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style8.xml" ContentType="application/vnd.ms-office.chartsty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+xml"/>
  <Override PartName="/xl/charts/colors17.xml" ContentType="application/vnd.ms-office.chartcolorstyle+xml"/>
  <Override PartName="/xl/charts/style6.xml" ContentType="application/vnd.ms-office.chartsty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xl/charts/style16.xml" ContentType="application/vnd.ms-office.chartstyle+xml"/>
  <Override PartName="/xl/charts/colors15.xml" ContentType="application/vnd.ms-office.chartcolorstyle+xml"/>
  <Override PartName="/xl/charts/style4.xml" ContentType="application/vnd.ms-office.chartstyle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activeX/activeX3.xml" ContentType="application/vnd.ms-office.activeX+xml"/>
  <Override PartName="/xl/charts/style2.xml" ContentType="application/vnd.ms-office.chartstyle+xml"/>
  <Override PartName="/xl/charts/colors13.xml" ContentType="application/vnd.ms-office.chartcolorstyle+xml"/>
  <Override PartName="/xl/charts/style14.xml" ContentType="application/vnd.ms-office.chartstyle+xml"/>
  <Override PartName="/xl/charts/colors9.xml" ContentType="application/vnd.ms-office.chartcolorstyle+xml"/>
  <Override PartName="/xl/worksheets/sheet3.xml" ContentType="application/vnd.openxmlformats-officedocument.spreadsheetml.worksheet+xml"/>
  <Override PartName="/xl/externalLinks/externalLink3.xml" ContentType="application/vnd.openxmlformats-officedocument.spreadsheetml.externalLink+xml"/>
  <Override PartName="/xl/activeX/activeX1.xml" ContentType="application/vnd.ms-office.activeX+xml"/>
  <Override PartName="/xl/charts/chart18.xml" ContentType="application/vnd.openxmlformats-officedocument.drawingml.chart+xml"/>
  <Override PartName="/xl/charts/colors7.xml" ContentType="application/vnd.ms-office.chartcolorstyle+xml"/>
  <Override PartName="/xl/charts/colors11.xml" ContentType="application/vnd.ms-office.chartcolorstyle+xml"/>
  <Override PartName="/xl/charts/style12.xml" ContentType="application/vnd.ms-office.chartstyle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harts/chart16.xml" ContentType="application/vnd.openxmlformats-officedocument.drawingml.chart+xml"/>
  <Override PartName="/xl/charts/colors5.xml" ContentType="application/vnd.ms-office.chartcolorstyle+xml"/>
  <Override PartName="/xl/charts/style10.xml" ContentType="application/vnd.ms-office.chartstyle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olors3.xml" ContentType="application/vnd.ms-office.chartcolorstyle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olors1.xml" ContentType="application/vnd.ms-office.chartcolorstyle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style9.xml" ContentType="application/vnd.ms-office.chartstyle+xml"/>
  <Override PartName="/xl/worksheets/sheet14.xml" ContentType="application/vnd.openxmlformats-officedocument.spreadsheetml.workshee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7.xml" ContentType="application/vnd.ms-office.chartsty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drawings/drawing5.xml" ContentType="application/vnd.openxmlformats-officedocument.drawing+xml"/>
  <Default Extension="emf" ContentType="image/x-emf"/>
  <Override PartName="/xl/charts/chart3.xml" ContentType="application/vnd.openxmlformats-officedocument.drawingml.chart+xml"/>
  <Override PartName="/xl/charts/style5.xml" ContentType="application/vnd.ms-office.chartstyle+xml"/>
  <Override PartName="/xl/charts/colors16.xml" ContentType="application/vnd.ms-office.chartcolorstyle+xml"/>
  <Override PartName="/xl/charts/style17.xml" ContentType="application/vnd.ms-office.chart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activeX/activeX2.xml" ContentType="application/vnd.ms-office.activeX+xml"/>
  <Override PartName="/xl/charts/chart1.xml" ContentType="application/vnd.openxmlformats-officedocument.drawingml.chart+xml"/>
  <Override PartName="/xl/activeX/activeX4.xml" ContentType="application/vnd.ms-office.activeX+xml"/>
  <Override PartName="/xl/charts/style3.xml" ContentType="application/vnd.ms-office.chartstyle+xml"/>
  <Override PartName="/xl/charts/style1.xml" ContentType="application/vnd.ms-office.chartstyle+xml"/>
  <Override PartName="/xl/charts/colors14.xml" ContentType="application/vnd.ms-office.chartcolorstyle+xml"/>
  <Override PartName="/xl/charts/style15.xml" ContentType="application/vnd.ms-office.chartstyle+xml"/>
  <Override PartName="/xl/charts/colors8.xml" ContentType="application/vnd.ms-office.chartcolor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harts/style13.xml" ContentType="application/vnd.ms-office.chartstyle+xml"/>
  <Override PartName="/xl/charts/colors12.xml" ContentType="application/vnd.ms-office.chartcolorstyle+xml"/>
  <Override PartName="/xl/charts/colors6.xml" ContentType="application/vnd.ms-office.chartcolorstyle+xml"/>
  <Default Extension="vml" ContentType="application/vnd.openxmlformats-officedocument.vmlDrawing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charts/style11.xml" ContentType="application/vnd.ms-office.chartstyle+xml"/>
  <Override PartName="/xl/charts/colors10.xml" ContentType="application/vnd.ms-office.chartcolorstyle+xml"/>
  <Override PartName="/xl/charts/colors4.xml" ContentType="application/vnd.ms-office.chartcolorstyle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drawings/drawing10.xml" ContentType="application/vnd.openxmlformats-officedocument.drawing+xml"/>
  <Override PartName="/xl/charts/colors2.xml" ContentType="application/vnd.ms-office.chartcolorstyle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updateLinks="never" codeName="ThisWorkbook"/>
  <bookViews>
    <workbookView xWindow="0" yWindow="0" windowWidth="19440" windowHeight="9600" firstSheet="5" activeTab="5"/>
  </bookViews>
  <sheets>
    <sheet name="Menú principal" sheetId="1" r:id="rId1"/>
    <sheet name="AuxHistMed" sheetId="51" r:id="rId2"/>
    <sheet name="Resultado de la búsq emplea IND" sheetId="38" r:id="rId3"/>
    <sheet name="História médica" sheetId="49" r:id="rId4"/>
    <sheet name="Listas" sheetId="41" r:id="rId5"/>
    <sheet name="Parámetros" sheetId="39" r:id="rId6"/>
    <sheet name="Hoja1" sheetId="58" r:id="rId7"/>
    <sheet name="AuxResumen" sheetId="54" r:id="rId8"/>
    <sheet name="AuxComparación" sheetId="57" r:id="rId9"/>
    <sheet name="InformeResumen" sheetId="55" r:id="rId10"/>
    <sheet name="InformeComparación" sheetId="56" r:id="rId11"/>
    <sheet name="AuxAusentismo" sheetId="52" r:id="rId12"/>
    <sheet name="Selección días no hábiles" sheetId="46" r:id="rId13"/>
    <sheet name="Búsqueda de empleados" sheetId="36" r:id="rId14"/>
  </sheets>
  <externalReferences>
    <externalReference r:id="rId15"/>
    <externalReference r:id="rId16"/>
    <externalReference r:id="rId17"/>
  </externalReferences>
  <definedNames>
    <definedName name="_xlnm._FilterDatabase" localSheetId="11" hidden="1">AuxAusentismo!$A$1:$B$113</definedName>
    <definedName name="APELLIDO_IND" localSheetId="11">[1]Listas!$C$2:$C$1048576</definedName>
    <definedName name="APELLIDO_IND">Listas!$C$2:$C$1048576</definedName>
    <definedName name="_xlnm.Print_Area" localSheetId="10">InformeComparación!$B$1:$E$87</definedName>
    <definedName name="_xlnm.Print_Area" localSheetId="9">InformeResumen!$B$1:$F$85</definedName>
    <definedName name="DNI__sin_puntos__IND" localSheetId="11">[1]Listas!$B$2:$B$1048576</definedName>
    <definedName name="DNI__sin_puntos__IND">Listas!$B$2:$B$1048576</definedName>
    <definedName name="NOMBRE_DE_LA_EMPRESA_IND" localSheetId="11">[1]Listas!$A$2:$A$1048576</definedName>
    <definedName name="NOMBRE_DE_LA_EMPRESA_IND">Listas!$A$2:$A$1048576</definedName>
  </definedNames>
  <calcPr calcId="12451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57"/>
  <c r="N4"/>
  <c r="J4"/>
  <c r="F4"/>
  <c r="R4" i="54"/>
  <c r="N4"/>
  <c r="J4"/>
  <c r="F4"/>
  <c r="B88" i="52"/>
  <c r="A88"/>
  <c r="B87"/>
  <c r="A87"/>
  <c r="B86"/>
  <c r="A86"/>
  <c r="B85"/>
  <c r="A85"/>
  <c r="B84"/>
  <c r="A84"/>
  <c r="B83"/>
  <c r="A83"/>
  <c r="B82"/>
  <c r="A82"/>
  <c r="B81"/>
  <c r="A81"/>
  <c r="B80"/>
  <c r="A80"/>
  <c r="B79"/>
  <c r="A79"/>
  <c r="B78"/>
  <c r="A78"/>
  <c r="B77"/>
  <c r="A77"/>
  <c r="B76"/>
  <c r="A76"/>
  <c r="B75"/>
  <c r="A75"/>
  <c r="B74"/>
  <c r="A74"/>
  <c r="B73"/>
  <c r="A73"/>
  <c r="B72"/>
  <c r="A72"/>
  <c r="B71"/>
  <c r="A71"/>
  <c r="B70"/>
  <c r="A70"/>
  <c r="B69"/>
  <c r="A69"/>
  <c r="B68"/>
  <c r="A68"/>
  <c r="B67"/>
  <c r="A67"/>
  <c r="B66"/>
  <c r="A66"/>
  <c r="B65"/>
  <c r="A65"/>
  <c r="B64"/>
  <c r="A64"/>
  <c r="B63"/>
  <c r="A63"/>
  <c r="B62"/>
  <c r="A62"/>
  <c r="B61"/>
  <c r="A61"/>
  <c r="B60"/>
  <c r="A60"/>
  <c r="B59"/>
  <c r="A59"/>
  <c r="B58"/>
  <c r="A58"/>
  <c r="B57"/>
  <c r="A57"/>
  <c r="B56"/>
  <c r="A56"/>
  <c r="B55"/>
  <c r="A55"/>
  <c r="B54"/>
  <c r="A54"/>
  <c r="B53"/>
  <c r="A53"/>
  <c r="B52"/>
  <c r="A52"/>
  <c r="B51"/>
  <c r="A51"/>
  <c r="B50"/>
  <c r="A50"/>
  <c r="B49"/>
  <c r="A49"/>
  <c r="B48"/>
  <c r="A48"/>
  <c r="B47"/>
  <c r="A47"/>
  <c r="B46"/>
  <c r="A46"/>
  <c r="B45"/>
  <c r="A45"/>
  <c r="B44"/>
  <c r="A44"/>
  <c r="B43"/>
  <c r="A43"/>
  <c r="B42"/>
  <c r="A42"/>
  <c r="B41"/>
  <c r="A41"/>
  <c r="B40"/>
  <c r="A40"/>
  <c r="B39"/>
  <c r="A39"/>
  <c r="B38"/>
  <c r="A38"/>
  <c r="B37"/>
  <c r="A37"/>
  <c r="B36"/>
  <c r="A36"/>
  <c r="B35"/>
  <c r="A35"/>
  <c r="B34"/>
  <c r="A34"/>
  <c r="B33"/>
  <c r="A33"/>
  <c r="B32"/>
  <c r="A32"/>
  <c r="B31"/>
  <c r="A31"/>
  <c r="B30"/>
  <c r="A30"/>
  <c r="B29"/>
  <c r="A29"/>
  <c r="B28"/>
  <c r="A28"/>
  <c r="B27"/>
  <c r="A27"/>
  <c r="B26"/>
  <c r="A26"/>
  <c r="B25"/>
  <c r="A25"/>
  <c r="B24"/>
  <c r="A24"/>
  <c r="B23"/>
  <c r="A23"/>
  <c r="B22"/>
  <c r="A22"/>
  <c r="B21"/>
  <c r="A21"/>
  <c r="B20"/>
  <c r="A20"/>
  <c r="B19"/>
  <c r="A19"/>
  <c r="B18"/>
  <c r="A18"/>
  <c r="B17"/>
  <c r="A17"/>
  <c r="B16"/>
  <c r="A16"/>
  <c r="B15"/>
  <c r="A15"/>
  <c r="B14"/>
  <c r="A14"/>
  <c r="B13"/>
  <c r="A13"/>
  <c r="B12"/>
  <c r="A12"/>
  <c r="B11"/>
  <c r="A11"/>
  <c r="B10"/>
  <c r="A10"/>
  <c r="B9"/>
  <c r="A9"/>
  <c r="B8"/>
  <c r="A8"/>
  <c r="B7"/>
  <c r="A7"/>
  <c r="B6"/>
  <c r="A6"/>
  <c r="B5"/>
  <c r="A5"/>
  <c r="B4"/>
  <c r="A4"/>
  <c r="B3"/>
  <c r="A3"/>
  <c r="B2"/>
  <c r="A2"/>
  <c r="W88"/>
  <c r="T88"/>
  <c r="I88"/>
  <c r="W87"/>
  <c r="T87"/>
  <c r="I87"/>
  <c r="W86"/>
  <c r="T86"/>
  <c r="I86"/>
  <c r="W85"/>
  <c r="T85"/>
  <c r="I85"/>
  <c r="W84"/>
  <c r="T84"/>
  <c r="I84"/>
  <c r="W83"/>
  <c r="T83"/>
  <c r="I83"/>
  <c r="W82"/>
  <c r="T82"/>
  <c r="I82"/>
  <c r="W81"/>
  <c r="T81"/>
  <c r="I81"/>
  <c r="W80"/>
  <c r="T80"/>
  <c r="I80"/>
  <c r="W79"/>
  <c r="T79"/>
  <c r="I79"/>
  <c r="W78"/>
  <c r="T78"/>
  <c r="I78"/>
  <c r="W77"/>
  <c r="T77"/>
  <c r="I77"/>
  <c r="W76"/>
  <c r="T76"/>
  <c r="I76"/>
  <c r="W75"/>
  <c r="T75"/>
  <c r="I75"/>
  <c r="W74"/>
  <c r="T74"/>
  <c r="I74"/>
  <c r="W73"/>
  <c r="T73"/>
  <c r="I73"/>
  <c r="W72"/>
  <c r="T72"/>
  <c r="I72"/>
  <c r="W71"/>
  <c r="T71"/>
  <c r="I71"/>
  <c r="W70"/>
  <c r="T70"/>
  <c r="I70"/>
  <c r="W69"/>
  <c r="T69"/>
  <c r="I69"/>
  <c r="W68"/>
  <c r="T68"/>
  <c r="I68"/>
  <c r="W67"/>
  <c r="T67"/>
  <c r="I67"/>
  <c r="W66"/>
  <c r="T66"/>
  <c r="I66"/>
  <c r="W65"/>
  <c r="T65"/>
  <c r="I65"/>
  <c r="W64"/>
  <c r="T64"/>
  <c r="I64"/>
  <c r="W63"/>
  <c r="T63"/>
  <c r="I63"/>
  <c r="W62"/>
  <c r="T62"/>
  <c r="I62"/>
  <c r="W61"/>
  <c r="T61"/>
  <c r="I61"/>
  <c r="W60"/>
  <c r="T60"/>
  <c r="I60"/>
  <c r="W59"/>
  <c r="T59"/>
  <c r="I59"/>
  <c r="W58"/>
  <c r="T58"/>
  <c r="I58"/>
  <c r="W57"/>
  <c r="T57"/>
  <c r="I57"/>
  <c r="W56"/>
  <c r="T56"/>
  <c r="I56"/>
  <c r="W55"/>
  <c r="T55"/>
  <c r="I55"/>
  <c r="W54"/>
  <c r="T54"/>
  <c r="I54"/>
  <c r="W53"/>
  <c r="T53"/>
  <c r="I53"/>
  <c r="W52"/>
  <c r="T52"/>
  <c r="I52"/>
  <c r="W51"/>
  <c r="T51"/>
  <c r="I51"/>
  <c r="W50"/>
  <c r="T50"/>
  <c r="I50"/>
  <c r="W49"/>
  <c r="T49"/>
  <c r="I49"/>
  <c r="W48"/>
  <c r="T48"/>
  <c r="I48"/>
  <c r="W47"/>
  <c r="T47"/>
  <c r="I47"/>
  <c r="W46"/>
  <c r="T46"/>
  <c r="I46"/>
  <c r="W45"/>
  <c r="T45"/>
  <c r="I45"/>
  <c r="W44"/>
  <c r="T44"/>
  <c r="I44"/>
  <c r="W42"/>
  <c r="T42"/>
  <c r="I42"/>
  <c r="W41"/>
  <c r="T41"/>
  <c r="I41"/>
  <c r="W40"/>
  <c r="T40"/>
  <c r="I40"/>
  <c r="W39"/>
  <c r="T39"/>
  <c r="I39"/>
  <c r="W38"/>
  <c r="T38"/>
  <c r="I38"/>
  <c r="W37"/>
  <c r="T37"/>
  <c r="I37"/>
  <c r="W36"/>
  <c r="T36"/>
  <c r="I36"/>
  <c r="W35"/>
  <c r="T35"/>
  <c r="I35"/>
  <c r="W34"/>
  <c r="T34"/>
  <c r="I34"/>
  <c r="W33"/>
  <c r="T33"/>
  <c r="I33"/>
  <c r="W32"/>
  <c r="T32"/>
  <c r="I32"/>
  <c r="W31"/>
  <c r="T31"/>
  <c r="I31"/>
  <c r="W30"/>
  <c r="T30"/>
  <c r="I30"/>
  <c r="W29"/>
  <c r="T29"/>
  <c r="I29"/>
  <c r="W28"/>
  <c r="T28"/>
  <c r="I28"/>
  <c r="W27"/>
  <c r="T27"/>
  <c r="I27"/>
  <c r="W26"/>
  <c r="T26"/>
  <c r="I26"/>
  <c r="W25"/>
  <c r="T25"/>
  <c r="I25"/>
  <c r="W24"/>
  <c r="T24"/>
  <c r="I24"/>
  <c r="W23"/>
  <c r="T23"/>
  <c r="I23"/>
  <c r="W22"/>
  <c r="T22"/>
  <c r="I22"/>
  <c r="W21"/>
  <c r="T21"/>
  <c r="I21"/>
  <c r="W20"/>
  <c r="T20"/>
  <c r="I20"/>
  <c r="W19"/>
  <c r="T19"/>
  <c r="I19"/>
  <c r="W18"/>
  <c r="T18"/>
  <c r="I18"/>
  <c r="W17"/>
  <c r="T17"/>
  <c r="I17"/>
  <c r="W16"/>
  <c r="T16"/>
  <c r="I16"/>
  <c r="W15"/>
  <c r="T15"/>
  <c r="I15"/>
  <c r="W14"/>
  <c r="T14"/>
  <c r="I14"/>
  <c r="W13"/>
  <c r="T13"/>
  <c r="I13"/>
  <c r="W12"/>
  <c r="T12"/>
  <c r="I12"/>
  <c r="W11"/>
  <c r="T11"/>
  <c r="I11"/>
  <c r="W10"/>
  <c r="T10"/>
  <c r="I10"/>
  <c r="W9"/>
  <c r="T9"/>
  <c r="I9"/>
  <c r="W8"/>
  <c r="T8"/>
  <c r="I8"/>
  <c r="W7"/>
  <c r="T7"/>
  <c r="I7"/>
  <c r="W6"/>
  <c r="T6"/>
  <c r="I6"/>
  <c r="W5"/>
  <c r="T5"/>
  <c r="I5"/>
  <c r="W4"/>
  <c r="T4"/>
  <c r="I4"/>
  <c r="W3"/>
  <c r="T3"/>
  <c r="I3"/>
  <c r="W2"/>
  <c r="T2"/>
  <c r="I2"/>
  <c r="A3" i="49"/>
  <c r="A5" i="36"/>
  <c r="B5"/>
  <c r="I1263" i="41"/>
  <c r="K1263" s="1"/>
  <c r="H1263"/>
  <c r="I1262"/>
  <c r="K1262" s="1"/>
  <c r="H1262"/>
  <c r="I1261"/>
  <c r="K1261" s="1"/>
  <c r="H1261"/>
  <c r="I1260"/>
  <c r="K1260" s="1"/>
  <c r="H1260"/>
  <c r="I1259"/>
  <c r="K1259" s="1"/>
  <c r="H1259"/>
  <c r="I1258"/>
  <c r="K1258" s="1"/>
  <c r="H1258"/>
  <c r="I1257"/>
  <c r="K1257" s="1"/>
  <c r="H1257"/>
  <c r="I1256"/>
  <c r="K1256" s="1"/>
  <c r="H1256"/>
  <c r="I1255"/>
  <c r="K1255" s="1"/>
  <c r="H1255"/>
  <c r="I1254"/>
  <c r="K1254" s="1"/>
  <c r="H1254"/>
  <c r="I1253"/>
  <c r="K1253" s="1"/>
  <c r="H1253"/>
  <c r="I1252"/>
  <c r="K1252" s="1"/>
  <c r="H1252"/>
  <c r="I1251"/>
  <c r="K1251" s="1"/>
  <c r="H1251"/>
  <c r="I1250"/>
  <c r="K1250" s="1"/>
  <c r="H1250"/>
  <c r="I1249"/>
  <c r="K1249" s="1"/>
  <c r="H1249"/>
  <c r="I1248"/>
  <c r="K1248" s="1"/>
  <c r="H1248"/>
  <c r="I1247"/>
  <c r="K1247" s="1"/>
  <c r="H1247"/>
  <c r="I1246"/>
  <c r="K1246" s="1"/>
  <c r="H1246"/>
  <c r="I1245"/>
  <c r="K1245" s="1"/>
  <c r="H1245"/>
  <c r="I1244"/>
  <c r="K1244" s="1"/>
  <c r="H1244"/>
  <c r="I1243"/>
  <c r="K1243" s="1"/>
  <c r="H1243"/>
  <c r="I1242"/>
  <c r="K1242" s="1"/>
  <c r="H1242"/>
  <c r="I1241"/>
  <c r="K1241" s="1"/>
  <c r="H1241"/>
  <c r="I1240"/>
  <c r="K1240" s="1"/>
  <c r="H1240"/>
  <c r="I1239"/>
  <c r="K1239" s="1"/>
  <c r="H1239"/>
  <c r="I1238"/>
  <c r="K1238" s="1"/>
  <c r="H1238"/>
  <c r="I1237"/>
  <c r="K1237" s="1"/>
  <c r="H1237"/>
  <c r="I1236"/>
  <c r="K1236" s="1"/>
  <c r="H1236"/>
  <c r="I1235"/>
  <c r="K1235" s="1"/>
  <c r="H1235"/>
  <c r="I1234"/>
  <c r="K1234" s="1"/>
  <c r="H1234"/>
  <c r="I1233"/>
  <c r="K1233" s="1"/>
  <c r="H1233"/>
  <c r="I1232"/>
  <c r="K1232" s="1"/>
  <c r="H1232"/>
  <c r="I1231"/>
  <c r="K1231" s="1"/>
  <c r="H1231"/>
  <c r="I1230"/>
  <c r="K1230" s="1"/>
  <c r="H1230"/>
  <c r="I1229"/>
  <c r="K1229" s="1"/>
  <c r="H1229"/>
  <c r="I1228"/>
  <c r="K1228" s="1"/>
  <c r="H1228"/>
  <c r="I1227"/>
  <c r="K1227" s="1"/>
  <c r="H1227"/>
  <c r="I1226"/>
  <c r="K1226" s="1"/>
  <c r="H1226"/>
  <c r="I1225"/>
  <c r="K1225" s="1"/>
  <c r="H1225"/>
  <c r="I1224"/>
  <c r="K1224" s="1"/>
  <c r="H1224"/>
  <c r="I1223"/>
  <c r="K1223" s="1"/>
  <c r="H1223"/>
  <c r="I1222"/>
  <c r="K1222" s="1"/>
  <c r="H1222"/>
  <c r="I1221"/>
  <c r="K1221" s="1"/>
  <c r="H1221"/>
  <c r="I1220"/>
  <c r="K1220" s="1"/>
  <c r="H1220"/>
  <c r="I1219"/>
  <c r="K1219" s="1"/>
  <c r="H1219"/>
  <c r="I1218"/>
  <c r="K1218" s="1"/>
  <c r="H1218"/>
  <c r="I1217"/>
  <c r="K1217" s="1"/>
  <c r="H1217"/>
  <c r="I1216"/>
  <c r="K1216" s="1"/>
  <c r="H1216"/>
  <c r="I1215"/>
  <c r="K1215" s="1"/>
  <c r="H1215"/>
  <c r="I1214"/>
  <c r="K1214" s="1"/>
  <c r="H1214"/>
  <c r="I1213"/>
  <c r="K1213" s="1"/>
  <c r="H1213"/>
  <c r="I1212"/>
  <c r="K1212" s="1"/>
  <c r="H1212"/>
  <c r="I1211"/>
  <c r="K1211" s="1"/>
  <c r="H1211"/>
  <c r="I1210"/>
  <c r="K1210" s="1"/>
  <c r="H1210"/>
  <c r="I1209"/>
  <c r="K1209" s="1"/>
  <c r="H1209"/>
  <c r="I1208"/>
  <c r="K1208" s="1"/>
  <c r="H1208"/>
  <c r="I1207"/>
  <c r="K1207" s="1"/>
  <c r="H1207"/>
  <c r="I1206"/>
  <c r="K1206" s="1"/>
  <c r="H1206"/>
  <c r="I1205"/>
  <c r="K1205" s="1"/>
  <c r="H1205"/>
  <c r="I1204"/>
  <c r="K1204" s="1"/>
  <c r="H1204"/>
  <c r="I1203"/>
  <c r="K1203" s="1"/>
  <c r="H1203"/>
  <c r="I1202"/>
  <c r="K1202" s="1"/>
  <c r="H1202"/>
  <c r="I1201"/>
  <c r="K1201" s="1"/>
  <c r="H1201"/>
  <c r="I1200"/>
  <c r="K1200" s="1"/>
  <c r="H1200"/>
  <c r="I1199"/>
  <c r="K1199" s="1"/>
  <c r="H1199"/>
  <c r="I1198"/>
  <c r="K1198" s="1"/>
  <c r="H1198"/>
  <c r="I1197"/>
  <c r="K1197" s="1"/>
  <c r="H1197"/>
  <c r="I1196"/>
  <c r="K1196" s="1"/>
  <c r="H1196"/>
  <c r="I1195"/>
  <c r="K1195" s="1"/>
  <c r="H1195"/>
  <c r="I1194"/>
  <c r="K1194" s="1"/>
  <c r="H1194"/>
  <c r="I1193"/>
  <c r="K1193" s="1"/>
  <c r="H1193"/>
  <c r="I1192"/>
  <c r="K1192" s="1"/>
  <c r="H1192"/>
  <c r="I1191"/>
  <c r="K1191" s="1"/>
  <c r="H1191"/>
  <c r="I1190"/>
  <c r="K1190" s="1"/>
  <c r="H1190"/>
  <c r="I1189"/>
  <c r="K1189" s="1"/>
  <c r="H1189"/>
  <c r="I1188"/>
  <c r="K1188" s="1"/>
  <c r="H1188"/>
  <c r="I1187"/>
  <c r="K1187" s="1"/>
  <c r="H1187"/>
  <c r="I1186"/>
  <c r="K1186" s="1"/>
  <c r="H1186"/>
  <c r="I1185"/>
  <c r="K1185" s="1"/>
  <c r="H1185"/>
  <c r="I1184"/>
  <c r="K1184" s="1"/>
  <c r="H1184"/>
  <c r="I1183"/>
  <c r="K1183" s="1"/>
  <c r="H1183"/>
  <c r="I1182"/>
  <c r="K1182" s="1"/>
  <c r="H1182"/>
  <c r="I1181"/>
  <c r="K1181" s="1"/>
  <c r="H1181"/>
  <c r="I1180"/>
  <c r="K1180" s="1"/>
  <c r="H1180"/>
  <c r="I1179"/>
  <c r="K1179" s="1"/>
  <c r="H1179"/>
  <c r="I1178"/>
  <c r="K1178" s="1"/>
  <c r="H1178"/>
  <c r="I1177"/>
  <c r="K1177" s="1"/>
  <c r="H1177"/>
  <c r="I1176"/>
  <c r="K1176" s="1"/>
  <c r="H1176"/>
  <c r="I1175"/>
  <c r="K1175" s="1"/>
  <c r="H1175"/>
  <c r="I1174"/>
  <c r="K1174" s="1"/>
  <c r="H1174"/>
  <c r="I1173"/>
  <c r="K1173" s="1"/>
  <c r="H1173"/>
  <c r="I1172"/>
  <c r="K1172" s="1"/>
  <c r="H1172"/>
  <c r="I1171"/>
  <c r="K1171" s="1"/>
  <c r="H1171"/>
  <c r="I1170"/>
  <c r="K1170" s="1"/>
  <c r="H1170"/>
  <c r="I1169"/>
  <c r="K1169" s="1"/>
  <c r="H1169"/>
  <c r="I1168"/>
  <c r="K1168" s="1"/>
  <c r="H1168"/>
  <c r="I1167"/>
  <c r="K1167" s="1"/>
  <c r="H1167"/>
  <c r="I1166"/>
  <c r="K1166" s="1"/>
  <c r="H1166"/>
  <c r="I1165"/>
  <c r="K1165" s="1"/>
  <c r="H1165"/>
  <c r="I1164"/>
  <c r="K1164" s="1"/>
  <c r="H1164"/>
  <c r="I1163"/>
  <c r="K1163" s="1"/>
  <c r="H1163"/>
  <c r="I1162"/>
  <c r="K1162" s="1"/>
  <c r="H1162"/>
  <c r="I1161"/>
  <c r="K1161" s="1"/>
  <c r="H1161"/>
  <c r="I1160"/>
  <c r="K1160" s="1"/>
  <c r="H1160"/>
  <c r="I1159"/>
  <c r="K1159" s="1"/>
  <c r="H1159"/>
  <c r="I1158"/>
  <c r="K1158" s="1"/>
  <c r="H1158"/>
  <c r="I1157"/>
  <c r="K1157" s="1"/>
  <c r="H1157"/>
  <c r="I1156"/>
  <c r="K1156" s="1"/>
  <c r="H1156"/>
  <c r="I1155"/>
  <c r="K1155" s="1"/>
  <c r="H1155"/>
  <c r="I1154"/>
  <c r="K1154" s="1"/>
  <c r="H1154"/>
  <c r="I1153"/>
  <c r="K1153" s="1"/>
  <c r="H1153"/>
  <c r="I1152"/>
  <c r="K1152" s="1"/>
  <c r="H1152"/>
  <c r="I1151"/>
  <c r="K1151" s="1"/>
  <c r="H1151"/>
  <c r="I1150"/>
  <c r="K1150" s="1"/>
  <c r="H1150"/>
  <c r="I1149"/>
  <c r="K1149" s="1"/>
  <c r="H1149"/>
  <c r="I1148"/>
  <c r="K1148" s="1"/>
  <c r="H1148"/>
  <c r="I1147"/>
  <c r="K1147" s="1"/>
  <c r="H1147"/>
  <c r="I1146"/>
  <c r="K1146" s="1"/>
  <c r="H1146"/>
  <c r="I1145"/>
  <c r="K1145" s="1"/>
  <c r="H1145"/>
  <c r="I1144"/>
  <c r="K1144" s="1"/>
  <c r="H1144"/>
  <c r="I1143"/>
  <c r="K1143" s="1"/>
  <c r="H1143"/>
  <c r="I1142"/>
  <c r="K1142" s="1"/>
  <c r="H1142"/>
  <c r="I1141"/>
  <c r="K1141" s="1"/>
  <c r="H1141"/>
  <c r="I1140"/>
  <c r="K1140" s="1"/>
  <c r="H1140"/>
  <c r="I1139"/>
  <c r="K1139" s="1"/>
  <c r="H1139"/>
  <c r="I1138"/>
  <c r="K1138" s="1"/>
  <c r="H1138"/>
  <c r="I1137"/>
  <c r="K1137" s="1"/>
  <c r="H1137"/>
  <c r="I1136"/>
  <c r="K1136" s="1"/>
  <c r="H1136"/>
  <c r="I1135"/>
  <c r="K1135" s="1"/>
  <c r="H1135"/>
  <c r="I1134"/>
  <c r="K1134" s="1"/>
  <c r="H1134"/>
  <c r="I1133"/>
  <c r="K1133" s="1"/>
  <c r="H1133"/>
  <c r="I1132"/>
  <c r="K1132" s="1"/>
  <c r="H1132"/>
  <c r="I1131"/>
  <c r="K1131" s="1"/>
  <c r="H1131"/>
  <c r="I1130"/>
  <c r="K1130" s="1"/>
  <c r="H1130"/>
  <c r="I1129"/>
  <c r="K1129" s="1"/>
  <c r="H1129"/>
  <c r="I1128"/>
  <c r="K1128" s="1"/>
  <c r="H1128"/>
  <c r="I1127"/>
  <c r="K1127" s="1"/>
  <c r="H1127"/>
  <c r="I1126"/>
  <c r="K1126" s="1"/>
  <c r="H1126"/>
  <c r="I1125"/>
  <c r="K1125" s="1"/>
  <c r="H1125"/>
  <c r="I1124"/>
  <c r="K1124" s="1"/>
  <c r="H1124"/>
  <c r="I1123"/>
  <c r="K1123" s="1"/>
  <c r="H1123"/>
  <c r="I1122"/>
  <c r="K1122" s="1"/>
  <c r="H1122"/>
  <c r="I1121"/>
  <c r="K1121" s="1"/>
  <c r="H1121"/>
  <c r="I1120"/>
  <c r="K1120" s="1"/>
  <c r="H1120"/>
  <c r="I1119"/>
  <c r="K1119" s="1"/>
  <c r="H1119"/>
  <c r="I1118"/>
  <c r="K1118" s="1"/>
  <c r="H1118"/>
  <c r="I1117"/>
  <c r="K1117" s="1"/>
  <c r="H1117"/>
  <c r="I1116"/>
  <c r="K1116" s="1"/>
  <c r="H1116"/>
  <c r="I1115"/>
  <c r="K1115" s="1"/>
  <c r="H1115"/>
  <c r="I1114"/>
  <c r="K1114" s="1"/>
  <c r="H1114"/>
  <c r="I1113"/>
  <c r="K1113" s="1"/>
  <c r="H1113"/>
  <c r="I1112"/>
  <c r="K1112" s="1"/>
  <c r="H1112"/>
  <c r="I1111"/>
  <c r="K1111" s="1"/>
  <c r="H1111"/>
  <c r="I1110"/>
  <c r="K1110" s="1"/>
  <c r="H1110"/>
  <c r="I1109"/>
  <c r="K1109" s="1"/>
  <c r="H1109"/>
  <c r="I1108"/>
  <c r="K1108" s="1"/>
  <c r="H1108"/>
  <c r="I1107"/>
  <c r="K1107" s="1"/>
  <c r="H1107"/>
  <c r="I1106"/>
  <c r="K1106" s="1"/>
  <c r="H1106"/>
  <c r="I1105"/>
  <c r="K1105" s="1"/>
  <c r="H1105"/>
  <c r="I1104"/>
  <c r="K1104" s="1"/>
  <c r="H1104"/>
  <c r="I1103"/>
  <c r="K1103" s="1"/>
  <c r="H1103"/>
  <c r="I1102"/>
  <c r="K1102" s="1"/>
  <c r="H1102"/>
  <c r="I1101"/>
  <c r="K1101" s="1"/>
  <c r="H1101"/>
  <c r="I1100"/>
  <c r="K1100" s="1"/>
  <c r="H1100"/>
  <c r="I1099"/>
  <c r="K1099" s="1"/>
  <c r="H1099"/>
  <c r="I1098"/>
  <c r="K1098" s="1"/>
  <c r="H1098"/>
  <c r="I1097"/>
  <c r="K1097" s="1"/>
  <c r="H1097"/>
  <c r="I1096"/>
  <c r="K1096" s="1"/>
  <c r="H1096"/>
  <c r="I1095"/>
  <c r="K1095" s="1"/>
  <c r="H1095"/>
  <c r="I1094"/>
  <c r="K1094" s="1"/>
  <c r="H1094"/>
  <c r="I1093"/>
  <c r="K1093" s="1"/>
  <c r="H1093"/>
  <c r="I1092"/>
  <c r="K1092" s="1"/>
  <c r="H1092"/>
  <c r="I1091"/>
  <c r="K1091" s="1"/>
  <c r="H1091"/>
  <c r="I1090"/>
  <c r="K1090" s="1"/>
  <c r="H1090"/>
  <c r="I1089"/>
  <c r="K1089" s="1"/>
  <c r="H1089"/>
  <c r="I1088"/>
  <c r="K1088" s="1"/>
  <c r="H1088"/>
  <c r="I1087"/>
  <c r="K1087" s="1"/>
  <c r="H1087"/>
  <c r="I1086"/>
  <c r="K1086" s="1"/>
  <c r="H1086"/>
  <c r="I1085"/>
  <c r="K1085" s="1"/>
  <c r="H1085"/>
  <c r="I1084"/>
  <c r="K1084" s="1"/>
  <c r="H1084"/>
  <c r="I1083"/>
  <c r="K1083" s="1"/>
  <c r="H1083"/>
  <c r="I1082"/>
  <c r="K1082" s="1"/>
  <c r="H1082"/>
  <c r="I1081"/>
  <c r="K1081" s="1"/>
  <c r="H1081"/>
  <c r="I1080"/>
  <c r="K1080" s="1"/>
  <c r="H1080"/>
  <c r="I1079"/>
  <c r="K1079" s="1"/>
  <c r="H1079"/>
  <c r="I1078"/>
  <c r="K1078" s="1"/>
  <c r="H1078"/>
  <c r="I1077"/>
  <c r="K1077" s="1"/>
  <c r="H1077"/>
  <c r="I1076"/>
  <c r="K1076" s="1"/>
  <c r="H1076"/>
  <c r="I1075"/>
  <c r="K1075" s="1"/>
  <c r="H1075"/>
  <c r="I1074"/>
  <c r="K1074" s="1"/>
  <c r="H1074"/>
  <c r="I1073"/>
  <c r="K1073" s="1"/>
  <c r="H1073"/>
  <c r="I1072"/>
  <c r="K1072" s="1"/>
  <c r="H1072"/>
  <c r="I1071"/>
  <c r="K1071" s="1"/>
  <c r="H1071"/>
  <c r="I1070"/>
  <c r="K1070" s="1"/>
  <c r="H1070"/>
  <c r="I1069"/>
  <c r="K1069" s="1"/>
  <c r="H1069"/>
  <c r="I1068"/>
  <c r="K1068" s="1"/>
  <c r="H1068"/>
  <c r="I1067"/>
  <c r="K1067" s="1"/>
  <c r="H1067"/>
  <c r="I1066"/>
  <c r="K1066" s="1"/>
  <c r="H1066"/>
  <c r="I1065"/>
  <c r="K1065" s="1"/>
  <c r="H1065"/>
  <c r="I1064"/>
  <c r="K1064" s="1"/>
  <c r="H1064"/>
  <c r="I1063"/>
  <c r="K1063" s="1"/>
  <c r="H1063"/>
  <c r="I1062"/>
  <c r="K1062" s="1"/>
  <c r="H1062"/>
  <c r="I1061"/>
  <c r="K1061" s="1"/>
  <c r="H1061"/>
  <c r="I1060"/>
  <c r="K1060" s="1"/>
  <c r="H1060"/>
  <c r="I1059"/>
  <c r="K1059" s="1"/>
  <c r="H1059"/>
  <c r="I1058"/>
  <c r="K1058" s="1"/>
  <c r="H1058"/>
  <c r="I1057"/>
  <c r="K1057" s="1"/>
  <c r="H1057"/>
  <c r="I1056"/>
  <c r="K1056" s="1"/>
  <c r="H1056"/>
  <c r="I1055"/>
  <c r="K1055" s="1"/>
  <c r="H1055"/>
  <c r="I1054"/>
  <c r="K1054" s="1"/>
  <c r="H1054"/>
  <c r="I1053"/>
  <c r="K1053" s="1"/>
  <c r="H1053"/>
  <c r="I1052"/>
  <c r="K1052" s="1"/>
  <c r="H1052"/>
  <c r="I1051"/>
  <c r="K1051" s="1"/>
  <c r="H1051"/>
  <c r="I1050"/>
  <c r="K1050" s="1"/>
  <c r="H1050"/>
  <c r="I1049"/>
  <c r="K1049" s="1"/>
  <c r="H1049"/>
  <c r="I1048"/>
  <c r="K1048" s="1"/>
  <c r="H1048"/>
  <c r="I1047"/>
  <c r="K1047" s="1"/>
  <c r="H1047"/>
  <c r="I1046"/>
  <c r="K1046" s="1"/>
  <c r="H1046"/>
  <c r="I1045"/>
  <c r="K1045" s="1"/>
  <c r="H1045"/>
  <c r="I1044"/>
  <c r="K1044" s="1"/>
  <c r="H1044"/>
  <c r="I1043"/>
  <c r="K1043" s="1"/>
  <c r="H1043"/>
  <c r="I1042"/>
  <c r="K1042" s="1"/>
  <c r="H1042"/>
  <c r="I1041"/>
  <c r="K1041" s="1"/>
  <c r="H1041"/>
  <c r="I1040"/>
  <c r="K1040" s="1"/>
  <c r="H1040"/>
  <c r="I1039"/>
  <c r="K1039" s="1"/>
  <c r="H1039"/>
  <c r="I1038"/>
  <c r="K1038" s="1"/>
  <c r="H1038"/>
  <c r="I1037"/>
  <c r="K1037" s="1"/>
  <c r="H1037"/>
  <c r="I1036"/>
  <c r="K1036" s="1"/>
  <c r="H1036"/>
  <c r="I1035"/>
  <c r="K1035" s="1"/>
  <c r="H1035"/>
  <c r="I1034"/>
  <c r="K1034" s="1"/>
  <c r="H1034"/>
  <c r="I1033"/>
  <c r="K1033" s="1"/>
  <c r="H1033"/>
  <c r="I1032"/>
  <c r="K1032" s="1"/>
  <c r="H1032"/>
  <c r="I1031"/>
  <c r="K1031" s="1"/>
  <c r="H1031"/>
  <c r="I1030"/>
  <c r="K1030" s="1"/>
  <c r="H1030"/>
  <c r="I1029"/>
  <c r="K1029" s="1"/>
  <c r="H1029"/>
  <c r="I1028"/>
  <c r="K1028" s="1"/>
  <c r="H1028"/>
  <c r="I1027"/>
  <c r="K1027" s="1"/>
  <c r="H1027"/>
  <c r="I1026"/>
  <c r="K1026" s="1"/>
  <c r="H1026"/>
  <c r="I1025"/>
  <c r="K1025" s="1"/>
  <c r="H1025"/>
  <c r="I1024"/>
  <c r="K1024" s="1"/>
  <c r="H1024"/>
  <c r="I1023"/>
  <c r="K1023" s="1"/>
  <c r="H1023"/>
  <c r="I1022"/>
  <c r="K1022" s="1"/>
  <c r="H1022"/>
  <c r="I1021"/>
  <c r="K1021" s="1"/>
  <c r="H1021"/>
  <c r="I1020"/>
  <c r="K1020" s="1"/>
  <c r="H1020"/>
  <c r="I1019"/>
  <c r="K1019" s="1"/>
  <c r="H1019"/>
  <c r="I1018"/>
  <c r="K1018" s="1"/>
  <c r="H1018"/>
  <c r="I1017"/>
  <c r="K1017" s="1"/>
  <c r="H1017"/>
  <c r="I1016"/>
  <c r="K1016" s="1"/>
  <c r="H1016"/>
  <c r="I1015"/>
  <c r="K1015" s="1"/>
  <c r="H1015"/>
  <c r="I1014"/>
  <c r="K1014" s="1"/>
  <c r="H1014"/>
  <c r="I1013"/>
  <c r="K1013" s="1"/>
  <c r="H1013"/>
  <c r="I1012"/>
  <c r="K1012" s="1"/>
  <c r="H1012"/>
  <c r="I1011"/>
  <c r="K1011" s="1"/>
  <c r="H1011"/>
  <c r="I1010"/>
  <c r="K1010" s="1"/>
  <c r="H1010"/>
  <c r="I1009"/>
  <c r="K1009" s="1"/>
  <c r="H1009"/>
  <c r="I1008"/>
  <c r="K1008" s="1"/>
  <c r="H1008"/>
  <c r="I1007"/>
  <c r="K1007" s="1"/>
  <c r="H1007"/>
  <c r="I1006"/>
  <c r="K1006" s="1"/>
  <c r="H1006"/>
  <c r="K1005"/>
  <c r="I1005"/>
  <c r="H1005"/>
  <c r="I1004"/>
  <c r="K1004" s="1"/>
  <c r="H1004"/>
  <c r="I1003"/>
  <c r="K1003" s="1"/>
  <c r="H1003"/>
  <c r="I1002"/>
  <c r="K1002" s="1"/>
  <c r="H1002"/>
  <c r="K1001"/>
  <c r="I1001"/>
  <c r="H1001"/>
  <c r="I1000"/>
  <c r="K1000" s="1"/>
  <c r="H1000"/>
  <c r="I999"/>
  <c r="K999" s="1"/>
  <c r="H999"/>
  <c r="I998"/>
  <c r="K998" s="1"/>
  <c r="H998"/>
  <c r="K997"/>
  <c r="I997"/>
  <c r="H997"/>
  <c r="I996"/>
  <c r="K996" s="1"/>
  <c r="H996"/>
  <c r="I995"/>
  <c r="K995" s="1"/>
  <c r="H995"/>
  <c r="I994"/>
  <c r="K994" s="1"/>
  <c r="H994"/>
  <c r="K993"/>
  <c r="I993"/>
  <c r="H993"/>
  <c r="I992"/>
  <c r="K992" s="1"/>
  <c r="H992"/>
  <c r="I991"/>
  <c r="K991" s="1"/>
  <c r="H991"/>
  <c r="I990"/>
  <c r="K990" s="1"/>
  <c r="H990"/>
  <c r="K989"/>
  <c r="I989"/>
  <c r="H989"/>
  <c r="I988"/>
  <c r="K988" s="1"/>
  <c r="H988"/>
  <c r="I987"/>
  <c r="K987" s="1"/>
  <c r="H987"/>
  <c r="I986"/>
  <c r="K986" s="1"/>
  <c r="H986"/>
  <c r="K985"/>
  <c r="I985"/>
  <c r="H985"/>
  <c r="I984"/>
  <c r="K984" s="1"/>
  <c r="H984"/>
  <c r="I983"/>
  <c r="K983" s="1"/>
  <c r="H983"/>
  <c r="I982"/>
  <c r="K982" s="1"/>
  <c r="H982"/>
  <c r="K981"/>
  <c r="I981"/>
  <c r="H981"/>
  <c r="I980"/>
  <c r="K980" s="1"/>
  <c r="H980"/>
  <c r="I979"/>
  <c r="K979" s="1"/>
  <c r="H979"/>
  <c r="I978"/>
  <c r="K978" s="1"/>
  <c r="H978"/>
  <c r="K977"/>
  <c r="I977"/>
  <c r="H977"/>
  <c r="I976"/>
  <c r="K976" s="1"/>
  <c r="H976"/>
  <c r="I975"/>
  <c r="K975" s="1"/>
  <c r="H975"/>
  <c r="I974"/>
  <c r="K974" s="1"/>
  <c r="H974"/>
  <c r="K973"/>
  <c r="I973"/>
  <c r="H973"/>
  <c r="I972"/>
  <c r="K972" s="1"/>
  <c r="H972"/>
  <c r="I971"/>
  <c r="K971" s="1"/>
  <c r="H971"/>
  <c r="I970"/>
  <c r="K970" s="1"/>
  <c r="H970"/>
  <c r="K969"/>
  <c r="I969"/>
  <c r="H969"/>
  <c r="I968"/>
  <c r="K968" s="1"/>
  <c r="H968"/>
  <c r="I967"/>
  <c r="K967" s="1"/>
  <c r="H967"/>
  <c r="I966"/>
  <c r="K966" s="1"/>
  <c r="H966"/>
  <c r="K965"/>
  <c r="I965"/>
  <c r="H965"/>
  <c r="I964"/>
  <c r="K964" s="1"/>
  <c r="H964"/>
  <c r="I963"/>
  <c r="K963" s="1"/>
  <c r="H963"/>
  <c r="I962"/>
  <c r="K962" s="1"/>
  <c r="H962"/>
  <c r="K961"/>
  <c r="I961"/>
  <c r="H961"/>
  <c r="I960"/>
  <c r="K960" s="1"/>
  <c r="H960"/>
  <c r="I959"/>
  <c r="K959" s="1"/>
  <c r="H959"/>
  <c r="I958"/>
  <c r="K958" s="1"/>
  <c r="H958"/>
  <c r="K957"/>
  <c r="I957"/>
  <c r="H957"/>
  <c r="I956"/>
  <c r="K956" s="1"/>
  <c r="H956"/>
  <c r="I955"/>
  <c r="K955" s="1"/>
  <c r="H955"/>
  <c r="I954"/>
  <c r="K954" s="1"/>
  <c r="H954"/>
  <c r="K953"/>
  <c r="I953"/>
  <c r="H953"/>
  <c r="I952"/>
  <c r="K952" s="1"/>
  <c r="H952"/>
  <c r="I951"/>
  <c r="K951" s="1"/>
  <c r="H951"/>
  <c r="I950"/>
  <c r="K950" s="1"/>
  <c r="H950"/>
  <c r="K949"/>
  <c r="I949"/>
  <c r="H949"/>
  <c r="I948"/>
  <c r="K948" s="1"/>
  <c r="H948"/>
  <c r="I947"/>
  <c r="K947" s="1"/>
  <c r="H947"/>
  <c r="I946"/>
  <c r="K946" s="1"/>
  <c r="H946"/>
  <c r="K945"/>
  <c r="I945"/>
  <c r="H945"/>
  <c r="I944"/>
  <c r="K944" s="1"/>
  <c r="H944"/>
  <c r="I943"/>
  <c r="K943" s="1"/>
  <c r="H943"/>
  <c r="I942"/>
  <c r="K942" s="1"/>
  <c r="H942"/>
  <c r="K941"/>
  <c r="I941"/>
  <c r="H941"/>
  <c r="I940"/>
  <c r="K940" s="1"/>
  <c r="H940"/>
  <c r="I939"/>
  <c r="K939" s="1"/>
  <c r="H939"/>
  <c r="I938"/>
  <c r="K938" s="1"/>
  <c r="H938"/>
  <c r="K937"/>
  <c r="I937"/>
  <c r="H937"/>
  <c r="I936"/>
  <c r="K936" s="1"/>
  <c r="H936"/>
  <c r="I935"/>
  <c r="K935" s="1"/>
  <c r="H935"/>
  <c r="I934"/>
  <c r="K934" s="1"/>
  <c r="H934"/>
  <c r="K933"/>
  <c r="I933"/>
  <c r="H933"/>
  <c r="I932"/>
  <c r="K932" s="1"/>
  <c r="H932"/>
  <c r="I931"/>
  <c r="K931" s="1"/>
  <c r="H931"/>
  <c r="I930"/>
  <c r="K930" s="1"/>
  <c r="H930"/>
  <c r="K929"/>
  <c r="I929"/>
  <c r="H929"/>
  <c r="I928"/>
  <c r="K928" s="1"/>
  <c r="H928"/>
  <c r="I927"/>
  <c r="K927" s="1"/>
  <c r="H927"/>
  <c r="I926"/>
  <c r="K926" s="1"/>
  <c r="H926"/>
  <c r="K925"/>
  <c r="I925"/>
  <c r="H925"/>
  <c r="I924"/>
  <c r="K924" s="1"/>
  <c r="H924"/>
  <c r="I923"/>
  <c r="K923" s="1"/>
  <c r="H923"/>
  <c r="I922"/>
  <c r="K922" s="1"/>
  <c r="H922"/>
  <c r="K921"/>
  <c r="I921"/>
  <c r="H921"/>
  <c r="I920"/>
  <c r="K920" s="1"/>
  <c r="H920"/>
  <c r="I919"/>
  <c r="K919" s="1"/>
  <c r="H919"/>
  <c r="I918"/>
  <c r="K918" s="1"/>
  <c r="H918"/>
  <c r="K917"/>
  <c r="I917"/>
  <c r="H917"/>
  <c r="I916"/>
  <c r="K916" s="1"/>
  <c r="H916"/>
  <c r="I915"/>
  <c r="K915" s="1"/>
  <c r="H915"/>
  <c r="I914"/>
  <c r="K914" s="1"/>
  <c r="H914"/>
  <c r="K913"/>
  <c r="I913"/>
  <c r="H913"/>
  <c r="I912"/>
  <c r="K912" s="1"/>
  <c r="H912"/>
  <c r="I911"/>
  <c r="K911" s="1"/>
  <c r="H911"/>
  <c r="I910"/>
  <c r="K910" s="1"/>
  <c r="H910"/>
  <c r="K909"/>
  <c r="I909"/>
  <c r="H909"/>
  <c r="I908"/>
  <c r="K908" s="1"/>
  <c r="H908"/>
  <c r="I907"/>
  <c r="K907" s="1"/>
  <c r="H907"/>
  <c r="I906"/>
  <c r="K906" s="1"/>
  <c r="H906"/>
  <c r="K905"/>
  <c r="I905"/>
  <c r="H905"/>
  <c r="I904"/>
  <c r="K904" s="1"/>
  <c r="H904"/>
  <c r="I903"/>
  <c r="K903" s="1"/>
  <c r="H903"/>
  <c r="I902"/>
  <c r="K902" s="1"/>
  <c r="H902"/>
  <c r="K901"/>
  <c r="I901"/>
  <c r="H901"/>
  <c r="I900"/>
  <c r="K900" s="1"/>
  <c r="H900"/>
  <c r="I899"/>
  <c r="K899" s="1"/>
  <c r="H899"/>
  <c r="I898"/>
  <c r="K898" s="1"/>
  <c r="H898"/>
  <c r="K897"/>
  <c r="I897"/>
  <c r="H897"/>
  <c r="I896"/>
  <c r="K896" s="1"/>
  <c r="H896"/>
  <c r="I895"/>
  <c r="K895" s="1"/>
  <c r="H895"/>
  <c r="I894"/>
  <c r="K894" s="1"/>
  <c r="H894"/>
  <c r="K893"/>
  <c r="I893"/>
  <c r="H893"/>
  <c r="I892"/>
  <c r="K892" s="1"/>
  <c r="H892"/>
  <c r="I891"/>
  <c r="K891" s="1"/>
  <c r="H891"/>
  <c r="I890"/>
  <c r="K890" s="1"/>
  <c r="H890"/>
  <c r="K889"/>
  <c r="I889"/>
  <c r="H889"/>
  <c r="I888"/>
  <c r="K888" s="1"/>
  <c r="H888"/>
  <c r="I887"/>
  <c r="K887" s="1"/>
  <c r="H887"/>
  <c r="I886"/>
  <c r="K886" s="1"/>
  <c r="H886"/>
  <c r="K885"/>
  <c r="I885"/>
  <c r="H885"/>
  <c r="I884"/>
  <c r="K884" s="1"/>
  <c r="H884"/>
  <c r="I883"/>
  <c r="K883" s="1"/>
  <c r="H883"/>
  <c r="I882"/>
  <c r="K882" s="1"/>
  <c r="H882"/>
  <c r="K881"/>
  <c r="I881"/>
  <c r="H881"/>
  <c r="I880"/>
  <c r="K880" s="1"/>
  <c r="H880"/>
  <c r="I879"/>
  <c r="K879" s="1"/>
  <c r="H879"/>
  <c r="I878"/>
  <c r="K878" s="1"/>
  <c r="H878"/>
  <c r="K877"/>
  <c r="I877"/>
  <c r="H877"/>
  <c r="I876"/>
  <c r="K876" s="1"/>
  <c r="H876"/>
  <c r="I875"/>
  <c r="K875" s="1"/>
  <c r="H875"/>
  <c r="I874"/>
  <c r="K874" s="1"/>
  <c r="H874"/>
  <c r="K873"/>
  <c r="I873"/>
  <c r="H873"/>
  <c r="I872"/>
  <c r="K872" s="1"/>
  <c r="H872"/>
  <c r="I871"/>
  <c r="K871" s="1"/>
  <c r="H871"/>
  <c r="I870"/>
  <c r="K870" s="1"/>
  <c r="H870"/>
  <c r="K869"/>
  <c r="I869"/>
  <c r="H869"/>
  <c r="I868"/>
  <c r="K868" s="1"/>
  <c r="H868"/>
  <c r="I867"/>
  <c r="K867" s="1"/>
  <c r="H867"/>
  <c r="I866"/>
  <c r="K866" s="1"/>
  <c r="H866"/>
  <c r="K865"/>
  <c r="I865"/>
  <c r="H865"/>
  <c r="I864"/>
  <c r="K864" s="1"/>
  <c r="H864"/>
  <c r="I863"/>
  <c r="K863" s="1"/>
  <c r="H863"/>
  <c r="I862"/>
  <c r="K862" s="1"/>
  <c r="H862"/>
  <c r="K861"/>
  <c r="I861"/>
  <c r="H861"/>
  <c r="I860"/>
  <c r="K860" s="1"/>
  <c r="H860"/>
  <c r="I859"/>
  <c r="K859" s="1"/>
  <c r="H859"/>
  <c r="I858"/>
  <c r="K858" s="1"/>
  <c r="H858"/>
  <c r="K857"/>
  <c r="I857"/>
  <c r="H857"/>
  <c r="I856"/>
  <c r="K856" s="1"/>
  <c r="H856"/>
  <c r="I855"/>
  <c r="K855" s="1"/>
  <c r="H855"/>
  <c r="I854"/>
  <c r="K854" s="1"/>
  <c r="H854"/>
  <c r="K853"/>
  <c r="I853"/>
  <c r="H853"/>
  <c r="I852"/>
  <c r="K852" s="1"/>
  <c r="H852"/>
  <c r="I851"/>
  <c r="K851" s="1"/>
  <c r="H851"/>
  <c r="I850"/>
  <c r="K850" s="1"/>
  <c r="H850"/>
  <c r="K849"/>
  <c r="I849"/>
  <c r="H849"/>
  <c r="I848"/>
  <c r="K848" s="1"/>
  <c r="H848"/>
  <c r="I847"/>
  <c r="K847" s="1"/>
  <c r="H847"/>
  <c r="I846"/>
  <c r="K846" s="1"/>
  <c r="H846"/>
  <c r="K845"/>
  <c r="I845"/>
  <c r="H845"/>
  <c r="I844"/>
  <c r="K844" s="1"/>
  <c r="H844"/>
  <c r="I843"/>
  <c r="K843" s="1"/>
  <c r="H843"/>
  <c r="I842"/>
  <c r="K842" s="1"/>
  <c r="H842"/>
  <c r="K841"/>
  <c r="I841"/>
  <c r="H841"/>
  <c r="I840"/>
  <c r="K840" s="1"/>
  <c r="H840"/>
  <c r="I839"/>
  <c r="K839" s="1"/>
  <c r="H839"/>
  <c r="I838"/>
  <c r="K838" s="1"/>
  <c r="H838"/>
  <c r="K837"/>
  <c r="I837"/>
  <c r="H837"/>
  <c r="I836"/>
  <c r="K836" s="1"/>
  <c r="H836"/>
  <c r="I835"/>
  <c r="K835" s="1"/>
  <c r="H835"/>
  <c r="I834"/>
  <c r="K834" s="1"/>
  <c r="H834"/>
  <c r="K833"/>
  <c r="I833"/>
  <c r="H833"/>
  <c r="I832"/>
  <c r="K832" s="1"/>
  <c r="H832"/>
  <c r="I831"/>
  <c r="K831" s="1"/>
  <c r="H831"/>
  <c r="I830"/>
  <c r="K830" s="1"/>
  <c r="H830"/>
  <c r="K829"/>
  <c r="I829"/>
  <c r="H829"/>
  <c r="I828"/>
  <c r="K828" s="1"/>
  <c r="H828"/>
  <c r="I827"/>
  <c r="K827" s="1"/>
  <c r="H827"/>
  <c r="I826"/>
  <c r="K826" s="1"/>
  <c r="H826"/>
  <c r="K825"/>
  <c r="I825"/>
  <c r="H825"/>
  <c r="I824"/>
  <c r="K824" s="1"/>
  <c r="H824"/>
  <c r="I823"/>
  <c r="K823" s="1"/>
  <c r="H823"/>
  <c r="I822"/>
  <c r="K822" s="1"/>
  <c r="H822"/>
  <c r="K821"/>
  <c r="I821"/>
  <c r="H821"/>
  <c r="I820"/>
  <c r="K820" s="1"/>
  <c r="H820"/>
  <c r="I819"/>
  <c r="K819" s="1"/>
  <c r="H819"/>
  <c r="I818"/>
  <c r="K818" s="1"/>
  <c r="H818"/>
  <c r="K817"/>
  <c r="I817"/>
  <c r="H817"/>
  <c r="I816"/>
  <c r="K816" s="1"/>
  <c r="H816"/>
  <c r="I815"/>
  <c r="K815" s="1"/>
  <c r="H815"/>
  <c r="I814"/>
  <c r="K814" s="1"/>
  <c r="H814"/>
  <c r="K813"/>
  <c r="I813"/>
  <c r="H813"/>
  <c r="I812"/>
  <c r="K812" s="1"/>
  <c r="H812"/>
  <c r="I811"/>
  <c r="K811" s="1"/>
  <c r="H811"/>
  <c r="I810"/>
  <c r="K810" s="1"/>
  <c r="H810"/>
  <c r="K809"/>
  <c r="I809"/>
  <c r="H809"/>
  <c r="I808"/>
  <c r="K808" s="1"/>
  <c r="H808"/>
  <c r="I807"/>
  <c r="K807" s="1"/>
  <c r="H807"/>
  <c r="I806"/>
  <c r="K806" s="1"/>
  <c r="H806"/>
  <c r="K805"/>
  <c r="I805"/>
  <c r="H805"/>
  <c r="I804"/>
  <c r="K804" s="1"/>
  <c r="H804"/>
  <c r="I803"/>
  <c r="K803" s="1"/>
  <c r="H803"/>
  <c r="I802"/>
  <c r="K802" s="1"/>
  <c r="H802"/>
  <c r="K801"/>
  <c r="I801"/>
  <c r="H801"/>
  <c r="I800"/>
  <c r="K800" s="1"/>
  <c r="H800"/>
  <c r="I799"/>
  <c r="K799" s="1"/>
  <c r="H799"/>
  <c r="I798"/>
  <c r="K798" s="1"/>
  <c r="H798"/>
  <c r="K797"/>
  <c r="I797"/>
  <c r="H797"/>
  <c r="I796"/>
  <c r="K796" s="1"/>
  <c r="H796"/>
  <c r="I795"/>
  <c r="K795" s="1"/>
  <c r="H795"/>
  <c r="I794"/>
  <c r="K794" s="1"/>
  <c r="H794"/>
  <c r="K793"/>
  <c r="I793"/>
  <c r="H793"/>
  <c r="I792"/>
  <c r="K792" s="1"/>
  <c r="H792"/>
  <c r="I791"/>
  <c r="K791" s="1"/>
  <c r="H791"/>
  <c r="I790"/>
  <c r="K790" s="1"/>
  <c r="H790"/>
  <c r="K789"/>
  <c r="I789"/>
  <c r="H789"/>
  <c r="I788"/>
  <c r="K788" s="1"/>
  <c r="H788"/>
  <c r="I787"/>
  <c r="K787" s="1"/>
  <c r="H787"/>
  <c r="I786"/>
  <c r="K786" s="1"/>
  <c r="H786"/>
  <c r="K785"/>
  <c r="I785"/>
  <c r="H785"/>
  <c r="I784"/>
  <c r="K784" s="1"/>
  <c r="H784"/>
  <c r="I783"/>
  <c r="K783" s="1"/>
  <c r="H783"/>
  <c r="I782"/>
  <c r="K782" s="1"/>
  <c r="H782"/>
  <c r="K781"/>
  <c r="I781"/>
  <c r="H781"/>
  <c r="I780"/>
  <c r="K780" s="1"/>
  <c r="H780"/>
  <c r="I779"/>
  <c r="K779" s="1"/>
  <c r="H779"/>
  <c r="I778"/>
  <c r="K778" s="1"/>
  <c r="H778"/>
  <c r="K777"/>
  <c r="I777"/>
  <c r="H777"/>
  <c r="I776"/>
  <c r="K776" s="1"/>
  <c r="H776"/>
  <c r="I775"/>
  <c r="K775" s="1"/>
  <c r="H775"/>
  <c r="I774"/>
  <c r="K774" s="1"/>
  <c r="H774"/>
  <c r="K773"/>
  <c r="I773"/>
  <c r="H773"/>
  <c r="I772"/>
  <c r="K772" s="1"/>
  <c r="H772"/>
  <c r="I771"/>
  <c r="K771" s="1"/>
  <c r="H771"/>
  <c r="I770"/>
  <c r="K770" s="1"/>
  <c r="H770"/>
  <c r="K769"/>
  <c r="I769"/>
  <c r="H769"/>
  <c r="I768"/>
  <c r="K768" s="1"/>
  <c r="H768"/>
  <c r="I767"/>
  <c r="K767" s="1"/>
  <c r="H767"/>
  <c r="I766"/>
  <c r="K766" s="1"/>
  <c r="H766"/>
  <c r="K765"/>
  <c r="I765"/>
  <c r="H765"/>
  <c r="I764"/>
  <c r="K764" s="1"/>
  <c r="H764"/>
  <c r="I763"/>
  <c r="K763" s="1"/>
  <c r="H763"/>
  <c r="I762"/>
  <c r="K762" s="1"/>
  <c r="H762"/>
  <c r="K761"/>
  <c r="I761"/>
  <c r="H761"/>
  <c r="I760"/>
  <c r="K760" s="1"/>
  <c r="H760"/>
  <c r="I759"/>
  <c r="K759" s="1"/>
  <c r="H759"/>
  <c r="I758"/>
  <c r="K758" s="1"/>
  <c r="H758"/>
  <c r="K757"/>
  <c r="I757"/>
  <c r="H757"/>
  <c r="I756"/>
  <c r="K756" s="1"/>
  <c r="H756"/>
  <c r="I755"/>
  <c r="K755" s="1"/>
  <c r="H755"/>
  <c r="I754"/>
  <c r="K754" s="1"/>
  <c r="H754"/>
  <c r="K753"/>
  <c r="I753"/>
  <c r="H753"/>
  <c r="I752"/>
  <c r="K752" s="1"/>
  <c r="H752"/>
  <c r="I751"/>
  <c r="K751" s="1"/>
  <c r="H751"/>
  <c r="I750"/>
  <c r="K750" s="1"/>
  <c r="H750"/>
  <c r="K749"/>
  <c r="I749"/>
  <c r="H749"/>
  <c r="I748"/>
  <c r="K748" s="1"/>
  <c r="H748"/>
  <c r="I747"/>
  <c r="K747" s="1"/>
  <c r="H747"/>
  <c r="I746"/>
  <c r="K746" s="1"/>
  <c r="H746"/>
  <c r="K745"/>
  <c r="I745"/>
  <c r="H745"/>
  <c r="I744"/>
  <c r="K744" s="1"/>
  <c r="H744"/>
  <c r="I743"/>
  <c r="K743" s="1"/>
  <c r="H743"/>
  <c r="I742"/>
  <c r="K742" s="1"/>
  <c r="H742"/>
  <c r="K741"/>
  <c r="I741"/>
  <c r="H741"/>
  <c r="I740"/>
  <c r="K740" s="1"/>
  <c r="H740"/>
  <c r="I739"/>
  <c r="K739" s="1"/>
  <c r="H739"/>
  <c r="I738"/>
  <c r="K738" s="1"/>
  <c r="H738"/>
  <c r="K737"/>
  <c r="I737"/>
  <c r="H737"/>
  <c r="I736"/>
  <c r="K736" s="1"/>
  <c r="H736"/>
  <c r="I735"/>
  <c r="K735" s="1"/>
  <c r="H735"/>
  <c r="I734"/>
  <c r="K734" s="1"/>
  <c r="H734"/>
  <c r="K733"/>
  <c r="I733"/>
  <c r="H733"/>
  <c r="I732"/>
  <c r="K732" s="1"/>
  <c r="H732"/>
  <c r="I731"/>
  <c r="K731" s="1"/>
  <c r="H731"/>
  <c r="I730"/>
  <c r="K730" s="1"/>
  <c r="H730"/>
  <c r="K729"/>
  <c r="I729"/>
  <c r="H729"/>
  <c r="I728"/>
  <c r="K728" s="1"/>
  <c r="H728"/>
  <c r="I727"/>
  <c r="K727" s="1"/>
  <c r="H727"/>
  <c r="I726"/>
  <c r="K726" s="1"/>
  <c r="H726"/>
  <c r="K725"/>
  <c r="I725"/>
  <c r="H725"/>
  <c r="I724"/>
  <c r="K724" s="1"/>
  <c r="H724"/>
  <c r="I723"/>
  <c r="K723" s="1"/>
  <c r="H723"/>
  <c r="I722"/>
  <c r="K722" s="1"/>
  <c r="H722"/>
  <c r="K721"/>
  <c r="I721"/>
  <c r="H721"/>
  <c r="I720"/>
  <c r="K720" s="1"/>
  <c r="H720"/>
  <c r="I719"/>
  <c r="K719" s="1"/>
  <c r="H719"/>
  <c r="I718"/>
  <c r="K718" s="1"/>
  <c r="H718"/>
  <c r="K717"/>
  <c r="I717"/>
  <c r="H717"/>
  <c r="I716"/>
  <c r="K716" s="1"/>
  <c r="H716"/>
  <c r="I715"/>
  <c r="K715" s="1"/>
  <c r="H715"/>
  <c r="I714"/>
  <c r="K714" s="1"/>
  <c r="H714"/>
  <c r="K713"/>
  <c r="I713"/>
  <c r="H713"/>
  <c r="I712"/>
  <c r="K712" s="1"/>
  <c r="H712"/>
  <c r="I711"/>
  <c r="K711" s="1"/>
  <c r="H711"/>
  <c r="I710"/>
  <c r="K710" s="1"/>
  <c r="H710"/>
  <c r="K709"/>
  <c r="I709"/>
  <c r="H709"/>
  <c r="I708"/>
  <c r="K708" s="1"/>
  <c r="H708"/>
  <c r="I707"/>
  <c r="K707" s="1"/>
  <c r="H707"/>
  <c r="I706"/>
  <c r="K706" s="1"/>
  <c r="H706"/>
  <c r="K705"/>
  <c r="I705"/>
  <c r="H705"/>
  <c r="I704"/>
  <c r="K704" s="1"/>
  <c r="H704"/>
  <c r="I703"/>
  <c r="K703" s="1"/>
  <c r="H703"/>
  <c r="I702"/>
  <c r="K702" s="1"/>
  <c r="H702"/>
  <c r="K701"/>
  <c r="I701"/>
  <c r="H701"/>
  <c r="I700"/>
  <c r="K700" s="1"/>
  <c r="H700"/>
  <c r="I699"/>
  <c r="K699" s="1"/>
  <c r="H699"/>
  <c r="I698"/>
  <c r="K698" s="1"/>
  <c r="H698"/>
  <c r="K697"/>
  <c r="I697"/>
  <c r="H697"/>
  <c r="I696"/>
  <c r="K696" s="1"/>
  <c r="H696"/>
  <c r="I695"/>
  <c r="K695" s="1"/>
  <c r="H695"/>
  <c r="I694"/>
  <c r="K694" s="1"/>
  <c r="H694"/>
  <c r="K693"/>
  <c r="I693"/>
  <c r="H693"/>
  <c r="I692"/>
  <c r="K692" s="1"/>
  <c r="H692"/>
  <c r="I691"/>
  <c r="K691" s="1"/>
  <c r="H691"/>
  <c r="I690"/>
  <c r="K690" s="1"/>
  <c r="H690"/>
  <c r="K689"/>
  <c r="I689"/>
  <c r="H689"/>
  <c r="I688"/>
  <c r="K688" s="1"/>
  <c r="H688"/>
  <c r="I687"/>
  <c r="K687" s="1"/>
  <c r="H687"/>
  <c r="I686"/>
  <c r="K686" s="1"/>
  <c r="H686"/>
  <c r="K685"/>
  <c r="I685"/>
  <c r="H685"/>
  <c r="I684"/>
  <c r="K684" s="1"/>
  <c r="H684"/>
  <c r="I683"/>
  <c r="K683" s="1"/>
  <c r="H683"/>
  <c r="I682"/>
  <c r="K682" s="1"/>
  <c r="H682"/>
  <c r="K681"/>
  <c r="I681"/>
  <c r="H681"/>
  <c r="I680"/>
  <c r="K680" s="1"/>
  <c r="H680"/>
  <c r="I679"/>
  <c r="K679" s="1"/>
  <c r="H679"/>
  <c r="I678"/>
  <c r="K678" s="1"/>
  <c r="H678"/>
  <c r="K677"/>
  <c r="I677"/>
  <c r="H677"/>
  <c r="I676"/>
  <c r="K676" s="1"/>
  <c r="H676"/>
  <c r="I675"/>
  <c r="K675" s="1"/>
  <c r="H675"/>
  <c r="I674"/>
  <c r="K674" s="1"/>
  <c r="H674"/>
  <c r="K673"/>
  <c r="I673"/>
  <c r="H673"/>
  <c r="I672"/>
  <c r="K672" s="1"/>
  <c r="H672"/>
  <c r="I671"/>
  <c r="K671" s="1"/>
  <c r="H671"/>
  <c r="I670"/>
  <c r="K670" s="1"/>
  <c r="H670"/>
  <c r="K669"/>
  <c r="I669"/>
  <c r="H669"/>
  <c r="I668"/>
  <c r="K668" s="1"/>
  <c r="H668"/>
  <c r="I667"/>
  <c r="K667" s="1"/>
  <c r="H667"/>
  <c r="I666"/>
  <c r="K666" s="1"/>
  <c r="H666"/>
  <c r="K665"/>
  <c r="I665"/>
  <c r="H665"/>
  <c r="I664"/>
  <c r="K664" s="1"/>
  <c r="H664"/>
  <c r="I663"/>
  <c r="K663" s="1"/>
  <c r="H663"/>
  <c r="I662"/>
  <c r="K662" s="1"/>
  <c r="H662"/>
  <c r="K661"/>
  <c r="I661"/>
  <c r="H661"/>
  <c r="I660"/>
  <c r="K660" s="1"/>
  <c r="H660"/>
  <c r="I659"/>
  <c r="K659" s="1"/>
  <c r="H659"/>
  <c r="I658"/>
  <c r="K658" s="1"/>
  <c r="H658"/>
  <c r="K657"/>
  <c r="I657"/>
  <c r="H657"/>
  <c r="I656"/>
  <c r="K656" s="1"/>
  <c r="H656"/>
  <c r="I655"/>
  <c r="K655" s="1"/>
  <c r="H655"/>
  <c r="I654"/>
  <c r="K654" s="1"/>
  <c r="H654"/>
  <c r="K653"/>
  <c r="I653"/>
  <c r="H653"/>
  <c r="I652"/>
  <c r="K652" s="1"/>
  <c r="H652"/>
  <c r="I651"/>
  <c r="K651" s="1"/>
  <c r="H651"/>
  <c r="I650"/>
  <c r="K650" s="1"/>
  <c r="H650"/>
  <c r="K649"/>
  <c r="I649"/>
  <c r="H649"/>
  <c r="I648"/>
  <c r="K648" s="1"/>
  <c r="H648"/>
  <c r="I647"/>
  <c r="K647" s="1"/>
  <c r="H647"/>
  <c r="I646"/>
  <c r="K646" s="1"/>
  <c r="H646"/>
  <c r="K645"/>
  <c r="I645"/>
  <c r="H645"/>
  <c r="I644"/>
  <c r="K644" s="1"/>
  <c r="H644"/>
  <c r="I643"/>
  <c r="K643" s="1"/>
  <c r="H643"/>
  <c r="I642"/>
  <c r="K642" s="1"/>
  <c r="H642"/>
  <c r="K641"/>
  <c r="I641"/>
  <c r="H641"/>
  <c r="I640"/>
  <c r="K640" s="1"/>
  <c r="H640"/>
  <c r="I639"/>
  <c r="K639" s="1"/>
  <c r="H639"/>
  <c r="I638"/>
  <c r="K638" s="1"/>
  <c r="H638"/>
  <c r="K637"/>
  <c r="I637"/>
  <c r="H637"/>
  <c r="I636"/>
  <c r="K636" s="1"/>
  <c r="H636"/>
  <c r="I635"/>
  <c r="K635" s="1"/>
  <c r="H635"/>
  <c r="I634"/>
  <c r="K634" s="1"/>
  <c r="H634"/>
  <c r="K633"/>
  <c r="I633"/>
  <c r="H633"/>
  <c r="I632"/>
  <c r="K632" s="1"/>
  <c r="H632"/>
  <c r="I631"/>
  <c r="K631" s="1"/>
  <c r="H631"/>
  <c r="I630"/>
  <c r="K630" s="1"/>
  <c r="H630"/>
  <c r="K629"/>
  <c r="I629"/>
  <c r="H629"/>
  <c r="I628"/>
  <c r="K628" s="1"/>
  <c r="H628"/>
  <c r="I627"/>
  <c r="K627" s="1"/>
  <c r="H627"/>
  <c r="I626"/>
  <c r="K626" s="1"/>
  <c r="H626"/>
  <c r="K625"/>
  <c r="I625"/>
  <c r="H625"/>
  <c r="I624"/>
  <c r="K624" s="1"/>
  <c r="H624"/>
  <c r="I623"/>
  <c r="K623" s="1"/>
  <c r="H623"/>
  <c r="I622"/>
  <c r="K622" s="1"/>
  <c r="H622"/>
  <c r="K621"/>
  <c r="I621"/>
  <c r="H621"/>
  <c r="I620"/>
  <c r="K620" s="1"/>
  <c r="H620"/>
  <c r="I619"/>
  <c r="K619" s="1"/>
  <c r="H619"/>
  <c r="I618"/>
  <c r="K618" s="1"/>
  <c r="H618"/>
  <c r="K617"/>
  <c r="I617"/>
  <c r="H617"/>
  <c r="I616"/>
  <c r="K616" s="1"/>
  <c r="H616"/>
  <c r="I615"/>
  <c r="K615" s="1"/>
  <c r="H615"/>
  <c r="I614"/>
  <c r="K614" s="1"/>
  <c r="H614"/>
  <c r="K613"/>
  <c r="I613"/>
  <c r="H613"/>
  <c r="I612"/>
  <c r="K612" s="1"/>
  <c r="H612"/>
  <c r="I611"/>
  <c r="K611" s="1"/>
  <c r="H611"/>
  <c r="I610"/>
  <c r="K610" s="1"/>
  <c r="H610"/>
  <c r="K609"/>
  <c r="I609"/>
  <c r="H609"/>
  <c r="I608"/>
  <c r="K608" s="1"/>
  <c r="H608"/>
  <c r="I607"/>
  <c r="K607" s="1"/>
  <c r="H607"/>
  <c r="I606"/>
  <c r="K606" s="1"/>
  <c r="H606"/>
  <c r="K605"/>
  <c r="I605"/>
  <c r="H605"/>
  <c r="I604"/>
  <c r="K604" s="1"/>
  <c r="H604"/>
  <c r="I603"/>
  <c r="K603" s="1"/>
  <c r="H603"/>
  <c r="I602"/>
  <c r="K602" s="1"/>
  <c r="H602"/>
  <c r="K601"/>
  <c r="I601"/>
  <c r="H601"/>
  <c r="I600"/>
  <c r="K600" s="1"/>
  <c r="H600"/>
  <c r="I599"/>
  <c r="K599" s="1"/>
  <c r="H599"/>
  <c r="I598"/>
  <c r="K598" s="1"/>
  <c r="H598"/>
  <c r="K597"/>
  <c r="I597"/>
  <c r="H597"/>
  <c r="I596"/>
  <c r="K596" s="1"/>
  <c r="H596"/>
  <c r="I595"/>
  <c r="K595" s="1"/>
  <c r="H595"/>
  <c r="I594"/>
  <c r="K594" s="1"/>
  <c r="H594"/>
  <c r="K593"/>
  <c r="I593"/>
  <c r="H593"/>
  <c r="I592"/>
  <c r="K592" s="1"/>
  <c r="H592"/>
  <c r="I591"/>
  <c r="K591" s="1"/>
  <c r="H591"/>
  <c r="I590"/>
  <c r="K590" s="1"/>
  <c r="H590"/>
  <c r="K589"/>
  <c r="I589"/>
  <c r="H589"/>
  <c r="I588"/>
  <c r="K588" s="1"/>
  <c r="H588"/>
  <c r="I587"/>
  <c r="K587" s="1"/>
  <c r="H587"/>
  <c r="I586"/>
  <c r="K586" s="1"/>
  <c r="H586"/>
  <c r="K585"/>
  <c r="I585"/>
  <c r="H585"/>
  <c r="I584"/>
  <c r="K584" s="1"/>
  <c r="H584"/>
  <c r="I583"/>
  <c r="K583" s="1"/>
  <c r="H583"/>
  <c r="I582"/>
  <c r="K582" s="1"/>
  <c r="H582"/>
  <c r="K581"/>
  <c r="I581"/>
  <c r="H581"/>
  <c r="I580"/>
  <c r="K580" s="1"/>
  <c r="H580"/>
  <c r="I579"/>
  <c r="K579" s="1"/>
  <c r="H579"/>
  <c r="I578"/>
  <c r="K578" s="1"/>
  <c r="H578"/>
  <c r="K577"/>
  <c r="I577"/>
  <c r="H577"/>
  <c r="I576"/>
  <c r="K576" s="1"/>
  <c r="H576"/>
  <c r="I575"/>
  <c r="K575" s="1"/>
  <c r="H575"/>
  <c r="I574"/>
  <c r="K574" s="1"/>
  <c r="H574"/>
  <c r="K573"/>
  <c r="I573"/>
  <c r="H573"/>
  <c r="I572"/>
  <c r="K572" s="1"/>
  <c r="H572"/>
  <c r="I571"/>
  <c r="K571" s="1"/>
  <c r="H571"/>
  <c r="I570"/>
  <c r="K570" s="1"/>
  <c r="H570"/>
  <c r="K569"/>
  <c r="I569"/>
  <c r="H569"/>
  <c r="I568"/>
  <c r="K568" s="1"/>
  <c r="H568"/>
  <c r="I567"/>
  <c r="K567" s="1"/>
  <c r="H567"/>
  <c r="I566"/>
  <c r="K566" s="1"/>
  <c r="H566"/>
  <c r="K565"/>
  <c r="I565"/>
  <c r="H565"/>
  <c r="I564"/>
  <c r="K564" s="1"/>
  <c r="H564"/>
  <c r="I563"/>
  <c r="K563" s="1"/>
  <c r="H563"/>
  <c r="I562"/>
  <c r="K562" s="1"/>
  <c r="H562"/>
  <c r="K561"/>
  <c r="I561"/>
  <c r="H561"/>
  <c r="I560"/>
  <c r="K560" s="1"/>
  <c r="H560"/>
  <c r="I559"/>
  <c r="K559" s="1"/>
  <c r="H559"/>
  <c r="I558"/>
  <c r="K558" s="1"/>
  <c r="H558"/>
  <c r="K557"/>
  <c r="I557"/>
  <c r="H557"/>
  <c r="I556"/>
  <c r="K556" s="1"/>
  <c r="H556"/>
  <c r="I555"/>
  <c r="K555" s="1"/>
  <c r="H555"/>
  <c r="I554"/>
  <c r="K554" s="1"/>
  <c r="H554"/>
  <c r="K553"/>
  <c r="I553"/>
  <c r="H553"/>
  <c r="I552"/>
  <c r="K552" s="1"/>
  <c r="H552"/>
  <c r="I551"/>
  <c r="K551" s="1"/>
  <c r="H551"/>
  <c r="I550"/>
  <c r="K550" s="1"/>
  <c r="H550"/>
  <c r="K549"/>
  <c r="I549"/>
  <c r="H549"/>
  <c r="I548"/>
  <c r="K548" s="1"/>
  <c r="H548"/>
  <c r="I547"/>
  <c r="K547" s="1"/>
  <c r="H547"/>
  <c r="I546"/>
  <c r="K546" s="1"/>
  <c r="H546"/>
  <c r="K545"/>
  <c r="I545"/>
  <c r="H545"/>
  <c r="I544"/>
  <c r="K544" s="1"/>
  <c r="H544"/>
  <c r="I543"/>
  <c r="K543" s="1"/>
  <c r="H543"/>
  <c r="I542"/>
  <c r="K542" s="1"/>
  <c r="H542"/>
  <c r="K541"/>
  <c r="I541"/>
  <c r="H541"/>
  <c r="I540"/>
  <c r="K540" s="1"/>
  <c r="H540"/>
  <c r="I539"/>
  <c r="K539" s="1"/>
  <c r="H539"/>
  <c r="I538"/>
  <c r="K538" s="1"/>
  <c r="H538"/>
  <c r="K537"/>
  <c r="I537"/>
  <c r="H537"/>
  <c r="I536"/>
  <c r="K536" s="1"/>
  <c r="H536"/>
  <c r="I535"/>
  <c r="K535" s="1"/>
  <c r="H535"/>
  <c r="I534"/>
  <c r="K534" s="1"/>
  <c r="H534"/>
  <c r="K533"/>
  <c r="I533"/>
  <c r="H533"/>
  <c r="I532"/>
  <c r="K532" s="1"/>
  <c r="H532"/>
  <c r="I531"/>
  <c r="K531" s="1"/>
  <c r="H531"/>
  <c r="I530"/>
  <c r="K530" s="1"/>
  <c r="H530"/>
  <c r="K529"/>
  <c r="I529"/>
  <c r="H529"/>
  <c r="I528"/>
  <c r="K528" s="1"/>
  <c r="H528"/>
  <c r="I527"/>
  <c r="K527" s="1"/>
  <c r="H527"/>
  <c r="I526"/>
  <c r="K526" s="1"/>
  <c r="H526"/>
  <c r="K525"/>
  <c r="I525"/>
  <c r="H525"/>
  <c r="I524"/>
  <c r="K524" s="1"/>
  <c r="H524"/>
  <c r="I523"/>
  <c r="K523" s="1"/>
  <c r="H523"/>
  <c r="I522"/>
  <c r="K522" s="1"/>
  <c r="H522"/>
  <c r="K521"/>
  <c r="I521"/>
  <c r="H521"/>
  <c r="I520"/>
  <c r="K520" s="1"/>
  <c r="H520"/>
  <c r="I519"/>
  <c r="K519" s="1"/>
  <c r="H519"/>
  <c r="I518"/>
  <c r="K518" s="1"/>
  <c r="H518"/>
  <c r="K517"/>
  <c r="I517"/>
  <c r="H517"/>
  <c r="I516"/>
  <c r="K516" s="1"/>
  <c r="H516"/>
  <c r="I515"/>
  <c r="K515" s="1"/>
  <c r="H515"/>
  <c r="I514"/>
  <c r="K514" s="1"/>
  <c r="H514"/>
  <c r="K513"/>
  <c r="I513"/>
  <c r="H513"/>
  <c r="I512"/>
  <c r="K512" s="1"/>
  <c r="H512"/>
  <c r="I511"/>
  <c r="K511" s="1"/>
  <c r="H511"/>
  <c r="I510"/>
  <c r="K510" s="1"/>
  <c r="H510"/>
  <c r="K509"/>
  <c r="I509"/>
  <c r="H509"/>
  <c r="I508"/>
  <c r="K508" s="1"/>
  <c r="H508"/>
  <c r="I507"/>
  <c r="K507" s="1"/>
  <c r="H507"/>
  <c r="I506"/>
  <c r="K506" s="1"/>
  <c r="H506"/>
  <c r="K505"/>
  <c r="I505"/>
  <c r="H505"/>
  <c r="I504"/>
  <c r="K504" s="1"/>
  <c r="H504"/>
  <c r="I503"/>
  <c r="K503" s="1"/>
  <c r="H503"/>
  <c r="I502"/>
  <c r="K502" s="1"/>
  <c r="H502"/>
  <c r="K501"/>
  <c r="I501"/>
  <c r="H501"/>
  <c r="I500"/>
  <c r="K500" s="1"/>
  <c r="H500"/>
  <c r="I499"/>
  <c r="K499" s="1"/>
  <c r="H499"/>
  <c r="I498"/>
  <c r="K498" s="1"/>
  <c r="H498"/>
  <c r="K497"/>
  <c r="I497"/>
  <c r="H497"/>
  <c r="I496"/>
  <c r="K496" s="1"/>
  <c r="H496"/>
  <c r="I495"/>
  <c r="K495" s="1"/>
  <c r="H495"/>
  <c r="I494"/>
  <c r="K494" s="1"/>
  <c r="H494"/>
  <c r="I493"/>
  <c r="K493" s="1"/>
  <c r="H493"/>
  <c r="I492"/>
  <c r="K492" s="1"/>
  <c r="H492"/>
  <c r="I491"/>
  <c r="K491" s="1"/>
  <c r="H491"/>
  <c r="I490"/>
  <c r="K490" s="1"/>
  <c r="H490"/>
  <c r="I489"/>
  <c r="K489" s="1"/>
  <c r="H489"/>
  <c r="I488"/>
  <c r="K488" s="1"/>
  <c r="H488"/>
  <c r="I487"/>
  <c r="K487" s="1"/>
  <c r="H487"/>
  <c r="I486"/>
  <c r="K486" s="1"/>
  <c r="H486"/>
  <c r="I485"/>
  <c r="K485" s="1"/>
  <c r="H485"/>
  <c r="I484"/>
  <c r="K484" s="1"/>
  <c r="H484"/>
  <c r="I483"/>
  <c r="K483" s="1"/>
  <c r="H483"/>
  <c r="I482"/>
  <c r="K482" s="1"/>
  <c r="H482"/>
  <c r="I481"/>
  <c r="K481" s="1"/>
  <c r="H481"/>
  <c r="I480"/>
  <c r="K480" s="1"/>
  <c r="H480"/>
  <c r="I479"/>
  <c r="K479" s="1"/>
  <c r="H479"/>
  <c r="I478"/>
  <c r="K478" s="1"/>
  <c r="H478"/>
  <c r="I477"/>
  <c r="K477" s="1"/>
  <c r="H477"/>
  <c r="I476"/>
  <c r="K476" s="1"/>
  <c r="H476"/>
  <c r="I475"/>
  <c r="K475" s="1"/>
  <c r="H475"/>
  <c r="I474"/>
  <c r="K474" s="1"/>
  <c r="H474"/>
  <c r="I473"/>
  <c r="K473" s="1"/>
  <c r="H473"/>
  <c r="I472"/>
  <c r="K472" s="1"/>
  <c r="H472"/>
  <c r="I471"/>
  <c r="K471" s="1"/>
  <c r="H471"/>
  <c r="I470"/>
  <c r="K470" s="1"/>
  <c r="H470"/>
  <c r="I469"/>
  <c r="K469" s="1"/>
  <c r="H469"/>
  <c r="I468"/>
  <c r="K468" s="1"/>
  <c r="H468"/>
  <c r="I467"/>
  <c r="K467" s="1"/>
  <c r="H467"/>
  <c r="I466"/>
  <c r="K466" s="1"/>
  <c r="H466"/>
  <c r="I465"/>
  <c r="K465" s="1"/>
  <c r="H465"/>
  <c r="I464"/>
  <c r="K464" s="1"/>
  <c r="H464"/>
  <c r="I463"/>
  <c r="K463" s="1"/>
  <c r="H463"/>
  <c r="I462"/>
  <c r="K462" s="1"/>
  <c r="H462"/>
  <c r="I461"/>
  <c r="K461" s="1"/>
  <c r="H461"/>
  <c r="I460"/>
  <c r="K460" s="1"/>
  <c r="H460"/>
  <c r="I459"/>
  <c r="K459" s="1"/>
  <c r="H459"/>
  <c r="I458"/>
  <c r="K458" s="1"/>
  <c r="H458"/>
  <c r="I457"/>
  <c r="K457" s="1"/>
  <c r="H457"/>
  <c r="I456"/>
  <c r="K456" s="1"/>
  <c r="H456"/>
  <c r="I455"/>
  <c r="K455" s="1"/>
  <c r="H455"/>
  <c r="I454"/>
  <c r="K454" s="1"/>
  <c r="H454"/>
  <c r="I453"/>
  <c r="K453" s="1"/>
  <c r="H453"/>
  <c r="I452"/>
  <c r="K452" s="1"/>
  <c r="H452"/>
  <c r="I451"/>
  <c r="K451" s="1"/>
  <c r="H451"/>
  <c r="I450"/>
  <c r="K450" s="1"/>
  <c r="H450"/>
  <c r="I449"/>
  <c r="K449" s="1"/>
  <c r="H449"/>
  <c r="I448"/>
  <c r="K448" s="1"/>
  <c r="H448"/>
  <c r="I447"/>
  <c r="K447" s="1"/>
  <c r="H447"/>
  <c r="I446"/>
  <c r="K446" s="1"/>
  <c r="H446"/>
  <c r="I445"/>
  <c r="K445" s="1"/>
  <c r="H445"/>
  <c r="I444"/>
  <c r="K444" s="1"/>
  <c r="H444"/>
  <c r="I443"/>
  <c r="K443" s="1"/>
  <c r="H443"/>
  <c r="I442"/>
  <c r="K442" s="1"/>
  <c r="H442"/>
  <c r="I441"/>
  <c r="K441" s="1"/>
  <c r="H441"/>
  <c r="I440"/>
  <c r="K440" s="1"/>
  <c r="H440"/>
  <c r="I439"/>
  <c r="K439" s="1"/>
  <c r="H439"/>
  <c r="I438"/>
  <c r="K438" s="1"/>
  <c r="H438"/>
  <c r="I437"/>
  <c r="K437" s="1"/>
  <c r="H437"/>
  <c r="I436"/>
  <c r="K436" s="1"/>
  <c r="H436"/>
  <c r="I435"/>
  <c r="K435" s="1"/>
  <c r="H435"/>
  <c r="I434"/>
  <c r="K434" s="1"/>
  <c r="H434"/>
  <c r="I433"/>
  <c r="K433" s="1"/>
  <c r="H433"/>
  <c r="I432"/>
  <c r="K432" s="1"/>
  <c r="H432"/>
  <c r="I431"/>
  <c r="K431" s="1"/>
  <c r="H431"/>
  <c r="I430"/>
  <c r="K430" s="1"/>
  <c r="H430"/>
  <c r="I429"/>
  <c r="K429" s="1"/>
  <c r="H429"/>
  <c r="I428"/>
  <c r="K428" s="1"/>
  <c r="H428"/>
  <c r="I427"/>
  <c r="K427" s="1"/>
  <c r="H427"/>
  <c r="I426"/>
  <c r="K426" s="1"/>
  <c r="H426"/>
  <c r="I425"/>
  <c r="K425" s="1"/>
  <c r="H425"/>
  <c r="I424"/>
  <c r="K424" s="1"/>
  <c r="H424"/>
  <c r="I423"/>
  <c r="K423" s="1"/>
  <c r="H423"/>
  <c r="I422"/>
  <c r="K422" s="1"/>
  <c r="H422"/>
  <c r="I421"/>
  <c r="K421" s="1"/>
  <c r="H421"/>
  <c r="I420"/>
  <c r="K420" s="1"/>
  <c r="H420"/>
  <c r="I419"/>
  <c r="K419" s="1"/>
  <c r="H419"/>
  <c r="I418"/>
  <c r="K418" s="1"/>
  <c r="H418"/>
  <c r="I417"/>
  <c r="K417" s="1"/>
  <c r="H417"/>
  <c r="I416"/>
  <c r="K416" s="1"/>
  <c r="H416"/>
  <c r="I415"/>
  <c r="K415" s="1"/>
  <c r="H415"/>
  <c r="I414"/>
  <c r="K414" s="1"/>
  <c r="H414"/>
  <c r="I413"/>
  <c r="K413" s="1"/>
  <c r="H413"/>
  <c r="I412"/>
  <c r="K412" s="1"/>
  <c r="H412"/>
  <c r="I411"/>
  <c r="K411" s="1"/>
  <c r="H411"/>
  <c r="I410"/>
  <c r="K410" s="1"/>
  <c r="H410"/>
  <c r="I409"/>
  <c r="K409" s="1"/>
  <c r="H409"/>
  <c r="I408"/>
  <c r="K408" s="1"/>
  <c r="H408"/>
  <c r="I407"/>
  <c r="K407" s="1"/>
  <c r="H407"/>
  <c r="I406"/>
  <c r="K406" s="1"/>
  <c r="H406"/>
  <c r="I405"/>
  <c r="K405" s="1"/>
  <c r="H405"/>
  <c r="I404"/>
  <c r="K404" s="1"/>
  <c r="H404"/>
  <c r="I403"/>
  <c r="K403" s="1"/>
  <c r="H403"/>
  <c r="I402"/>
  <c r="K402" s="1"/>
  <c r="H402"/>
  <c r="I401"/>
  <c r="K401" s="1"/>
  <c r="H401"/>
  <c r="I400"/>
  <c r="K400" s="1"/>
  <c r="H400"/>
  <c r="I399"/>
  <c r="K399" s="1"/>
  <c r="H399"/>
  <c r="I398"/>
  <c r="K398" s="1"/>
  <c r="H398"/>
  <c r="I397"/>
  <c r="K397" s="1"/>
  <c r="H397"/>
  <c r="I396"/>
  <c r="K396" s="1"/>
  <c r="H396"/>
  <c r="I395"/>
  <c r="K395" s="1"/>
  <c r="H395"/>
  <c r="I394"/>
  <c r="K394" s="1"/>
  <c r="H394"/>
  <c r="I393"/>
  <c r="K393" s="1"/>
  <c r="H393"/>
  <c r="I392"/>
  <c r="K392" s="1"/>
  <c r="H392"/>
  <c r="I391"/>
  <c r="K391" s="1"/>
  <c r="H391"/>
  <c r="I390"/>
  <c r="K390" s="1"/>
  <c r="H390"/>
  <c r="I389"/>
  <c r="K389" s="1"/>
  <c r="H389"/>
  <c r="I388"/>
  <c r="K388" s="1"/>
  <c r="H388"/>
  <c r="I387"/>
  <c r="K387" s="1"/>
  <c r="H387"/>
  <c r="I386"/>
  <c r="K386" s="1"/>
  <c r="H386"/>
  <c r="I385"/>
  <c r="K385" s="1"/>
  <c r="H385"/>
  <c r="I384"/>
  <c r="K384" s="1"/>
  <c r="H384"/>
  <c r="I383"/>
  <c r="K383" s="1"/>
  <c r="H383"/>
  <c r="I382"/>
  <c r="K382" s="1"/>
  <c r="H382"/>
  <c r="I381"/>
  <c r="K381" s="1"/>
  <c r="H381"/>
  <c r="I380"/>
  <c r="K380" s="1"/>
  <c r="H380"/>
  <c r="I379"/>
  <c r="K379" s="1"/>
  <c r="H379"/>
  <c r="I378"/>
  <c r="K378" s="1"/>
  <c r="H378"/>
  <c r="I377"/>
  <c r="K377" s="1"/>
  <c r="H377"/>
  <c r="I376"/>
  <c r="K376" s="1"/>
  <c r="H376"/>
  <c r="I375"/>
  <c r="K375" s="1"/>
  <c r="H375"/>
  <c r="I374"/>
  <c r="K374" s="1"/>
  <c r="H374"/>
  <c r="I373"/>
  <c r="K373" s="1"/>
  <c r="H373"/>
  <c r="I372"/>
  <c r="K372" s="1"/>
  <c r="H372"/>
  <c r="I371"/>
  <c r="K371" s="1"/>
  <c r="H371"/>
  <c r="I370"/>
  <c r="K370" s="1"/>
  <c r="H370"/>
  <c r="I369"/>
  <c r="K369" s="1"/>
  <c r="H369"/>
  <c r="I368"/>
  <c r="K368" s="1"/>
  <c r="H368"/>
  <c r="I367"/>
  <c r="K367" s="1"/>
  <c r="H367"/>
  <c r="I366"/>
  <c r="K366" s="1"/>
  <c r="H366"/>
  <c r="I365"/>
  <c r="K365" s="1"/>
  <c r="H365"/>
  <c r="I364"/>
  <c r="K364" s="1"/>
  <c r="H364"/>
  <c r="I363"/>
  <c r="K363" s="1"/>
  <c r="H363"/>
  <c r="I362"/>
  <c r="K362" s="1"/>
  <c r="H362"/>
  <c r="I361"/>
  <c r="K361" s="1"/>
  <c r="H361"/>
  <c r="I360"/>
  <c r="K360" s="1"/>
  <c r="H360"/>
  <c r="I359"/>
  <c r="K359" s="1"/>
  <c r="H359"/>
  <c r="I358"/>
  <c r="K358" s="1"/>
  <c r="H358"/>
  <c r="I357"/>
  <c r="K357" s="1"/>
  <c r="H357"/>
  <c r="I356"/>
  <c r="K356" s="1"/>
  <c r="H356"/>
  <c r="I355"/>
  <c r="K355" s="1"/>
  <c r="H355"/>
  <c r="I354"/>
  <c r="K354" s="1"/>
  <c r="H354"/>
  <c r="I353"/>
  <c r="K353" s="1"/>
  <c r="H353"/>
  <c r="I352"/>
  <c r="K352" s="1"/>
  <c r="H352"/>
  <c r="I351"/>
  <c r="K351" s="1"/>
  <c r="H351"/>
  <c r="I350"/>
  <c r="K350" s="1"/>
  <c r="H350"/>
  <c r="I349"/>
  <c r="K349" s="1"/>
  <c r="H349"/>
  <c r="I348"/>
  <c r="K348" s="1"/>
  <c r="H348"/>
  <c r="I347"/>
  <c r="K347" s="1"/>
  <c r="H347"/>
  <c r="I346"/>
  <c r="K346" s="1"/>
  <c r="H346"/>
  <c r="I345"/>
  <c r="K345" s="1"/>
  <c r="H345"/>
  <c r="I344"/>
  <c r="K344" s="1"/>
  <c r="H344"/>
  <c r="I343"/>
  <c r="K343" s="1"/>
  <c r="H343"/>
  <c r="I342"/>
  <c r="K342" s="1"/>
  <c r="H342"/>
  <c r="I341"/>
  <c r="K341" s="1"/>
  <c r="H341"/>
  <c r="I340"/>
  <c r="K340" s="1"/>
  <c r="H340"/>
  <c r="I339"/>
  <c r="K339" s="1"/>
  <c r="H339"/>
  <c r="I338"/>
  <c r="K338" s="1"/>
  <c r="H338"/>
  <c r="I337"/>
  <c r="K337" s="1"/>
  <c r="H337"/>
  <c r="I336"/>
  <c r="K336" s="1"/>
  <c r="H336"/>
  <c r="I335"/>
  <c r="K335" s="1"/>
  <c r="H335"/>
  <c r="I334"/>
  <c r="K334" s="1"/>
  <c r="H334"/>
  <c r="I333"/>
  <c r="K333" s="1"/>
  <c r="H333"/>
  <c r="I332"/>
  <c r="K332" s="1"/>
  <c r="H332"/>
  <c r="I331"/>
  <c r="K331" s="1"/>
  <c r="H331"/>
  <c r="I330"/>
  <c r="K330" s="1"/>
  <c r="H330"/>
  <c r="I329"/>
  <c r="K329" s="1"/>
  <c r="H329"/>
  <c r="I328"/>
  <c r="K328" s="1"/>
  <c r="H328"/>
  <c r="I327"/>
  <c r="K327" s="1"/>
  <c r="H327"/>
  <c r="I326"/>
  <c r="K326" s="1"/>
  <c r="H326"/>
  <c r="I325"/>
  <c r="K325" s="1"/>
  <c r="H325"/>
  <c r="I324"/>
  <c r="K324" s="1"/>
  <c r="H324"/>
  <c r="I323"/>
  <c r="K323" s="1"/>
  <c r="H323"/>
  <c r="I322"/>
  <c r="K322" s="1"/>
  <c r="H322"/>
  <c r="I321"/>
  <c r="K321" s="1"/>
  <c r="H321"/>
  <c r="I320"/>
  <c r="K320" s="1"/>
  <c r="H320"/>
  <c r="I319"/>
  <c r="K319" s="1"/>
  <c r="H319"/>
  <c r="I318"/>
  <c r="K318" s="1"/>
  <c r="H318"/>
  <c r="I317"/>
  <c r="K317" s="1"/>
  <c r="H317"/>
  <c r="I316"/>
  <c r="K316" s="1"/>
  <c r="H316"/>
  <c r="I315"/>
  <c r="K315" s="1"/>
  <c r="H315"/>
  <c r="I314"/>
  <c r="K314" s="1"/>
  <c r="H314"/>
  <c r="I313"/>
  <c r="K313" s="1"/>
  <c r="H313"/>
  <c r="I312"/>
  <c r="K312" s="1"/>
  <c r="H312"/>
  <c r="I311"/>
  <c r="K311" s="1"/>
  <c r="H311"/>
  <c r="I310"/>
  <c r="K310" s="1"/>
  <c r="H310"/>
  <c r="I309"/>
  <c r="K309" s="1"/>
  <c r="H309"/>
  <c r="I308"/>
  <c r="K308" s="1"/>
  <c r="H308"/>
  <c r="I307"/>
  <c r="K307" s="1"/>
  <c r="H307"/>
  <c r="I306"/>
  <c r="K306" s="1"/>
  <c r="H306"/>
  <c r="I305"/>
  <c r="K305" s="1"/>
  <c r="H305"/>
  <c r="I304"/>
  <c r="K304" s="1"/>
  <c r="H304"/>
  <c r="I303"/>
  <c r="K303" s="1"/>
  <c r="H303"/>
  <c r="I302"/>
  <c r="K302" s="1"/>
  <c r="H302"/>
  <c r="I301"/>
  <c r="K301" s="1"/>
  <c r="H301"/>
  <c r="I300"/>
  <c r="K300" s="1"/>
  <c r="H300"/>
  <c r="I299"/>
  <c r="K299" s="1"/>
  <c r="H299"/>
  <c r="I298"/>
  <c r="K298" s="1"/>
  <c r="H298"/>
  <c r="I297"/>
  <c r="K297" s="1"/>
  <c r="H297"/>
  <c r="I296"/>
  <c r="K296" s="1"/>
  <c r="H296"/>
  <c r="I295"/>
  <c r="K295" s="1"/>
  <c r="H295"/>
  <c r="I294"/>
  <c r="K294" s="1"/>
  <c r="H294"/>
  <c r="I293"/>
  <c r="K293" s="1"/>
  <c r="H293"/>
  <c r="I292"/>
  <c r="K292" s="1"/>
  <c r="H292"/>
  <c r="I291"/>
  <c r="K291" s="1"/>
  <c r="H291"/>
  <c r="I290"/>
  <c r="K290" s="1"/>
  <c r="H290"/>
  <c r="I289"/>
  <c r="K289" s="1"/>
  <c r="H289"/>
  <c r="I288"/>
  <c r="K288" s="1"/>
  <c r="H288"/>
  <c r="I287"/>
  <c r="K287" s="1"/>
  <c r="H287"/>
  <c r="I286"/>
  <c r="K286" s="1"/>
  <c r="H286"/>
  <c r="I285"/>
  <c r="K285" s="1"/>
  <c r="H285"/>
  <c r="I284"/>
  <c r="K284" s="1"/>
  <c r="H284"/>
  <c r="I283"/>
  <c r="K283" s="1"/>
  <c r="H283"/>
  <c r="I282"/>
  <c r="K282" s="1"/>
  <c r="H282"/>
  <c r="I281"/>
  <c r="K281" s="1"/>
  <c r="H281"/>
  <c r="I280"/>
  <c r="K280" s="1"/>
  <c r="H280"/>
  <c r="I279"/>
  <c r="K279" s="1"/>
  <c r="H279"/>
  <c r="I278"/>
  <c r="K278" s="1"/>
  <c r="H278"/>
  <c r="I277"/>
  <c r="K277" s="1"/>
  <c r="H277"/>
  <c r="I276"/>
  <c r="K276" s="1"/>
  <c r="H276"/>
  <c r="I275"/>
  <c r="K275" s="1"/>
  <c r="H275"/>
  <c r="I274"/>
  <c r="K274" s="1"/>
  <c r="H274"/>
  <c r="I273"/>
  <c r="K273" s="1"/>
  <c r="H273"/>
  <c r="I272"/>
  <c r="K272" s="1"/>
  <c r="H272"/>
  <c r="I271"/>
  <c r="K271" s="1"/>
  <c r="H271"/>
  <c r="I270"/>
  <c r="K270" s="1"/>
  <c r="H270"/>
  <c r="I269"/>
  <c r="K269" s="1"/>
  <c r="H269"/>
  <c r="I268"/>
  <c r="K268" s="1"/>
  <c r="H268"/>
  <c r="I267"/>
  <c r="K267" s="1"/>
  <c r="H267"/>
  <c r="I266"/>
  <c r="K266" s="1"/>
  <c r="H266"/>
  <c r="I265"/>
  <c r="K265" s="1"/>
  <c r="H265"/>
  <c r="I264"/>
  <c r="K264" s="1"/>
  <c r="H264"/>
  <c r="I263"/>
  <c r="K263" s="1"/>
  <c r="H263"/>
  <c r="I262"/>
  <c r="K262" s="1"/>
  <c r="H262"/>
  <c r="I261"/>
  <c r="K261" s="1"/>
  <c r="H261"/>
  <c r="I260"/>
  <c r="K260" s="1"/>
  <c r="H260"/>
  <c r="I259"/>
  <c r="K259" s="1"/>
  <c r="H259"/>
  <c r="I258"/>
  <c r="K258" s="1"/>
  <c r="H258"/>
  <c r="I257"/>
  <c r="K257" s="1"/>
  <c r="H257"/>
  <c r="I256"/>
  <c r="K256" s="1"/>
  <c r="H256"/>
  <c r="I255"/>
  <c r="K255" s="1"/>
  <c r="H255"/>
  <c r="I254"/>
  <c r="K254" s="1"/>
  <c r="H254"/>
  <c r="I253"/>
  <c r="K253" s="1"/>
  <c r="H253"/>
  <c r="I252"/>
  <c r="K252" s="1"/>
  <c r="H252"/>
  <c r="I251"/>
  <c r="K251" s="1"/>
  <c r="H251"/>
  <c r="I250"/>
  <c r="K250" s="1"/>
  <c r="H250"/>
  <c r="I249"/>
  <c r="K249" s="1"/>
  <c r="H249"/>
  <c r="I248"/>
  <c r="K248" s="1"/>
  <c r="H248"/>
  <c r="I247"/>
  <c r="K247" s="1"/>
  <c r="H247"/>
  <c r="I246"/>
  <c r="K246" s="1"/>
  <c r="H246"/>
  <c r="I245"/>
  <c r="K245" s="1"/>
  <c r="H245"/>
  <c r="I244"/>
  <c r="K244" s="1"/>
  <c r="H244"/>
  <c r="I243"/>
  <c r="K243" s="1"/>
  <c r="H243"/>
  <c r="I242"/>
  <c r="K242" s="1"/>
  <c r="H242"/>
  <c r="I241"/>
  <c r="K241" s="1"/>
  <c r="H241"/>
  <c r="I240"/>
  <c r="K240" s="1"/>
  <c r="H240"/>
  <c r="I239"/>
  <c r="K239" s="1"/>
  <c r="H239"/>
  <c r="I238"/>
  <c r="K238" s="1"/>
  <c r="H238"/>
  <c r="I237"/>
  <c r="K237" s="1"/>
  <c r="H237"/>
  <c r="I236"/>
  <c r="K236" s="1"/>
  <c r="H236"/>
  <c r="I235"/>
  <c r="K235" s="1"/>
  <c r="H235"/>
  <c r="I234"/>
  <c r="K234" s="1"/>
  <c r="H234"/>
  <c r="I233"/>
  <c r="K233" s="1"/>
  <c r="H233"/>
  <c r="I232"/>
  <c r="K232" s="1"/>
  <c r="H232"/>
  <c r="I231"/>
  <c r="K231" s="1"/>
  <c r="H231"/>
  <c r="I230"/>
  <c r="K230" s="1"/>
  <c r="H230"/>
  <c r="I229"/>
  <c r="K229" s="1"/>
  <c r="H229"/>
  <c r="I228"/>
  <c r="K228" s="1"/>
  <c r="H228"/>
  <c r="I227"/>
  <c r="K227" s="1"/>
  <c r="H227"/>
  <c r="I226"/>
  <c r="K226" s="1"/>
  <c r="H226"/>
  <c r="I225"/>
  <c r="K225" s="1"/>
  <c r="H225"/>
  <c r="I224"/>
  <c r="K224" s="1"/>
  <c r="H224"/>
  <c r="I223"/>
  <c r="K223" s="1"/>
  <c r="H223"/>
  <c r="I222"/>
  <c r="K222" s="1"/>
  <c r="H222"/>
  <c r="I221"/>
  <c r="K221" s="1"/>
  <c r="H221"/>
  <c r="I220"/>
  <c r="K220" s="1"/>
  <c r="H220"/>
  <c r="I219"/>
  <c r="K219" s="1"/>
  <c r="H219"/>
  <c r="I218"/>
  <c r="K218" s="1"/>
  <c r="H218"/>
  <c r="I217"/>
  <c r="K217" s="1"/>
  <c r="H217"/>
  <c r="I216"/>
  <c r="K216" s="1"/>
  <c r="H216"/>
  <c r="I215"/>
  <c r="K215" s="1"/>
  <c r="H215"/>
  <c r="I214"/>
  <c r="K214" s="1"/>
  <c r="H214"/>
  <c r="I213"/>
  <c r="K213" s="1"/>
  <c r="H213"/>
  <c r="I212"/>
  <c r="K212" s="1"/>
  <c r="H212"/>
  <c r="I211"/>
  <c r="K211" s="1"/>
  <c r="H211"/>
  <c r="I210"/>
  <c r="K210" s="1"/>
  <c r="H210"/>
  <c r="I209"/>
  <c r="K209" s="1"/>
  <c r="H209"/>
  <c r="I208"/>
  <c r="K208" s="1"/>
  <c r="H208"/>
  <c r="I207"/>
  <c r="K207" s="1"/>
  <c r="H207"/>
  <c r="I206"/>
  <c r="K206" s="1"/>
  <c r="H206"/>
  <c r="I205"/>
  <c r="K205" s="1"/>
  <c r="H205"/>
  <c r="I204"/>
  <c r="K204" s="1"/>
  <c r="H204"/>
  <c r="I203"/>
  <c r="K203" s="1"/>
  <c r="H203"/>
  <c r="I202"/>
  <c r="K202" s="1"/>
  <c r="H202"/>
  <c r="I201"/>
  <c r="K201" s="1"/>
  <c r="H201"/>
  <c r="I200"/>
  <c r="K200" s="1"/>
  <c r="H200"/>
  <c r="I199"/>
  <c r="K199" s="1"/>
  <c r="H199"/>
  <c r="I198"/>
  <c r="K198" s="1"/>
  <c r="H198"/>
  <c r="I197"/>
  <c r="K197" s="1"/>
  <c r="H197"/>
  <c r="I196"/>
  <c r="K196" s="1"/>
  <c r="H196"/>
  <c r="I195"/>
  <c r="K195" s="1"/>
  <c r="H195"/>
  <c r="I194"/>
  <c r="K194" s="1"/>
  <c r="H194"/>
  <c r="I193"/>
  <c r="K193" s="1"/>
  <c r="H193"/>
  <c r="I192"/>
  <c r="K192" s="1"/>
  <c r="H192"/>
  <c r="I191"/>
  <c r="K191" s="1"/>
  <c r="H191"/>
  <c r="I190"/>
  <c r="K190" s="1"/>
  <c r="H190"/>
  <c r="I189"/>
  <c r="K189" s="1"/>
  <c r="H189"/>
  <c r="I188"/>
  <c r="K188" s="1"/>
  <c r="H188"/>
  <c r="I187"/>
  <c r="K187" s="1"/>
  <c r="H187"/>
  <c r="I186"/>
  <c r="K186" s="1"/>
  <c r="H186"/>
  <c r="I185"/>
  <c r="K185" s="1"/>
  <c r="H185"/>
  <c r="I184"/>
  <c r="K184" s="1"/>
  <c r="H184"/>
  <c r="I183"/>
  <c r="K183" s="1"/>
  <c r="H183"/>
  <c r="I182"/>
  <c r="K182" s="1"/>
  <c r="H182"/>
  <c r="I181"/>
  <c r="K181" s="1"/>
  <c r="H181"/>
  <c r="I180"/>
  <c r="K180" s="1"/>
  <c r="H180"/>
  <c r="I179"/>
  <c r="K179" s="1"/>
  <c r="H179"/>
  <c r="I178"/>
  <c r="K178" s="1"/>
  <c r="H178"/>
  <c r="I177"/>
  <c r="K177" s="1"/>
  <c r="H177"/>
  <c r="I176"/>
  <c r="K176" s="1"/>
  <c r="H176"/>
  <c r="I175"/>
  <c r="K175" s="1"/>
  <c r="H175"/>
  <c r="I174"/>
  <c r="K174" s="1"/>
  <c r="H174"/>
  <c r="I173"/>
  <c r="K173" s="1"/>
  <c r="H173"/>
  <c r="I172"/>
  <c r="K172" s="1"/>
  <c r="H172"/>
  <c r="I171"/>
  <c r="K171" s="1"/>
  <c r="H171"/>
  <c r="I170"/>
  <c r="K170" s="1"/>
  <c r="H170"/>
  <c r="I169"/>
  <c r="K169" s="1"/>
  <c r="H169"/>
  <c r="I168"/>
  <c r="K168" s="1"/>
  <c r="H168"/>
  <c r="I167"/>
  <c r="K167" s="1"/>
  <c r="H167"/>
  <c r="I166"/>
  <c r="K166" s="1"/>
  <c r="H166"/>
  <c r="I165"/>
  <c r="K165" s="1"/>
  <c r="H165"/>
  <c r="I164"/>
  <c r="K164" s="1"/>
  <c r="H164"/>
  <c r="I163"/>
  <c r="K163" s="1"/>
  <c r="H163"/>
  <c r="I162"/>
  <c r="K162" s="1"/>
  <c r="H162"/>
  <c r="I161"/>
  <c r="K161" s="1"/>
  <c r="H161"/>
  <c r="I160"/>
  <c r="K160" s="1"/>
  <c r="H160"/>
  <c r="I159"/>
  <c r="K159" s="1"/>
  <c r="H159"/>
  <c r="I158"/>
  <c r="K158" s="1"/>
  <c r="H158"/>
  <c r="I157"/>
  <c r="K157" s="1"/>
  <c r="H157"/>
  <c r="I156"/>
  <c r="K156" s="1"/>
  <c r="H156"/>
  <c r="I155"/>
  <c r="K155" s="1"/>
  <c r="H155"/>
  <c r="I154"/>
  <c r="K154" s="1"/>
  <c r="H154"/>
  <c r="I153"/>
  <c r="K153" s="1"/>
  <c r="H153"/>
  <c r="I152"/>
  <c r="K152" s="1"/>
  <c r="H152"/>
  <c r="I151"/>
  <c r="K151" s="1"/>
  <c r="H151"/>
  <c r="I150"/>
  <c r="K150" s="1"/>
  <c r="H150"/>
  <c r="I149"/>
  <c r="K149" s="1"/>
  <c r="H149"/>
  <c r="I148"/>
  <c r="K148" s="1"/>
  <c r="H148"/>
  <c r="I147"/>
  <c r="K147" s="1"/>
  <c r="H147"/>
  <c r="I146"/>
  <c r="K146" s="1"/>
  <c r="H146"/>
  <c r="I145"/>
  <c r="K145" s="1"/>
  <c r="H145"/>
  <c r="I144"/>
  <c r="K144" s="1"/>
  <c r="H144"/>
  <c r="I143"/>
  <c r="K143" s="1"/>
  <c r="H143"/>
  <c r="I142"/>
  <c r="K142" s="1"/>
  <c r="H142"/>
  <c r="I141"/>
  <c r="K141" s="1"/>
  <c r="H141"/>
  <c r="I140"/>
  <c r="K140" s="1"/>
  <c r="H140"/>
  <c r="I139"/>
  <c r="K139" s="1"/>
  <c r="H139"/>
  <c r="I138"/>
  <c r="K138" s="1"/>
  <c r="H138"/>
  <c r="I137"/>
  <c r="K137" s="1"/>
  <c r="H137"/>
  <c r="I136"/>
  <c r="K136" s="1"/>
  <c r="H136"/>
  <c r="I135"/>
  <c r="K135" s="1"/>
  <c r="H135"/>
  <c r="I134"/>
  <c r="K134" s="1"/>
  <c r="H134"/>
  <c r="I133"/>
  <c r="K133" s="1"/>
  <c r="H133"/>
  <c r="I132"/>
  <c r="K132" s="1"/>
  <c r="H132"/>
  <c r="I131"/>
  <c r="K131" s="1"/>
  <c r="H131"/>
  <c r="I130"/>
  <c r="K130" s="1"/>
  <c r="H130"/>
  <c r="I129"/>
  <c r="K129" s="1"/>
  <c r="H129"/>
  <c r="I128"/>
  <c r="K128" s="1"/>
  <c r="H128"/>
  <c r="I127"/>
  <c r="K127" s="1"/>
  <c r="H127"/>
  <c r="I126"/>
  <c r="K126" s="1"/>
  <c r="H126"/>
  <c r="I125"/>
  <c r="K125" s="1"/>
  <c r="H125"/>
  <c r="I124"/>
  <c r="K124" s="1"/>
  <c r="H124"/>
  <c r="I123"/>
  <c r="K123" s="1"/>
  <c r="H123"/>
  <c r="I122"/>
  <c r="K122" s="1"/>
  <c r="H122"/>
  <c r="I121"/>
  <c r="K121" s="1"/>
  <c r="H121"/>
  <c r="I120"/>
  <c r="K120" s="1"/>
  <c r="H120"/>
  <c r="I119"/>
  <c r="K119" s="1"/>
  <c r="H119"/>
  <c r="I118"/>
  <c r="K118" s="1"/>
  <c r="H118"/>
  <c r="I117"/>
  <c r="K117" s="1"/>
  <c r="H117"/>
  <c r="I116"/>
  <c r="K116" s="1"/>
  <c r="H116"/>
  <c r="I115"/>
  <c r="K115" s="1"/>
  <c r="H115"/>
  <c r="I114"/>
  <c r="K114" s="1"/>
  <c r="H114"/>
  <c r="I113"/>
  <c r="K113" s="1"/>
  <c r="H113"/>
  <c r="I112"/>
  <c r="K112" s="1"/>
  <c r="H112"/>
  <c r="I111"/>
  <c r="K111" s="1"/>
  <c r="H111"/>
  <c r="I110"/>
  <c r="K110" s="1"/>
  <c r="H110"/>
  <c r="I109"/>
  <c r="K109" s="1"/>
  <c r="H109"/>
  <c r="I108"/>
  <c r="K108" s="1"/>
  <c r="H108"/>
  <c r="I107"/>
  <c r="K107" s="1"/>
  <c r="H107"/>
  <c r="I106"/>
  <c r="K106" s="1"/>
  <c r="H106"/>
  <c r="I105"/>
  <c r="K105" s="1"/>
  <c r="H105"/>
  <c r="I104"/>
  <c r="K104" s="1"/>
  <c r="H104"/>
  <c r="I103"/>
  <c r="K103" s="1"/>
  <c r="H103"/>
  <c r="I102"/>
  <c r="K102" s="1"/>
  <c r="H102"/>
  <c r="I101"/>
  <c r="K101" s="1"/>
  <c r="H101"/>
  <c r="I100"/>
  <c r="K100" s="1"/>
  <c r="H100"/>
  <c r="I99"/>
  <c r="K99" s="1"/>
  <c r="H99"/>
  <c r="I98"/>
  <c r="K98" s="1"/>
  <c r="H98"/>
  <c r="I97"/>
  <c r="K97" s="1"/>
  <c r="H97"/>
  <c r="I96"/>
  <c r="K96" s="1"/>
  <c r="H96"/>
  <c r="I95"/>
  <c r="K95" s="1"/>
  <c r="H95"/>
  <c r="I94"/>
  <c r="K94" s="1"/>
  <c r="H94"/>
  <c r="I93"/>
  <c r="K93" s="1"/>
  <c r="H93"/>
  <c r="I92"/>
  <c r="K92" s="1"/>
  <c r="H92"/>
  <c r="I91"/>
  <c r="K91" s="1"/>
  <c r="H91"/>
  <c r="I90"/>
  <c r="K90" s="1"/>
  <c r="H90"/>
  <c r="I89"/>
  <c r="K89" s="1"/>
  <c r="H89"/>
  <c r="I88"/>
  <c r="K88" s="1"/>
  <c r="H88"/>
  <c r="I87"/>
  <c r="K87" s="1"/>
  <c r="H87"/>
  <c r="I86"/>
  <c r="K86" s="1"/>
  <c r="H86"/>
  <c r="I85"/>
  <c r="K85" s="1"/>
  <c r="H85"/>
  <c r="I84"/>
  <c r="K84" s="1"/>
  <c r="H84"/>
  <c r="I83"/>
  <c r="K83" s="1"/>
  <c r="H83"/>
  <c r="I82"/>
  <c r="K82" s="1"/>
  <c r="H82"/>
  <c r="I81"/>
  <c r="K81" s="1"/>
  <c r="H81"/>
  <c r="I80"/>
  <c r="K80" s="1"/>
  <c r="H80"/>
  <c r="I79"/>
  <c r="K79" s="1"/>
  <c r="H79"/>
  <c r="I78"/>
  <c r="K78" s="1"/>
  <c r="H78"/>
  <c r="I77"/>
  <c r="K77" s="1"/>
  <c r="H77"/>
  <c r="I76"/>
  <c r="K76" s="1"/>
  <c r="H76"/>
  <c r="I75"/>
  <c r="K75" s="1"/>
  <c r="H75"/>
  <c r="I74"/>
  <c r="K74" s="1"/>
  <c r="H74"/>
  <c r="I73"/>
  <c r="K73" s="1"/>
  <c r="H73"/>
  <c r="I72"/>
  <c r="K72" s="1"/>
  <c r="H72"/>
  <c r="I71"/>
  <c r="K71" s="1"/>
  <c r="H71"/>
  <c r="I70"/>
  <c r="K70" s="1"/>
  <c r="H70"/>
  <c r="I69"/>
  <c r="K69" s="1"/>
  <c r="H69"/>
  <c r="I68"/>
  <c r="K68" s="1"/>
  <c r="H68"/>
  <c r="I67"/>
  <c r="K67" s="1"/>
  <c r="H67"/>
  <c r="I66"/>
  <c r="K66" s="1"/>
  <c r="H66"/>
  <c r="I65"/>
  <c r="K65" s="1"/>
  <c r="H65"/>
  <c r="I64"/>
  <c r="K64" s="1"/>
  <c r="H64"/>
  <c r="I63"/>
  <c r="K63" s="1"/>
  <c r="H63"/>
  <c r="I62"/>
  <c r="K62" s="1"/>
  <c r="H62"/>
  <c r="I61"/>
  <c r="K61" s="1"/>
  <c r="H61"/>
  <c r="I60"/>
  <c r="K60" s="1"/>
  <c r="H60"/>
  <c r="I59"/>
  <c r="K59" s="1"/>
  <c r="H59"/>
  <c r="I58"/>
  <c r="K58" s="1"/>
  <c r="H58"/>
  <c r="I57"/>
  <c r="K57" s="1"/>
  <c r="H57"/>
  <c r="I56"/>
  <c r="K56" s="1"/>
  <c r="H56"/>
  <c r="I55"/>
  <c r="K55" s="1"/>
  <c r="H55"/>
  <c r="I54"/>
  <c r="K54" s="1"/>
  <c r="H54"/>
  <c r="I53"/>
  <c r="K53" s="1"/>
  <c r="H53"/>
  <c r="I52"/>
  <c r="K52" s="1"/>
  <c r="H52"/>
  <c r="I51"/>
  <c r="K51" s="1"/>
  <c r="H51"/>
  <c r="I50"/>
  <c r="K50" s="1"/>
  <c r="H50"/>
  <c r="I49"/>
  <c r="K49" s="1"/>
  <c r="H49"/>
  <c r="I48"/>
  <c r="K48" s="1"/>
  <c r="H48"/>
  <c r="I47"/>
  <c r="K47" s="1"/>
  <c r="H47"/>
  <c r="I46"/>
  <c r="K46" s="1"/>
  <c r="H46"/>
  <c r="I45"/>
  <c r="K45" s="1"/>
  <c r="H45"/>
  <c r="I44"/>
  <c r="K44" s="1"/>
  <c r="H44"/>
  <c r="I43"/>
  <c r="K43" s="1"/>
  <c r="H43"/>
  <c r="I42"/>
  <c r="K42" s="1"/>
  <c r="H42"/>
  <c r="I41"/>
  <c r="K41" s="1"/>
  <c r="H41"/>
  <c r="I40"/>
  <c r="K40" s="1"/>
  <c r="H40"/>
  <c r="I39"/>
  <c r="K39" s="1"/>
  <c r="H39"/>
  <c r="I38"/>
  <c r="K38" s="1"/>
  <c r="H38"/>
  <c r="I37"/>
  <c r="K37" s="1"/>
  <c r="H37"/>
  <c r="I36"/>
  <c r="K36" s="1"/>
  <c r="H36"/>
  <c r="I35"/>
  <c r="K35" s="1"/>
  <c r="H35"/>
  <c r="I34"/>
  <c r="K34" s="1"/>
  <c r="H34"/>
  <c r="I33"/>
  <c r="K33" s="1"/>
  <c r="H33"/>
  <c r="I32"/>
  <c r="K32" s="1"/>
  <c r="H32"/>
  <c r="I31"/>
  <c r="K31" s="1"/>
  <c r="H31"/>
  <c r="I30"/>
  <c r="K30" s="1"/>
  <c r="H30"/>
  <c r="I29"/>
  <c r="K29" s="1"/>
  <c r="H29"/>
  <c r="I28"/>
  <c r="K28" s="1"/>
  <c r="H28"/>
  <c r="I27"/>
  <c r="K27" s="1"/>
  <c r="H27"/>
  <c r="I26"/>
  <c r="K26" s="1"/>
  <c r="H26"/>
  <c r="I25"/>
  <c r="K25" s="1"/>
  <c r="H25"/>
  <c r="I24"/>
  <c r="K24" s="1"/>
  <c r="H24"/>
  <c r="I23"/>
  <c r="K23" s="1"/>
  <c r="H23"/>
  <c r="I22"/>
  <c r="K22" s="1"/>
  <c r="H22"/>
  <c r="I21"/>
  <c r="K21" s="1"/>
  <c r="H21"/>
  <c r="I20"/>
  <c r="K20" s="1"/>
  <c r="H20"/>
  <c r="I19"/>
  <c r="K19" s="1"/>
  <c r="H19"/>
  <c r="I18"/>
  <c r="K18" s="1"/>
  <c r="H18"/>
  <c r="I17"/>
  <c r="K17" s="1"/>
  <c r="H17"/>
  <c r="I16"/>
  <c r="K16" s="1"/>
  <c r="H16"/>
  <c r="I15"/>
  <c r="K15" s="1"/>
  <c r="H15"/>
  <c r="I14"/>
  <c r="K14" s="1"/>
  <c r="H14"/>
  <c r="I13"/>
  <c r="K13" s="1"/>
  <c r="H13"/>
  <c r="I12"/>
  <c r="K12" s="1"/>
  <c r="H12"/>
  <c r="I11"/>
  <c r="K11" s="1"/>
  <c r="H11"/>
  <c r="I10"/>
  <c r="K10" s="1"/>
  <c r="H10"/>
  <c r="I9"/>
  <c r="K9" s="1"/>
  <c r="H9"/>
  <c r="I8"/>
  <c r="K8" s="1"/>
  <c r="H8"/>
  <c r="I7"/>
  <c r="K7" s="1"/>
  <c r="H7"/>
  <c r="I6"/>
  <c r="K6" s="1"/>
  <c r="H6"/>
  <c r="I5"/>
  <c r="K5" s="1"/>
  <c r="H5"/>
  <c r="I4"/>
  <c r="K4" s="1"/>
  <c r="H4"/>
  <c r="I3"/>
  <c r="K3" s="1"/>
  <c r="H3"/>
  <c r="I2"/>
  <c r="K2" s="1"/>
  <c r="H2"/>
  <c r="J499" l="1"/>
  <c r="J1122"/>
  <c r="J1262" l="1"/>
  <c r="J1260"/>
  <c r="J1258"/>
  <c r="J1256"/>
  <c r="J1254"/>
  <c r="J1252"/>
  <c r="J1250"/>
  <c r="J1248"/>
  <c r="J1246"/>
  <c r="J1244"/>
  <c r="J1242"/>
  <c r="J1240"/>
  <c r="J1238"/>
  <c r="J1236"/>
  <c r="J1234"/>
  <c r="J1232"/>
  <c r="J1230"/>
  <c r="J1228"/>
  <c r="J1226"/>
  <c r="J1224"/>
  <c r="J1222"/>
  <c r="J1220"/>
  <c r="J1218"/>
  <c r="J1216"/>
  <c r="J1214"/>
  <c r="J1212"/>
  <c r="J1210"/>
  <c r="J1208"/>
  <c r="J1206"/>
  <c r="J1204"/>
  <c r="J1202"/>
  <c r="J1200"/>
  <c r="J1198"/>
  <c r="J1196"/>
  <c r="J1194"/>
  <c r="J1192"/>
  <c r="J1190"/>
  <c r="J1188"/>
  <c r="J1186"/>
  <c r="J1184"/>
  <c r="J1182"/>
  <c r="J1180"/>
  <c r="J1178"/>
  <c r="J1176"/>
  <c r="J1174"/>
  <c r="J1172"/>
  <c r="J1170"/>
  <c r="J1168"/>
  <c r="J1166"/>
  <c r="J1164"/>
  <c r="J1162"/>
  <c r="J1160"/>
  <c r="J1158"/>
  <c r="J1156"/>
  <c r="J1154"/>
  <c r="J1152"/>
  <c r="J1150"/>
  <c r="J1148"/>
  <c r="J1146"/>
  <c r="J1144"/>
  <c r="J1142"/>
  <c r="J1140"/>
  <c r="J1138"/>
  <c r="J1136"/>
  <c r="J1134"/>
  <c r="J1132"/>
  <c r="J1130"/>
  <c r="J1128"/>
  <c r="J1126"/>
  <c r="J1124"/>
  <c r="J1120"/>
  <c r="J1116"/>
  <c r="J1112"/>
  <c r="J1108"/>
  <c r="J1104"/>
  <c r="J1100"/>
  <c r="J1263"/>
  <c r="J1261"/>
  <c r="J1259"/>
  <c r="J1257"/>
  <c r="J1255"/>
  <c r="J1253"/>
  <c r="J1251"/>
  <c r="J1249"/>
  <c r="J1247"/>
  <c r="J1245"/>
  <c r="J1243"/>
  <c r="J1241"/>
  <c r="J1239"/>
  <c r="J1237"/>
  <c r="J1235"/>
  <c r="J1233"/>
  <c r="J1231"/>
  <c r="J1229"/>
  <c r="J1227"/>
  <c r="J1225"/>
  <c r="J1223"/>
  <c r="J1221"/>
  <c r="J1219"/>
  <c r="J1217"/>
  <c r="J1215"/>
  <c r="J1213"/>
  <c r="J1211"/>
  <c r="J1209"/>
  <c r="J1207"/>
  <c r="J1205"/>
  <c r="J1203"/>
  <c r="J1201"/>
  <c r="J1199"/>
  <c r="J1197"/>
  <c r="J1195"/>
  <c r="J1193"/>
  <c r="J1191"/>
  <c r="J1189"/>
  <c r="J1187"/>
  <c r="J1185"/>
  <c r="J1183"/>
  <c r="J1181"/>
  <c r="J1179"/>
  <c r="J1177"/>
  <c r="J1175"/>
  <c r="J1173"/>
  <c r="J1171"/>
  <c r="J1169"/>
  <c r="J1167"/>
  <c r="J1165"/>
  <c r="J1163"/>
  <c r="J1161"/>
  <c r="J1159"/>
  <c r="J1157"/>
  <c r="J1155"/>
  <c r="J1153"/>
  <c r="J1151"/>
  <c r="J1149"/>
  <c r="J1147"/>
  <c r="J1145"/>
  <c r="J1143"/>
  <c r="J1141"/>
  <c r="J1139"/>
  <c r="J1137"/>
  <c r="J1135"/>
  <c r="J1133"/>
  <c r="J1131"/>
  <c r="J1129"/>
  <c r="J1127"/>
  <c r="J1125"/>
  <c r="J1123"/>
  <c r="J1121"/>
  <c r="J1119"/>
  <c r="J1117"/>
  <c r="J1115"/>
  <c r="J1113"/>
  <c r="J1111"/>
  <c r="J1109"/>
  <c r="J1107"/>
  <c r="J1105"/>
  <c r="J1103"/>
  <c r="J1101"/>
  <c r="J1098"/>
  <c r="J1096"/>
  <c r="J1094"/>
  <c r="J1092"/>
  <c r="J1090"/>
  <c r="J1088"/>
  <c r="J1086"/>
  <c r="J1084"/>
  <c r="J1082"/>
  <c r="J1080"/>
  <c r="J1078"/>
  <c r="J1076"/>
  <c r="J1074"/>
  <c r="J1072"/>
  <c r="J1070"/>
  <c r="J1068"/>
  <c r="J1066"/>
  <c r="J1064"/>
  <c r="J1062"/>
  <c r="J1060"/>
  <c r="J1058"/>
  <c r="J1056"/>
  <c r="J1054"/>
  <c r="J1052"/>
  <c r="J1050"/>
  <c r="J1048"/>
  <c r="J1046"/>
  <c r="J1044"/>
  <c r="J1042"/>
  <c r="J1040"/>
  <c r="J1038"/>
  <c r="J1036"/>
  <c r="J1034"/>
  <c r="J1032"/>
  <c r="J1030"/>
  <c r="J1028"/>
  <c r="J1026"/>
  <c r="J1024"/>
  <c r="J1022"/>
  <c r="J1020"/>
  <c r="J1018"/>
  <c r="J1016"/>
  <c r="J1014"/>
  <c r="J1012"/>
  <c r="J1010"/>
  <c r="J1008"/>
  <c r="J1006"/>
  <c r="J1000"/>
  <c r="J998"/>
  <c r="J992"/>
  <c r="J990"/>
  <c r="J984"/>
  <c r="J982"/>
  <c r="J976"/>
  <c r="J974"/>
  <c r="J968"/>
  <c r="J966"/>
  <c r="J960"/>
  <c r="J958"/>
  <c r="J952"/>
  <c r="J950"/>
  <c r="J944"/>
  <c r="J942"/>
  <c r="J936"/>
  <c r="J934"/>
  <c r="J928"/>
  <c r="J926"/>
  <c r="J920"/>
  <c r="J918"/>
  <c r="J912"/>
  <c r="J910"/>
  <c r="J904"/>
  <c r="J902"/>
  <c r="J896"/>
  <c r="J894"/>
  <c r="J888"/>
  <c r="J886"/>
  <c r="J880"/>
  <c r="J878"/>
  <c r="J872"/>
  <c r="J870"/>
  <c r="J864"/>
  <c r="J862"/>
  <c r="J856"/>
  <c r="J854"/>
  <c r="J848"/>
  <c r="J846"/>
  <c r="J840"/>
  <c r="J838"/>
  <c r="J832"/>
  <c r="J830"/>
  <c r="J824"/>
  <c r="J822"/>
  <c r="J816"/>
  <c r="J814"/>
  <c r="J808"/>
  <c r="J806"/>
  <c r="J800"/>
  <c r="J798"/>
  <c r="J792"/>
  <c r="J790"/>
  <c r="J784"/>
  <c r="J782"/>
  <c r="J776"/>
  <c r="J774"/>
  <c r="J768"/>
  <c r="J766"/>
  <c r="J760"/>
  <c r="J758"/>
  <c r="J752"/>
  <c r="J750"/>
  <c r="J744"/>
  <c r="J742"/>
  <c r="J736"/>
  <c r="J734"/>
  <c r="J728"/>
  <c r="J726"/>
  <c r="J720"/>
  <c r="J718"/>
  <c r="J712"/>
  <c r="J710"/>
  <c r="J704"/>
  <c r="J702"/>
  <c r="J696"/>
  <c r="J694"/>
  <c r="J688"/>
  <c r="J686"/>
  <c r="J680"/>
  <c r="J678"/>
  <c r="J672"/>
  <c r="J670"/>
  <c r="J664"/>
  <c r="J662"/>
  <c r="J656"/>
  <c r="J654"/>
  <c r="J648"/>
  <c r="J646"/>
  <c r="J640"/>
  <c r="J638"/>
  <c r="J632"/>
  <c r="J630"/>
  <c r="J624"/>
  <c r="J622"/>
  <c r="J616"/>
  <c r="J614"/>
  <c r="J608"/>
  <c r="J606"/>
  <c r="J600"/>
  <c r="J598"/>
  <c r="J592"/>
  <c r="J590"/>
  <c r="J584"/>
  <c r="J582"/>
  <c r="J576"/>
  <c r="J574"/>
  <c r="J568"/>
  <c r="J566"/>
  <c r="J560"/>
  <c r="J558"/>
  <c r="J552"/>
  <c r="J550"/>
  <c r="J544"/>
  <c r="J542"/>
  <c r="J536"/>
  <c r="J534"/>
  <c r="J528"/>
  <c r="J526"/>
  <c r="J520"/>
  <c r="J518"/>
  <c r="J512"/>
  <c r="J510"/>
  <c r="J504"/>
  <c r="J502"/>
  <c r="J496"/>
  <c r="J494"/>
  <c r="J492"/>
  <c r="J490"/>
  <c r="J488"/>
  <c r="J486"/>
  <c r="J484"/>
  <c r="J482"/>
  <c r="J480"/>
  <c r="J478"/>
  <c r="J476"/>
  <c r="J474"/>
  <c r="J472"/>
  <c r="J470"/>
  <c r="J468"/>
  <c r="J466"/>
  <c r="J464"/>
  <c r="J462"/>
  <c r="J460"/>
  <c r="J458"/>
  <c r="J456"/>
  <c r="J454"/>
  <c r="J452"/>
  <c r="J450"/>
  <c r="J448"/>
  <c r="J446"/>
  <c r="J444"/>
  <c r="J442"/>
  <c r="J440"/>
  <c r="J438"/>
  <c r="J436"/>
  <c r="J434"/>
  <c r="J432"/>
  <c r="J430"/>
  <c r="J428"/>
  <c r="J426"/>
  <c r="J424"/>
  <c r="J422"/>
  <c r="J420"/>
  <c r="J418"/>
  <c r="J416"/>
  <c r="J414"/>
  <c r="J412"/>
  <c r="J410"/>
  <c r="J408"/>
  <c r="J406"/>
  <c r="J404"/>
  <c r="J402"/>
  <c r="J400"/>
  <c r="J398"/>
  <c r="J396"/>
  <c r="J394"/>
  <c r="J392"/>
  <c r="J390"/>
  <c r="J388"/>
  <c r="J386"/>
  <c r="J384"/>
  <c r="J382"/>
  <c r="J380"/>
  <c r="J378"/>
  <c r="J376"/>
  <c r="J374"/>
  <c r="J372"/>
  <c r="J370"/>
  <c r="J368"/>
  <c r="J366"/>
  <c r="J364"/>
  <c r="J362"/>
  <c r="J360"/>
  <c r="J358"/>
  <c r="J356"/>
  <c r="J354"/>
  <c r="J352"/>
  <c r="J350"/>
  <c r="J348"/>
  <c r="J346"/>
  <c r="J344"/>
  <c r="J342"/>
  <c r="J340"/>
  <c r="J338"/>
  <c r="J336"/>
  <c r="J334"/>
  <c r="J332"/>
  <c r="J330"/>
  <c r="J328"/>
  <c r="J326"/>
  <c r="J324"/>
  <c r="J322"/>
  <c r="J320"/>
  <c r="J318"/>
  <c r="J316"/>
  <c r="J314"/>
  <c r="J312"/>
  <c r="J310"/>
  <c r="J308"/>
  <c r="J306"/>
  <c r="J304"/>
  <c r="J302"/>
  <c r="J300"/>
  <c r="J298"/>
  <c r="J296"/>
  <c r="J294"/>
  <c r="J292"/>
  <c r="J290"/>
  <c r="J288"/>
  <c r="J286"/>
  <c r="J284"/>
  <c r="J282"/>
  <c r="J280"/>
  <c r="J278"/>
  <c r="J276"/>
  <c r="J274"/>
  <c r="J272"/>
  <c r="J270"/>
  <c r="J268"/>
  <c r="J266"/>
  <c r="J264"/>
  <c r="J262"/>
  <c r="J260"/>
  <c r="J258"/>
  <c r="J256"/>
  <c r="J254"/>
  <c r="J252"/>
  <c r="J250"/>
  <c r="J248"/>
  <c r="J246"/>
  <c r="J244"/>
  <c r="J242"/>
  <c r="J240"/>
  <c r="J238"/>
  <c r="J236"/>
  <c r="J234"/>
  <c r="J232"/>
  <c r="J230"/>
  <c r="J228"/>
  <c r="J226"/>
  <c r="J224"/>
  <c r="J222"/>
  <c r="J220"/>
  <c r="J218"/>
  <c r="J216"/>
  <c r="J214"/>
  <c r="J212"/>
  <c r="J210"/>
  <c r="J208"/>
  <c r="J206"/>
  <c r="J204"/>
  <c r="J202"/>
  <c r="J200"/>
  <c r="J198"/>
  <c r="J196"/>
  <c r="J194"/>
  <c r="J192"/>
  <c r="J190"/>
  <c r="J188"/>
  <c r="J186"/>
  <c r="J184"/>
  <c r="J182"/>
  <c r="J180"/>
  <c r="J178"/>
  <c r="J176"/>
  <c r="J174"/>
  <c r="J172"/>
  <c r="J170"/>
  <c r="J168"/>
  <c r="J166"/>
  <c r="J164"/>
  <c r="J162"/>
  <c r="J160"/>
  <c r="J158"/>
  <c r="J156"/>
  <c r="J154"/>
  <c r="J152"/>
  <c r="J150"/>
  <c r="J148"/>
  <c r="J146"/>
  <c r="J144"/>
  <c r="J142"/>
  <c r="J140"/>
  <c r="J138"/>
  <c r="J136"/>
  <c r="J134"/>
  <c r="J132"/>
  <c r="J130"/>
  <c r="J128"/>
  <c r="J126"/>
  <c r="J124"/>
  <c r="J122"/>
  <c r="J120"/>
  <c r="J118"/>
  <c r="J116"/>
  <c r="J114"/>
  <c r="J112"/>
  <c r="J110"/>
  <c r="J108"/>
  <c r="J106"/>
  <c r="J104"/>
  <c r="J102"/>
  <c r="J100"/>
  <c r="J98"/>
  <c r="J96"/>
  <c r="J94"/>
  <c r="J92"/>
  <c r="J90"/>
  <c r="J88"/>
  <c r="J86"/>
  <c r="J84"/>
  <c r="J82"/>
  <c r="J80"/>
  <c r="J78"/>
  <c r="J76"/>
  <c r="J74"/>
  <c r="J72"/>
  <c r="J70"/>
  <c r="J68"/>
  <c r="J66"/>
  <c r="J64"/>
  <c r="J62"/>
  <c r="J60"/>
  <c r="J58"/>
  <c r="J56"/>
  <c r="J54"/>
  <c r="J52"/>
  <c r="J50"/>
  <c r="J48"/>
  <c r="J46"/>
  <c r="J44"/>
  <c r="J42"/>
  <c r="J40"/>
  <c r="J38"/>
  <c r="J36"/>
  <c r="J34"/>
  <c r="J32"/>
  <c r="J30"/>
  <c r="J28"/>
  <c r="J26"/>
  <c r="J24"/>
  <c r="J22"/>
  <c r="J20"/>
  <c r="J18"/>
  <c r="J16"/>
  <c r="J14"/>
  <c r="J12"/>
  <c r="J10"/>
  <c r="J8"/>
  <c r="J6"/>
  <c r="J4"/>
  <c r="J2"/>
  <c r="J1004"/>
  <c r="J1002"/>
  <c r="J996"/>
  <c r="J994"/>
  <c r="J988"/>
  <c r="J986"/>
  <c r="J980"/>
  <c r="J978"/>
  <c r="J972"/>
  <c r="J970"/>
  <c r="J964"/>
  <c r="J962"/>
  <c r="J956"/>
  <c r="J954"/>
  <c r="J948"/>
  <c r="J946"/>
  <c r="J940"/>
  <c r="J938"/>
  <c r="J932"/>
  <c r="J930"/>
  <c r="J924"/>
  <c r="J922"/>
  <c r="J916"/>
  <c r="J914"/>
  <c r="J908"/>
  <c r="J906"/>
  <c r="J900"/>
  <c r="J898"/>
  <c r="J892"/>
  <c r="J890"/>
  <c r="J884"/>
  <c r="J882"/>
  <c r="J876"/>
  <c r="J874"/>
  <c r="J868"/>
  <c r="J866"/>
  <c r="J860"/>
  <c r="J858"/>
  <c r="J852"/>
  <c r="J850"/>
  <c r="J844"/>
  <c r="J842"/>
  <c r="J836"/>
  <c r="J834"/>
  <c r="J828"/>
  <c r="J826"/>
  <c r="J820"/>
  <c r="J818"/>
  <c r="J812"/>
  <c r="J810"/>
  <c r="J804"/>
  <c r="J802"/>
  <c r="J796"/>
  <c r="J794"/>
  <c r="J788"/>
  <c r="J786"/>
  <c r="J780"/>
  <c r="J778"/>
  <c r="J772"/>
  <c r="J770"/>
  <c r="J764"/>
  <c r="J762"/>
  <c r="J756"/>
  <c r="J754"/>
  <c r="J748"/>
  <c r="J746"/>
  <c r="J740"/>
  <c r="J738"/>
  <c r="J732"/>
  <c r="J730"/>
  <c r="J724"/>
  <c r="J722"/>
  <c r="J716"/>
  <c r="J714"/>
  <c r="J708"/>
  <c r="J706"/>
  <c r="J700"/>
  <c r="J698"/>
  <c r="J692"/>
  <c r="J690"/>
  <c r="J684"/>
  <c r="J682"/>
  <c r="J676"/>
  <c r="J674"/>
  <c r="J668"/>
  <c r="J666"/>
  <c r="J660"/>
  <c r="J658"/>
  <c r="J652"/>
  <c r="J650"/>
  <c r="J644"/>
  <c r="J642"/>
  <c r="J636"/>
  <c r="J634"/>
  <c r="J628"/>
  <c r="J626"/>
  <c r="J620"/>
  <c r="J618"/>
  <c r="J612"/>
  <c r="J610"/>
  <c r="J604"/>
  <c r="J602"/>
  <c r="J596"/>
  <c r="J594"/>
  <c r="J588"/>
  <c r="J586"/>
  <c r="J580"/>
  <c r="J578"/>
  <c r="J572"/>
  <c r="J570"/>
  <c r="J564"/>
  <c r="J562"/>
  <c r="J556"/>
  <c r="J554"/>
  <c r="J548"/>
  <c r="J546"/>
  <c r="J540"/>
  <c r="J538"/>
  <c r="J532"/>
  <c r="J530"/>
  <c r="J524"/>
  <c r="J522"/>
  <c r="J516"/>
  <c r="J514"/>
  <c r="J508"/>
  <c r="J506"/>
  <c r="J500"/>
  <c r="J498"/>
  <c r="J1118"/>
  <c r="J1114"/>
  <c r="J1110"/>
  <c r="J1106"/>
  <c r="J1102"/>
  <c r="J1099"/>
  <c r="J1097"/>
  <c r="J1095"/>
  <c r="J1093"/>
  <c r="J1091"/>
  <c r="J1089"/>
  <c r="J1087"/>
  <c r="J1085"/>
  <c r="J1083"/>
  <c r="J1081"/>
  <c r="J1079"/>
  <c r="J1077"/>
  <c r="J1075"/>
  <c r="J1073"/>
  <c r="J1071"/>
  <c r="J1069"/>
  <c r="J1067"/>
  <c r="J1065"/>
  <c r="J1063"/>
  <c r="J1061"/>
  <c r="J1059"/>
  <c r="J1057"/>
  <c r="J1055"/>
  <c r="J1053"/>
  <c r="J1051"/>
  <c r="J1049"/>
  <c r="J1047"/>
  <c r="J1045"/>
  <c r="J1043"/>
  <c r="J1041"/>
  <c r="J1039"/>
  <c r="J1037"/>
  <c r="J1035"/>
  <c r="J1033"/>
  <c r="J1031"/>
  <c r="J1029"/>
  <c r="J1027"/>
  <c r="J1025"/>
  <c r="J1023"/>
  <c r="J1021"/>
  <c r="J1019"/>
  <c r="J1017"/>
  <c r="J1015"/>
  <c r="J1013"/>
  <c r="J1011"/>
  <c r="J1009"/>
  <c r="J1007"/>
  <c r="J1001"/>
  <c r="J999"/>
  <c r="J993"/>
  <c r="J991"/>
  <c r="J985"/>
  <c r="J983"/>
  <c r="J977"/>
  <c r="J975"/>
  <c r="J969"/>
  <c r="J967"/>
  <c r="J961"/>
  <c r="J959"/>
  <c r="J953"/>
  <c r="J951"/>
  <c r="J945"/>
  <c r="J943"/>
  <c r="J937"/>
  <c r="J935"/>
  <c r="J929"/>
  <c r="J927"/>
  <c r="J921"/>
  <c r="J919"/>
  <c r="J913"/>
  <c r="J911"/>
  <c r="J905"/>
  <c r="J903"/>
  <c r="J897"/>
  <c r="J895"/>
  <c r="J889"/>
  <c r="J887"/>
  <c r="J881"/>
  <c r="J879"/>
  <c r="J873"/>
  <c r="J871"/>
  <c r="J865"/>
  <c r="J863"/>
  <c r="J857"/>
  <c r="J855"/>
  <c r="J849"/>
  <c r="J847"/>
  <c r="J841"/>
  <c r="J839"/>
  <c r="J833"/>
  <c r="J831"/>
  <c r="J825"/>
  <c r="J823"/>
  <c r="J817"/>
  <c r="J815"/>
  <c r="J809"/>
  <c r="J807"/>
  <c r="J801"/>
  <c r="J799"/>
  <c r="J793"/>
  <c r="J791"/>
  <c r="J785"/>
  <c r="J783"/>
  <c r="J777"/>
  <c r="J775"/>
  <c r="J769"/>
  <c r="J767"/>
  <c r="J761"/>
  <c r="J759"/>
  <c r="J753"/>
  <c r="J751"/>
  <c r="J745"/>
  <c r="J743"/>
  <c r="J737"/>
  <c r="J735"/>
  <c r="J729"/>
  <c r="J727"/>
  <c r="J721"/>
  <c r="J719"/>
  <c r="J713"/>
  <c r="J711"/>
  <c r="J705"/>
  <c r="J703"/>
  <c r="J697"/>
  <c r="J695"/>
  <c r="J689"/>
  <c r="J687"/>
  <c r="J681"/>
  <c r="J679"/>
  <c r="J673"/>
  <c r="J671"/>
  <c r="J665"/>
  <c r="J663"/>
  <c r="J657"/>
  <c r="J655"/>
  <c r="J649"/>
  <c r="J647"/>
  <c r="J641"/>
  <c r="J639"/>
  <c r="J633"/>
  <c r="J631"/>
  <c r="J625"/>
  <c r="J623"/>
  <c r="J617"/>
  <c r="J615"/>
  <c r="J609"/>
  <c r="J607"/>
  <c r="J601"/>
  <c r="J599"/>
  <c r="J593"/>
  <c r="J591"/>
  <c r="J585"/>
  <c r="J583"/>
  <c r="J577"/>
  <c r="J575"/>
  <c r="J569"/>
  <c r="J567"/>
  <c r="J561"/>
  <c r="J559"/>
  <c r="J553"/>
  <c r="J551"/>
  <c r="J545"/>
  <c r="J543"/>
  <c r="J537"/>
  <c r="J535"/>
  <c r="J529"/>
  <c r="J527"/>
  <c r="J521"/>
  <c r="J519"/>
  <c r="J513"/>
  <c r="J511"/>
  <c r="J505"/>
  <c r="J503"/>
  <c r="J497"/>
  <c r="J495"/>
  <c r="J493"/>
  <c r="J491"/>
  <c r="J489"/>
  <c r="J487"/>
  <c r="J485"/>
  <c r="J483"/>
  <c r="J481"/>
  <c r="J479"/>
  <c r="J477"/>
  <c r="J475"/>
  <c r="J473"/>
  <c r="J471"/>
  <c r="J469"/>
  <c r="J467"/>
  <c r="J465"/>
  <c r="J463"/>
  <c r="J461"/>
  <c r="J459"/>
  <c r="J457"/>
  <c r="J455"/>
  <c r="J453"/>
  <c r="J451"/>
  <c r="J449"/>
  <c r="J447"/>
  <c r="J445"/>
  <c r="J443"/>
  <c r="J441"/>
  <c r="J439"/>
  <c r="J437"/>
  <c r="J435"/>
  <c r="J433"/>
  <c r="J431"/>
  <c r="J429"/>
  <c r="J427"/>
  <c r="J425"/>
  <c r="J423"/>
  <c r="J421"/>
  <c r="J419"/>
  <c r="J417"/>
  <c r="J415"/>
  <c r="J413"/>
  <c r="J411"/>
  <c r="J409"/>
  <c r="J407"/>
  <c r="J405"/>
  <c r="J403"/>
  <c r="J401"/>
  <c r="J399"/>
  <c r="J397"/>
  <c r="J395"/>
  <c r="J393"/>
  <c r="J391"/>
  <c r="J389"/>
  <c r="J387"/>
  <c r="J385"/>
  <c r="J383"/>
  <c r="J381"/>
  <c r="J379"/>
  <c r="J377"/>
  <c r="J375"/>
  <c r="J373"/>
  <c r="J371"/>
  <c r="J369"/>
  <c r="J367"/>
  <c r="J365"/>
  <c r="J363"/>
  <c r="J361"/>
  <c r="J359"/>
  <c r="J357"/>
  <c r="J355"/>
  <c r="J353"/>
  <c r="J351"/>
  <c r="J349"/>
  <c r="J347"/>
  <c r="J345"/>
  <c r="J343"/>
  <c r="J341"/>
  <c r="J339"/>
  <c r="J337"/>
  <c r="J335"/>
  <c r="J333"/>
  <c r="J331"/>
  <c r="J329"/>
  <c r="J327"/>
  <c r="J325"/>
  <c r="J323"/>
  <c r="J321"/>
  <c r="J319"/>
  <c r="J317"/>
  <c r="J315"/>
  <c r="J313"/>
  <c r="J311"/>
  <c r="J309"/>
  <c r="J307"/>
  <c r="J305"/>
  <c r="J303"/>
  <c r="J301"/>
  <c r="J299"/>
  <c r="J297"/>
  <c r="J295"/>
  <c r="J293"/>
  <c r="J291"/>
  <c r="J289"/>
  <c r="J287"/>
  <c r="J285"/>
  <c r="J283"/>
  <c r="J281"/>
  <c r="J279"/>
  <c r="J277"/>
  <c r="J275"/>
  <c r="J273"/>
  <c r="J271"/>
  <c r="J269"/>
  <c r="J267"/>
  <c r="J265"/>
  <c r="J263"/>
  <c r="J261"/>
  <c r="J259"/>
  <c r="J257"/>
  <c r="J255"/>
  <c r="J253"/>
  <c r="J251"/>
  <c r="J249"/>
  <c r="J247"/>
  <c r="J245"/>
  <c r="J243"/>
  <c r="J241"/>
  <c r="J239"/>
  <c r="J237"/>
  <c r="J235"/>
  <c r="J233"/>
  <c r="J231"/>
  <c r="J229"/>
  <c r="J227"/>
  <c r="J225"/>
  <c r="J223"/>
  <c r="J221"/>
  <c r="J219"/>
  <c r="J217"/>
  <c r="J215"/>
  <c r="J213"/>
  <c r="J211"/>
  <c r="J209"/>
  <c r="J207"/>
  <c r="J205"/>
  <c r="J203"/>
  <c r="J201"/>
  <c r="J199"/>
  <c r="J197"/>
  <c r="J195"/>
  <c r="J193"/>
  <c r="J191"/>
  <c r="J189"/>
  <c r="J187"/>
  <c r="J185"/>
  <c r="J183"/>
  <c r="J181"/>
  <c r="J179"/>
  <c r="J177"/>
  <c r="J175"/>
  <c r="J173"/>
  <c r="J171"/>
  <c r="J169"/>
  <c r="J167"/>
  <c r="J165"/>
  <c r="J163"/>
  <c r="J161"/>
  <c r="J159"/>
  <c r="J157"/>
  <c r="J155"/>
  <c r="J153"/>
  <c r="J151"/>
  <c r="J149"/>
  <c r="J147"/>
  <c r="J145"/>
  <c r="J143"/>
  <c r="J141"/>
  <c r="J139"/>
  <c r="J137"/>
  <c r="J135"/>
  <c r="J133"/>
  <c r="J131"/>
  <c r="J129"/>
  <c r="J127"/>
  <c r="J125"/>
  <c r="J123"/>
  <c r="J121"/>
  <c r="J119"/>
  <c r="J117"/>
  <c r="J115"/>
  <c r="J113"/>
  <c r="J111"/>
  <c r="J109"/>
  <c r="J107"/>
  <c r="J105"/>
  <c r="J103"/>
  <c r="J101"/>
  <c r="J99"/>
  <c r="J97"/>
  <c r="J95"/>
  <c r="J93"/>
  <c r="J91"/>
  <c r="J89"/>
  <c r="J87"/>
  <c r="J85"/>
  <c r="J83"/>
  <c r="J81"/>
  <c r="J79"/>
  <c r="J77"/>
  <c r="J75"/>
  <c r="J73"/>
  <c r="J71"/>
  <c r="J69"/>
  <c r="J67"/>
  <c r="J65"/>
  <c r="J63"/>
  <c r="J61"/>
  <c r="J59"/>
  <c r="J57"/>
  <c r="J55"/>
  <c r="J53"/>
  <c r="J51"/>
  <c r="J49"/>
  <c r="J47"/>
  <c r="J45"/>
  <c r="J43"/>
  <c r="J41"/>
  <c r="J39"/>
  <c r="J37"/>
  <c r="J35"/>
  <c r="J33"/>
  <c r="J31"/>
  <c r="J29"/>
  <c r="J27"/>
  <c r="J25"/>
  <c r="J23"/>
  <c r="J21"/>
  <c r="J19"/>
  <c r="J17"/>
  <c r="J15"/>
  <c r="J13"/>
  <c r="J11"/>
  <c r="J9"/>
  <c r="J7"/>
  <c r="J5"/>
  <c r="J3"/>
  <c r="J1005"/>
  <c r="J1003"/>
  <c r="J997"/>
  <c r="J995"/>
  <c r="J989"/>
  <c r="J987"/>
  <c r="J981"/>
  <c r="J979"/>
  <c r="J973"/>
  <c r="J971"/>
  <c r="J965"/>
  <c r="J963"/>
  <c r="J957"/>
  <c r="J955"/>
  <c r="J949"/>
  <c r="J947"/>
  <c r="J941"/>
  <c r="J939"/>
  <c r="J933"/>
  <c r="J931"/>
  <c r="J925"/>
  <c r="J923"/>
  <c r="J917"/>
  <c r="J915"/>
  <c r="J909"/>
  <c r="J907"/>
  <c r="J901"/>
  <c r="J899"/>
  <c r="J893"/>
  <c r="J891"/>
  <c r="J885"/>
  <c r="J883"/>
  <c r="J877"/>
  <c r="J875"/>
  <c r="J869"/>
  <c r="J867"/>
  <c r="J861"/>
  <c r="J859"/>
  <c r="J853"/>
  <c r="J851"/>
  <c r="J845"/>
  <c r="J843"/>
  <c r="J837"/>
  <c r="J835"/>
  <c r="J829"/>
  <c r="J827"/>
  <c r="J821"/>
  <c r="J819"/>
  <c r="J813"/>
  <c r="J811"/>
  <c r="J805"/>
  <c r="J803"/>
  <c r="J797"/>
  <c r="J795"/>
  <c r="J789"/>
  <c r="J787"/>
  <c r="J781"/>
  <c r="J779"/>
  <c r="J773"/>
  <c r="J771"/>
  <c r="J765"/>
  <c r="J763"/>
  <c r="J757"/>
  <c r="J755"/>
  <c r="J749"/>
  <c r="J747"/>
  <c r="J741"/>
  <c r="J739"/>
  <c r="J733"/>
  <c r="J731"/>
  <c r="J725"/>
  <c r="J723"/>
  <c r="J717"/>
  <c r="J715"/>
  <c r="J709"/>
  <c r="J707"/>
  <c r="J701"/>
  <c r="J699"/>
  <c r="J693"/>
  <c r="J691"/>
  <c r="J685"/>
  <c r="J683"/>
  <c r="J677"/>
  <c r="J675"/>
  <c r="J669"/>
  <c r="J667"/>
  <c r="J661"/>
  <c r="J659"/>
  <c r="J653"/>
  <c r="J651"/>
  <c r="J645"/>
  <c r="J643"/>
  <c r="J637"/>
  <c r="J635"/>
  <c r="J629"/>
  <c r="J627"/>
  <c r="J621"/>
  <c r="J619"/>
  <c r="J613"/>
  <c r="J611"/>
  <c r="J605"/>
  <c r="J603"/>
  <c r="J597"/>
  <c r="J595"/>
  <c r="J589"/>
  <c r="J587"/>
  <c r="J581"/>
  <c r="J579"/>
  <c r="J573"/>
  <c r="J571"/>
  <c r="J565"/>
  <c r="J563"/>
  <c r="J557"/>
  <c r="J555"/>
  <c r="J549"/>
  <c r="J547"/>
  <c r="J541"/>
  <c r="J539"/>
  <c r="J533"/>
  <c r="J531"/>
  <c r="J525"/>
  <c r="J523"/>
  <c r="J517"/>
  <c r="J515"/>
  <c r="J509"/>
  <c r="J507"/>
  <c r="J501"/>
  <c r="R17" i="54"/>
  <c r="G181" i="36" l="1"/>
  <c r="G180"/>
  <c r="G179"/>
  <c r="G178"/>
  <c r="G177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E54" i="56"/>
  <c r="E28"/>
  <c r="E12"/>
  <c r="B1" i="57"/>
  <c r="B1" i="54"/>
  <c r="E3" i="56"/>
  <c r="C3"/>
  <c r="E2"/>
  <c r="C2"/>
  <c r="F2" i="55"/>
  <c r="D2"/>
  <c r="C4" i="49"/>
  <c r="C11" i="39"/>
  <c r="E1" l="1"/>
  <c r="C12"/>
  <c r="C5" i="56" s="1"/>
  <c r="G4" i="49"/>
  <c r="G3"/>
  <c r="G5"/>
  <c r="C3"/>
  <c r="F47" i="55"/>
  <c r="F28"/>
  <c r="C4" i="56"/>
  <c r="D3" i="55"/>
  <c r="C28" i="56"/>
  <c r="C54"/>
  <c r="G4" i="36"/>
  <c r="C12" i="56"/>
  <c r="B2" i="57"/>
  <c r="B2" i="54"/>
  <c r="F11" i="55"/>
  <c r="N2" i="57" l="1"/>
  <c r="R2"/>
  <c r="F2"/>
  <c r="J2"/>
  <c r="J7" s="1"/>
  <c r="N2" i="54"/>
  <c r="R2"/>
  <c r="F2"/>
  <c r="H4" i="39" s="1"/>
  <c r="J2" i="54"/>
  <c r="J7" s="1"/>
  <c r="N8"/>
  <c r="C68" i="56" s="1"/>
  <c r="D4" i="55"/>
  <c r="N3" i="54"/>
  <c r="F46" i="55" s="1"/>
  <c r="F3" i="57"/>
  <c r="F3" i="54"/>
  <c r="R3" i="57"/>
  <c r="R3" i="54"/>
  <c r="R16" s="1"/>
  <c r="J3" i="57"/>
  <c r="N3"/>
  <c r="J3" i="54"/>
  <c r="N8" i="57"/>
  <c r="N10"/>
  <c r="N10" i="54"/>
  <c r="F51" i="55" l="1"/>
  <c r="R15" i="54"/>
  <c r="R6"/>
  <c r="R19" s="1"/>
  <c r="N9"/>
  <c r="F45" i="55"/>
  <c r="N6" i="54"/>
  <c r="J6"/>
  <c r="F6"/>
  <c r="N11"/>
  <c r="C71" i="56" s="1"/>
  <c r="C70"/>
  <c r="F53" i="55"/>
  <c r="R5" i="54"/>
  <c r="R18" s="1"/>
  <c r="N5" i="57"/>
  <c r="E55" i="56" s="1"/>
  <c r="R5" i="57"/>
  <c r="N5" i="54"/>
  <c r="J5"/>
  <c r="F5"/>
  <c r="E70" i="56"/>
  <c r="C52"/>
  <c r="C11"/>
  <c r="F10" i="55"/>
  <c r="E11" i="56"/>
  <c r="C53"/>
  <c r="E68"/>
  <c r="F27" i="55"/>
  <c r="C27" i="56"/>
  <c r="C26"/>
  <c r="F26" i="55"/>
  <c r="E53" i="56"/>
  <c r="C10"/>
  <c r="F9" i="55"/>
  <c r="E27" i="56"/>
  <c r="C69" l="1"/>
  <c r="F52" i="55"/>
  <c r="F31"/>
  <c r="C31" i="56"/>
  <c r="F49" i="55"/>
  <c r="F54"/>
  <c r="J8" i="54"/>
  <c r="F48" i="55"/>
  <c r="C14" i="56"/>
  <c r="F13" i="55"/>
  <c r="F12"/>
  <c r="C13" i="56"/>
  <c r="C29"/>
  <c r="F29" i="55"/>
  <c r="C30" i="56"/>
  <c r="F30" i="55"/>
  <c r="C55" i="56"/>
  <c r="C56"/>
  <c r="F32" i="55" l="1"/>
  <c r="C32" i="56"/>
  <c r="F6" i="57" l="1"/>
  <c r="E14" i="56" s="1"/>
  <c r="E52"/>
  <c r="N6" i="57"/>
  <c r="E56" i="56" s="1"/>
  <c r="R6" i="57"/>
  <c r="J5"/>
  <c r="E29" i="56" s="1"/>
  <c r="J6" i="57"/>
  <c r="E30" i="56" s="1"/>
  <c r="F5" i="57"/>
  <c r="E13" i="56" s="1"/>
  <c r="N9" i="57"/>
  <c r="E69" i="56" s="1"/>
  <c r="H5" i="39"/>
  <c r="N11" i="57"/>
  <c r="E71" i="56" s="1"/>
  <c r="E10"/>
  <c r="E26"/>
  <c r="E31"/>
  <c r="J8" i="57" l="1"/>
  <c r="E32" i="56" s="1"/>
</calcChain>
</file>

<file path=xl/sharedStrings.xml><?xml version="1.0" encoding="utf-8"?>
<sst xmlns="http://schemas.openxmlformats.org/spreadsheetml/2006/main" count="17984" uniqueCount="2518">
  <si>
    <t>INGRESAR NOMBRE DE LA ART</t>
  </si>
  <si>
    <t>DNI (sin puntos)</t>
  </si>
  <si>
    <t>EMPRESA</t>
  </si>
  <si>
    <t>APELLIDO</t>
  </si>
  <si>
    <t>NOMBRE/S</t>
  </si>
  <si>
    <t>ART</t>
  </si>
  <si>
    <t>EMPLEADOS ENCONTRADOS</t>
  </si>
  <si>
    <t>JONATHAN</t>
  </si>
  <si>
    <t>MENÚ DE BÚSQUEDA DE EMPLEADOS</t>
  </si>
  <si>
    <t>ESPINDOLA</t>
  </si>
  <si>
    <t>FERIADOS</t>
  </si>
  <si>
    <t>DÍAS NO CONSIDERADOS</t>
  </si>
  <si>
    <t>Lunes</t>
  </si>
  <si>
    <t>Martes</t>
  </si>
  <si>
    <t>Miércoles</t>
  </si>
  <si>
    <t>Jueves</t>
  </si>
  <si>
    <t>Viernes</t>
  </si>
  <si>
    <t>Sábado</t>
  </si>
  <si>
    <t>Domingo</t>
  </si>
  <si>
    <t>DECLARACIÓN DÍAS NO LABORABLES</t>
  </si>
  <si>
    <t>Se deben indicar los días que la empresa considere como no laborales dentro de la semana. 
Se individualizan los feriados a no considerar dentro de los días hábiles.
Esta información se utiliza para el cálculo de los días caidos y los indicadores de ausentismo.</t>
  </si>
  <si>
    <t>HISTÓRIAS CLÍNICAS</t>
  </si>
  <si>
    <t>INDICADORES DE AUSENTISMO</t>
  </si>
  <si>
    <t>Selección de tipo de análisis y rangos de fechas</t>
  </si>
  <si>
    <t>Tipo de análisis</t>
  </si>
  <si>
    <t>Fechas a analizar</t>
  </si>
  <si>
    <t>Comparar con</t>
  </si>
  <si>
    <t>Analizar empleado o empresa en particular</t>
  </si>
  <si>
    <t>Desde</t>
  </si>
  <si>
    <t>Hasta</t>
  </si>
  <si>
    <t>EMPLEADO</t>
  </si>
  <si>
    <t>DNI</t>
  </si>
  <si>
    <t>NOMBRE</t>
  </si>
  <si>
    <t>GUTIERREZ</t>
  </si>
  <si>
    <t>GABRIEL</t>
  </si>
  <si>
    <t>RODRIGUEZ</t>
  </si>
  <si>
    <t>MEDINA</t>
  </si>
  <si>
    <t>RIVAS</t>
  </si>
  <si>
    <t>GALVAN</t>
  </si>
  <si>
    <t>OJEDA</t>
  </si>
  <si>
    <t>LAZZARINI</t>
  </si>
  <si>
    <t>GODOY</t>
  </si>
  <si>
    <t>ACOSTA</t>
  </si>
  <si>
    <t>BORDON</t>
  </si>
  <si>
    <t>VILLALBA</t>
  </si>
  <si>
    <t>IBARRA</t>
  </si>
  <si>
    <t>FRUTOS</t>
  </si>
  <si>
    <t>PEREYRA</t>
  </si>
  <si>
    <t>MENDOZA</t>
  </si>
  <si>
    <t>VARGAS</t>
  </si>
  <si>
    <t>ALBERTO</t>
  </si>
  <si>
    <t>QUINTANA</t>
  </si>
  <si>
    <t>CORDOBA</t>
  </si>
  <si>
    <t>RUIZ</t>
  </si>
  <si>
    <t>SANCHEZ</t>
  </si>
  <si>
    <t>QUIROGA</t>
  </si>
  <si>
    <t>CREUS</t>
  </si>
  <si>
    <t>MARTINEZ</t>
  </si>
  <si>
    <t>BRUNO</t>
  </si>
  <si>
    <t>FERNANDEZ</t>
  </si>
  <si>
    <t>ANDRES</t>
  </si>
  <si>
    <t>LOPEZ</t>
  </si>
  <si>
    <t>GARCIA</t>
  </si>
  <si>
    <t>PEREZ</t>
  </si>
  <si>
    <t>TISCORNIA</t>
  </si>
  <si>
    <t>ROMERO</t>
  </si>
  <si>
    <t>DIAZ</t>
  </si>
  <si>
    <t>FLORES</t>
  </si>
  <si>
    <t>RODRIGO</t>
  </si>
  <si>
    <t>MARTIN</t>
  </si>
  <si>
    <t>ROCIO SOLEDAD</t>
  </si>
  <si>
    <t>ANDREA GUADALUPE</t>
  </si>
  <si>
    <t>JUAN MARCELO</t>
  </si>
  <si>
    <t>DIEGO MARTIN</t>
  </si>
  <si>
    <t>CRISTIAN ARIEL</t>
  </si>
  <si>
    <t>JUAN CARLOS</t>
  </si>
  <si>
    <t>PABLO GABRIEL</t>
  </si>
  <si>
    <t>JONATAN</t>
  </si>
  <si>
    <t>SILVIA GUADALUPE</t>
  </si>
  <si>
    <t>PABLO ALEJANDRO</t>
  </si>
  <si>
    <t>JORGE ALBERTO</t>
  </si>
  <si>
    <t>LUIS ALBERTO</t>
  </si>
  <si>
    <t>JOSE LUIS</t>
  </si>
  <si>
    <t>VICTOR HUGO</t>
  </si>
  <si>
    <t>CLAUDIO ALEJANDRO</t>
  </si>
  <si>
    <t>JULIO CESAR</t>
  </si>
  <si>
    <t>DANIEL ALBERTO</t>
  </si>
  <si>
    <t>FERNANDO ESTEBAN</t>
  </si>
  <si>
    <t>MIGUEL CEFERINO</t>
  </si>
  <si>
    <t>LUISINA</t>
  </si>
  <si>
    <t>CARLOS ALBERTO</t>
  </si>
  <si>
    <t>JUAN DOMINGO</t>
  </si>
  <si>
    <t>ARIEL FERNANDO</t>
  </si>
  <si>
    <t>RICARDO</t>
  </si>
  <si>
    <t>GUSTAVO</t>
  </si>
  <si>
    <t>OSCAR ALBERTO</t>
  </si>
  <si>
    <t>NOMBRE DE LA EMPRESA IND</t>
  </si>
  <si>
    <t>DNI (sin puntos) IND</t>
  </si>
  <si>
    <t>APELLIDO IND</t>
  </si>
  <si>
    <t>TABLERO DE OBTENCIÓN DE INDICADORES</t>
  </si>
  <si>
    <t>AUSENTISMO TOTAL</t>
  </si>
  <si>
    <t>Cantidad de empleados totales</t>
  </si>
  <si>
    <t>Tasa de ausentismo total</t>
  </si>
  <si>
    <t>CRONOLOGÍCA DESDE</t>
  </si>
  <si>
    <t>CRONOLOGÍCA HASTA</t>
  </si>
  <si>
    <t>DÍAS CAIDOS</t>
  </si>
  <si>
    <t>PUESTO DE TRABAJO</t>
  </si>
  <si>
    <t>TIPO DE AUSENTISMO</t>
  </si>
  <si>
    <t>REINTEGRO</t>
  </si>
  <si>
    <t>FECHA DE ALTA</t>
  </si>
  <si>
    <t>TIPO DE ALTA</t>
  </si>
  <si>
    <t>GRUPO PATOLÓGICO</t>
  </si>
  <si>
    <t>DIAGNÓSTICO</t>
  </si>
  <si>
    <t/>
  </si>
  <si>
    <t>Inculpable</t>
  </si>
  <si>
    <t>In itinere</t>
  </si>
  <si>
    <t>Días laborables del período</t>
  </si>
  <si>
    <t>AUSENTISMO INCULPABLE</t>
  </si>
  <si>
    <t>Días totales del mes</t>
  </si>
  <si>
    <t>Agudos (&lt;=30)</t>
  </si>
  <si>
    <t>Crónicos (&gt;30)</t>
  </si>
  <si>
    <t>Empresa</t>
  </si>
  <si>
    <t>Cantidad de empleados</t>
  </si>
  <si>
    <t>Tasa de ausentismo inculpables</t>
  </si>
  <si>
    <t>AUSENTISMO ACCIDENTES</t>
  </si>
  <si>
    <t>Tasa de ausentismo ART</t>
  </si>
  <si>
    <t>Denunciados</t>
  </si>
  <si>
    <t>Sin denunciar</t>
  </si>
  <si>
    <t>En función laboral</t>
  </si>
  <si>
    <t>DENUNCIA Y TIPO DE ACCIDENTE</t>
  </si>
  <si>
    <t>Días trabajados totales</t>
  </si>
  <si>
    <t>Días caídos totales</t>
  </si>
  <si>
    <t>Período 1</t>
  </si>
  <si>
    <t>Período 2</t>
  </si>
  <si>
    <t>AUSENTISMO ENFERMEDADES</t>
  </si>
  <si>
    <t>HISTÓRIA MÉDICA</t>
  </si>
  <si>
    <t>Paciente</t>
  </si>
  <si>
    <t>FECHA CESE DE ACTIVIDAD</t>
  </si>
  <si>
    <t>OFTALMICO</t>
  </si>
  <si>
    <t>ALTERACION DE REFRACCION</t>
  </si>
  <si>
    <t>GENITOURINARIO</t>
  </si>
  <si>
    <t>CISTITIS</t>
  </si>
  <si>
    <t>Marcar con una X los días no considerados.</t>
  </si>
  <si>
    <t>Días caídos a considerar</t>
  </si>
  <si>
    <t>Días caídos a comparar</t>
  </si>
  <si>
    <t>CÓDIGO</t>
  </si>
  <si>
    <t>N° DE LEGAJO</t>
  </si>
  <si>
    <t>FECHA DE NACIMIENTO</t>
  </si>
  <si>
    <t>EDAD</t>
  </si>
  <si>
    <t>CELULAR (sin guiones)</t>
  </si>
  <si>
    <t>TELÉFONO FIJO (sin guiones)</t>
  </si>
  <si>
    <t>CORREO ELECTRÓNICO</t>
  </si>
  <si>
    <t>Fecha de carga</t>
  </si>
  <si>
    <t>Cargó</t>
  </si>
  <si>
    <t>Fecha de edición</t>
  </si>
  <si>
    <t>Editó</t>
  </si>
  <si>
    <t>FECHA DE INGRESO A LA EMPRESA</t>
  </si>
  <si>
    <t>ANTIGÜEDAD EN LA EMPRESA (años)</t>
  </si>
  <si>
    <t>FECHA DE INGRESO AL PUESTO</t>
  </si>
  <si>
    <t>ANTIGÜEDAD EN EL PUESTO (años)</t>
  </si>
  <si>
    <t>FECHA DE BAJA (cese de actividad)</t>
  </si>
  <si>
    <t>PORTACIÓN DE ARMAS?</t>
  </si>
  <si>
    <t>TAREAS DIFERENTES?</t>
  </si>
  <si>
    <t>PREOCUPACIONAL?</t>
  </si>
  <si>
    <t>FECHA DE PREOCUPACIONAL</t>
  </si>
  <si>
    <t>ASISTIÓ A CONTROL?</t>
  </si>
  <si>
    <t>FECHA DE CONTROL</t>
  </si>
  <si>
    <t>PRESENTÓ CERTIFICADO?</t>
  </si>
  <si>
    <t>FECHA DEL CERTIFICADO</t>
  </si>
  <si>
    <t>FECHA DE ENTREGA DE CERTIF.</t>
  </si>
  <si>
    <t>DÍAS JUSTIFICADOS</t>
  </si>
  <si>
    <t>FECHA DE REVISIÓN</t>
  </si>
  <si>
    <t>MÉDICO TRATANTE</t>
  </si>
  <si>
    <t>TIPO DE ACCIDENTE</t>
  </si>
  <si>
    <t>N° DE DENUNCIA</t>
  </si>
  <si>
    <t>FECHA DE ACCIDENTE</t>
  </si>
  <si>
    <t>MÉDICO TRATANTE ART</t>
  </si>
  <si>
    <t>OBSERVACIONES</t>
  </si>
  <si>
    <t>DESCRIPCIÓN DE ALTA PARCIAL</t>
  </si>
  <si>
    <t>DETALLE DE ACCIDENTE ART</t>
  </si>
  <si>
    <t>ESTUDIOS PARTICULARES</t>
  </si>
  <si>
    <t>ESTUDIOS REALIZADOS POR LA ART</t>
  </si>
  <si>
    <t>RECALIFICACIÓN ART</t>
  </si>
  <si>
    <t>Administrador</t>
  </si>
  <si>
    <t>Si</t>
  </si>
  <si>
    <t>RESPIRATORIO</t>
  </si>
  <si>
    <t>No</t>
  </si>
  <si>
    <t>OTROS</t>
  </si>
  <si>
    <t>MALESTAR GENERAL</t>
  </si>
  <si>
    <t>CERVICALGIA</t>
  </si>
  <si>
    <t>DIGESTIVO</t>
  </si>
  <si>
    <t>DIARREA</t>
  </si>
  <si>
    <t>SALUD MENTAL</t>
  </si>
  <si>
    <t>Definitiva</t>
  </si>
  <si>
    <t>DIEGO</t>
  </si>
  <si>
    <t>Observaciones</t>
  </si>
  <si>
    <t>Período</t>
  </si>
  <si>
    <t>Médico encargado del registro</t>
  </si>
  <si>
    <t>Empleado</t>
  </si>
  <si>
    <t>a</t>
  </si>
  <si>
    <t>Informe de ausentismo (Resumen del período)</t>
  </si>
  <si>
    <t>Informe de ausentismo (Comparación de períodos)</t>
  </si>
  <si>
    <t>GASTROENTERITIS</t>
  </si>
  <si>
    <t>COLICO RENAL</t>
  </si>
  <si>
    <t>SINDROME DEPRESIVO</t>
  </si>
  <si>
    <t>DOLOR ABDOMINAL</t>
  </si>
  <si>
    <t>Comparación TOTAL</t>
  </si>
  <si>
    <t>Comparación INCULPABLE</t>
  </si>
  <si>
    <t>Comparación ACCIDENTES</t>
  </si>
  <si>
    <t>Comparación ENFERMEDADES</t>
  </si>
  <si>
    <t>AUX EMP ACTIVO RESUMEN</t>
  </si>
  <si>
    <t>AUX EMP ACTIVO COPM</t>
  </si>
  <si>
    <t>AUX DÍAS TRABAJADOS RESUMEN</t>
  </si>
  <si>
    <t>AUX DÍAS TRABAJADOS COPM</t>
  </si>
  <si>
    <t>al</t>
  </si>
  <si>
    <t>CANT. DE DÍAS</t>
  </si>
  <si>
    <t>Días hábiles considerados</t>
  </si>
  <si>
    <t>Método</t>
  </si>
  <si>
    <t>NICOLAS</t>
  </si>
  <si>
    <t>OTORRINOLARINGOLOGICO</t>
  </si>
  <si>
    <t>FONTANA</t>
  </si>
  <si>
    <t>CALVO</t>
  </si>
  <si>
    <t>BRONQUITIS</t>
  </si>
  <si>
    <t>UAT- SANTA FE</t>
  </si>
  <si>
    <t>SINC(I)</t>
  </si>
  <si>
    <t>SAPEM</t>
  </si>
  <si>
    <t>OVT</t>
  </si>
  <si>
    <t>ISAL</t>
  </si>
  <si>
    <t>IQAL</t>
  </si>
  <si>
    <t>INTEC</t>
  </si>
  <si>
    <t>INTA - EEA RECONQUISTA</t>
  </si>
  <si>
    <t>INTA - EEA RAFAELA</t>
  </si>
  <si>
    <t>INTA - EEA OLIVEROS</t>
  </si>
  <si>
    <t>INTA - CRSF</t>
  </si>
  <si>
    <t>INLAIN</t>
  </si>
  <si>
    <t>INGAR</t>
  </si>
  <si>
    <t>INES</t>
  </si>
  <si>
    <t>INCAPE</t>
  </si>
  <si>
    <t>INALI</t>
  </si>
  <si>
    <t>IMAL</t>
  </si>
  <si>
    <t>IHUCSO LITORAL</t>
  </si>
  <si>
    <t>IFIS - LITORAL</t>
  </si>
  <si>
    <t>ICIVET-LITORAL</t>
  </si>
  <si>
    <t>IBB</t>
  </si>
  <si>
    <t>IAL</t>
  </si>
  <si>
    <t>FRVT - UTN</t>
  </si>
  <si>
    <t>FRSF - UTN</t>
  </si>
  <si>
    <t>FRRA - UTN</t>
  </si>
  <si>
    <t>FRR - UTN</t>
  </si>
  <si>
    <t>FIQ - UNL</t>
  </si>
  <si>
    <t>FICH - UNL</t>
  </si>
  <si>
    <t>FHUC - UNL</t>
  </si>
  <si>
    <t>FH - UCA</t>
  </si>
  <si>
    <t>FF - UCA</t>
  </si>
  <si>
    <t>FCJS - UNL</t>
  </si>
  <si>
    <t>FCE - UNL</t>
  </si>
  <si>
    <t>FCA - UNL</t>
  </si>
  <si>
    <t>FBCB - UNL</t>
  </si>
  <si>
    <t>FADU - UNL</t>
  </si>
  <si>
    <t>FA - UAI</t>
  </si>
  <si>
    <t>CIMEC</t>
  </si>
  <si>
    <t>CICYTTP</t>
  </si>
  <si>
    <t>G09505556</t>
  </si>
  <si>
    <t>I778762</t>
  </si>
  <si>
    <t>F17856497</t>
  </si>
  <si>
    <t>I501156</t>
  </si>
  <si>
    <t>G14392000</t>
  </si>
  <si>
    <t>AM720378</t>
  </si>
  <si>
    <t>14AL19405</t>
  </si>
  <si>
    <t>09AD58252</t>
  </si>
  <si>
    <t>AM840673</t>
  </si>
  <si>
    <t>G06030060</t>
  </si>
  <si>
    <t>AO668524</t>
  </si>
  <si>
    <t>AO667620</t>
  </si>
  <si>
    <t>AN635408</t>
  </si>
  <si>
    <t>AM673392</t>
  </si>
  <si>
    <t>AQ576979</t>
  </si>
  <si>
    <t>AP150079</t>
  </si>
  <si>
    <t>AR671820</t>
  </si>
  <si>
    <t>J688484</t>
  </si>
  <si>
    <t>AO145964</t>
  </si>
  <si>
    <t>ACEÑOLAZA</t>
  </si>
  <si>
    <t>ALBORNOZ</t>
  </si>
  <si>
    <t>BERNARDI</t>
  </si>
  <si>
    <t>BERTOS</t>
  </si>
  <si>
    <t>BRANDONI</t>
  </si>
  <si>
    <t>BREA</t>
  </si>
  <si>
    <t>BRUNETTO</t>
  </si>
  <si>
    <t>BURRONI</t>
  </si>
  <si>
    <t>CAMPOS SOLDINI</t>
  </si>
  <si>
    <t>COLOBIG</t>
  </si>
  <si>
    <t>COSTA ANGRIZANI</t>
  </si>
  <si>
    <t>DI PASQUO LARTIGUE</t>
  </si>
  <si>
    <t>DIEDERLE</t>
  </si>
  <si>
    <t>ESTRADA PACHECO</t>
  </si>
  <si>
    <t>ETCHEVERRY</t>
  </si>
  <si>
    <t>FAGUNDEZ</t>
  </si>
  <si>
    <t>FALCON</t>
  </si>
  <si>
    <t>FERNÁNDEZ</t>
  </si>
  <si>
    <t>FERNÁNDEZ OSUNA</t>
  </si>
  <si>
    <t>FERRERO</t>
  </si>
  <si>
    <t>FRANCO</t>
  </si>
  <si>
    <t>GARCÍA</t>
  </si>
  <si>
    <t>GAVILÁN</t>
  </si>
  <si>
    <t>GOIS LIMA</t>
  </si>
  <si>
    <t>GOTTARDI</t>
  </si>
  <si>
    <t>GUERENSTEIN</t>
  </si>
  <si>
    <t>JORDAN</t>
  </si>
  <si>
    <t>LAMMERTINK</t>
  </si>
  <si>
    <t>LEIVA</t>
  </si>
  <si>
    <t>MANZANO</t>
  </si>
  <si>
    <t>MAROLI</t>
  </si>
  <si>
    <t>MARTINEZ MARIGNAC</t>
  </si>
  <si>
    <t>MELGAREJO</t>
  </si>
  <si>
    <t>MOYA</t>
  </si>
  <si>
    <t>MUÑOZ</t>
  </si>
  <si>
    <t>NORIEGA</t>
  </si>
  <si>
    <t>OERTLIN</t>
  </si>
  <si>
    <t>PACHECO SIERRA</t>
  </si>
  <si>
    <t>PAIRO</t>
  </si>
  <si>
    <t>PASSEGGI</t>
  </si>
  <si>
    <t>PATTERER</t>
  </si>
  <si>
    <t>PERALTA</t>
  </si>
  <si>
    <t>PEREZ PINCHEIRA</t>
  </si>
  <si>
    <t>PERUSSET</t>
  </si>
  <si>
    <t>PIANI</t>
  </si>
  <si>
    <t>PIÑA</t>
  </si>
  <si>
    <t>RAMOS</t>
  </si>
  <si>
    <t>REALES</t>
  </si>
  <si>
    <t>SAFENRAITER</t>
  </si>
  <si>
    <t>SCABUZZO</t>
  </si>
  <si>
    <t>SCARPA</t>
  </si>
  <si>
    <t>SCHMIDT</t>
  </si>
  <si>
    <t>SEQUIN</t>
  </si>
  <si>
    <t>SILVESTRI</t>
  </si>
  <si>
    <t>SIMONCINI</t>
  </si>
  <si>
    <t>SOFFIANTINI</t>
  </si>
  <si>
    <t>SOÑEZ</t>
  </si>
  <si>
    <t>TARQUINI</t>
  </si>
  <si>
    <t>UHRIG</t>
  </si>
  <si>
    <t>VEZZOSI</t>
  </si>
  <si>
    <t>VILA</t>
  </si>
  <si>
    <t>VIOTTO</t>
  </si>
  <si>
    <t>VOSSLER</t>
  </si>
  <si>
    <t>WAGNER</t>
  </si>
  <si>
    <t>ZUCOL</t>
  </si>
  <si>
    <t>AGUERRE</t>
  </si>
  <si>
    <t>ALBANESI</t>
  </si>
  <si>
    <t>BATTAGLIA</t>
  </si>
  <si>
    <t>BEDETTI</t>
  </si>
  <si>
    <t>BENITEZ</t>
  </si>
  <si>
    <t>BRE</t>
  </si>
  <si>
    <t>CARDONA</t>
  </si>
  <si>
    <t>CAVALIERI</t>
  </si>
  <si>
    <t>CORZO</t>
  </si>
  <si>
    <t>COSIMO</t>
  </si>
  <si>
    <t>D'ELIA</t>
  </si>
  <si>
    <t>DABIN</t>
  </si>
  <si>
    <t>DE DOMINICIS</t>
  </si>
  <si>
    <t>DORELLA</t>
  </si>
  <si>
    <t>DORSCH</t>
  </si>
  <si>
    <t>FACHINOTTI</t>
  </si>
  <si>
    <t>GARELLI</t>
  </si>
  <si>
    <t>GERLERO</t>
  </si>
  <si>
    <t>GIMENEZ</t>
  </si>
  <si>
    <t>GUARNIERI</t>
  </si>
  <si>
    <t>HUESPE</t>
  </si>
  <si>
    <t>KLER</t>
  </si>
  <si>
    <t>LUENGO</t>
  </si>
  <si>
    <t>MARQUEZ DAMIAN</t>
  </si>
  <si>
    <t>MENDEZ</t>
  </si>
  <si>
    <t>NIGRO</t>
  </si>
  <si>
    <t>PECORARI</t>
  </si>
  <si>
    <t>RAMAJO</t>
  </si>
  <si>
    <t>RIOS RODRIGUEZ</t>
  </si>
  <si>
    <t>RISSO CARDO</t>
  </si>
  <si>
    <t>ROMAN</t>
  </si>
  <si>
    <t>ROSSI CABRAL</t>
  </si>
  <si>
    <t>SARANO</t>
  </si>
  <si>
    <t>SCHILIUK</t>
  </si>
  <si>
    <t>STORTI</t>
  </si>
  <si>
    <t>TORO</t>
  </si>
  <si>
    <t>VENIER</t>
  </si>
  <si>
    <t>YERA MORENO</t>
  </si>
  <si>
    <t>ZAMORA RAMIREZ</t>
  </si>
  <si>
    <t>ÁLVAREZ HOSTOS</t>
  </si>
  <si>
    <t>ZAMLER</t>
  </si>
  <si>
    <t>CABRERA</t>
  </si>
  <si>
    <t>CHIARELLA</t>
  </si>
  <si>
    <t>GRONDA</t>
  </si>
  <si>
    <t>AGUILAR</t>
  </si>
  <si>
    <t>BOLZON</t>
  </si>
  <si>
    <t>BONTEMPI</t>
  </si>
  <si>
    <t>BRONDINO</t>
  </si>
  <si>
    <t>BÜRGI FISSOLO</t>
  </si>
  <si>
    <t>CABEZA</t>
  </si>
  <si>
    <t>CHIAPPINI</t>
  </si>
  <si>
    <t>D'ALESSANDRO</t>
  </si>
  <si>
    <t>DUDIUK</t>
  </si>
  <si>
    <t>FERRONI</t>
  </si>
  <si>
    <t>GIORDANO</t>
  </si>
  <si>
    <t>GOICOECHEA</t>
  </si>
  <si>
    <t>GONZALEZ</t>
  </si>
  <si>
    <t>GUGLIOTTA</t>
  </si>
  <si>
    <t>LEONARDELLI</t>
  </si>
  <si>
    <t>MACEDO</t>
  </si>
  <si>
    <t>MARCIPAR</t>
  </si>
  <si>
    <t>MARINO REPIZO</t>
  </si>
  <si>
    <t>MONTEMURRO</t>
  </si>
  <si>
    <t>PEVERENGO</t>
  </si>
  <si>
    <t>PROCHETTO</t>
  </si>
  <si>
    <t>RODELES ANTONELLI</t>
  </si>
  <si>
    <t>BERNAL</t>
  </si>
  <si>
    <t>LAVANDERA</t>
  </si>
  <si>
    <t>RAMIREZ</t>
  </si>
  <si>
    <t>VERA CANDIOTI</t>
  </si>
  <si>
    <t>LEVRAND</t>
  </si>
  <si>
    <t>MUFARREGE</t>
  </si>
  <si>
    <t>ATTALLAH</t>
  </si>
  <si>
    <t>CEAGLIO</t>
  </si>
  <si>
    <t>ETCHEVERRIGARAY</t>
  </si>
  <si>
    <t>FUSELLI</t>
  </si>
  <si>
    <t>GARAY</t>
  </si>
  <si>
    <t>GIORGETTI</t>
  </si>
  <si>
    <t>KRATJE</t>
  </si>
  <si>
    <t>MASIN</t>
  </si>
  <si>
    <t>OGGERO EBERHARDT</t>
  </si>
  <si>
    <t>RODRÍGUEZ</t>
  </si>
  <si>
    <t>TOSSOLINI</t>
  </si>
  <si>
    <t>GERSTNER</t>
  </si>
  <si>
    <t>REIDEL</t>
  </si>
  <si>
    <t>RUSSI</t>
  </si>
  <si>
    <t>ATTADEMO</t>
  </si>
  <si>
    <t>MARTINUZZI</t>
  </si>
  <si>
    <t>PELTZER</t>
  </si>
  <si>
    <t>BRASCA</t>
  </si>
  <si>
    <t>CULZONI</t>
  </si>
  <si>
    <t>PARADINA FERNÁNDEZ</t>
  </si>
  <si>
    <t>LAJMANOVICH</t>
  </si>
  <si>
    <t>COMELLI</t>
  </si>
  <si>
    <t>GIL ROLÓN</t>
  </si>
  <si>
    <t>GUZMÁN</t>
  </si>
  <si>
    <t>FERREIRA CORDONEDA</t>
  </si>
  <si>
    <t>OLIVA</t>
  </si>
  <si>
    <t>SANCHIS</t>
  </si>
  <si>
    <t>SIANO</t>
  </si>
  <si>
    <t>ODETTI</t>
  </si>
  <si>
    <t>POLETTA</t>
  </si>
  <si>
    <t>HERRERA</t>
  </si>
  <si>
    <t>PÉREZ</t>
  </si>
  <si>
    <t>SÁNCHEZ</t>
  </si>
  <si>
    <t>DEL VALLE</t>
  </si>
  <si>
    <t>DOTTO</t>
  </si>
  <si>
    <t>GRENON</t>
  </si>
  <si>
    <t>LUTZ</t>
  </si>
  <si>
    <t>PENSIERO</t>
  </si>
  <si>
    <t>PERETTI</t>
  </si>
  <si>
    <t>CECCOLI</t>
  </si>
  <si>
    <t>RICHARD</t>
  </si>
  <si>
    <t>BARENGO PANCHERI</t>
  </si>
  <si>
    <t>DAURELIO</t>
  </si>
  <si>
    <t>MICHELOUD</t>
  </si>
  <si>
    <t>BERHONGARAY</t>
  </si>
  <si>
    <t>DELLAFERRERA</t>
  </si>
  <si>
    <t>IMHOFF</t>
  </si>
  <si>
    <t>MARINONI</t>
  </si>
  <si>
    <t>MASOLA</t>
  </si>
  <si>
    <t>MORAS</t>
  </si>
  <si>
    <t>MUCHUT</t>
  </si>
  <si>
    <t>OLIVELLA</t>
  </si>
  <si>
    <t>PANIGO</t>
  </si>
  <si>
    <t>PERRETA</t>
  </si>
  <si>
    <t>PIZARRO</t>
  </si>
  <si>
    <t>REUTEMANN</t>
  </si>
  <si>
    <t>SABBIONE</t>
  </si>
  <si>
    <t>TROD</t>
  </si>
  <si>
    <t>UBERTI MANASSERO</t>
  </si>
  <si>
    <t>VEGETTI</t>
  </si>
  <si>
    <t>ALVAREZ</t>
  </si>
  <si>
    <t>BUTTARELLI</t>
  </si>
  <si>
    <t>DERITA</t>
  </si>
  <si>
    <t>STEGMAYER</t>
  </si>
  <si>
    <t>CUFFIA</t>
  </si>
  <si>
    <t>DUNGER</t>
  </si>
  <si>
    <t>GREGORETTI</t>
  </si>
  <si>
    <t>TRUCCO</t>
  </si>
  <si>
    <t>CLAUSSEN</t>
  </si>
  <si>
    <t>ROITBARG</t>
  </si>
  <si>
    <t>GARCIA ARANCIBIA</t>
  </si>
  <si>
    <t>VICENTIN MASARO</t>
  </si>
  <si>
    <t>HAIDAR</t>
  </si>
  <si>
    <t>MARCIONNI</t>
  </si>
  <si>
    <t>MARZIONI</t>
  </si>
  <si>
    <t>BAILO</t>
  </si>
  <si>
    <t>BERROS</t>
  </si>
  <si>
    <t>BONET DE VIOLA</t>
  </si>
  <si>
    <t>SAIDEL</t>
  </si>
  <si>
    <t>VIOLA</t>
  </si>
  <si>
    <t>FORMICHELLI</t>
  </si>
  <si>
    <t>RUEDA</t>
  </si>
  <si>
    <t>DOMINGUEZ RUBEN</t>
  </si>
  <si>
    <t>AMAVET</t>
  </si>
  <si>
    <t>BURELLA</t>
  </si>
  <si>
    <t>MESTRE</t>
  </si>
  <si>
    <t>PREVITALI</t>
  </si>
  <si>
    <t>ALLES</t>
  </si>
  <si>
    <t>CASÍS</t>
  </si>
  <si>
    <t>NIEL</t>
  </si>
  <si>
    <t>GOMEZ</t>
  </si>
  <si>
    <t>TEDESCHI</t>
  </si>
  <si>
    <t>DALMAZZO</t>
  </si>
  <si>
    <t>THEUMER</t>
  </si>
  <si>
    <t>ANDRADE</t>
  </si>
  <si>
    <t>KERGARAVAT</t>
  </si>
  <si>
    <t>REGALDO</t>
  </si>
  <si>
    <t>RENO</t>
  </si>
  <si>
    <t>COLLA</t>
  </si>
  <si>
    <t>GIUPPONI</t>
  </si>
  <si>
    <t>GRIPPALDI</t>
  </si>
  <si>
    <t>MOLINA</t>
  </si>
  <si>
    <t>MOLTÓ</t>
  </si>
  <si>
    <t>SERRA BUSANICHE</t>
  </si>
  <si>
    <t>STEHLI</t>
  </si>
  <si>
    <t>IAFFEI</t>
  </si>
  <si>
    <t>ALLEGRI</t>
  </si>
  <si>
    <t>BRACALENTI</t>
  </si>
  <si>
    <t>BRUMNICH</t>
  </si>
  <si>
    <t>GIMÉNEZ</t>
  </si>
  <si>
    <t>KROHLING</t>
  </si>
  <si>
    <t>LATOSINSKI</t>
  </si>
  <si>
    <t>LÓPEZ WEIBEL</t>
  </si>
  <si>
    <t>MARCHETTI</t>
  </si>
  <si>
    <t>OLDANI</t>
  </si>
  <si>
    <t>PASSALIA</t>
  </si>
  <si>
    <t>RAMONELL</t>
  </si>
  <si>
    <t>SARTORI</t>
  </si>
  <si>
    <t>SZUPIANY</t>
  </si>
  <si>
    <t>THALMEIER</t>
  </si>
  <si>
    <t>VIONNET</t>
  </si>
  <si>
    <t>WALKER</t>
  </si>
  <si>
    <t>ZUCARELLI</t>
  </si>
  <si>
    <t>DE ABREU GREGORIO</t>
  </si>
  <si>
    <t>MÜLLER</t>
  </si>
  <si>
    <t>ACTIS</t>
  </si>
  <si>
    <t>BERRA</t>
  </si>
  <si>
    <t>CARENA</t>
  </si>
  <si>
    <t>CHICCO RUIZ</t>
  </si>
  <si>
    <t>FORZANI</t>
  </si>
  <si>
    <t>GARAU</t>
  </si>
  <si>
    <t>GIECO</t>
  </si>
  <si>
    <t>IBAÑEZ</t>
  </si>
  <si>
    <t>KOPLIN</t>
  </si>
  <si>
    <t>LLOP ORZAN</t>
  </si>
  <si>
    <t>MARCOS</t>
  </si>
  <si>
    <t>MELCHIORI</t>
  </si>
  <si>
    <t>MORIN</t>
  </si>
  <si>
    <t>PAULETTI</t>
  </si>
  <si>
    <t>PRADOLINI</t>
  </si>
  <si>
    <t>RIVAS MARQUINA</t>
  </si>
  <si>
    <t>TOMASSI</t>
  </si>
  <si>
    <t>INALBON</t>
  </si>
  <si>
    <t>MOCCHIUTTI</t>
  </si>
  <si>
    <t>SCHNELL</t>
  </si>
  <si>
    <t>SOLIER</t>
  </si>
  <si>
    <t>ZANUTTINI</t>
  </si>
  <si>
    <t>ALBARRACIN</t>
  </si>
  <si>
    <t>CASTEL</t>
  </si>
  <si>
    <t>CECCHINI</t>
  </si>
  <si>
    <t>CIAN</t>
  </si>
  <si>
    <t>DRAGO</t>
  </si>
  <si>
    <t>ERBEN</t>
  </si>
  <si>
    <t>FAICAN BENENAULA</t>
  </si>
  <si>
    <t>GALAN</t>
  </si>
  <si>
    <t>GARZÓN</t>
  </si>
  <si>
    <t>GONZÁLEZ GONZÁLEZ</t>
  </si>
  <si>
    <t>LOYEAU</t>
  </si>
  <si>
    <t>MÉNDEZ GALARRAGA</t>
  </si>
  <si>
    <t>PROAÑO MINIGUANO</t>
  </si>
  <si>
    <t>QUINTERO CERÓN</t>
  </si>
  <si>
    <t>SPONTON</t>
  </si>
  <si>
    <t>SPOTTI</t>
  </si>
  <si>
    <t>VAN DE VELDE</t>
  </si>
  <si>
    <t>VIGNATTI</t>
  </si>
  <si>
    <t>VISENTINI</t>
  </si>
  <si>
    <t>ZACARIAS</t>
  </si>
  <si>
    <t>BISANG</t>
  </si>
  <si>
    <t>COLLI</t>
  </si>
  <si>
    <t>FORNES</t>
  </si>
  <si>
    <t>GONZALEZ PEREZ</t>
  </si>
  <si>
    <t>ORMACHEA</t>
  </si>
  <si>
    <t>KNEETEMAN</t>
  </si>
  <si>
    <t>MOLLI</t>
  </si>
  <si>
    <t>DEMONTE</t>
  </si>
  <si>
    <t>MICHLIG</t>
  </si>
  <si>
    <t>SCHLOTTHAUER</t>
  </si>
  <si>
    <t>FERRAMOSCA</t>
  </si>
  <si>
    <t>CALIUSCO</t>
  </si>
  <si>
    <t>GRAMAJO</t>
  </si>
  <si>
    <t>REYNARES</t>
  </si>
  <si>
    <t>VILLARREAL</t>
  </si>
  <si>
    <t>CEJAS</t>
  </si>
  <si>
    <t>PREVOSTO</t>
  </si>
  <si>
    <t>ACHKAR</t>
  </si>
  <si>
    <t>ARCE</t>
  </si>
  <si>
    <t>ARIAS</t>
  </si>
  <si>
    <t>ARIEL</t>
  </si>
  <si>
    <t>ASENCION DIEZ</t>
  </si>
  <si>
    <t>BALMACEDA</t>
  </si>
  <si>
    <t>BELLINO AMBORT</t>
  </si>
  <si>
    <t>CABELLO</t>
  </si>
  <si>
    <t>CAMBIAGNO</t>
  </si>
  <si>
    <t>CAMOIRANO</t>
  </si>
  <si>
    <t>CAMPI</t>
  </si>
  <si>
    <t>CANAL</t>
  </si>
  <si>
    <t>CEREIJO</t>
  </si>
  <si>
    <t>CHAN</t>
  </si>
  <si>
    <t>CORREGIDO</t>
  </si>
  <si>
    <t>DEKANTY</t>
  </si>
  <si>
    <t>FIGUEROA</t>
  </si>
  <si>
    <t>FONOUNI-FARDE</t>
  </si>
  <si>
    <t>GAGLIARDI</t>
  </si>
  <si>
    <t>GASTALDI</t>
  </si>
  <si>
    <t>GRAS</t>
  </si>
  <si>
    <t>GUERRERO</t>
  </si>
  <si>
    <t>HARTMAN</t>
  </si>
  <si>
    <t>IGLESIAS</t>
  </si>
  <si>
    <t>INGARAMO</t>
  </si>
  <si>
    <t>LEGASCUE</t>
  </si>
  <si>
    <t>LUCERO</t>
  </si>
  <si>
    <t>MANAVELLA</t>
  </si>
  <si>
    <t>MANSILLA</t>
  </si>
  <si>
    <t>MATTIO</t>
  </si>
  <si>
    <t>MENCIA</t>
  </si>
  <si>
    <t>MOISON</t>
  </si>
  <si>
    <t>MORA</t>
  </si>
  <si>
    <t>MORENO</t>
  </si>
  <si>
    <t>OLIVER</t>
  </si>
  <si>
    <t>ORTIZ</t>
  </si>
  <si>
    <t>PEROTTI</t>
  </si>
  <si>
    <t>RACCA</t>
  </si>
  <si>
    <t>RAINERI</t>
  </si>
  <si>
    <t>RAMOS RICCIUTI</t>
  </si>
  <si>
    <t>RE</t>
  </si>
  <si>
    <t>REINHEIMER</t>
  </si>
  <si>
    <t>RIBICHICH</t>
  </si>
  <si>
    <t>ROJAS</t>
  </si>
  <si>
    <t>ROMANI</t>
  </si>
  <si>
    <t>SASONI</t>
  </si>
  <si>
    <t>SPIES</t>
  </si>
  <si>
    <t>STORANI</t>
  </si>
  <si>
    <t>STUDDERT</t>
  </si>
  <si>
    <t>TORTI</t>
  </si>
  <si>
    <t>TRIONFINI</t>
  </si>
  <si>
    <t>WELCHEN</t>
  </si>
  <si>
    <t>ADUR</t>
  </si>
  <si>
    <t>BIURRUN MANRESA</t>
  </si>
  <si>
    <t>CAMPANA</t>
  </si>
  <si>
    <t>CASAL</t>
  </si>
  <si>
    <t>CATALFAMO FORMENTO</t>
  </si>
  <si>
    <t>DIAZ ARIAS</t>
  </si>
  <si>
    <t>ERBES</t>
  </si>
  <si>
    <t>ETCHART</t>
  </si>
  <si>
    <t>GASSÓ LONCAN VALLECILLO</t>
  </si>
  <si>
    <t>GATTI</t>
  </si>
  <si>
    <t>MIRAMONT</t>
  </si>
  <si>
    <t>MISTA</t>
  </si>
  <si>
    <t>MIÑO</t>
  </si>
  <si>
    <t>NICOLET</t>
  </si>
  <si>
    <t>RAVERA</t>
  </si>
  <si>
    <t>RESTREPO RINCKOAR</t>
  </si>
  <si>
    <t>RIVERAS</t>
  </si>
  <si>
    <t>SAMPEDRO</t>
  </si>
  <si>
    <t>SCHIERLOH</t>
  </si>
  <si>
    <t>SIGOT</t>
  </si>
  <si>
    <t>UBAL</t>
  </si>
  <si>
    <t>ZEITOUNE</t>
  </si>
  <si>
    <t>ADDONA</t>
  </si>
  <si>
    <t>AMWEG</t>
  </si>
  <si>
    <t>ANGELI</t>
  </si>
  <si>
    <t>ANTONIAZZI</t>
  </si>
  <si>
    <t>BARAVALLE</t>
  </si>
  <si>
    <t>BARRERA</t>
  </si>
  <si>
    <t>BECCARÍA</t>
  </si>
  <si>
    <t>BELDOMENICO</t>
  </si>
  <si>
    <t>BELOTTI</t>
  </si>
  <si>
    <t>BERENGENO</t>
  </si>
  <si>
    <t>BERISVIL</t>
  </si>
  <si>
    <t>BERTONA</t>
  </si>
  <si>
    <t>BONADEO</t>
  </si>
  <si>
    <t>COLOMBO</t>
  </si>
  <si>
    <t>CUERVO BUSTAMANTE</t>
  </si>
  <si>
    <t>DALLARD</t>
  </si>
  <si>
    <t>DURANTE</t>
  </si>
  <si>
    <t>EBERHARDT</t>
  </si>
  <si>
    <t>FAGNANI</t>
  </si>
  <si>
    <t>FANTOZZI</t>
  </si>
  <si>
    <t>FARGNOLI</t>
  </si>
  <si>
    <t>FRIZZO</t>
  </si>
  <si>
    <t>GAREIS</t>
  </si>
  <si>
    <t>HEIN</t>
  </si>
  <si>
    <t>HILEVSKI</t>
  </si>
  <si>
    <t>HUBER</t>
  </si>
  <si>
    <t>JUNGES</t>
  </si>
  <si>
    <t>KERN</t>
  </si>
  <si>
    <t>LOPEZ GONZALEZ</t>
  </si>
  <si>
    <t>MANZOLI</t>
  </si>
  <si>
    <t>MARELLI</t>
  </si>
  <si>
    <t>MATILLER</t>
  </si>
  <si>
    <t>MOLEÓN BERSANI</t>
  </si>
  <si>
    <t>MONJE</t>
  </si>
  <si>
    <t>NEME</t>
  </si>
  <si>
    <t>NOTARO</t>
  </si>
  <si>
    <t>OLIVERO</t>
  </si>
  <si>
    <t>OLMOS NICOTRA</t>
  </si>
  <si>
    <t>ORTEGA</t>
  </si>
  <si>
    <t>PARACHU MARCO</t>
  </si>
  <si>
    <t>PERCARA</t>
  </si>
  <si>
    <t>PEUST</t>
  </si>
  <si>
    <t>RENNA</t>
  </si>
  <si>
    <t>REY</t>
  </si>
  <si>
    <t>ROMERO SCHARPEN</t>
  </si>
  <si>
    <t>ROSSLER</t>
  </si>
  <si>
    <t>SACCO</t>
  </si>
  <si>
    <t>SALINAS</t>
  </si>
  <si>
    <t>SALUZZO</t>
  </si>
  <si>
    <t>SALVETTI</t>
  </si>
  <si>
    <t>SANTIAGO</t>
  </si>
  <si>
    <t>SARAVIA PIETROPAOLO</t>
  </si>
  <si>
    <t>SILVESTRINI</t>
  </si>
  <si>
    <t>SIRINI</t>
  </si>
  <si>
    <t>SIROSKI</t>
  </si>
  <si>
    <t>SOBRERO</t>
  </si>
  <si>
    <t>SOTO</t>
  </si>
  <si>
    <t>STASSI</t>
  </si>
  <si>
    <t>VELAZQUEZ</t>
  </si>
  <si>
    <t>ZAYAS</t>
  </si>
  <si>
    <t>ZBRUN</t>
  </si>
  <si>
    <t>ZIMMERMANN</t>
  </si>
  <si>
    <t>BATTIONI</t>
  </si>
  <si>
    <t>BENVENUTO</t>
  </si>
  <si>
    <t>BONETTO</t>
  </si>
  <si>
    <t>BONIN</t>
  </si>
  <si>
    <t>BUDINI</t>
  </si>
  <si>
    <t>CANDIA</t>
  </si>
  <si>
    <t>CARAM</t>
  </si>
  <si>
    <t>CENCHA</t>
  </si>
  <si>
    <t>CRISTINA</t>
  </si>
  <si>
    <t>DALOSTO</t>
  </si>
  <si>
    <t>FELAJ</t>
  </si>
  <si>
    <t>FERRON</t>
  </si>
  <si>
    <t>GIUPPONE</t>
  </si>
  <si>
    <t>GOLDBERG</t>
  </si>
  <si>
    <t>IGLESIAS GARCIA</t>
  </si>
  <si>
    <t>KOPPRIO</t>
  </si>
  <si>
    <t>KOROPECKI</t>
  </si>
  <si>
    <t>MARTINO</t>
  </si>
  <si>
    <t>MERCKE</t>
  </si>
  <si>
    <t>MONTORO</t>
  </si>
  <si>
    <t>NAVARRO SANCHEZ</t>
  </si>
  <si>
    <t>PALECHOR OCAMPO</t>
  </si>
  <si>
    <t>PAUTASSO RISPOLO</t>
  </si>
  <si>
    <t>QUINTERO RIASCOS</t>
  </si>
  <si>
    <t>RAMIREZ JIMENEZ</t>
  </si>
  <si>
    <t>RINDIZBACHER</t>
  </si>
  <si>
    <t>RISSO</t>
  </si>
  <si>
    <t>RODRÍGUEZ SOTELO</t>
  </si>
  <si>
    <t>RUANO SANDOVAL</t>
  </si>
  <si>
    <t>RUIZ ROBLES</t>
  </si>
  <si>
    <t>SARABIA</t>
  </si>
  <si>
    <t>SENNO</t>
  </si>
  <si>
    <t>STIVANELLO</t>
  </si>
  <si>
    <t>SUÁREZ FERNANDEZ</t>
  </si>
  <si>
    <t>TACCA</t>
  </si>
  <si>
    <t>THEILER</t>
  </si>
  <si>
    <t>TINTE</t>
  </si>
  <si>
    <t>URTEAGA</t>
  </si>
  <si>
    <t>VENTOSINOS</t>
  </si>
  <si>
    <t>VIDAL</t>
  </si>
  <si>
    <t>ZANDALAZINI</t>
  </si>
  <si>
    <t>ZEBALLO</t>
  </si>
  <si>
    <t>ABDALA</t>
  </si>
  <si>
    <t>ACEBAL</t>
  </si>
  <si>
    <t>ALLEVI</t>
  </si>
  <si>
    <t>ANTICO</t>
  </si>
  <si>
    <t>BACOLLA</t>
  </si>
  <si>
    <t>BAHR</t>
  </si>
  <si>
    <t>BARUKEL</t>
  </si>
  <si>
    <t>BIANCHI</t>
  </si>
  <si>
    <t>BOLLINI</t>
  </si>
  <si>
    <t>BRANDOLINI</t>
  </si>
  <si>
    <t>BUFFON</t>
  </si>
  <si>
    <t>CARRIO</t>
  </si>
  <si>
    <t>CASTIGLIONI</t>
  </si>
  <si>
    <t>CASTRO</t>
  </si>
  <si>
    <t>CHIALVA</t>
  </si>
  <si>
    <t>CITRONI</t>
  </si>
  <si>
    <t>CLAUS</t>
  </si>
  <si>
    <t>FEDELE ABATIDAGA</t>
  </si>
  <si>
    <t>FERRECCIO</t>
  </si>
  <si>
    <t>FILIPPON</t>
  </si>
  <si>
    <t>FUMIS</t>
  </si>
  <si>
    <t>GARCÍA CHEREP</t>
  </si>
  <si>
    <t>GERBAUDO</t>
  </si>
  <si>
    <t>GHIBERTO</t>
  </si>
  <si>
    <t>GIOVANNINI</t>
  </si>
  <si>
    <t>GONZALO</t>
  </si>
  <si>
    <t>GROSSI</t>
  </si>
  <si>
    <t>GÓMEZ</t>
  </si>
  <si>
    <t>HERZFELD</t>
  </si>
  <si>
    <t>JACOBI</t>
  </si>
  <si>
    <t>LO VUOLO</t>
  </si>
  <si>
    <t>LOCHER</t>
  </si>
  <si>
    <t>LOGIODICE</t>
  </si>
  <si>
    <t>LORENZOTTI</t>
  </si>
  <si>
    <t>MASSERA</t>
  </si>
  <si>
    <t>MIE</t>
  </si>
  <si>
    <t>MORRESI</t>
  </si>
  <si>
    <t>OLIVERA</t>
  </si>
  <si>
    <t>ORMAECHEA</t>
  </si>
  <si>
    <t>PERRI</t>
  </si>
  <si>
    <t>PIOVANO</t>
  </si>
  <si>
    <t>PRONO</t>
  </si>
  <si>
    <t>PUIG</t>
  </si>
  <si>
    <t>RABASEDAS</t>
  </si>
  <si>
    <t>REYES</t>
  </si>
  <si>
    <t>REZZOAGLI</t>
  </si>
  <si>
    <t>RUBINZAL</t>
  </si>
  <si>
    <t>RÍSPOLO</t>
  </si>
  <si>
    <t>SANTOMERO</t>
  </si>
  <si>
    <t>SANTUCCI</t>
  </si>
  <si>
    <t>SAUS</t>
  </si>
  <si>
    <t>SCHENQUER</t>
  </si>
  <si>
    <t>SIERRA</t>
  </si>
  <si>
    <t>SOMAGLIA</t>
  </si>
  <si>
    <t>TABOGA</t>
  </si>
  <si>
    <t>TIBALDO</t>
  </si>
  <si>
    <t>TIZZIANI</t>
  </si>
  <si>
    <t>TREVIGNANI</t>
  </si>
  <si>
    <t>VENTURINI</t>
  </si>
  <si>
    <t>YUAN</t>
  </si>
  <si>
    <t>ZENTNER</t>
  </si>
  <si>
    <t>AIMAR</t>
  </si>
  <si>
    <t>BONGIOANNI</t>
  </si>
  <si>
    <t>BUSANICHE</t>
  </si>
  <si>
    <t>CAMPOS</t>
  </si>
  <si>
    <t>COMESATTI</t>
  </si>
  <si>
    <t>CORDERO GONZÁLEZ</t>
  </si>
  <si>
    <t>GUZMÁN FONSECA</t>
  </si>
  <si>
    <t>LIMACHE</t>
  </si>
  <si>
    <t>MAZZIERI</t>
  </si>
  <si>
    <t>MORANA</t>
  </si>
  <si>
    <t>PORTA</t>
  </si>
  <si>
    <t>QUIJANO</t>
  </si>
  <si>
    <t>RAMSEYER</t>
  </si>
  <si>
    <t>SKLAR</t>
  </si>
  <si>
    <t>TOSCHI</t>
  </si>
  <si>
    <t>VIVIANI</t>
  </si>
  <si>
    <t>ABRIAL</t>
  </si>
  <si>
    <t>ALE</t>
  </si>
  <si>
    <t>ALVARENGA MARIANI</t>
  </si>
  <si>
    <t>AMSLER</t>
  </si>
  <si>
    <t>ARZAMENDIA</t>
  </si>
  <si>
    <t>BACCHETTA</t>
  </si>
  <si>
    <t>BELLINI</t>
  </si>
  <si>
    <t>BESSA</t>
  </si>
  <si>
    <t>BLETTLER</t>
  </si>
  <si>
    <t>BORZONE MAS</t>
  </si>
  <si>
    <t>CAPELETTI</t>
  </si>
  <si>
    <t>CAZENAVE</t>
  </si>
  <si>
    <t>COLLINS</t>
  </si>
  <si>
    <t>DE AZEVEDO CARVALHO</t>
  </si>
  <si>
    <t>DE BONIS</t>
  </si>
  <si>
    <t>DEVERCELLI</t>
  </si>
  <si>
    <t>DIAWOL</t>
  </si>
  <si>
    <t>DONNET</t>
  </si>
  <si>
    <t>DUCOMMUN</t>
  </si>
  <si>
    <t>EBERLE FOLMER</t>
  </si>
  <si>
    <t>ESPINOLA</t>
  </si>
  <si>
    <t>EURICH</t>
  </si>
  <si>
    <t>FANTÓN</t>
  </si>
  <si>
    <t>FRAU</t>
  </si>
  <si>
    <t>GARELLO</t>
  </si>
  <si>
    <t>GHIRARDI</t>
  </si>
  <si>
    <t>GIRAUDO</t>
  </si>
  <si>
    <t>GIRI</t>
  </si>
  <si>
    <t>LEON</t>
  </si>
  <si>
    <t>LICURSI</t>
  </si>
  <si>
    <t>LORETÁN</t>
  </si>
  <si>
    <t>LOTESTE</t>
  </si>
  <si>
    <t>MARCHESE GARELLO</t>
  </si>
  <si>
    <t>MAYORA</t>
  </si>
  <si>
    <t>MESA MIGLIORELLI</t>
  </si>
  <si>
    <t>MONTALTO</t>
  </si>
  <si>
    <t>MUSIN</t>
  </si>
  <si>
    <t>NEGRO</t>
  </si>
  <si>
    <t>OLGUIN</t>
  </si>
  <si>
    <t>PAIRA</t>
  </si>
  <si>
    <t>PASCUALE</t>
  </si>
  <si>
    <t>PAVE</t>
  </si>
  <si>
    <t>PIACENZA</t>
  </si>
  <si>
    <t>RABUFFETTI</t>
  </si>
  <si>
    <t>REGNER</t>
  </si>
  <si>
    <t>ROJAS MOLINA</t>
  </si>
  <si>
    <t>ROSSI</t>
  </si>
  <si>
    <t>SAIGO</t>
  </si>
  <si>
    <t>SARQUIS</t>
  </si>
  <si>
    <t>SCARABOTTI</t>
  </si>
  <si>
    <t>SCHNEIDER</t>
  </si>
  <si>
    <t>SOVRANO</t>
  </si>
  <si>
    <t>TORRES</t>
  </si>
  <si>
    <t>TOURN</t>
  </si>
  <si>
    <t>TUMINI</t>
  </si>
  <si>
    <t>VALLDENEU</t>
  </si>
  <si>
    <t>VIOZZI</t>
  </si>
  <si>
    <t>WILLINER</t>
  </si>
  <si>
    <t>YBARRA</t>
  </si>
  <si>
    <t>ZILLI</t>
  </si>
  <si>
    <t>APESTEGUIA</t>
  </si>
  <si>
    <t>ARIZA BARRAZA</t>
  </si>
  <si>
    <t>ASPROMONTE</t>
  </si>
  <si>
    <t>BADANO</t>
  </si>
  <si>
    <t>BALLARINI</t>
  </si>
  <si>
    <t>BANUS</t>
  </si>
  <si>
    <t>BERTERO</t>
  </si>
  <si>
    <t>BETTI</t>
  </si>
  <si>
    <t>BOCANEGRA</t>
  </si>
  <si>
    <t>BOIX</t>
  </si>
  <si>
    <t>BORTOLOZZI</t>
  </si>
  <si>
    <t>BOSKO</t>
  </si>
  <si>
    <t>BRUSSINO</t>
  </si>
  <si>
    <t>BUSTO</t>
  </si>
  <si>
    <t>CHARLES</t>
  </si>
  <si>
    <t>CORDOBA ARROYO</t>
  </si>
  <si>
    <t>CORNAGLIA</t>
  </si>
  <si>
    <t>D'IPPOLITO</t>
  </si>
  <si>
    <t>DALLA COSTA</t>
  </si>
  <si>
    <t>DALLA FONTANA</t>
  </si>
  <si>
    <t>DE AZCUENAGA</t>
  </si>
  <si>
    <t>DE MIGUEL</t>
  </si>
  <si>
    <t>DECOLATTI</t>
  </si>
  <si>
    <t>DEVARD</t>
  </si>
  <si>
    <t>DI COSIMO</t>
  </si>
  <si>
    <t>DIEZ</t>
  </si>
  <si>
    <t>FALCO</t>
  </si>
  <si>
    <t>FALS GUERRA</t>
  </si>
  <si>
    <t>FAROLDI</t>
  </si>
  <si>
    <t>FERREIRA BORRÁS</t>
  </si>
  <si>
    <t>FINELLI</t>
  </si>
  <si>
    <t>FONSECA BENITEZ</t>
  </si>
  <si>
    <t>GARCIA PEÑA</t>
  </si>
  <si>
    <t>GILLIARD</t>
  </si>
  <si>
    <t>GIORELLO</t>
  </si>
  <si>
    <t>GIORIA</t>
  </si>
  <si>
    <t>GRAU</t>
  </si>
  <si>
    <t>GROSS</t>
  </si>
  <si>
    <t>ILARI</t>
  </si>
  <si>
    <t>LACOSTE</t>
  </si>
  <si>
    <t>LASPINA</t>
  </si>
  <si>
    <t>LEDERHOS</t>
  </si>
  <si>
    <t>LEONARDI</t>
  </si>
  <si>
    <t>LOZANO SOLÓRZANO</t>
  </si>
  <si>
    <t>LUGGREN</t>
  </si>
  <si>
    <t>MANUALE</t>
  </si>
  <si>
    <t>MARCHESINI</t>
  </si>
  <si>
    <t>MARCHI</t>
  </si>
  <si>
    <t>MARTINEZ GALEANO</t>
  </si>
  <si>
    <t>MARTÍNEZ BOVIER</t>
  </si>
  <si>
    <t>MARTÍNEZ FIGUEREDO</t>
  </si>
  <si>
    <t>MENDOW</t>
  </si>
  <si>
    <t>MEOLANS</t>
  </si>
  <si>
    <t>MEYER</t>
  </si>
  <si>
    <t>MILT</t>
  </si>
  <si>
    <t>MIRANDA ZOPPAS</t>
  </si>
  <si>
    <t>MIRO</t>
  </si>
  <si>
    <t>MONTAÑEZ VALENCIA</t>
  </si>
  <si>
    <t>MORI</t>
  </si>
  <si>
    <t>MUNERA AGUDELO</t>
  </si>
  <si>
    <t>NEYERTZ</t>
  </si>
  <si>
    <t>PADRO</t>
  </si>
  <si>
    <t>PANERO</t>
  </si>
  <si>
    <t>PASSAMONTI</t>
  </si>
  <si>
    <t>PAVIOTTI</t>
  </si>
  <si>
    <t>PEREZLINDO</t>
  </si>
  <si>
    <t>PIECK</t>
  </si>
  <si>
    <t>PISARELLO MILESI</t>
  </si>
  <si>
    <t>PROMANCIO</t>
  </si>
  <si>
    <t>PUJRO TARQUINO</t>
  </si>
  <si>
    <t>QUERINI</t>
  </si>
  <si>
    <t>RADA ARIAS</t>
  </si>
  <si>
    <t>REGENHARDT</t>
  </si>
  <si>
    <t>ROSAS</t>
  </si>
  <si>
    <t>SAD</t>
  </si>
  <si>
    <t>SAIRES</t>
  </si>
  <si>
    <t>SALAZAR HOYOS</t>
  </si>
  <si>
    <t>SEGOBIA</t>
  </si>
  <si>
    <t>SERRA</t>
  </si>
  <si>
    <t>SOLOGUREN</t>
  </si>
  <si>
    <t>SUÁREZ</t>
  </si>
  <si>
    <t>TARDITI</t>
  </si>
  <si>
    <t>TONUTTI</t>
  </si>
  <si>
    <t>TORRESI</t>
  </si>
  <si>
    <t>TRASARTI</t>
  </si>
  <si>
    <t>TULER</t>
  </si>
  <si>
    <t>ULLA</t>
  </si>
  <si>
    <t>VALLEJO ORREGO</t>
  </si>
  <si>
    <t>VEIZAGA</t>
  </si>
  <si>
    <t>VERA</t>
  </si>
  <si>
    <t>VICERICH</t>
  </si>
  <si>
    <t>VIRGILIO</t>
  </si>
  <si>
    <t>YORI</t>
  </si>
  <si>
    <t>ZAMARO</t>
  </si>
  <si>
    <t>ZELIN</t>
  </si>
  <si>
    <t>ZGOLICZ</t>
  </si>
  <si>
    <t>SEDRAN</t>
  </si>
  <si>
    <t>CAMARDA</t>
  </si>
  <si>
    <t>CHELOTTI</t>
  </si>
  <si>
    <t>CRIVELLO</t>
  </si>
  <si>
    <t>DAPUEZ</t>
  </si>
  <si>
    <t>ESCALADA</t>
  </si>
  <si>
    <t>GOMITOLO</t>
  </si>
  <si>
    <t>GUISEN</t>
  </si>
  <si>
    <t>KENDZIUR</t>
  </si>
  <si>
    <t>MACBETH</t>
  </si>
  <si>
    <t>MARIONI</t>
  </si>
  <si>
    <t>MATEO</t>
  </si>
  <si>
    <t>PETITTI</t>
  </si>
  <si>
    <t>RAFFO</t>
  </si>
  <si>
    <t>RAZUMIEJCZYK</t>
  </si>
  <si>
    <t>SABOGAL CARMONA</t>
  </si>
  <si>
    <t>SCHMUCK</t>
  </si>
  <si>
    <t>ACKERMANN</t>
  </si>
  <si>
    <t>AGUIRRE</t>
  </si>
  <si>
    <t>AIMO</t>
  </si>
  <si>
    <t>ANDRADA</t>
  </si>
  <si>
    <t>BARRIOS RODRÍGUEZ</t>
  </si>
  <si>
    <t>BLAS</t>
  </si>
  <si>
    <t>CHIOTTI</t>
  </si>
  <si>
    <t>CORSANO</t>
  </si>
  <si>
    <t>CUNICO</t>
  </si>
  <si>
    <t>ESKINASI</t>
  </si>
  <si>
    <t>ESPINOSA</t>
  </si>
  <si>
    <t>FIDALGO</t>
  </si>
  <si>
    <t>FIGUEROA PAREDES</t>
  </si>
  <si>
    <t>FISCHER</t>
  </si>
  <si>
    <t>FRAGA</t>
  </si>
  <si>
    <t>FUENTES MORA</t>
  </si>
  <si>
    <t>FUMERO</t>
  </si>
  <si>
    <t>GALLI</t>
  </si>
  <si>
    <t>GAMBOA</t>
  </si>
  <si>
    <t>GONNET</t>
  </si>
  <si>
    <t>HENQUIN</t>
  </si>
  <si>
    <t>HERNANDEZ</t>
  </si>
  <si>
    <t>IRIBARREN</t>
  </si>
  <si>
    <t>KRÖHLING</t>
  </si>
  <si>
    <t>LAORETANI</t>
  </si>
  <si>
    <t>LEONE</t>
  </si>
  <si>
    <t>LUNA</t>
  </si>
  <si>
    <t>MARCOVECCHIO</t>
  </si>
  <si>
    <t>MIONE</t>
  </si>
  <si>
    <t>MONETTA</t>
  </si>
  <si>
    <t>MONTAGNA</t>
  </si>
  <si>
    <t>MUSSATI</t>
  </si>
  <si>
    <t>ROBAINA</t>
  </si>
  <si>
    <t>ROLDAN</t>
  </si>
  <si>
    <t>SALOMONE</t>
  </si>
  <si>
    <t>SARLI</t>
  </si>
  <si>
    <t>SCHMIDHALTER</t>
  </si>
  <si>
    <t>SCHUBER</t>
  </si>
  <si>
    <t>SERVÁN</t>
  </si>
  <si>
    <t>TYMOSCHUK</t>
  </si>
  <si>
    <t>VANZETTI</t>
  </si>
  <si>
    <t>VECCHIETTI</t>
  </si>
  <si>
    <t>VIDONI</t>
  </si>
  <si>
    <t>BERGAMINI</t>
  </si>
  <si>
    <t>BINETTI</t>
  </si>
  <si>
    <t>BRIGGILER MARCO</t>
  </si>
  <si>
    <t>BURNS</t>
  </si>
  <si>
    <t>CABALLERO REINHARDT</t>
  </si>
  <si>
    <t>CAPRA</t>
  </si>
  <si>
    <t>GEORGE</t>
  </si>
  <si>
    <t>GUGLIELMOTTI</t>
  </si>
  <si>
    <t>HYNES</t>
  </si>
  <si>
    <t>LLORÉNS</t>
  </si>
  <si>
    <t>MERCANTI</t>
  </si>
  <si>
    <t>ODDI</t>
  </si>
  <si>
    <t>POZZA</t>
  </si>
  <si>
    <t>PUJATO</t>
  </si>
  <si>
    <t>PUNTILLO</t>
  </si>
  <si>
    <t>QUIBERONI</t>
  </si>
  <si>
    <t>VELEZ</t>
  </si>
  <si>
    <t>VENICA</t>
  </si>
  <si>
    <t>VINDEROLA</t>
  </si>
  <si>
    <t>WOLF</t>
  </si>
  <si>
    <t>BIASSONI</t>
  </si>
  <si>
    <t>BRIACCHI</t>
  </si>
  <si>
    <t>ESTANCICH</t>
  </si>
  <si>
    <t>KEHOE</t>
  </si>
  <si>
    <t>MARTÍNEZ</t>
  </si>
  <si>
    <t>AMADIO</t>
  </si>
  <si>
    <t>BLAJMAN</t>
  </si>
  <si>
    <t>CAMUSSONE</t>
  </si>
  <si>
    <t>GIACOBINO</t>
  </si>
  <si>
    <t>IRAZOQUI</t>
  </si>
  <si>
    <t>MANGOLD</t>
  </si>
  <si>
    <t>MOLINERI</t>
  </si>
  <si>
    <t>NAVA</t>
  </si>
  <si>
    <t>NOVOA</t>
  </si>
  <si>
    <t>PACINI</t>
  </si>
  <si>
    <t>PRIMO</t>
  </si>
  <si>
    <t>SARACHO BOTTERO</t>
  </si>
  <si>
    <t>SIGNORINI PORCHIETTO</t>
  </si>
  <si>
    <t>TARRAGONA</t>
  </si>
  <si>
    <t>ZUMOFFEN</t>
  </si>
  <si>
    <t>SANDOVAL</t>
  </si>
  <si>
    <t>WINKLER</t>
  </si>
  <si>
    <t>ABRILE</t>
  </si>
  <si>
    <t>ABUIN</t>
  </si>
  <si>
    <t>ALARCON SEGOVIA</t>
  </si>
  <si>
    <t>ALFANO</t>
  </si>
  <si>
    <t>ALLASIA</t>
  </si>
  <si>
    <t>ANDERSON</t>
  </si>
  <si>
    <t>ANDINI</t>
  </si>
  <si>
    <t>AQUINO</t>
  </si>
  <si>
    <t>BALLARI</t>
  </si>
  <si>
    <t>BARRIOS</t>
  </si>
  <si>
    <t>BASÁN</t>
  </si>
  <si>
    <t>BERLI</t>
  </si>
  <si>
    <t>BONIVARDI</t>
  </si>
  <si>
    <t>BORDA BOSSANA</t>
  </si>
  <si>
    <t>BOSCO</t>
  </si>
  <si>
    <t>BRANDI</t>
  </si>
  <si>
    <t>BRITES HELU</t>
  </si>
  <si>
    <t>BUSATTO</t>
  </si>
  <si>
    <t>CAFARO</t>
  </si>
  <si>
    <t>CALAZA</t>
  </si>
  <si>
    <t>CAMPANELLA</t>
  </si>
  <si>
    <t>CAMUSSI</t>
  </si>
  <si>
    <t>CANTEROS</t>
  </si>
  <si>
    <t>CARBONI</t>
  </si>
  <si>
    <t>CASIS</t>
  </si>
  <si>
    <t>CERDA</t>
  </si>
  <si>
    <t>CLEMENTI</t>
  </si>
  <si>
    <t>COCCOLA</t>
  </si>
  <si>
    <t>CONTE</t>
  </si>
  <si>
    <t>CRISTIANI</t>
  </si>
  <si>
    <t>CUGGINO</t>
  </si>
  <si>
    <t>D'JORGE</t>
  </si>
  <si>
    <t>DATO</t>
  </si>
  <si>
    <t>DE LA SIERRA</t>
  </si>
  <si>
    <t>DE PIANTE VICIN</t>
  </si>
  <si>
    <t>DI GIANDOMENICO</t>
  </si>
  <si>
    <t>DONDO</t>
  </si>
  <si>
    <t>DURAN</t>
  </si>
  <si>
    <t>ESPINACO</t>
  </si>
  <si>
    <t>ESTENOZ</t>
  </si>
  <si>
    <t>FEMIA</t>
  </si>
  <si>
    <t>FERREYRA</t>
  </si>
  <si>
    <t>FIASCONARO</t>
  </si>
  <si>
    <t>FORCHETTI CASARINO</t>
  </si>
  <si>
    <t>FORNERO</t>
  </si>
  <si>
    <t>GAUDIN</t>
  </si>
  <si>
    <t>GERVASIO</t>
  </si>
  <si>
    <t>GIOMBI</t>
  </si>
  <si>
    <t>GUASTAVINO</t>
  </si>
  <si>
    <t>HEINRICH</t>
  </si>
  <si>
    <t>HELBLING</t>
  </si>
  <si>
    <t>HENNING</t>
  </si>
  <si>
    <t>HORMAIZTEGUI</t>
  </si>
  <si>
    <t>KARP</t>
  </si>
  <si>
    <t>LABAS</t>
  </si>
  <si>
    <t>LAMMERTYN</t>
  </si>
  <si>
    <t>LESCANO</t>
  </si>
  <si>
    <t>LOVATO</t>
  </si>
  <si>
    <t>LUQUE</t>
  </si>
  <si>
    <t>MACAGNO</t>
  </si>
  <si>
    <t>MAMMARELLA</t>
  </si>
  <si>
    <t>MANASSERO</t>
  </si>
  <si>
    <t>MANZO</t>
  </si>
  <si>
    <t>MARINO</t>
  </si>
  <si>
    <t>MEIRA</t>
  </si>
  <si>
    <t>MENEGON</t>
  </si>
  <si>
    <t>MENGATTO</t>
  </si>
  <si>
    <t>MEZA</t>
  </si>
  <si>
    <t>MINARI</t>
  </si>
  <si>
    <t>MINETTI</t>
  </si>
  <si>
    <t>MOREIRA</t>
  </si>
  <si>
    <t>MORELLI</t>
  </si>
  <si>
    <t>MURGUIA</t>
  </si>
  <si>
    <t>NAVARRO</t>
  </si>
  <si>
    <t>NEUMAN</t>
  </si>
  <si>
    <t>NIERES</t>
  </si>
  <si>
    <t>NIIZAWA</t>
  </si>
  <si>
    <t>OLIVARES</t>
  </si>
  <si>
    <t>ORONA</t>
  </si>
  <si>
    <t>OTTONE</t>
  </si>
  <si>
    <t>POLO</t>
  </si>
  <si>
    <t>RINTOUL</t>
  </si>
  <si>
    <t>RIVADENEIRA PAZ</t>
  </si>
  <si>
    <t>RODRIGUES</t>
  </si>
  <si>
    <t>RONCO</t>
  </si>
  <si>
    <t>ROVEY</t>
  </si>
  <si>
    <t>RUBIOLO</t>
  </si>
  <si>
    <t>SALVADORES</t>
  </si>
  <si>
    <t>SANGOI</t>
  </si>
  <si>
    <t>SATUF</t>
  </si>
  <si>
    <t>SCHAUMBURG</t>
  </si>
  <si>
    <t>SCHENONE</t>
  </si>
  <si>
    <t>SELUY</t>
  </si>
  <si>
    <t>SERENO MESA</t>
  </si>
  <si>
    <t>SIHUFE</t>
  </si>
  <si>
    <t>SIROLLA</t>
  </si>
  <si>
    <t>SONZOGNI</t>
  </si>
  <si>
    <t>TAVERNA</t>
  </si>
  <si>
    <t>TURINO</t>
  </si>
  <si>
    <t>VAILLARD</t>
  </si>
  <si>
    <t>VEGA</t>
  </si>
  <si>
    <t>VICENTIN</t>
  </si>
  <si>
    <t>VIDOCEVICH</t>
  </si>
  <si>
    <t>VILLADA VILLADA</t>
  </si>
  <si>
    <t>YOSSEN</t>
  </si>
  <si>
    <t>ZALAZAR</t>
  </si>
  <si>
    <t>ZEBALLOS</t>
  </si>
  <si>
    <t>ZORRILLA</t>
  </si>
  <si>
    <t>ADAM</t>
  </si>
  <si>
    <t>BELLETTI</t>
  </si>
  <si>
    <t>CHIALVO</t>
  </si>
  <si>
    <t>DI LUCA</t>
  </si>
  <si>
    <t>ENDERLE</t>
  </si>
  <si>
    <t>FERRETTI</t>
  </si>
  <si>
    <t>GENNERO</t>
  </si>
  <si>
    <t>HADAD</t>
  </si>
  <si>
    <t>MAINE</t>
  </si>
  <si>
    <t>MONTERO</t>
  </si>
  <si>
    <t>QUAINO</t>
  </si>
  <si>
    <t>SCHIERANO</t>
  </si>
  <si>
    <t>SCHULTE</t>
  </si>
  <si>
    <t>ABUD</t>
  </si>
  <si>
    <t>ALARCÓN</t>
  </si>
  <si>
    <t>ALTAMIRANO</t>
  </si>
  <si>
    <t>BERGERO</t>
  </si>
  <si>
    <t>BOSQUIAZZO</t>
  </si>
  <si>
    <t>CANESINI</t>
  </si>
  <si>
    <t>DURANDO</t>
  </si>
  <si>
    <t>GUERRERO SCHIMPF</t>
  </si>
  <si>
    <t>KASS</t>
  </si>
  <si>
    <t>LAZZARINO</t>
  </si>
  <si>
    <t>LORENZ</t>
  </si>
  <si>
    <t>MILESI</t>
  </si>
  <si>
    <t>NYKOLAJCZUK</t>
  </si>
  <si>
    <t>ROSSETTI</t>
  </si>
  <si>
    <t>SANTAMARIA</t>
  </si>
  <si>
    <t>SCHUMACHER</t>
  </si>
  <si>
    <t>STOKER</t>
  </si>
  <si>
    <t>TSCHOPP</t>
  </si>
  <si>
    <t>VARAYOUD</t>
  </si>
  <si>
    <t>ZENCLUSSEN</t>
  </si>
  <si>
    <t>MORENO PIOVANO</t>
  </si>
  <si>
    <t>MALIZIA</t>
  </si>
  <si>
    <t>BUGNON</t>
  </si>
  <si>
    <t>DENIZ</t>
  </si>
  <si>
    <t>DI PERSIA</t>
  </si>
  <si>
    <t>GENZELIS</t>
  </si>
  <si>
    <t>GERARD</t>
  </si>
  <si>
    <t>GIOVANINI</t>
  </si>
  <si>
    <t>IBARROLA</t>
  </si>
  <si>
    <t>LARRAZABAL</t>
  </si>
  <si>
    <t>MILONE</t>
  </si>
  <si>
    <t>NIETO</t>
  </si>
  <si>
    <t>PETERSON</t>
  </si>
  <si>
    <t>RAAD</t>
  </si>
  <si>
    <t>ROLON</t>
  </si>
  <si>
    <t>RUFINER</t>
  </si>
  <si>
    <t>VANRELL</t>
  </si>
  <si>
    <t>VIGNOLO</t>
  </si>
  <si>
    <t>YONES</t>
  </si>
  <si>
    <t>ALLOATTI</t>
  </si>
  <si>
    <t>ANGELUCCI</t>
  </si>
  <si>
    <t>APPENDINO</t>
  </si>
  <si>
    <t>BARBAGELATA</t>
  </si>
  <si>
    <t>BERNASCONI</t>
  </si>
  <si>
    <t>BOCCO</t>
  </si>
  <si>
    <t>BRAMBILLA</t>
  </si>
  <si>
    <t>CERELLI</t>
  </si>
  <si>
    <t>CETTA</t>
  </si>
  <si>
    <t>CHAVES</t>
  </si>
  <si>
    <t>CHENA</t>
  </si>
  <si>
    <t>CIANI</t>
  </si>
  <si>
    <t>COPES</t>
  </si>
  <si>
    <t>CROCE</t>
  </si>
  <si>
    <t>CUELLO</t>
  </si>
  <si>
    <t>DAGATTI</t>
  </si>
  <si>
    <t>DEMARCHI</t>
  </si>
  <si>
    <t>DUARTE</t>
  </si>
  <si>
    <t>ECHARREN</t>
  </si>
  <si>
    <t>FECK</t>
  </si>
  <si>
    <t>FESSIA</t>
  </si>
  <si>
    <t>FONTANARROSA</t>
  </si>
  <si>
    <t>HINTERMEISTER</t>
  </si>
  <si>
    <t>KALBERMATTEN</t>
  </si>
  <si>
    <t>KLITA</t>
  </si>
  <si>
    <t>KNUTTZEN</t>
  </si>
  <si>
    <t>LANGE</t>
  </si>
  <si>
    <t>MACIEJUK</t>
  </si>
  <si>
    <t>MASSA</t>
  </si>
  <si>
    <t>MAUTINO</t>
  </si>
  <si>
    <t>MOLINAS</t>
  </si>
  <si>
    <t>MOLINENGO</t>
  </si>
  <si>
    <t>MORNATTI</t>
  </si>
  <si>
    <t>ORZÁN</t>
  </si>
  <si>
    <t>PATERNO</t>
  </si>
  <si>
    <t>PEDULLI</t>
  </si>
  <si>
    <t>PERANZONI</t>
  </si>
  <si>
    <t>PETRACCI</t>
  </si>
  <si>
    <t>PEÑALOZA</t>
  </si>
  <si>
    <t>PIROG</t>
  </si>
  <si>
    <t>PLANK</t>
  </si>
  <si>
    <t>POCHETTINO</t>
  </si>
  <si>
    <t>QUIROS</t>
  </si>
  <si>
    <t>RABE</t>
  </si>
  <si>
    <t>RIPOLL</t>
  </si>
  <si>
    <t>SANABRIA</t>
  </si>
  <si>
    <t>VIDOZ</t>
  </si>
  <si>
    <t>WEBER</t>
  </si>
  <si>
    <t>SLUTZKY</t>
  </si>
  <si>
    <t>TRAKALO</t>
  </si>
  <si>
    <t>PABLO GILBERTO</t>
  </si>
  <si>
    <t>LILIANA MARIA DE LOS ANGELES</t>
  </si>
  <si>
    <t>MATIAS</t>
  </si>
  <si>
    <t>MARIANA DE LOS ÁNGELES</t>
  </si>
  <si>
    <t>MARIANA</t>
  </si>
  <si>
    <t>ERNESTO</t>
  </si>
  <si>
    <t>NORA EDITH</t>
  </si>
  <si>
    <t>MARIA PAULA</t>
  </si>
  <si>
    <t>MARIA DE LOS MILAGROS</t>
  </si>
  <si>
    <t>MARIA DE LAS MERCEDES</t>
  </si>
  <si>
    <t>JORGE PEDRO DANIEL</t>
  </si>
  <si>
    <t>RAYÉN</t>
  </si>
  <si>
    <t>SILVIA RAQUEL</t>
  </si>
  <si>
    <t>GUILLERMINA ANDREA</t>
  </si>
  <si>
    <t>ELIO FABRICIO</t>
  </si>
  <si>
    <t>ESTRELLA NATALÍN</t>
  </si>
  <si>
    <t>MARÍA ALEJANDRA</t>
  </si>
  <si>
    <t>BRENDA SOLEDAD</t>
  </si>
  <si>
    <t>MARIA JIMENA</t>
  </si>
  <si>
    <t>ANTONIO ESTEBAN</t>
  </si>
  <si>
    <t>MAILEN SOLEDAD</t>
  </si>
  <si>
    <t>SEBASTIAN</t>
  </si>
  <si>
    <t>FLAVIO</t>
  </si>
  <si>
    <t>MARIA GRISELDA</t>
  </si>
  <si>
    <t>PABLO GUSTAVO</t>
  </si>
  <si>
    <t>EMILIO ARIEL</t>
  </si>
  <si>
    <t>FERNANDO NICOLAS</t>
  </si>
  <si>
    <t>JEROEN MARTJAN</t>
  </si>
  <si>
    <t>PAMELA MARIA DE LUJAN</t>
  </si>
  <si>
    <t>ADRIANA SILVINA</t>
  </si>
  <si>
    <t>MALENA</t>
  </si>
  <si>
    <t>VERONICA LUCRECIA</t>
  </si>
  <si>
    <t>MARÍA LUISA</t>
  </si>
  <si>
    <t>RAMON OLIMPIO</t>
  </si>
  <si>
    <t>ELIANA VANESA</t>
  </si>
  <si>
    <t>NADIA ESTEFANIA</t>
  </si>
  <si>
    <t>JORGE IGNACIO</t>
  </si>
  <si>
    <t>GLORIA SUSANA</t>
  </si>
  <si>
    <t>GUALBERTO JESUS</t>
  </si>
  <si>
    <t>PAMELA EUGENIA</t>
  </si>
  <si>
    <t>ESTEBAN</t>
  </si>
  <si>
    <t>NOELIA ISABEL</t>
  </si>
  <si>
    <t>MATIAS JAVIER</t>
  </si>
  <si>
    <t>EGLY VERONICA</t>
  </si>
  <si>
    <t>SERGIO ANDRES</t>
  </si>
  <si>
    <t>VIRGINIA</t>
  </si>
  <si>
    <t>CARLOS IGNACIO</t>
  </si>
  <si>
    <t>VIRGINIA MARIELA</t>
  </si>
  <si>
    <t>RITA SOLEDAD</t>
  </si>
  <si>
    <t>CÉSAR FABRICIO</t>
  </si>
  <si>
    <t>MELANIA EDITH</t>
  </si>
  <si>
    <t>CLARA</t>
  </si>
  <si>
    <t>LEONARDO JAVIER</t>
  </si>
  <si>
    <t>GABRIELA INES</t>
  </si>
  <si>
    <t>CHRISTIAN JAVIER</t>
  </si>
  <si>
    <t>LEONARDO JOSE</t>
  </si>
  <si>
    <t>MELINA SOLEDAD</t>
  </si>
  <si>
    <t>JAVIER</t>
  </si>
  <si>
    <t>PAOLA DEL LUJÁN</t>
  </si>
  <si>
    <t>JULIANA</t>
  </si>
  <si>
    <t>MARIELA NOELIA</t>
  </si>
  <si>
    <t>PAMELA AYELEN</t>
  </si>
  <si>
    <t>RAUL IGNACIO</t>
  </si>
  <si>
    <t>JOSE FELIX</t>
  </si>
  <si>
    <t>EVANGELINA DEL VALLE</t>
  </si>
  <si>
    <t>FAVIO GERARDO</t>
  </si>
  <si>
    <t>LEANDRO SEBASTIAN</t>
  </si>
  <si>
    <t>ALEJANDRO FABIAN</t>
  </si>
  <si>
    <t>HORACIO JAVIER</t>
  </si>
  <si>
    <t>ALEJANDRO EDUARDO</t>
  </si>
  <si>
    <t>LAURA</t>
  </si>
  <si>
    <t>ADRIANA NORA</t>
  </si>
  <si>
    <t>FERNANDO FLAVIAN</t>
  </si>
  <si>
    <t>FACUNDO</t>
  </si>
  <si>
    <t>NESTOR ALBERTO</t>
  </si>
  <si>
    <t>FEDERICO JOSE</t>
  </si>
  <si>
    <t>SANTIAGO FRANCISCO</t>
  </si>
  <si>
    <t>ALEJANDRO</t>
  </si>
  <si>
    <t>JORGE</t>
  </si>
  <si>
    <t>ALEJANDRO JOSÉ</t>
  </si>
  <si>
    <t>ANTONELA CLAUDIA</t>
  </si>
  <si>
    <t>JONATHAN JESUS</t>
  </si>
  <si>
    <t>JUAN PABLO</t>
  </si>
  <si>
    <t>VICTOR DANIEL</t>
  </si>
  <si>
    <t>LUCIANO</t>
  </si>
  <si>
    <t>GABRIEL SANTIAGO</t>
  </si>
  <si>
    <t>FABIO ARIEL</t>
  </si>
  <si>
    <t>ALFREDO EDMUNDO</t>
  </si>
  <si>
    <t>CESAR DANIEL</t>
  </si>
  <si>
    <t>CARLOS GUSTAVO</t>
  </si>
  <si>
    <t>NORBERTO MARCELO</t>
  </si>
  <si>
    <t>AGUSTIN</t>
  </si>
  <si>
    <t>IGNACIO</t>
  </si>
  <si>
    <t>DAMIAN ENRIQUE</t>
  </si>
  <si>
    <t>GUSTAVO ADOLFO</t>
  </si>
  <si>
    <t>JOSE MARIA</t>
  </si>
  <si>
    <t>NADIA DENISE</t>
  </si>
  <si>
    <t>NÉSTOR OSCAR</t>
  </si>
  <si>
    <t>PABLO JAVIER</t>
  </si>
  <si>
    <t>SANDRA VANINA</t>
  </si>
  <si>
    <t>NICOLÁS</t>
  </si>
  <si>
    <t>BRUNO ALBERTO</t>
  </si>
  <si>
    <t>MARIO ALBERTO</t>
  </si>
  <si>
    <t>CESAR MARTIN</t>
  </si>
  <si>
    <t>ROLANDO</t>
  </si>
  <si>
    <t>ESTEBAN ALONSO</t>
  </si>
  <si>
    <t>DAIANA</t>
  </si>
  <si>
    <t>SANTIAGO PEDRO</t>
  </si>
  <si>
    <t>MAURO</t>
  </si>
  <si>
    <t>MARÍA LUCIANA</t>
  </si>
  <si>
    <t>MARIA FERNANDA</t>
  </si>
  <si>
    <t>YOLANDA ANA ROSA</t>
  </si>
  <si>
    <t>IVAN ALEJANDRO</t>
  </si>
  <si>
    <t>CARLOS DANTE</t>
  </si>
  <si>
    <t>MATIAS SEBASTIAN</t>
  </si>
  <si>
    <t>GABRIEL GUSTAVO</t>
  </si>
  <si>
    <t>FABRICIO ALEJANDRO</t>
  </si>
  <si>
    <t>MARIA EUGENIA GUADALUPE</t>
  </si>
  <si>
    <t>CATIANA BEATRIZ</t>
  </si>
  <si>
    <t>FELIX MARTIN</t>
  </si>
  <si>
    <t>GUILLERMO MANUEL</t>
  </si>
  <si>
    <t>PABLO CESAR</t>
  </si>
  <si>
    <t>HECTOR CASIMIRO</t>
  </si>
  <si>
    <t>AGUSTINA</t>
  </si>
  <si>
    <t>FLORENCIA</t>
  </si>
  <si>
    <t>IVAN SERGIO</t>
  </si>
  <si>
    <t>LEONARDO</t>
  </si>
  <si>
    <t>MILAGROS</t>
  </si>
  <si>
    <t>LUZ MARÍA</t>
  </si>
  <si>
    <t>ESTEFANÍA SOLEDAD</t>
  </si>
  <si>
    <t>SILVIA LILIANA</t>
  </si>
  <si>
    <t>CLAUDIO ADRIAN</t>
  </si>
  <si>
    <t>JIMENA VERONICA</t>
  </si>
  <si>
    <t>MARIA ROSANA</t>
  </si>
  <si>
    <t>LUCIANA</t>
  </si>
  <si>
    <t>NORMA ELIZABETH</t>
  </si>
  <si>
    <t>EDUARDO FEDERICO</t>
  </si>
  <si>
    <t>CAROLINA VERONICA</t>
  </si>
  <si>
    <t>NATALIA ANALIA</t>
  </si>
  <si>
    <t>MARINA</t>
  </si>
  <si>
    <t>DIEGO SEBASTIAN</t>
  </si>
  <si>
    <t>ANTONELA</t>
  </si>
  <si>
    <t>ERNESTO SERGIO</t>
  </si>
  <si>
    <t>SOFIA INÉS</t>
  </si>
  <si>
    <t>RICARDO BERTOLDO</t>
  </si>
  <si>
    <t>MARIANELA</t>
  </si>
  <si>
    <t>MARCOS RAFAEL</t>
  </si>
  <si>
    <t>MARÍA CELESTE</t>
  </si>
  <si>
    <t>ILEANA DEL ROSARIO</t>
  </si>
  <si>
    <t>CAROLINA DANIELA</t>
  </si>
  <si>
    <t>IVANA GABRIELA</t>
  </si>
  <si>
    <t>ROMINA CECILIA</t>
  </si>
  <si>
    <t>ANDRES MAXIMILIANO</t>
  </si>
  <si>
    <t>CANDELA SOLEDAD</t>
  </si>
  <si>
    <t>PAOLA</t>
  </si>
  <si>
    <t>ROMINA</t>
  </si>
  <si>
    <t>MARIA JULIA</t>
  </si>
  <si>
    <t>LESLY ANNILED</t>
  </si>
  <si>
    <t>RAFAEL CARLOS</t>
  </si>
  <si>
    <t>RAUL NICOLAS</t>
  </si>
  <si>
    <t>MARTÍN EZEQUIEL</t>
  </si>
  <si>
    <t>VICTORIA MARÍA</t>
  </si>
  <si>
    <t>MARIA DEL ROSARIO</t>
  </si>
  <si>
    <t>MARIA EUGENIA</t>
  </si>
  <si>
    <t>IVAN</t>
  </si>
  <si>
    <t>ALVARO SEBASTIAN</t>
  </si>
  <si>
    <t>LUCIA MAGDALENA</t>
  </si>
  <si>
    <t>GISELA LAURA</t>
  </si>
  <si>
    <t>FERNANDO ENRIQUE</t>
  </si>
  <si>
    <t>ANA LAURA</t>
  </si>
  <si>
    <t>MARIA GABRIELA</t>
  </si>
  <si>
    <t>GERMÁN HUGO</t>
  </si>
  <si>
    <t>ELEODORO EDUARDO</t>
  </si>
  <si>
    <t>MARCELA CLAUDIA</t>
  </si>
  <si>
    <t>DANIEL ARNALDO</t>
  </si>
  <si>
    <t>ALEJANDRA</t>
  </si>
  <si>
    <t>JOSE FRANCISCO</t>
  </si>
  <si>
    <t>ROCIO MICAELA</t>
  </si>
  <si>
    <t>GERALDINA ALICIA</t>
  </si>
  <si>
    <t>PAMELA BELEN</t>
  </si>
  <si>
    <t>LUCAS DAMIAN</t>
  </si>
  <si>
    <t>LAURA NOEMÍ</t>
  </si>
  <si>
    <t>NORMA</t>
  </si>
  <si>
    <t>IGNACIO MIGUEL</t>
  </si>
  <si>
    <t>SILVIA DEL CARMEN</t>
  </si>
  <si>
    <t>LORENA DEL ROSARIO</t>
  </si>
  <si>
    <t>MARÍA JOSEFINA</t>
  </si>
  <si>
    <t>SEBASTIÁN ELÍAS</t>
  </si>
  <si>
    <t>JULIA</t>
  </si>
  <si>
    <t>ELISA</t>
  </si>
  <si>
    <t>MARIEL GLADIS</t>
  </si>
  <si>
    <t>MARIA DOLORES</t>
  </si>
  <si>
    <t>AGUSTÍN ANDRÉS</t>
  </si>
  <si>
    <t>MARÍA AMALIA</t>
  </si>
  <si>
    <t>NORA GRACIELA</t>
  </si>
  <si>
    <t>ABELARDO CARLOS</t>
  </si>
  <si>
    <t>NORMA HORTENSIA</t>
  </si>
  <si>
    <t>MARCOS GABRIEL</t>
  </si>
  <si>
    <t>FERNANDO FELIPE</t>
  </si>
  <si>
    <t>VERONICA EUGENIA</t>
  </si>
  <si>
    <t>MARÍA INÉS</t>
  </si>
  <si>
    <t>MAIRA</t>
  </si>
  <si>
    <t>RICARDO GERMAN</t>
  </si>
  <si>
    <t>GUILLERMINA</t>
  </si>
  <si>
    <t>MARIA BELEN</t>
  </si>
  <si>
    <t>IGNACIO TOMAS</t>
  </si>
  <si>
    <t>PAULINA NATALIA</t>
  </si>
  <si>
    <t>HERNÁN ALEJANDRO</t>
  </si>
  <si>
    <t>JIMENA</t>
  </si>
  <si>
    <t>VICTORIA</t>
  </si>
  <si>
    <t>NELSON DANIEL</t>
  </si>
  <si>
    <t>SOFÍA CLARISA</t>
  </si>
  <si>
    <t>SOL MARINA</t>
  </si>
  <si>
    <t>GONZALO LUCIANO</t>
  </si>
  <si>
    <t>MARIA VALERIA</t>
  </si>
  <si>
    <t>ANA MARÍA</t>
  </si>
  <si>
    <t>MATIAS LEANDRO</t>
  </si>
  <si>
    <t>FEDERICO IGNACIO</t>
  </si>
  <si>
    <t>MARÍA CLARA</t>
  </si>
  <si>
    <t>EVA CAROLINA</t>
  </si>
  <si>
    <t>LUCAS GERARDO</t>
  </si>
  <si>
    <t>PATRICIA SUSANA</t>
  </si>
  <si>
    <t>PAMELA MARIANA</t>
  </si>
  <si>
    <t>CAROLINA GUADALUPE</t>
  </si>
  <si>
    <t>ANA PAULA</t>
  </si>
  <si>
    <t>MARIA ANDREA</t>
  </si>
  <si>
    <t>TAMARA</t>
  </si>
  <si>
    <t>NICOLAS EMANUEL</t>
  </si>
  <si>
    <t>MARÍA NIDIA</t>
  </si>
  <si>
    <t>LUIS IGNACIO</t>
  </si>
  <si>
    <t>NESTOR JAVIER</t>
  </si>
  <si>
    <t>SONIA ROSA</t>
  </si>
  <si>
    <t>EMMANUEL ALEJANDRO</t>
  </si>
  <si>
    <t>VICTORIA SOLEDAD</t>
  </si>
  <si>
    <t>SILVINA VANESA</t>
  </si>
  <si>
    <t>LUCIANA MARÍA</t>
  </si>
  <si>
    <t>ULISES</t>
  </si>
  <si>
    <t>NATALÍ</t>
  </si>
  <si>
    <t>GERMÁN MARIANO</t>
  </si>
  <si>
    <t>ESTEBAN SERGIO</t>
  </si>
  <si>
    <t>JOAQUIN</t>
  </si>
  <si>
    <t>MAURICIO</t>
  </si>
  <si>
    <t>MARIA NAZARET</t>
  </si>
  <si>
    <t>MELANIA CONSTANZA</t>
  </si>
  <si>
    <t>BIBIANA RAQUEL</t>
  </si>
  <si>
    <t>MARÍA AGOSTINA</t>
  </si>
  <si>
    <t>FEDERICO</t>
  </si>
  <si>
    <t>DIEGO ANDRÉS</t>
  </si>
  <si>
    <t>DANIELA MARIEL INES</t>
  </si>
  <si>
    <t>FRANCISCO GUILLERMO</t>
  </si>
  <si>
    <t>CECILIA</t>
  </si>
  <si>
    <t>ZULEICA YAEL</t>
  </si>
  <si>
    <t>CLAUDIO</t>
  </si>
  <si>
    <t>CARLOS GUILLERMO</t>
  </si>
  <si>
    <t>JULIETA ISABEL</t>
  </si>
  <si>
    <t>RICARDO NICOLAS</t>
  </si>
  <si>
    <t>ANDREA ALEJANDRA</t>
  </si>
  <si>
    <t>ELISABET</t>
  </si>
  <si>
    <t>AGOSTINA MARÍA</t>
  </si>
  <si>
    <t>MARILIA</t>
  </si>
  <si>
    <t>MARIA SOLEDAD</t>
  </si>
  <si>
    <t>GABRIELA VIVIANA</t>
  </si>
  <si>
    <t>MARCELO JESUS</t>
  </si>
  <si>
    <t>FABIO MARTÍN</t>
  </si>
  <si>
    <t>MARILINA</t>
  </si>
  <si>
    <t>ANIBAL LEONARDO</t>
  </si>
  <si>
    <t>LILIANA MARIA</t>
  </si>
  <si>
    <t>EDUARDO MARIO</t>
  </si>
  <si>
    <t>MARÍA ANTONELLA</t>
  </si>
  <si>
    <t>DIEGO ISAÍAS</t>
  </si>
  <si>
    <t>ERIC LIONEL</t>
  </si>
  <si>
    <t>PAMELA NERINA</t>
  </si>
  <si>
    <t>MIGUEL ANDRES</t>
  </si>
  <si>
    <t>PEDRO</t>
  </si>
  <si>
    <t>MIGUEL SEBASTIAN</t>
  </si>
  <si>
    <t>GLADIS GUADALUPE</t>
  </si>
  <si>
    <t>ANANDA PAOLA</t>
  </si>
  <si>
    <t>DIEGO RODOLFO</t>
  </si>
  <si>
    <t>MARIA VERONICA</t>
  </si>
  <si>
    <t>MARIA CRISTINA</t>
  </si>
  <si>
    <t>PAULINA</t>
  </si>
  <si>
    <t>CARLA NATALI</t>
  </si>
  <si>
    <t>YAMIL NAHÚN</t>
  </si>
  <si>
    <t>MIGUEL ANGEL MARIO</t>
  </si>
  <si>
    <t>MICAELA</t>
  </si>
  <si>
    <t>MARIA VIRGINIA</t>
  </si>
  <si>
    <t>RAUL ESTEBAN</t>
  </si>
  <si>
    <t>SILVINA ROSA</t>
  </si>
  <si>
    <t>MELINA</t>
  </si>
  <si>
    <t>MARIA AUXILIADORA</t>
  </si>
  <si>
    <t>MARIA GIMENA</t>
  </si>
  <si>
    <t>ANTONELA GUADALUPE</t>
  </si>
  <si>
    <t>GLADYS</t>
  </si>
  <si>
    <t>PAULA ANDREA</t>
  </si>
  <si>
    <t>MARÍA PAULA</t>
  </si>
  <si>
    <t>ADRIAN ALEJANDRO</t>
  </si>
  <si>
    <t>JANINA LISSETTE</t>
  </si>
  <si>
    <t>OSVALDO ERNESTO</t>
  </si>
  <si>
    <t>CHARITO IVANA</t>
  </si>
  <si>
    <t>FLAVIA FÁTIMA</t>
  </si>
  <si>
    <t>MARIA FLORENCIA</t>
  </si>
  <si>
    <t>ALEJANDRO NICOLAS</t>
  </si>
  <si>
    <t>OMAR</t>
  </si>
  <si>
    <t>CARLA</t>
  </si>
  <si>
    <t>MARIA NELIDA</t>
  </si>
  <si>
    <t>JOSE SATURNINO</t>
  </si>
  <si>
    <t>LUISINA DELMA</t>
  </si>
  <si>
    <t>MELINA PAOLA</t>
  </si>
  <si>
    <t>ANTONIO</t>
  </si>
  <si>
    <t>FELIPE VICTOR</t>
  </si>
  <si>
    <t>SANDRA MARINA</t>
  </si>
  <si>
    <t>MARIA LAURA</t>
  </si>
  <si>
    <t>MARÍA GUADALUPE</t>
  </si>
  <si>
    <t>EMILIANO</t>
  </si>
  <si>
    <t>PABLO DAVID</t>
  </si>
  <si>
    <t>EZEQUIEL</t>
  </si>
  <si>
    <t>LEANDRO</t>
  </si>
  <si>
    <t>NATALIA PATRICIA</t>
  </si>
  <si>
    <t>AGUSTIN LUCAS</t>
  </si>
  <si>
    <t>DIEGO GUSTAVO</t>
  </si>
  <si>
    <t>FEDERICO DAMIAN</t>
  </si>
  <si>
    <t>MATIAS DAMIAN</t>
  </si>
  <si>
    <t>CAROLINA DIANELA</t>
  </si>
  <si>
    <t>JULIETA VIRGINIA</t>
  </si>
  <si>
    <t>DAMIAN ALEJANDRO</t>
  </si>
  <si>
    <t>MABEL</t>
  </si>
  <si>
    <t>MARÍA VICTORIA</t>
  </si>
  <si>
    <t>ANTONELA ESTEFANÍA</t>
  </si>
  <si>
    <t>RAQUEL LIA</t>
  </si>
  <si>
    <t>MARÍA CECILIA</t>
  </si>
  <si>
    <t>DANISA MARÍA LUJÁN</t>
  </si>
  <si>
    <t>LUCIA</t>
  </si>
  <si>
    <t>CARLOS MARIA</t>
  </si>
  <si>
    <t>CAMILLE AUDREY</t>
  </si>
  <si>
    <t>MANUEL ALEJANDRO</t>
  </si>
  <si>
    <t>DELFINA</t>
  </si>
  <si>
    <t>DANIEL HECTOR</t>
  </si>
  <si>
    <t>DIANA ESTER</t>
  </si>
  <si>
    <t>SERGIO ADRIAN</t>
  </si>
  <si>
    <t>MATIAS DANIEL</t>
  </si>
  <si>
    <t>ALBERTO ALVARO</t>
  </si>
  <si>
    <t>MARÍA FLORENCIA</t>
  </si>
  <si>
    <t>LEANDRO EXEQUIEL</t>
  </si>
  <si>
    <t>PABLO ANDRES</t>
  </si>
  <si>
    <t>NATANAEL</t>
  </si>
  <si>
    <t>MONICA CRISTINA</t>
  </si>
  <si>
    <t>REGINA</t>
  </si>
  <si>
    <t>MICHAEL</t>
  </si>
  <si>
    <t>CATIA CELESTE</t>
  </si>
  <si>
    <t>JAVIER EDGARDO</t>
  </si>
  <si>
    <t>ROBERTINO JOSÉ</t>
  </si>
  <si>
    <t>EMILIO GERMAN</t>
  </si>
  <si>
    <t>PABLO RUBEN</t>
  </si>
  <si>
    <t>SOFIA</t>
  </si>
  <si>
    <t>JESICA</t>
  </si>
  <si>
    <t>FERNANDO EZEQUIEL</t>
  </si>
  <si>
    <t>DELFINA ADELA</t>
  </si>
  <si>
    <t>RENATA</t>
  </si>
  <si>
    <t>KARINA FABIANA</t>
  </si>
  <si>
    <t>AILÉN NATALÍ</t>
  </si>
  <si>
    <t>BRUNO EZEQUIEL</t>
  </si>
  <si>
    <t>FACUNDO ALIHUEN</t>
  </si>
  <si>
    <t>NATALIA</t>
  </si>
  <si>
    <t>FIORELLA PAOLA</t>
  </si>
  <si>
    <t>ALEM</t>
  </si>
  <si>
    <t>CLAUDIA ALICIA</t>
  </si>
  <si>
    <t>JUAN ANDRÉS</t>
  </si>
  <si>
    <t>ARIEL HERNÁN</t>
  </si>
  <si>
    <t>PABLO</t>
  </si>
  <si>
    <t>VALENTINA</t>
  </si>
  <si>
    <t>IVANA LORENA</t>
  </si>
  <si>
    <t>ELINA</t>
  </si>
  <si>
    <t>JAVIER FERNANDO</t>
  </si>
  <si>
    <t>JOSÉ ALBERTO</t>
  </si>
  <si>
    <t>RAMIRO</t>
  </si>
  <si>
    <t>PAOLA ANDREA LUCIA</t>
  </si>
  <si>
    <t>RAFAEL DAVID</t>
  </si>
  <si>
    <t>LUCIANA ARIADNA</t>
  </si>
  <si>
    <t>JUAN IGNACIO</t>
  </si>
  <si>
    <t>FELICIANO</t>
  </si>
  <si>
    <t>JUAN CRUZ</t>
  </si>
  <si>
    <t>RAMIRO HERNÁN</t>
  </si>
  <si>
    <t>JUAN MANUEL</t>
  </si>
  <si>
    <t>CHRISTIAN ARIEL</t>
  </si>
  <si>
    <t>GASTÓN LEONARDO</t>
  </si>
  <si>
    <t>JONATHAN JOSÉ CARLOS</t>
  </si>
  <si>
    <t>EMILIANO PABLO</t>
  </si>
  <si>
    <t>JUAN FELIPE</t>
  </si>
  <si>
    <t>LUIS PABLO</t>
  </si>
  <si>
    <t>GASTON</t>
  </si>
  <si>
    <t>VALERIA</t>
  </si>
  <si>
    <t>ANGEL ALBERTO</t>
  </si>
  <si>
    <t>SILVINA MARTA</t>
  </si>
  <si>
    <t>AYELEN NOELIA</t>
  </si>
  <si>
    <t>EMMANUEL</t>
  </si>
  <si>
    <t>LEANDRO RAÚL</t>
  </si>
  <si>
    <t>SOFÍA IRENE</t>
  </si>
  <si>
    <t>CELINA</t>
  </si>
  <si>
    <t>GABRIELA LUCIANA</t>
  </si>
  <si>
    <t>CAMILA</t>
  </si>
  <si>
    <t>PABLO MARTIN</t>
  </si>
  <si>
    <t>EDUARDO MATÍAS</t>
  </si>
  <si>
    <t>ANDREA LORENA</t>
  </si>
  <si>
    <t>AYELÉN PATRICIA</t>
  </si>
  <si>
    <t>JUDITH BETIANA</t>
  </si>
  <si>
    <t>DIEGO IVÁN</t>
  </si>
  <si>
    <t>VALERIA CAROLINA</t>
  </si>
  <si>
    <t>PABLO FERNANDO</t>
  </si>
  <si>
    <t>BIBIANA ELISABET</t>
  </si>
  <si>
    <t>PABLO URIEL</t>
  </si>
  <si>
    <t>LEANDRO IVAN</t>
  </si>
  <si>
    <t>MARIA AYELEN TERESITA</t>
  </si>
  <si>
    <t>HECTOR GABRIEL</t>
  </si>
  <si>
    <t>JÉSICA PAOLA</t>
  </si>
  <si>
    <t>LUCÍA</t>
  </si>
  <si>
    <t>FERNANDO SEBASTIAN</t>
  </si>
  <si>
    <t>CARLOS ENRIQUE</t>
  </si>
  <si>
    <t>LAUREANO SEBASTIAN</t>
  </si>
  <si>
    <t>NATALIA CAROLINA</t>
  </si>
  <si>
    <t>GUSTAVO JUAN</t>
  </si>
  <si>
    <t>SAMUEL</t>
  </si>
  <si>
    <t>EMILIA</t>
  </si>
  <si>
    <t>CELINA MARIA</t>
  </si>
  <si>
    <t>EVELYN CECILIA</t>
  </si>
  <si>
    <t>DARIO EZEQUIEL</t>
  </si>
  <si>
    <t>BELKIS ESTER</t>
  </si>
  <si>
    <t>MARÍA SOLEDAD</t>
  </si>
  <si>
    <t>LUCAS DANIEL</t>
  </si>
  <si>
    <t>LEANDRO GUSTAVO</t>
  </si>
  <si>
    <t>ULISES SEBASTIÁN</t>
  </si>
  <si>
    <t>CAROLINA RAQUEL</t>
  </si>
  <si>
    <t>HUGO HECTOR</t>
  </si>
  <si>
    <t>MARÍA BELÉN</t>
  </si>
  <si>
    <t>ALEJANDRO RUBÉN CÉSAR</t>
  </si>
  <si>
    <t>ELIZABET AMANDA LORENA</t>
  </si>
  <si>
    <t>CARLA SOFIA</t>
  </si>
  <si>
    <t>MARTIN ANIBAL</t>
  </si>
  <si>
    <t>ANDREA LAURA</t>
  </si>
  <si>
    <t>MARIA SOL</t>
  </si>
  <si>
    <t>FERNANDA MARIEL</t>
  </si>
  <si>
    <t>ANALÍA</t>
  </si>
  <si>
    <t>EUGENIA</t>
  </si>
  <si>
    <t>SOFÍA CLARA</t>
  </si>
  <si>
    <t>FACUNDO JOSÉ</t>
  </si>
  <si>
    <t>MELISA ANAHÍ</t>
  </si>
  <si>
    <t>NATALIA RAQUEL</t>
  </si>
  <si>
    <t>MARIA JOSE</t>
  </si>
  <si>
    <t>PAULA</t>
  </si>
  <si>
    <t>NOELÍ ESTEFANÍA</t>
  </si>
  <si>
    <t>PABLO ARIEL</t>
  </si>
  <si>
    <t>RAUL EDUARDO</t>
  </si>
  <si>
    <t>LORENA PAOLA</t>
  </si>
  <si>
    <t>ANTONELA FLORENCIA</t>
  </si>
  <si>
    <t>MELISA MARIA DEL LUJAN</t>
  </si>
  <si>
    <t>MARCELO ALEJANDRO</t>
  </si>
  <si>
    <t>EDUARDO ALDO</t>
  </si>
  <si>
    <t>ROBERTO DELIO</t>
  </si>
  <si>
    <t>MARIO RUBEN</t>
  </si>
  <si>
    <t>ARIEL GASTON</t>
  </si>
  <si>
    <t>FERNANDO JOSE</t>
  </si>
  <si>
    <t>CLAUDIO JULIO</t>
  </si>
  <si>
    <t>RAFAEL</t>
  </si>
  <si>
    <t>ADRIANA</t>
  </si>
  <si>
    <t>JORGE PABLO</t>
  </si>
  <si>
    <t>LUISA GUADALUPE</t>
  </si>
  <si>
    <t>LUCILA JOSEFINA</t>
  </si>
  <si>
    <t>SERGIO DANIEL</t>
  </si>
  <si>
    <t>PAULA GRACIELA</t>
  </si>
  <si>
    <t>JULIO</t>
  </si>
  <si>
    <t>EVELINA ANDREA</t>
  </si>
  <si>
    <t>LEONARDO DAVID</t>
  </si>
  <si>
    <t>EDITH CATALINA</t>
  </si>
  <si>
    <t>ADALBERTO DE JESUS</t>
  </si>
  <si>
    <t>LEONARDO HUGO</t>
  </si>
  <si>
    <t>ROBERTO ROMAN</t>
  </si>
  <si>
    <t>DEBORA MARCELA</t>
  </si>
  <si>
    <t>HECTOR RUBEN</t>
  </si>
  <si>
    <t>SILVIA SUSANA</t>
  </si>
  <si>
    <t>JORGE LUIS</t>
  </si>
  <si>
    <t>ANDERZON FELIPE</t>
  </si>
  <si>
    <t>MARIO CESAR GUILLERMO</t>
  </si>
  <si>
    <t>FEDERICO VALENTIN</t>
  </si>
  <si>
    <t>VANESSA ALEXANDRA</t>
  </si>
  <si>
    <t>HELENA</t>
  </si>
  <si>
    <t>HERNÁN ARIEL</t>
  </si>
  <si>
    <t>GUSTAVO ARMANDO</t>
  </si>
  <si>
    <t>SINDY JULIETH</t>
  </si>
  <si>
    <t>MARCELO ARIEL</t>
  </si>
  <si>
    <t>GUSTAVO DANIEL</t>
  </si>
  <si>
    <t>MITCHEL ABRAHAM</t>
  </si>
  <si>
    <t>ALICIA</t>
  </si>
  <si>
    <t>JAVIER ALEJANDRO</t>
  </si>
  <si>
    <t>MAXIMILIANO ALEJANDRO</t>
  </si>
  <si>
    <t>JUAN JOSÉ</t>
  </si>
  <si>
    <t>MARCOS SEBASTIAN</t>
  </si>
  <si>
    <t>CAROLINA</t>
  </si>
  <si>
    <t>SILVIA NOEMI</t>
  </si>
  <si>
    <t>RAUL</t>
  </si>
  <si>
    <t>RICARDO ALBERTO</t>
  </si>
  <si>
    <t>CARLOS IVAN</t>
  </si>
  <si>
    <t>LEILA</t>
  </si>
  <si>
    <t>ANAHÍ AYELÉN</t>
  </si>
  <si>
    <t>JOSE IGNACIO</t>
  </si>
  <si>
    <t>RAFAEL GERARDO</t>
  </si>
  <si>
    <t>NATACHA CECILIA</t>
  </si>
  <si>
    <t>FERNANDO ANIBAL</t>
  </si>
  <si>
    <t>LORENA VANINA</t>
  </si>
  <si>
    <t>LUCIANA PAOLA</t>
  </si>
  <si>
    <t>VALERIA ANDREA</t>
  </si>
  <si>
    <t>CINTIA VALERIA</t>
  </si>
  <si>
    <t>GERMAN DANIEL</t>
  </si>
  <si>
    <t>IVANA SELENE</t>
  </si>
  <si>
    <t>JULIETA</t>
  </si>
  <si>
    <t>WALDEMAR JOSÉ</t>
  </si>
  <si>
    <t>VICTOR RAMIRO</t>
  </si>
  <si>
    <t>NORMA VANINA GISELA</t>
  </si>
  <si>
    <t>DANIELA GISELA</t>
  </si>
  <si>
    <t>ANALIA ISABEL</t>
  </si>
  <si>
    <t>EDUARDO NICOLAS</t>
  </si>
  <si>
    <t>ADRIANA NOEMI</t>
  </si>
  <si>
    <t>VERÓNICA PAULA</t>
  </si>
  <si>
    <t>CLAUDIA LORENA</t>
  </si>
  <si>
    <t>SANTIAGO JOSÉ</t>
  </si>
  <si>
    <t>MARIA VALENTINA</t>
  </si>
  <si>
    <t>LUISINA MARÍA</t>
  </si>
  <si>
    <t>MICAELA LUZ</t>
  </si>
  <si>
    <t>MARICEL LORENA</t>
  </si>
  <si>
    <t>FABIAN GUSTAVO</t>
  </si>
  <si>
    <t>DIEGO ALEXANDER</t>
  </si>
  <si>
    <t>EMILIA LAURA</t>
  </si>
  <si>
    <t>MARÍA EMILIA</t>
  </si>
  <si>
    <t>SANTIAGO NICOLAS</t>
  </si>
  <si>
    <t>LILIA JORGELINA</t>
  </si>
  <si>
    <t>CRISTIAN DANIEL</t>
  </si>
  <si>
    <t>FRANCISCO JERONIMO</t>
  </si>
  <si>
    <t>LUCIANO CARLOS</t>
  </si>
  <si>
    <t>MARIELA ALEJANDRA</t>
  </si>
  <si>
    <t>FLORENCIA DANIELA</t>
  </si>
  <si>
    <t>LUCILA</t>
  </si>
  <si>
    <t>SILVANA FLORENCIA</t>
  </si>
  <si>
    <t>MARIA ALEJANDRA</t>
  </si>
  <si>
    <t>GABRIELA</t>
  </si>
  <si>
    <t>MAIALEN</t>
  </si>
  <si>
    <t>ESTEFANÍA BELÉN</t>
  </si>
  <si>
    <t>AGOSTINA</t>
  </si>
  <si>
    <t>MANUEL</t>
  </si>
  <si>
    <t>MANUEL FACUNDO</t>
  </si>
  <si>
    <t>HUGO ALEJANDRO A.</t>
  </si>
  <si>
    <t>CARLOS EXEQUIEL</t>
  </si>
  <si>
    <t>MANUELA</t>
  </si>
  <si>
    <t>FEDERICO AUGUSTO</t>
  </si>
  <si>
    <t>JUAN MARTÍN</t>
  </si>
  <si>
    <t>PENÉLOPE</t>
  </si>
  <si>
    <t>MARIA MONICA</t>
  </si>
  <si>
    <t>IVANA DANIELA</t>
  </si>
  <si>
    <t>OSCAR MAURICIO</t>
  </si>
  <si>
    <t>ALEJANDRO CESAR</t>
  </si>
  <si>
    <t>GISELA LUCIANA</t>
  </si>
  <si>
    <t>FEDERICO MAXIMILIANO</t>
  </si>
  <si>
    <t>MARCELA ALEJANDRA</t>
  </si>
  <si>
    <t>MAURICIO JAVIER</t>
  </si>
  <si>
    <t>OSCAR MARIO</t>
  </si>
  <si>
    <t>DIEGO MAURICIO</t>
  </si>
  <si>
    <t>RUBEN DANIEL</t>
  </si>
  <si>
    <t>MARISA</t>
  </si>
  <si>
    <t>BEATRIZ ELEONORA</t>
  </si>
  <si>
    <t>ELIE</t>
  </si>
  <si>
    <t>DIANA MARIEL</t>
  </si>
  <si>
    <t>PATRICIO FRANCISCO</t>
  </si>
  <si>
    <t>MARIO LUIS</t>
  </si>
  <si>
    <t>CAROLINA ELISABET</t>
  </si>
  <si>
    <t>VANESA</t>
  </si>
  <si>
    <t>GISELA PAOLA</t>
  </si>
  <si>
    <t>CARLA ADRIANA</t>
  </si>
  <si>
    <t>MARTIN CESAR MARIA</t>
  </si>
  <si>
    <t>DALMIRO</t>
  </si>
  <si>
    <t>NATALIA SOLEDAD</t>
  </si>
  <si>
    <t>MIRTA CLAUDIA</t>
  </si>
  <si>
    <t>PABLO AGUSTIN</t>
  </si>
  <si>
    <t>DEBORA</t>
  </si>
  <si>
    <t>CRISTIAN</t>
  </si>
  <si>
    <t>VALERIA PAOLA</t>
  </si>
  <si>
    <t>ANGEL RAUL LORENZO</t>
  </si>
  <si>
    <t>MARIA DE LA PAZ</t>
  </si>
  <si>
    <t>ELIANA GISEL</t>
  </si>
  <si>
    <t>DIEGO GERMAN</t>
  </si>
  <si>
    <t>NICOLÁS ANDRÉS</t>
  </si>
  <si>
    <t>ALEJANDRO RAUL</t>
  </si>
  <si>
    <t>STELLA MARIS</t>
  </si>
  <si>
    <t>EVELINA JESICA</t>
  </si>
  <si>
    <t>MAGDALENA</t>
  </si>
  <si>
    <t>GISELA</t>
  </si>
  <si>
    <t>ALICIA ELENA</t>
  </si>
  <si>
    <t>MERCEDES ROSA</t>
  </si>
  <si>
    <t>LEONARDO NICOLÁS</t>
  </si>
  <si>
    <t>LILIANA</t>
  </si>
  <si>
    <t>LETICIA MARIANA</t>
  </si>
  <si>
    <t>MARIA CELESTE</t>
  </si>
  <si>
    <t>GABRIELA ELIANA</t>
  </si>
  <si>
    <t>CARLOS LEANDRO</t>
  </si>
  <si>
    <t>PAMELA FERNANDA</t>
  </si>
  <si>
    <t>ALDO RAUL</t>
  </si>
  <si>
    <t>ROMINA ELIZABETH</t>
  </si>
  <si>
    <t>MARCELO SEBASTIAN</t>
  </si>
  <si>
    <t>ANA PIA</t>
  </si>
  <si>
    <t>SILVIA ALEJANDRA</t>
  </si>
  <si>
    <t>MARÍA EUGENIA</t>
  </si>
  <si>
    <t>FLORENCIA MERCEDES</t>
  </si>
  <si>
    <t>ANDREA SILVANA</t>
  </si>
  <si>
    <t>MIGUEL</t>
  </si>
  <si>
    <t>JUAN ANDRES</t>
  </si>
  <si>
    <t>PABLO AUGUSTO</t>
  </si>
  <si>
    <t>BERENICE</t>
  </si>
  <si>
    <t>LORENA VANESA</t>
  </si>
  <si>
    <t>MARIA VICTORIA</t>
  </si>
  <si>
    <t>GABRIEL ESTEBAN</t>
  </si>
  <si>
    <t>GEORGINA</t>
  </si>
  <si>
    <t>LUCRECIA</t>
  </si>
  <si>
    <t>VERONICA</t>
  </si>
  <si>
    <t>JULIO CESAR ANTONIO</t>
  </si>
  <si>
    <t>FLORENCIA LUCILA</t>
  </si>
  <si>
    <t>CARLOS RODOLFO</t>
  </si>
  <si>
    <t>CINDY SKARLETT</t>
  </si>
  <si>
    <t>SOLEDAD GUADALUPE</t>
  </si>
  <si>
    <t>ADRIANA DANIELA</t>
  </si>
  <si>
    <t>EZEQUIEL DAVID</t>
  </si>
  <si>
    <t>VIVIANA MONICA</t>
  </si>
  <si>
    <t>MELISA PAOLA</t>
  </si>
  <si>
    <t>NICOLAS MAXIMILIANO</t>
  </si>
  <si>
    <t>CAROLINA PAOLA</t>
  </si>
  <si>
    <t>GIULIANA SOFÍA</t>
  </si>
  <si>
    <t>SONIA ALEJANDRA</t>
  </si>
  <si>
    <t>ALICIA VIVIANA</t>
  </si>
  <si>
    <t>JUAN PABLO RAUL</t>
  </si>
  <si>
    <t>ALBERTO ANTONIO</t>
  </si>
  <si>
    <t>IVANA ELIZABET</t>
  </si>
  <si>
    <t>RAUL ALBERTO</t>
  </si>
  <si>
    <t>MISAEL</t>
  </si>
  <si>
    <t>LAURA MARIA</t>
  </si>
  <si>
    <t>SILVANA ANDREA</t>
  </si>
  <si>
    <t>BRUNO OSCAR</t>
  </si>
  <si>
    <t>SERGIO RUBEN</t>
  </si>
  <si>
    <t>HERNAN PABLO</t>
  </si>
  <si>
    <t>ALEJANDRA VERONICA</t>
  </si>
  <si>
    <t>JUANA ISABEL</t>
  </si>
  <si>
    <t>VERONICA KARINA</t>
  </si>
  <si>
    <t>MARISA GUADALUPE</t>
  </si>
  <si>
    <t>JAYSON</t>
  </si>
  <si>
    <t>BETINA MARIA CECILIA</t>
  </si>
  <si>
    <t>ZUNILDA ROSA</t>
  </si>
  <si>
    <t>CRISTHIAN ANDRES</t>
  </si>
  <si>
    <t>JUAN RAFAEL</t>
  </si>
  <si>
    <t>LINA VANESA</t>
  </si>
  <si>
    <t>ANTONELLA</t>
  </si>
  <si>
    <t>ESTEBAN GASTON</t>
  </si>
  <si>
    <t>LETICIA ESTER</t>
  </si>
  <si>
    <t>JAVIER MARIO</t>
  </si>
  <si>
    <t>MARTIN SEBASTIAN</t>
  </si>
  <si>
    <t>LAURA BEATRIZ</t>
  </si>
  <si>
    <t>ALBANO MAURICIO</t>
  </si>
  <si>
    <t>GABRIELA MARIA</t>
  </si>
  <si>
    <t>CECILIA ROSA</t>
  </si>
  <si>
    <t>SABRINA ANTONELA</t>
  </si>
  <si>
    <t>LUIS ALEJANDRO</t>
  </si>
  <si>
    <t>PABLO JORGE</t>
  </si>
  <si>
    <t>DEBORA LAURA</t>
  </si>
  <si>
    <t>FERNANDA ALBANA</t>
  </si>
  <si>
    <t>ALBERTO JULIO</t>
  </si>
  <si>
    <t>YOHANA</t>
  </si>
  <si>
    <t>KARLA GERALDINE</t>
  </si>
  <si>
    <t>VANINA ALEJANDRA</t>
  </si>
  <si>
    <t>OSCAR RODOLFO</t>
  </si>
  <si>
    <t>CAMILO IGNACIO</t>
  </si>
  <si>
    <t>VIVIANA GUADALUPE</t>
  </si>
  <si>
    <t>FERNANDA</t>
  </si>
  <si>
    <t>EDUARDO ERNESTO</t>
  </si>
  <si>
    <t>MARDELLY KATERYNE</t>
  </si>
  <si>
    <t>JOHN FERNANDO</t>
  </si>
  <si>
    <t>CLAUDIA A</t>
  </si>
  <si>
    <t>CRISTINA LILIANA</t>
  </si>
  <si>
    <t>MELISA</t>
  </si>
  <si>
    <t>FRANCISCO JAVIER</t>
  </si>
  <si>
    <t>MARÍA ANELEY</t>
  </si>
  <si>
    <t>DIANA JACQUELINE</t>
  </si>
  <si>
    <t>CLAUDIO FABIAN</t>
  </si>
  <si>
    <t>CARLOS LUIS</t>
  </si>
  <si>
    <t>EZEQUIEL HERNÁN</t>
  </si>
  <si>
    <t>RICHARD ALFONZO</t>
  </si>
  <si>
    <t>MONICA ESTHER</t>
  </si>
  <si>
    <t>EDUARDO ALBERTO</t>
  </si>
  <si>
    <t>SILVINA ANDREA</t>
  </si>
  <si>
    <t>VIRGINIA INES</t>
  </si>
  <si>
    <t>SANTIAGO MIGUEL</t>
  </si>
  <si>
    <t>PAULA JUDITH</t>
  </si>
  <si>
    <t>LUIS ALFONSO</t>
  </si>
  <si>
    <t>BARBARA SABRINA</t>
  </si>
  <si>
    <t>MARIA AMPARO</t>
  </si>
  <si>
    <t>MARICEL NATALIA</t>
  </si>
  <si>
    <t>DARIO JOBINO</t>
  </si>
  <si>
    <t>RAMIRO MARCELO</t>
  </si>
  <si>
    <t>JULIETA PAOLA</t>
  </si>
  <si>
    <t>MARÍA ANGELES</t>
  </si>
  <si>
    <t>NATALIA EDITH</t>
  </si>
  <si>
    <t>ANA MARIA</t>
  </si>
  <si>
    <t>INES SILVIA</t>
  </si>
  <si>
    <t>LUCAS GABRIEL</t>
  </si>
  <si>
    <t>PABLO ANTONIO</t>
  </si>
  <si>
    <t>ANDRES FERNANDO</t>
  </si>
  <si>
    <t>MARIA ALICIA DEL H.</t>
  </si>
  <si>
    <t>CARLOS ROMAN</t>
  </si>
  <si>
    <t>MARIA ANA</t>
  </si>
  <si>
    <t>EMANUEL MARTIN</t>
  </si>
  <si>
    <t>JUAN</t>
  </si>
  <si>
    <t>PATRICIA DANIELA</t>
  </si>
  <si>
    <t>ULISES ANSELMO</t>
  </si>
  <si>
    <t>MAXIMILIANO</t>
  </si>
  <si>
    <t>TERESA BEATRIZ</t>
  </si>
  <si>
    <t>MARÍA DEL CARMEN</t>
  </si>
  <si>
    <t>ANDRES FRANCISCO</t>
  </si>
  <si>
    <t>NAHUEL DARIO</t>
  </si>
  <si>
    <t>MERCEDES SOFÍA</t>
  </si>
  <si>
    <t>CAROLINA PAULA</t>
  </si>
  <si>
    <t>MARÍA</t>
  </si>
  <si>
    <t>GUILLERMO EDUARDO</t>
  </si>
  <si>
    <t>JOSE ANTONIO</t>
  </si>
  <si>
    <t>EVA MARA</t>
  </si>
  <si>
    <t>MARÍA LAURA SOLEDAD</t>
  </si>
  <si>
    <t>SERGIO ALFREDO</t>
  </si>
  <si>
    <t>PIO ANTONIO</t>
  </si>
  <si>
    <t>CORINA EVA</t>
  </si>
  <si>
    <t>HUGO ROQUE</t>
  </si>
  <si>
    <t>MISEL ALEIDO</t>
  </si>
  <si>
    <t>MARÍA JULIA</t>
  </si>
  <si>
    <t>MAXIMILIANO RAMON</t>
  </si>
  <si>
    <t>OMAR JUAN ALFREDO</t>
  </si>
  <si>
    <t>HECTOR JOSE MARIA</t>
  </si>
  <si>
    <t>MARIA INES</t>
  </si>
  <si>
    <t>DANILO ALEXANDER</t>
  </si>
  <si>
    <t>CARLOS DANIEL</t>
  </si>
  <si>
    <t>ALVARO LUIS</t>
  </si>
  <si>
    <t>MAUREN</t>
  </si>
  <si>
    <t>YANINA</t>
  </si>
  <si>
    <t>MARIA ROSA</t>
  </si>
  <si>
    <t>OSCAR ANTONIO</t>
  </si>
  <si>
    <t>SILVIO MIGUEL</t>
  </si>
  <si>
    <t>EDUARDO RUBEN</t>
  </si>
  <si>
    <t>DAN EZEQUIEL</t>
  </si>
  <si>
    <t>DANIELA SOLEDAD</t>
  </si>
  <si>
    <t>HORACIO PASCUAL</t>
  </si>
  <si>
    <t>GERARDO DANIEL</t>
  </si>
  <si>
    <t>MARTIN FRANCISCO</t>
  </si>
  <si>
    <t>MARIAN GABRIELA</t>
  </si>
  <si>
    <t>ERNESTO CARLOS</t>
  </si>
  <si>
    <t>REGINA NOEMÍ</t>
  </si>
  <si>
    <t>FEDERICO MARTIN</t>
  </si>
  <si>
    <t>AGUSTÍN IGNACIO</t>
  </si>
  <si>
    <t>JORGE MARCELO</t>
  </si>
  <si>
    <t>SERGIO FABIAN</t>
  </si>
  <si>
    <t>DIEGO GABRIEL</t>
  </si>
  <si>
    <t>ESTEBAN PABLO</t>
  </si>
  <si>
    <t>MARIA LUCIANA</t>
  </si>
  <si>
    <t>HECTOR ENRIQUE</t>
  </si>
  <si>
    <t>JUAN LEONARDO</t>
  </si>
  <si>
    <t>ALEJANDRO TEODORO</t>
  </si>
  <si>
    <t>MARIANA MARIBEL</t>
  </si>
  <si>
    <t>ANA ROSA</t>
  </si>
  <si>
    <t>RAFAEL ROQUE ALEJANDRO</t>
  </si>
  <si>
    <t>ALDO</t>
  </si>
  <si>
    <t>MARIA MARCELA</t>
  </si>
  <si>
    <t>MELINA CAROLINA</t>
  </si>
  <si>
    <t>ELISA CARMEN</t>
  </si>
  <si>
    <t>CARINA VIVIANA</t>
  </si>
  <si>
    <t>ANA GRISELDA</t>
  </si>
  <si>
    <t>MARIANGELES</t>
  </si>
  <si>
    <t>PATRICIA GRACIELA</t>
  </si>
  <si>
    <t>MARIA LUJAN</t>
  </si>
  <si>
    <t>GUILLERMO ANDRES</t>
  </si>
  <si>
    <t>DANIELA MARTA</t>
  </si>
  <si>
    <t>ERICA RUT</t>
  </si>
  <si>
    <t>RUTH DESIREÉ</t>
  </si>
  <si>
    <t>DIEGO JAVIER</t>
  </si>
  <si>
    <t>SOFIA LORENA</t>
  </si>
  <si>
    <t>GUILLERMO HUGO</t>
  </si>
  <si>
    <t>SILVINA ALICIA</t>
  </si>
  <si>
    <t>ANDREA DEL LUJAN</t>
  </si>
  <si>
    <t>MARIA AYELEN</t>
  </si>
  <si>
    <t>CLAUDIA INES</t>
  </si>
  <si>
    <t>CELSO GABRIEL</t>
  </si>
  <si>
    <t>IRMA VERONICA</t>
  </si>
  <si>
    <t>JOSEFINA</t>
  </si>
  <si>
    <t>MARÍA MICAELA</t>
  </si>
  <si>
    <t>MARTINA BETIANA</t>
  </si>
  <si>
    <t>EVANGELINA PAOLA</t>
  </si>
  <si>
    <t>MAILÉN ARIELA</t>
  </si>
  <si>
    <t>NADIA BELÉN</t>
  </si>
  <si>
    <t>JESICA EVELYN</t>
  </si>
  <si>
    <t>CECILIA MARIA</t>
  </si>
  <si>
    <t>MABEL CRISTINA</t>
  </si>
  <si>
    <t>JOSÉ MATÍAS</t>
  </si>
  <si>
    <t>ATILIO JOSE</t>
  </si>
  <si>
    <t>ANA INÉS</t>
  </si>
  <si>
    <t>ADRIANA CECILIA</t>
  </si>
  <si>
    <t>MARIA EVANGELINA</t>
  </si>
  <si>
    <t>MARÍA NOELIA</t>
  </si>
  <si>
    <t>MACARENA</t>
  </si>
  <si>
    <t>MARCELO LISANDRO</t>
  </si>
  <si>
    <t>EVELINA LUISA</t>
  </si>
  <si>
    <t>LETICIA</t>
  </si>
  <si>
    <t>MIQUEAS NICOLAS</t>
  </si>
  <si>
    <t>HORACIO MARTÍN</t>
  </si>
  <si>
    <t>MARIANA GUADALUPE</t>
  </si>
  <si>
    <t>VICTORIA GABRIELA</t>
  </si>
  <si>
    <t>ALEJO</t>
  </si>
  <si>
    <t>LILIAN CELESTE</t>
  </si>
  <si>
    <t>ORLANDO MARIO</t>
  </si>
  <si>
    <t>ALEJANDRO LUIS</t>
  </si>
  <si>
    <t>LAURA PATRICIA</t>
  </si>
  <si>
    <t>CELINA ELSA</t>
  </si>
  <si>
    <t>NATALIA PAOLA</t>
  </si>
  <si>
    <t>CLAUDIO LUIS ALBERTO</t>
  </si>
  <si>
    <t>ADRIAN LIONEL</t>
  </si>
  <si>
    <t>JAVIER LISARDO</t>
  </si>
  <si>
    <t>MARTA VERONICA</t>
  </si>
  <si>
    <t>RODOLFO JUAN</t>
  </si>
  <si>
    <t>MARCELO CELSO</t>
  </si>
  <si>
    <t>MARIELA ALICIA</t>
  </si>
  <si>
    <t>DIEGO CARLOS</t>
  </si>
  <si>
    <t>VANINA GUADALUPE</t>
  </si>
  <si>
    <t>FLORENCIA CAROLINA</t>
  </si>
  <si>
    <t>ENRIQUE ANGEL</t>
  </si>
  <si>
    <t>NELIDA BEATRIZ</t>
  </si>
  <si>
    <t>CARLOS AMADO</t>
  </si>
  <si>
    <t>JAIME</t>
  </si>
  <si>
    <t>MARIANA EVANGELINA</t>
  </si>
  <si>
    <t>SEBASTIAN ENRIQUE</t>
  </si>
  <si>
    <t>LEANDRO OSCAR</t>
  </si>
  <si>
    <t>PABLO RAUL</t>
  </si>
  <si>
    <t>PATRICIA MONICA</t>
  </si>
  <si>
    <t>ANGEL EDUARDO</t>
  </si>
  <si>
    <t>RODOLFO GABRIEL</t>
  </si>
  <si>
    <t>BRENDA YANINA</t>
  </si>
  <si>
    <t>DIANA ALEJANDRA</t>
  </si>
  <si>
    <t>ANABELA LIS</t>
  </si>
  <si>
    <t>MARIA EMILIA</t>
  </si>
  <si>
    <t>MARIA GRACIELA</t>
  </si>
  <si>
    <t>MARINA JUDITH</t>
  </si>
  <si>
    <t>ESTEBAN LUIS</t>
  </si>
  <si>
    <t>VALERIA SOLEDAD</t>
  </si>
  <si>
    <t>HORACIO</t>
  </si>
  <si>
    <t>SUSANA GRACIELA</t>
  </si>
  <si>
    <t>BÁRBARA NATALÍ</t>
  </si>
  <si>
    <t>ALEJANDRO HERNAN</t>
  </si>
  <si>
    <t>VERONICA DORIS GUADALUPE</t>
  </si>
  <si>
    <t>LUIS MARCELINO</t>
  </si>
  <si>
    <t>JOSUE MIGUEL</t>
  </si>
  <si>
    <t>IGNACIO MARCELO</t>
  </si>
  <si>
    <t>GABRIELA PATRICIA</t>
  </si>
  <si>
    <t>MARIA EUGENIA VICTORIA</t>
  </si>
  <si>
    <t>MANUEL VICENTE</t>
  </si>
  <si>
    <t>HORACIO ANTONIO</t>
  </si>
  <si>
    <t>MARISOL DANIELA</t>
  </si>
  <si>
    <t>SOFÍA</t>
  </si>
  <si>
    <t>RODRIGO JORGE</t>
  </si>
  <si>
    <t>MAIA RAQUEL</t>
  </si>
  <si>
    <t>MARIELA NOEMI</t>
  </si>
  <si>
    <t>PEDRO JAIME</t>
  </si>
  <si>
    <t>JULIO ALBERTO</t>
  </si>
  <si>
    <t>GISELA CARINA</t>
  </si>
  <si>
    <t>JOANA</t>
  </si>
  <si>
    <t>ENRIQUE JOSE</t>
  </si>
  <si>
    <t>RICARDO MARTIN</t>
  </si>
  <si>
    <t>MARCELA VANESSA</t>
  </si>
  <si>
    <t>GREGORIO RAUL</t>
  </si>
  <si>
    <t>MALEN</t>
  </si>
  <si>
    <t>LUCIANO NICOLAS</t>
  </si>
  <si>
    <t>BARBARA ERICA DEL VALLE</t>
  </si>
  <si>
    <t>ROQUE JAVIER</t>
  </si>
  <si>
    <t>AGUSTÍN FRANCISCO</t>
  </si>
  <si>
    <t>EDUARDO ALEJANDRO</t>
  </si>
  <si>
    <t>MATIAS NICOLAS</t>
  </si>
  <si>
    <t>MARCELO CESAR</t>
  </si>
  <si>
    <t>ANTONIO CARLOS</t>
  </si>
  <si>
    <t>NICOLAS IGNACIO</t>
  </si>
  <si>
    <t>PABLO DANIEL</t>
  </si>
  <si>
    <t>JESICA DAIANA</t>
  </si>
  <si>
    <t>MARIEL LORENA</t>
  </si>
  <si>
    <t>LEANDRO EZEQUIEL</t>
  </si>
  <si>
    <t>YOLANDA</t>
  </si>
  <si>
    <t>MARA LIS</t>
  </si>
  <si>
    <t>PABLO SANTIAGO</t>
  </si>
  <si>
    <t>DANIEL ENRIQUE</t>
  </si>
  <si>
    <t>ROBERTO LEOPOLDO</t>
  </si>
  <si>
    <t>SANDRA ZULEMA</t>
  </si>
  <si>
    <t>LUDMILA IRENE</t>
  </si>
  <si>
    <t>AMELIA CATALINA</t>
  </si>
  <si>
    <t>MARIA LUCILA</t>
  </si>
  <si>
    <t>AGUSTINA VIOLETA</t>
  </si>
  <si>
    <t>LISANDRO GABRIEL</t>
  </si>
  <si>
    <t>JUAN ESTEBAN</t>
  </si>
  <si>
    <t>GUILLERMO ADRIAN</t>
  </si>
  <si>
    <t>MAURICIO DANIEL</t>
  </si>
  <si>
    <t>ANA SOFÍA</t>
  </si>
  <si>
    <t>MARISA ELISABET</t>
  </si>
  <si>
    <t>LUDMILA</t>
  </si>
  <si>
    <t>SANTIAGO EDUARDO</t>
  </si>
  <si>
    <t>VICTORIA ANAHI</t>
  </si>
  <si>
    <t>JORGE RUBEN</t>
  </si>
  <si>
    <t>ROCIO</t>
  </si>
  <si>
    <t>EDUARDO GABRIEL</t>
  </si>
  <si>
    <t>YURANY ANDREA</t>
  </si>
  <si>
    <t>MARIA SILVANA</t>
  </si>
  <si>
    <t>GLENDA</t>
  </si>
  <si>
    <t>MARIANA MATILDE</t>
  </si>
  <si>
    <t>SILVIA MERCEDES</t>
  </si>
  <si>
    <t>CRISTINA SUSANA</t>
  </si>
  <si>
    <t>LUIS JAVIER</t>
  </si>
  <si>
    <t>SUSANA</t>
  </si>
  <si>
    <t>CLAUDIA GUADALUPE</t>
  </si>
  <si>
    <t>ABEL CESAR</t>
  </si>
  <si>
    <t>GISELA ALFONSINA</t>
  </si>
  <si>
    <t>ANA GABRIELA</t>
  </si>
  <si>
    <t>CRISTIAN ALEJANDRO</t>
  </si>
  <si>
    <t>HERNAN RICARDO</t>
  </si>
  <si>
    <t>MARIA DE LOS ANGELES</t>
  </si>
  <si>
    <t>PAOLA MONICA</t>
  </si>
  <si>
    <t>ERICA DANIELA</t>
  </si>
  <si>
    <t>JULIÁN ELÍAS</t>
  </si>
  <si>
    <t>GABRIELA ANAHI</t>
  </si>
  <si>
    <t>VERONICA LIS</t>
  </si>
  <si>
    <t>MILENA DE LOURDES</t>
  </si>
  <si>
    <t>AYELEN LUCIANA</t>
  </si>
  <si>
    <t>MARLISE LUCIANA</t>
  </si>
  <si>
    <t>PAOLA INES</t>
  </si>
  <si>
    <t>ENRIQUE HUGO</t>
  </si>
  <si>
    <t>MARIA MERCEDES</t>
  </si>
  <si>
    <t>WALTER OSCAR</t>
  </si>
  <si>
    <t>JORGE GUILLERMO</t>
  </si>
  <si>
    <t>HORACIO ADOLFO</t>
  </si>
  <si>
    <t>CLARISA GUILLERMINA</t>
  </si>
  <si>
    <t>CORA</t>
  </si>
  <si>
    <t>MARÍA VIRGINIA</t>
  </si>
  <si>
    <t>JORGELINA GUADALUPE</t>
  </si>
  <si>
    <t>GUILLERMO SAMUEL</t>
  </si>
  <si>
    <t>RUBEN ALDO</t>
  </si>
  <si>
    <t>ENRIQUE MARCELO</t>
  </si>
  <si>
    <t>LEANDRO ARIEL</t>
  </si>
  <si>
    <t>JOSE OMAR</t>
  </si>
  <si>
    <t>NESTOR NAHUEL</t>
  </si>
  <si>
    <t>MAXIMILIANO ANDRÉS</t>
  </si>
  <si>
    <t>IVAN EMILIO</t>
  </si>
  <si>
    <t>LUCAS MANUEL</t>
  </si>
  <si>
    <t>MATIAS FERNANDO</t>
  </si>
  <si>
    <t>LEONARDO LUIS</t>
  </si>
  <si>
    <t>AGOSTINA JULIANA</t>
  </si>
  <si>
    <t>LEONARDO RAFAEL</t>
  </si>
  <si>
    <t>DIEGO HUMBERTO</t>
  </si>
  <si>
    <t>ROMAN EMANUEL</t>
  </si>
  <si>
    <t>MARIANO PABLO</t>
  </si>
  <si>
    <t>HUGO LEONARDO</t>
  </si>
  <si>
    <t>GUIDO MARCELO</t>
  </si>
  <si>
    <t>GABRIEL GERMAN</t>
  </si>
  <si>
    <t>GEORGINA SILVIA</t>
  </si>
  <si>
    <t>SEBASTIAN RODRIGO</t>
  </si>
  <si>
    <t>LEANDRO DANIEL</t>
  </si>
  <si>
    <t>CARLOS EDUARDO</t>
  </si>
  <si>
    <t>ROMEO VICENTE</t>
  </si>
  <si>
    <t>GLORIA DE LOS MILAGROS</t>
  </si>
  <si>
    <t>AGUSTIN MARCELO</t>
  </si>
  <si>
    <t>CRISTIAN IGNACIO</t>
  </si>
  <si>
    <t>LUCIA INES</t>
  </si>
  <si>
    <t>MYRIAM ROSA</t>
  </si>
  <si>
    <t>DANIELA ANDREA</t>
  </si>
  <si>
    <t>MARTA GRACIELA</t>
  </si>
  <si>
    <t>JORGE ERNESTO</t>
  </si>
  <si>
    <t>RICARDO PEDRO</t>
  </si>
  <si>
    <t>MIRTA NOEMI</t>
  </si>
  <si>
    <t>VIRGINIA LUCIANA</t>
  </si>
  <si>
    <t>FELIX CRISTIAN</t>
  </si>
  <si>
    <t>MARIA RITA</t>
  </si>
  <si>
    <t>MARIA CECILIA</t>
  </si>
  <si>
    <t>SILVIA BEATRIZ</t>
  </si>
  <si>
    <t>AGUSTIN GERARDO</t>
  </si>
  <si>
    <t>ALFREDO GABRIEL</t>
  </si>
  <si>
    <t>GUILLERMO VICENTE</t>
  </si>
  <si>
    <t>EDGARDO FABIAN</t>
  </si>
  <si>
    <t>FABIO RICARDO</t>
  </si>
  <si>
    <t>DANIEL ELADIO</t>
  </si>
  <si>
    <t>SERGIO OMAR</t>
  </si>
  <si>
    <t>MIRTA BEATRIZ</t>
  </si>
  <si>
    <t>GUILLERMO RAUL</t>
  </si>
  <si>
    <t>SERGIO RAFAEL</t>
  </si>
  <si>
    <t>DAMIAN MIGUEL</t>
  </si>
  <si>
    <t>LORENA SILVINA</t>
  </si>
  <si>
    <t>ERICA MARIA</t>
  </si>
  <si>
    <t>JORGE RAUL</t>
  </si>
  <si>
    <t>JUANA LUISA</t>
  </si>
  <si>
    <t>ELBIO DANTE ANTONIO</t>
  </si>
  <si>
    <t>JUSTO CARLOS REGULO</t>
  </si>
  <si>
    <t>LAUTARO TABARE</t>
  </si>
  <si>
    <t>GABRIEL ALEJANDRO</t>
  </si>
  <si>
    <t>ANGEL ORLANDO</t>
  </si>
  <si>
    <t>FABIAN ALFREDO</t>
  </si>
  <si>
    <t>MARIELA</t>
  </si>
  <si>
    <t>JORGE NESTOR</t>
  </si>
  <si>
    <t>GERMÁN ANDRÉS</t>
  </si>
  <si>
    <t>DANIEL FRANCISCO</t>
  </si>
  <si>
    <t>DIANA ELIZABET</t>
  </si>
  <si>
    <t>ALBERTO RAMON</t>
  </si>
  <si>
    <t>ENRIQUE MARTIN</t>
  </si>
  <si>
    <t>HUGO OMAR</t>
  </si>
  <si>
    <t>ALBA ROSA</t>
  </si>
  <si>
    <t>ELBA RAQUEL</t>
  </si>
  <si>
    <t>ALEJANDRO OMAR</t>
  </si>
  <si>
    <t>RICARDO ERNESTO</t>
  </si>
  <si>
    <t>PAULA MARIANA</t>
  </si>
  <si>
    <t>MARIA BEATRIZ</t>
  </si>
  <si>
    <t>ENRIQUE ALBERTO</t>
  </si>
  <si>
    <t>DANIEL RUBEN</t>
  </si>
  <si>
    <t>DANIEL EDGARDO</t>
  </si>
  <si>
    <t>MARIANA CECILIA</t>
  </si>
  <si>
    <t>RAUL OSCAR</t>
  </si>
  <si>
    <t>DARIO JUAN</t>
  </si>
  <si>
    <t>CLAUDIA MARCELA</t>
  </si>
  <si>
    <t>GEORGINA ROSA</t>
  </si>
  <si>
    <t>13884453</t>
  </si>
  <si>
    <t>PREVENCION</t>
  </si>
  <si>
    <t>DR GUILLERMO MICHETTI</t>
  </si>
  <si>
    <t>16387872</t>
  </si>
  <si>
    <t>DR PABLO MARTINEZ</t>
  </si>
  <si>
    <t>12871527</t>
  </si>
  <si>
    <t>PROTOCOLO</t>
  </si>
  <si>
    <t>DRA VIRGINIA LEBAN</t>
  </si>
  <si>
    <t>10316501</t>
  </si>
  <si>
    <t>DRA EMIALANA SILVA</t>
  </si>
  <si>
    <t>27745238</t>
  </si>
  <si>
    <t>DR GONZALO MARCOS</t>
  </si>
  <si>
    <t>Se justifica dia por sintomas compatibles con faringoamigdalitis</t>
  </si>
  <si>
    <t>12565171</t>
  </si>
  <si>
    <t>MOREN NATALIA</t>
  </si>
  <si>
    <t>NEUROLOGICO</t>
  </si>
  <si>
    <t>ATENCION DE FAMILIAR</t>
  </si>
  <si>
    <t>ATENCION DE FAMILIAR ENFERMO</t>
  </si>
  <si>
    <t>11933042</t>
  </si>
  <si>
    <t>DRA CECILIA ACOSTA</t>
  </si>
  <si>
    <t>25216542</t>
  </si>
  <si>
    <t>DR IGNACIO LEAL</t>
  </si>
  <si>
    <t>ESCOLIOSIS</t>
  </si>
  <si>
    <t>13894748</t>
  </si>
  <si>
    <t>DR RAFAEL DEL PAZO</t>
  </si>
  <si>
    <t xml:space="preserve">Medicado con con venlafaxina 225mg y (no entiendo la letra corroborar) . Depresón activa. </t>
  </si>
  <si>
    <t>23427911</t>
  </si>
  <si>
    <t>HUGO KLOCKER</t>
  </si>
  <si>
    <t>DRA VERONICA PRIETO</t>
  </si>
  <si>
    <t>PRESENTA CONSTANCIA DE ATENCION POR GASTROENTERITIS Y DESHIDRATACION. JUSTIFICO EL DIA .</t>
  </si>
  <si>
    <t>14131554</t>
  </si>
  <si>
    <t>SERVICIOS INFRAESTRUCTURA Y GENERALES</t>
  </si>
  <si>
    <t>DR ALEJANDRO AVUT</t>
  </si>
  <si>
    <t>OSTEOMIOARTICULAR</t>
  </si>
  <si>
    <t>13043308</t>
  </si>
  <si>
    <t>DR FEDERICO GORLA</t>
  </si>
  <si>
    <t>GONALGIA</t>
  </si>
  <si>
    <t>Injerto osteocondral en rodilla.</t>
  </si>
  <si>
    <t>24876656</t>
  </si>
  <si>
    <t>DRA GABRIELA DE PAOLI</t>
  </si>
  <si>
    <t>TRANSTORNO DE ANSIEDAD</t>
  </si>
  <si>
    <t>ARTROSIS</t>
  </si>
  <si>
    <t>RIZARTROSIS</t>
  </si>
  <si>
    <t>DR JOSE ALBRECHT</t>
  </si>
  <si>
    <t>TRAUMATISMO DE MMII</t>
  </si>
  <si>
    <t>SINUSITIS</t>
  </si>
  <si>
    <t>31565473</t>
  </si>
  <si>
    <t>DRA JESICA BASEGGA</t>
  </si>
  <si>
    <t>GASTROENTEROCOLITIS</t>
  </si>
  <si>
    <t>21641308</t>
  </si>
  <si>
    <t>DR CRISTIAN UNZE</t>
  </si>
  <si>
    <t>LUMBALGIA</t>
  </si>
  <si>
    <t>12147813</t>
  </si>
  <si>
    <t>CLAUDIO BAUSSA</t>
  </si>
  <si>
    <t>23622587</t>
  </si>
  <si>
    <t>DR DANIEL BAR</t>
  </si>
  <si>
    <t>PIEL</t>
  </si>
  <si>
    <t>URTICARIA</t>
  </si>
  <si>
    <t>18563237</t>
  </si>
  <si>
    <t>DR ALEJANDRO MERITANO</t>
  </si>
  <si>
    <t>26/22</t>
  </si>
  <si>
    <t>DRA YANINA SANCHEZ</t>
  </si>
  <si>
    <t>14396771</t>
  </si>
  <si>
    <t>DRA CECILIA POLATO</t>
  </si>
  <si>
    <t>CARDIOVASCULAR</t>
  </si>
  <si>
    <t>HIPERTENSION</t>
  </si>
  <si>
    <t>ADMINISTRADOR</t>
  </si>
  <si>
    <t>33924689</t>
  </si>
  <si>
    <t>ASTUDILLO LAURA</t>
  </si>
  <si>
    <t>DEPRESION POST PARTO</t>
  </si>
  <si>
    <t>A CUIDADO DE FAMILIAR ESPOSA ENFERMA</t>
  </si>
  <si>
    <t>FERNANDEZ JOSE MANUEL</t>
  </si>
  <si>
    <t>HERIDA CORTANTE</t>
  </si>
  <si>
    <t>HERIDA CORTANTE MUSLO IZQUIERDO</t>
  </si>
  <si>
    <t>14113663</t>
  </si>
  <si>
    <t>FACCIO FERNANDO</t>
  </si>
  <si>
    <t>TOMOGRAFIA DE TORAX, PELVIS Y ABDOMEN CON CONTRASTE</t>
  </si>
  <si>
    <t>PODESTA LEANDRO</t>
  </si>
  <si>
    <t>LESION DE HOMBRO</t>
  </si>
  <si>
    <t>10874454</t>
  </si>
  <si>
    <t>SERVICIOS TÉCNICOS</t>
  </si>
  <si>
    <t>masud juan jose</t>
  </si>
  <si>
    <t>FARINGITIS</t>
  </si>
  <si>
    <t>MORELLO NICOLAS</t>
  </si>
  <si>
    <t>CONJUNTIVITIS BACTERIANA</t>
  </si>
  <si>
    <t>al cuidado de su hijo pautasso joaquin</t>
  </si>
  <si>
    <t>GUILLERMO MICHELETTI</t>
  </si>
  <si>
    <t>18574227</t>
  </si>
  <si>
    <t>DR MARCELO CASABIANCA</t>
  </si>
  <si>
    <t>TRAUMATISMO OCULAR</t>
  </si>
  <si>
    <t>DRA ROSANA  VIROGLA</t>
  </si>
  <si>
    <t>OTRO</t>
  </si>
  <si>
    <t>16550408</t>
  </si>
  <si>
    <t>DRA BETINA IRIS CORONEL</t>
  </si>
  <si>
    <t>FIEBRE</t>
  </si>
  <si>
    <t>12884725</t>
  </si>
  <si>
    <t>DR ADRIAN FALCO</t>
  </si>
  <si>
    <t>Resúmen del período</t>
  </si>
  <si>
    <t>SINDROME GRIPAL</t>
  </si>
  <si>
    <t>11584395</t>
  </si>
  <si>
    <t>GASTROENTERITIS MEDICAMENTOSA</t>
  </si>
  <si>
    <t>CONSTANCIA DE ATENCION. MEDICA ENDOCRINOLOGA.</t>
  </si>
  <si>
    <t>METRORRAGIA</t>
  </si>
  <si>
    <t>EXTRACION MOLAR</t>
  </si>
  <si>
    <t>11278016</t>
  </si>
  <si>
    <t xml:space="preserve">Sindorme depresivo, asociado a trasntorno de ansiedad generalizad en el marco de trastorno de la personalidad. </t>
  </si>
  <si>
    <t>20146023</t>
  </si>
  <si>
    <t>11511388</t>
  </si>
  <si>
    <t>DERE JUAN</t>
  </si>
  <si>
    <t>11316179</t>
  </si>
  <si>
    <t>DANIEL CARNEVALE</t>
  </si>
  <si>
    <t>ORDANO JUAN</t>
  </si>
  <si>
    <t>EDUARDO MAI</t>
  </si>
  <si>
    <t>PABLO MARTINEZ</t>
  </si>
  <si>
    <t>PONZO IGNACIO</t>
  </si>
  <si>
    <t xml:space="preserve">INFECCION URINARIA </t>
  </si>
  <si>
    <t>NICOLAS KURGANSKY</t>
  </si>
  <si>
    <t>13759307</t>
  </si>
  <si>
    <t>BERTONA JOSE</t>
  </si>
  <si>
    <t>Otitis Media</t>
  </si>
  <si>
    <t>22280305</t>
  </si>
  <si>
    <t>ADRIAN LOREFICE</t>
  </si>
  <si>
    <t>14854814</t>
  </si>
  <si>
    <t>LUIS GAITE</t>
  </si>
  <si>
    <t>MARCELO CASABIANCA</t>
  </si>
  <si>
    <t>23800003</t>
  </si>
  <si>
    <t>ZORZON ROCIO</t>
  </si>
  <si>
    <t>Manual</t>
  </si>
  <si>
    <t>FECHA DE DENUNCIA</t>
  </si>
  <si>
    <t>CAMPO ANULADO</t>
  </si>
  <si>
    <t>CRONOLOGÍA DESDE</t>
  </si>
  <si>
    <t>CRONOLOGÍA HASTA</t>
  </si>
  <si>
    <t>DÍAS CAÍDOS</t>
  </si>
  <si>
    <t>17876950</t>
  </si>
  <si>
    <t>DR SERGIO MEDINA</t>
  </si>
  <si>
    <t>GERMAN KLEISINGER</t>
  </si>
  <si>
    <t>ALFONSO BENITEZ GIL</t>
  </si>
  <si>
    <t xml:space="preserve">REALIZCO CONSULTA MEDICA Y ESTUDIOS MEDICOS </t>
  </si>
  <si>
    <t>MATIAS CANDIOTI BUSANICHE</t>
  </si>
  <si>
    <t>ALEJANDRO FERRERO</t>
  </si>
  <si>
    <t>CATARATAS</t>
  </si>
  <si>
    <t>Fue intervenido quirurgicamente por cataratas el dìa de emision del certificado</t>
  </si>
  <si>
    <t>ESTEFANIA RAMIREZ</t>
  </si>
  <si>
    <t>HERPES ZOSTER</t>
  </si>
  <si>
    <t>23171802</t>
  </si>
  <si>
    <t>VIRGINIA PEREZ</t>
  </si>
  <si>
    <t>administrador</t>
  </si>
  <si>
    <t>Matias Candioti Busaniche</t>
  </si>
  <si>
    <t>Brian Evans Rhys</t>
  </si>
  <si>
    <t>Dolor abdominal en estudio asociado a hemorroides.</t>
  </si>
  <si>
    <t>MARIELA RUBEN</t>
  </si>
  <si>
    <t>LORENA MALAVELLA</t>
  </si>
  <si>
    <t>PABLO GERMAN FRETES</t>
  </si>
  <si>
    <t>Robert A. Kaufer</t>
  </si>
  <si>
    <t>Cataratas en ambos ojos. El médico especialista en oftalmología tratante sugiere realizar cirugía con implante de lente intraocular.</t>
  </si>
  <si>
    <t>MERCEDES ORELLANA</t>
  </si>
  <si>
    <t>MERCEDES DE ORELLANA</t>
  </si>
  <si>
    <t>NICOLAS RODRIGUEZ STRADA</t>
  </si>
  <si>
    <t>13839110</t>
  </si>
  <si>
    <t>ANDRES GORLA</t>
  </si>
  <si>
    <t xml:space="preserve">CIRUGIA POLIPOS VEGIGA. </t>
  </si>
  <si>
    <t>Rodrigo Chaparro</t>
  </si>
  <si>
    <t>Montapponi, M. Antonella</t>
  </si>
  <si>
    <t>Martinez, Esteban</t>
  </si>
  <si>
    <t>26/4 POP PROTESIS RODILLA , 24/5 extiende certificado 30 dìas. 24/06. Extiende certificado por 30 dìas. Citado el dìa 02/07 a control. 25/7 PRESENTA NUEVO CERTIFICADO</t>
  </si>
  <si>
    <t>22798923</t>
  </si>
  <si>
    <t>Seleccionar rango de fechas a analizar</t>
  </si>
  <si>
    <t>EMPLEADO SIN AUSENCIAS</t>
  </si>
  <si>
    <t>21113227</t>
  </si>
</sst>
</file>

<file path=xl/styles.xml><?xml version="1.0" encoding="utf-8"?>
<styleSheet xmlns="http://schemas.openxmlformats.org/spreadsheetml/2006/main">
  <numFmts count="3">
    <numFmt numFmtId="164" formatCode="0.0%"/>
    <numFmt numFmtId="165" formatCode="\A\U\000"/>
    <numFmt numFmtId="166" formatCode="0.0"/>
  </numFmts>
  <fonts count="2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 tint="-4.9989318521683403E-2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25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20"/>
      <color theme="0" tint="-4.9989318521683403E-2"/>
      <name val="Calibri"/>
      <family val="2"/>
      <scheme val="minor"/>
    </font>
    <font>
      <sz val="10"/>
      <name val="Tahoma"/>
      <family val="2"/>
    </font>
    <font>
      <b/>
      <i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5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70C0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1" fillId="0" borderId="0"/>
    <xf numFmtId="9" fontId="16" fillId="0" borderId="0" applyFont="0" applyFill="0" applyBorder="0" applyAlignment="0" applyProtection="0"/>
  </cellStyleXfs>
  <cellXfs count="289">
    <xf numFmtId="0" fontId="0" fillId="0" borderId="0" xfId="0"/>
    <xf numFmtId="0" fontId="9" fillId="0" borderId="21" xfId="0" applyFon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  <protection locked="0"/>
    </xf>
    <xf numFmtId="0" fontId="9" fillId="0" borderId="22" xfId="0" applyFont="1" applyBorder="1" applyAlignment="1" applyProtection="1">
      <alignment horizontal="center" vertical="center"/>
    </xf>
    <xf numFmtId="14" fontId="0" fillId="0" borderId="23" xfId="0" applyNumberForma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0" fillId="0" borderId="18" xfId="0" applyNumberFormat="1" applyFont="1" applyBorder="1" applyAlignment="1" applyProtection="1">
      <alignment horizontal="center"/>
    </xf>
    <xf numFmtId="0" fontId="0" fillId="0" borderId="0" xfId="0"/>
    <xf numFmtId="0" fontId="0" fillId="0" borderId="18" xfId="0" applyNumberFormat="1" applyBorder="1" applyAlignment="1" applyProtection="1">
      <alignment horizontal="center" vertical="center"/>
    </xf>
    <xf numFmtId="14" fontId="0" fillId="0" borderId="16" xfId="0" applyNumberFormat="1" applyBorder="1" applyAlignment="1">
      <alignment horizontal="center"/>
    </xf>
    <xf numFmtId="14" fontId="0" fillId="0" borderId="12" xfId="0" applyNumberFormat="1" applyBorder="1" applyAlignment="1">
      <alignment horizontal="center"/>
    </xf>
    <xf numFmtId="14" fontId="0" fillId="0" borderId="27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8" fillId="0" borderId="0" xfId="0" applyNumberFormat="1" applyFont="1" applyAlignment="1" applyProtection="1">
      <alignment horizontal="center" vertical="center"/>
    </xf>
    <xf numFmtId="0" fontId="8" fillId="0" borderId="0" xfId="0" applyFont="1"/>
    <xf numFmtId="0" fontId="13" fillId="0" borderId="0" xfId="0" applyFont="1" applyAlignment="1">
      <alignment vertical="center"/>
    </xf>
    <xf numFmtId="0" fontId="4" fillId="11" borderId="28" xfId="0" applyFont="1" applyFill="1" applyBorder="1" applyAlignment="1">
      <alignment horizontal="center" vertical="center"/>
    </xf>
    <xf numFmtId="0" fontId="4" fillId="7" borderId="28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0" fillId="0" borderId="0" xfId="0" applyNumberFormat="1"/>
    <xf numFmtId="0" fontId="1" fillId="8" borderId="19" xfId="0" applyFont="1" applyFill="1" applyBorder="1" applyAlignment="1" applyProtection="1">
      <alignment horizontal="center"/>
    </xf>
    <xf numFmtId="0" fontId="0" fillId="0" borderId="0" xfId="0" applyProtection="1"/>
    <xf numFmtId="0" fontId="0" fillId="0" borderId="0" xfId="0" applyFill="1" applyBorder="1" applyProtection="1"/>
    <xf numFmtId="0" fontId="0" fillId="0" borderId="0" xfId="0" applyAlignment="1" applyProtection="1">
      <alignment horizontal="center"/>
    </xf>
    <xf numFmtId="0" fontId="13" fillId="0" borderId="0" xfId="0" applyFont="1" applyAlignment="1" applyProtection="1">
      <alignment vertical="center"/>
    </xf>
    <xf numFmtId="0" fontId="14" fillId="0" borderId="0" xfId="0" applyFont="1" applyAlignment="1" applyProtection="1">
      <alignment vertical="center"/>
      <protection locked="0"/>
    </xf>
    <xf numFmtId="0" fontId="0" fillId="0" borderId="3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5" xfId="0" applyNumberFormat="1" applyFill="1" applyBorder="1" applyAlignment="1" applyProtection="1">
      <alignment horizontal="center" vertical="center"/>
    </xf>
    <xf numFmtId="0" fontId="8" fillId="0" borderId="14" xfId="0" applyFont="1" applyBorder="1" applyAlignment="1">
      <alignment horizontal="center"/>
    </xf>
    <xf numFmtId="0" fontId="0" fillId="0" borderId="16" xfId="0" applyNumberFormat="1" applyFill="1" applyBorder="1" applyAlignment="1" applyProtection="1">
      <alignment horizontal="center" vertical="center"/>
    </xf>
    <xf numFmtId="0" fontId="0" fillId="0" borderId="17" xfId="0" applyBorder="1" applyAlignment="1">
      <alignment horizontal="center"/>
    </xf>
    <xf numFmtId="0" fontId="0" fillId="0" borderId="25" xfId="0" applyBorder="1" applyAlignment="1">
      <alignment horizontal="center"/>
    </xf>
    <xf numFmtId="164" fontId="0" fillId="0" borderId="26" xfId="2" applyNumberFormat="1" applyFont="1" applyBorder="1" applyAlignment="1">
      <alignment horizontal="center"/>
    </xf>
    <xf numFmtId="14" fontId="0" fillId="0" borderId="18" xfId="0" applyNumberFormat="1" applyBorder="1" applyAlignment="1" applyProtection="1">
      <alignment horizontal="center" vertical="center"/>
    </xf>
    <xf numFmtId="9" fontId="0" fillId="0" borderId="26" xfId="2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3" xfId="0" applyBorder="1"/>
    <xf numFmtId="0" fontId="0" fillId="0" borderId="0" xfId="0" applyBorder="1"/>
    <xf numFmtId="0" fontId="0" fillId="0" borderId="9" xfId="0" applyBorder="1"/>
    <xf numFmtId="0" fontId="0" fillId="0" borderId="4" xfId="0" applyBorder="1"/>
    <xf numFmtId="0" fontId="0" fillId="0" borderId="5" xfId="0" applyBorder="1"/>
    <xf numFmtId="0" fontId="0" fillId="0" borderId="10" xfId="0" applyBorder="1"/>
    <xf numFmtId="9" fontId="0" fillId="0" borderId="26" xfId="2" applyNumberFormat="1" applyFont="1" applyBorder="1" applyAlignment="1">
      <alignment horizontal="center"/>
    </xf>
    <xf numFmtId="14" fontId="0" fillId="0" borderId="18" xfId="0" applyNumberFormat="1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left" vertical="center"/>
    </xf>
    <xf numFmtId="0" fontId="18" fillId="15" borderId="31" xfId="0" applyFont="1" applyFill="1" applyBorder="1" applyAlignment="1" applyProtection="1">
      <alignment horizontal="center"/>
    </xf>
    <xf numFmtId="0" fontId="18" fillId="15" borderId="16" xfId="0" applyFont="1" applyFill="1" applyBorder="1" applyAlignment="1" applyProtection="1">
      <alignment horizontal="center"/>
    </xf>
    <xf numFmtId="0" fontId="18" fillId="15" borderId="15" xfId="0" applyFont="1" applyFill="1" applyBorder="1" applyAlignment="1" applyProtection="1">
      <alignment horizontal="center"/>
    </xf>
    <xf numFmtId="0" fontId="0" fillId="0" borderId="14" xfId="0" applyBorder="1" applyAlignment="1">
      <alignment horizontal="center"/>
    </xf>
    <xf numFmtId="14" fontId="0" fillId="0" borderId="17" xfId="0" applyNumberFormat="1" applyBorder="1" applyAlignment="1">
      <alignment horizontal="center"/>
    </xf>
    <xf numFmtId="0" fontId="0" fillId="0" borderId="17" xfId="0" applyNumberFormat="1" applyBorder="1" applyAlignment="1">
      <alignment horizontal="center"/>
    </xf>
    <xf numFmtId="0" fontId="8" fillId="0" borderId="0" xfId="0" applyFont="1" applyAlignment="1" applyProtection="1">
      <alignment horizontal="left" vertical="top"/>
    </xf>
    <xf numFmtId="0" fontId="19" fillId="0" borderId="0" xfId="0" applyFont="1" applyAlignment="1" applyProtection="1">
      <alignment horizontal="center" vertical="center"/>
      <protection locked="0"/>
    </xf>
    <xf numFmtId="0" fontId="18" fillId="16" borderId="19" xfId="0" applyFont="1" applyFill="1" applyBorder="1" applyAlignment="1" applyProtection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 applyProtection="1">
      <alignment horizontal="center"/>
    </xf>
    <xf numFmtId="0" fontId="2" fillId="0" borderId="13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0" fillId="0" borderId="22" xfId="0" applyBorder="1" applyAlignment="1">
      <alignment horizontal="center"/>
    </xf>
    <xf numFmtId="165" fontId="1" fillId="8" borderId="19" xfId="0" applyNumberFormat="1" applyFont="1" applyFill="1" applyBorder="1" applyAlignment="1" applyProtection="1">
      <alignment horizontal="center"/>
    </xf>
    <xf numFmtId="0" fontId="1" fillId="8" borderId="19" xfId="0" applyNumberFormat="1" applyFont="1" applyFill="1" applyBorder="1" applyAlignment="1" applyProtection="1">
      <alignment horizontal="center"/>
    </xf>
    <xf numFmtId="14" fontId="1" fillId="8" borderId="19" xfId="0" applyNumberFormat="1" applyFont="1" applyFill="1" applyBorder="1" applyAlignment="1" applyProtection="1">
      <alignment horizontal="center"/>
    </xf>
    <xf numFmtId="0" fontId="0" fillId="0" borderId="17" xfId="0" applyBorder="1" applyAlignment="1">
      <alignment horizontal="center"/>
    </xf>
    <xf numFmtId="0" fontId="0" fillId="0" borderId="34" xfId="0" applyNumberFormat="1" applyFill="1" applyBorder="1" applyAlignment="1" applyProtection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164" fontId="0" fillId="0" borderId="38" xfId="2" applyNumberFormat="1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40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center" vertical="center"/>
    </xf>
    <xf numFmtId="0" fontId="0" fillId="0" borderId="1" xfId="0" applyBorder="1" applyProtection="1"/>
    <xf numFmtId="0" fontId="0" fillId="0" borderId="6" xfId="0" applyBorder="1" applyProtection="1"/>
    <xf numFmtId="0" fontId="0" fillId="0" borderId="3" xfId="0" applyBorder="1" applyProtection="1"/>
    <xf numFmtId="0" fontId="0" fillId="0" borderId="9" xfId="0" applyBorder="1" applyProtection="1"/>
    <xf numFmtId="0" fontId="0" fillId="0" borderId="4" xfId="0" applyBorder="1" applyProtection="1"/>
    <xf numFmtId="0" fontId="0" fillId="0" borderId="10" xfId="0" applyBorder="1" applyProtection="1"/>
    <xf numFmtId="0" fontId="0" fillId="0" borderId="0" xfId="0" applyBorder="1" applyProtection="1"/>
    <xf numFmtId="0" fontId="2" fillId="0" borderId="0" xfId="0" applyFont="1" applyBorder="1" applyAlignment="1" applyProtection="1">
      <alignment vertical="top"/>
    </xf>
    <xf numFmtId="0" fontId="0" fillId="0" borderId="7" xfId="0" applyBorder="1" applyAlignment="1" applyProtection="1">
      <alignment horizontal="center"/>
    </xf>
    <xf numFmtId="0" fontId="8" fillId="0" borderId="28" xfId="0" applyFont="1" applyBorder="1" applyAlignment="1" applyProtection="1">
      <alignment horizontal="center"/>
    </xf>
    <xf numFmtId="0" fontId="0" fillId="0" borderId="5" xfId="0" applyBorder="1" applyProtection="1"/>
    <xf numFmtId="0" fontId="0" fillId="0" borderId="2" xfId="0" applyBorder="1" applyProtection="1"/>
    <xf numFmtId="14" fontId="2" fillId="0" borderId="2" xfId="0" applyNumberFormat="1" applyFont="1" applyBorder="1" applyAlignment="1" applyProtection="1">
      <alignment horizontal="center"/>
    </xf>
    <xf numFmtId="0" fontId="0" fillId="0" borderId="39" xfId="0" applyBorder="1" applyAlignment="1" applyProtection="1">
      <alignment horizontal="center"/>
    </xf>
    <xf numFmtId="0" fontId="0" fillId="0" borderId="21" xfId="0" applyBorder="1" applyAlignment="1" applyProtection="1">
      <alignment horizontal="center"/>
    </xf>
    <xf numFmtId="0" fontId="8" fillId="0" borderId="24" xfId="0" applyFont="1" applyBorder="1" applyAlignment="1" applyProtection="1">
      <alignment horizontal="center"/>
    </xf>
    <xf numFmtId="0" fontId="0" fillId="0" borderId="22" xfId="0" applyBorder="1" applyAlignment="1" applyProtection="1">
      <alignment horizontal="center"/>
    </xf>
    <xf numFmtId="164" fontId="0" fillId="0" borderId="28" xfId="2" applyNumberFormat="1" applyFont="1" applyBorder="1" applyAlignment="1" applyProtection="1">
      <alignment horizontal="center"/>
    </xf>
    <xf numFmtId="0" fontId="0" fillId="0" borderId="28" xfId="0" applyBorder="1" applyAlignment="1" applyProtection="1">
      <alignment horizontal="center"/>
    </xf>
    <xf numFmtId="9" fontId="0" fillId="0" borderId="28" xfId="2" applyFont="1" applyBorder="1" applyAlignment="1" applyProtection="1">
      <alignment horizontal="center"/>
    </xf>
    <xf numFmtId="9" fontId="0" fillId="0" borderId="28" xfId="2" applyNumberFormat="1" applyFont="1" applyBorder="1" applyAlignment="1" applyProtection="1">
      <alignment horizontal="center"/>
    </xf>
    <xf numFmtId="0" fontId="3" fillId="0" borderId="0" xfId="0" applyFont="1" applyAlignment="1">
      <alignment horizontal="center" vertical="center"/>
    </xf>
    <xf numFmtId="0" fontId="18" fillId="16" borderId="25" xfId="0" applyFont="1" applyFill="1" applyBorder="1" applyAlignment="1" applyProtection="1"/>
    <xf numFmtId="14" fontId="2" fillId="0" borderId="45" xfId="0" applyNumberFormat="1" applyFont="1" applyBorder="1" applyAlignment="1" applyProtection="1">
      <alignment horizontal="center"/>
    </xf>
    <xf numFmtId="0" fontId="0" fillId="0" borderId="46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9" fontId="0" fillId="0" borderId="38" xfId="2" applyNumberFormat="1" applyFont="1" applyBorder="1" applyAlignment="1">
      <alignment horizontal="center"/>
    </xf>
    <xf numFmtId="14" fontId="0" fillId="0" borderId="0" xfId="0" applyNumberFormat="1" applyAlignment="1" applyProtection="1">
      <alignment horizontal="center"/>
    </xf>
    <xf numFmtId="14" fontId="0" fillId="0" borderId="0" xfId="0" applyNumberFormat="1"/>
    <xf numFmtId="0" fontId="0" fillId="0" borderId="0" xfId="0" applyNumberFormat="1" applyAlignment="1">
      <alignment vertical="center"/>
    </xf>
    <xf numFmtId="0" fontId="1" fillId="8" borderId="18" xfId="0" applyNumberFormat="1" applyFont="1" applyFill="1" applyBorder="1" applyAlignment="1" applyProtection="1">
      <alignment horizontal="center" vertical="center" wrapText="1"/>
    </xf>
    <xf numFmtId="0" fontId="0" fillId="0" borderId="18" xfId="0" applyNumberFormat="1" applyFont="1" applyBorder="1" applyAlignment="1" applyProtection="1">
      <alignment horizontal="center" wrapText="1"/>
    </xf>
    <xf numFmtId="0" fontId="0" fillId="0" borderId="0" xfId="0" applyNumberFormat="1" applyAlignment="1" applyProtection="1">
      <alignment horizontal="center" wrapText="1"/>
    </xf>
    <xf numFmtId="0" fontId="0" fillId="0" borderId="0" xfId="0" applyNumberFormat="1" applyAlignment="1">
      <alignment wrapText="1"/>
    </xf>
    <xf numFmtId="14" fontId="2" fillId="0" borderId="49" xfId="0" applyNumberFormat="1" applyFont="1" applyBorder="1" applyAlignment="1" applyProtection="1">
      <alignment horizontal="center"/>
    </xf>
    <xf numFmtId="0" fontId="0" fillId="0" borderId="9" xfId="0" applyBorder="1" applyAlignment="1" applyProtection="1">
      <alignment horizontal="center"/>
    </xf>
    <xf numFmtId="0" fontId="0" fillId="0" borderId="51" xfId="0" applyBorder="1" applyAlignment="1" applyProtection="1">
      <alignment horizontal="center"/>
    </xf>
    <xf numFmtId="0" fontId="8" fillId="0" borderId="53" xfId="0" applyFont="1" applyBorder="1" applyAlignment="1" applyProtection="1">
      <alignment horizontal="center"/>
    </xf>
    <xf numFmtId="164" fontId="0" fillId="0" borderId="11" xfId="2" applyNumberFormat="1" applyFont="1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0" fontId="0" fillId="0" borderId="54" xfId="0" applyBorder="1" applyAlignment="1" applyProtection="1">
      <alignment horizontal="center"/>
    </xf>
    <xf numFmtId="14" fontId="2" fillId="0" borderId="51" xfId="0" applyNumberFormat="1" applyFont="1" applyBorder="1" applyAlignment="1" applyProtection="1">
      <alignment horizontal="center"/>
    </xf>
    <xf numFmtId="14" fontId="2" fillId="0" borderId="48" xfId="0" applyNumberFormat="1" applyFont="1" applyBorder="1" applyAlignment="1" applyProtection="1">
      <alignment horizontal="center"/>
    </xf>
    <xf numFmtId="9" fontId="0" fillId="0" borderId="11" xfId="2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9" fontId="0" fillId="0" borderId="21" xfId="2" applyNumberFormat="1" applyFont="1" applyBorder="1" applyAlignment="1" applyProtection="1">
      <alignment horizontal="center"/>
    </xf>
    <xf numFmtId="9" fontId="0" fillId="0" borderId="22" xfId="2" applyFont="1" applyBorder="1" applyAlignment="1" applyProtection="1">
      <alignment horizontal="center"/>
    </xf>
    <xf numFmtId="9" fontId="0" fillId="0" borderId="21" xfId="2" applyFont="1" applyBorder="1" applyAlignment="1" applyProtection="1">
      <alignment horizontal="center"/>
    </xf>
    <xf numFmtId="14" fontId="2" fillId="0" borderId="6" xfId="0" applyNumberFormat="1" applyFont="1" applyBorder="1" applyAlignment="1" applyProtection="1">
      <alignment horizontal="left"/>
    </xf>
    <xf numFmtId="14" fontId="2" fillId="0" borderId="23" xfId="0" applyNumberFormat="1" applyFont="1" applyBorder="1" applyAlignment="1" applyProtection="1">
      <alignment horizontal="left"/>
    </xf>
    <xf numFmtId="14" fontId="2" fillId="0" borderId="2" xfId="0" applyNumberFormat="1" applyFont="1" applyBorder="1" applyAlignment="1" applyProtection="1"/>
    <xf numFmtId="14" fontId="2" fillId="0" borderId="45" xfId="0" applyNumberFormat="1" applyFont="1" applyBorder="1" applyAlignment="1" applyProtection="1"/>
    <xf numFmtId="0" fontId="18" fillId="16" borderId="21" xfId="0" applyFont="1" applyFill="1" applyBorder="1" applyAlignment="1" applyProtection="1"/>
    <xf numFmtId="0" fontId="18" fillId="16" borderId="59" xfId="0" applyFont="1" applyFill="1" applyBorder="1" applyAlignment="1" applyProtection="1"/>
    <xf numFmtId="0" fontId="18" fillId="16" borderId="28" xfId="0" applyFont="1" applyFill="1" applyBorder="1" applyAlignment="1" applyProtection="1"/>
    <xf numFmtId="0" fontId="2" fillId="0" borderId="43" xfId="0" applyNumberFormat="1" applyFont="1" applyBorder="1" applyAlignment="1" applyProtection="1">
      <alignment horizontal="center" vertical="center"/>
      <protection locked="0"/>
    </xf>
    <xf numFmtId="0" fontId="0" fillId="0" borderId="26" xfId="0" applyNumberFormat="1" applyBorder="1" applyAlignment="1" applyProtection="1">
      <alignment horizontal="center" vertical="center"/>
      <protection locked="0"/>
    </xf>
    <xf numFmtId="0" fontId="4" fillId="17" borderId="28" xfId="0" applyFont="1" applyFill="1" applyBorder="1" applyAlignment="1">
      <alignment horizontal="center" vertical="center"/>
    </xf>
    <xf numFmtId="14" fontId="0" fillId="0" borderId="60" xfId="0" applyNumberFormat="1" applyBorder="1" applyAlignment="1">
      <alignment horizontal="center"/>
    </xf>
    <xf numFmtId="0" fontId="2" fillId="0" borderId="61" xfId="0" applyFont="1" applyBorder="1" applyAlignment="1">
      <alignment horizontal="center"/>
    </xf>
    <xf numFmtId="0" fontId="2" fillId="0" borderId="62" xfId="0" applyFont="1" applyBorder="1" applyAlignment="1">
      <alignment horizontal="center"/>
    </xf>
    <xf numFmtId="0" fontId="0" fillId="0" borderId="62" xfId="0" applyBorder="1" applyAlignment="1">
      <alignment horizontal="center"/>
    </xf>
    <xf numFmtId="49" fontId="0" fillId="0" borderId="64" xfId="0" applyNumberFormat="1" applyBorder="1" applyAlignment="1" applyProtection="1">
      <alignment horizontal="center" vertical="center"/>
    </xf>
    <xf numFmtId="0" fontId="1" fillId="8" borderId="64" xfId="0" applyNumberFormat="1" applyFont="1" applyFill="1" applyBorder="1" applyAlignment="1" applyProtection="1">
      <alignment horizontal="center"/>
    </xf>
    <xf numFmtId="0" fontId="1" fillId="8" borderId="64" xfId="0" applyFont="1" applyFill="1" applyBorder="1" applyAlignment="1" applyProtection="1">
      <alignment horizontal="center"/>
    </xf>
    <xf numFmtId="14" fontId="0" fillId="0" borderId="64" xfId="0" applyNumberFormat="1" applyFont="1" applyBorder="1" applyAlignment="1" applyProtection="1">
      <alignment horizontal="center"/>
    </xf>
    <xf numFmtId="14" fontId="1" fillId="8" borderId="64" xfId="0" applyNumberFormat="1" applyFont="1" applyFill="1" applyBorder="1" applyAlignment="1" applyProtection="1">
      <alignment horizontal="center"/>
    </xf>
    <xf numFmtId="165" fontId="8" fillId="0" borderId="64" xfId="0" applyNumberFormat="1" applyFont="1" applyBorder="1" applyAlignment="1" applyProtection="1">
      <alignment horizontal="center" vertical="center"/>
    </xf>
    <xf numFmtId="0" fontId="0" fillId="0" borderId="64" xfId="0" applyNumberFormat="1" applyBorder="1" applyAlignment="1" applyProtection="1">
      <alignment horizontal="center" vertical="center"/>
    </xf>
    <xf numFmtId="14" fontId="0" fillId="0" borderId="64" xfId="0" applyNumberFormat="1" applyBorder="1" applyAlignment="1" applyProtection="1">
      <alignment horizontal="center" vertical="center"/>
    </xf>
    <xf numFmtId="166" fontId="0" fillId="0" borderId="64" xfId="0" applyNumberFormat="1" applyFont="1" applyBorder="1" applyAlignment="1" applyProtection="1">
      <alignment horizontal="center"/>
    </xf>
    <xf numFmtId="0" fontId="20" fillId="0" borderId="63" xfId="0" applyNumberFormat="1" applyFont="1" applyBorder="1" applyAlignment="1" applyProtection="1">
      <alignment horizontal="center"/>
    </xf>
    <xf numFmtId="0" fontId="20" fillId="0" borderId="63" xfId="0" applyFont="1" applyBorder="1" applyAlignment="1" applyProtection="1">
      <alignment horizontal="center"/>
    </xf>
    <xf numFmtId="0" fontId="20" fillId="0" borderId="63" xfId="0" applyFont="1" applyBorder="1" applyAlignment="1" applyProtection="1">
      <alignment horizontal="left"/>
    </xf>
    <xf numFmtId="0" fontId="0" fillId="0" borderId="64" xfId="0" applyFont="1" applyBorder="1" applyAlignment="1" applyProtection="1">
      <alignment horizontal="center"/>
    </xf>
    <xf numFmtId="0" fontId="18" fillId="0" borderId="0" xfId="0" applyFont="1" applyAlignment="1" applyProtection="1">
      <alignment horizontal="center"/>
      <protection locked="0"/>
    </xf>
    <xf numFmtId="0" fontId="7" fillId="2" borderId="1" xfId="0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</xf>
    <xf numFmtId="0" fontId="7" fillId="2" borderId="3" xfId="0" applyFont="1" applyFill="1" applyBorder="1" applyAlignment="1" applyProtection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</xf>
    <xf numFmtId="0" fontId="7" fillId="2" borderId="4" xfId="0" applyFont="1" applyFill="1" applyBorder="1" applyAlignment="1" applyProtection="1">
      <alignment horizontal="center" vertical="center"/>
    </xf>
    <xf numFmtId="0" fontId="7" fillId="2" borderId="5" xfId="0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0" fontId="4" fillId="7" borderId="2" xfId="0" applyFont="1" applyFill="1" applyBorder="1" applyAlignment="1" applyProtection="1">
      <alignment horizontal="center" vertical="center"/>
    </xf>
    <xf numFmtId="0" fontId="4" fillId="7" borderId="6" xfId="0" applyFont="1" applyFill="1" applyBorder="1" applyAlignment="1" applyProtection="1">
      <alignment horizontal="center" vertical="center"/>
    </xf>
    <xf numFmtId="14" fontId="19" fillId="9" borderId="1" xfId="0" applyNumberFormat="1" applyFont="1" applyFill="1" applyBorder="1" applyAlignment="1" applyProtection="1">
      <alignment horizontal="left" vertical="top" wrapText="1"/>
    </xf>
    <xf numFmtId="14" fontId="19" fillId="9" borderId="2" xfId="0" applyNumberFormat="1" applyFont="1" applyFill="1" applyBorder="1" applyAlignment="1" applyProtection="1">
      <alignment horizontal="left" vertical="top" wrapText="1"/>
    </xf>
    <xf numFmtId="14" fontId="19" fillId="9" borderId="6" xfId="0" applyNumberFormat="1" applyFont="1" applyFill="1" applyBorder="1" applyAlignment="1" applyProtection="1">
      <alignment horizontal="left" vertical="top" wrapText="1"/>
    </xf>
    <xf numFmtId="14" fontId="19" fillId="9" borderId="3" xfId="0" applyNumberFormat="1" applyFont="1" applyFill="1" applyBorder="1" applyAlignment="1" applyProtection="1">
      <alignment horizontal="left" vertical="top" wrapText="1"/>
    </xf>
    <xf numFmtId="14" fontId="19" fillId="9" borderId="0" xfId="0" applyNumberFormat="1" applyFont="1" applyFill="1" applyBorder="1" applyAlignment="1" applyProtection="1">
      <alignment horizontal="left" vertical="top" wrapText="1"/>
    </xf>
    <xf numFmtId="14" fontId="19" fillId="9" borderId="9" xfId="0" applyNumberFormat="1" applyFont="1" applyFill="1" applyBorder="1" applyAlignment="1" applyProtection="1">
      <alignment horizontal="left" vertical="top" wrapText="1"/>
    </xf>
    <xf numFmtId="14" fontId="19" fillId="9" borderId="4" xfId="0" applyNumberFormat="1" applyFont="1" applyFill="1" applyBorder="1" applyAlignment="1" applyProtection="1">
      <alignment horizontal="left" vertical="top" wrapText="1"/>
    </xf>
    <xf numFmtId="14" fontId="19" fillId="9" borderId="5" xfId="0" applyNumberFormat="1" applyFont="1" applyFill="1" applyBorder="1" applyAlignment="1" applyProtection="1">
      <alignment horizontal="left" vertical="top" wrapText="1"/>
    </xf>
    <xf numFmtId="14" fontId="19" fillId="9" borderId="10" xfId="0" applyNumberFormat="1" applyFont="1" applyFill="1" applyBorder="1" applyAlignment="1" applyProtection="1">
      <alignment horizontal="left" vertical="top" wrapText="1"/>
    </xf>
    <xf numFmtId="0" fontId="6" fillId="6" borderId="0" xfId="0" applyFont="1" applyFill="1" applyAlignment="1" applyProtection="1">
      <alignment horizontal="center" vertical="center"/>
    </xf>
    <xf numFmtId="0" fontId="6" fillId="6" borderId="5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10" fillId="2" borderId="1" xfId="0" applyNumberFormat="1" applyFont="1" applyFill="1" applyBorder="1" applyAlignment="1" applyProtection="1">
      <alignment horizontal="center" vertical="center"/>
    </xf>
    <xf numFmtId="0" fontId="10" fillId="2" borderId="2" xfId="0" applyNumberFormat="1" applyFont="1" applyFill="1" applyBorder="1" applyAlignment="1" applyProtection="1">
      <alignment horizontal="center" vertical="center"/>
    </xf>
    <xf numFmtId="0" fontId="17" fillId="15" borderId="7" xfId="0" applyFont="1" applyFill="1" applyBorder="1" applyAlignment="1">
      <alignment horizontal="center"/>
    </xf>
    <xf numFmtId="0" fontId="17" fillId="15" borderId="8" xfId="0" applyFont="1" applyFill="1" applyBorder="1" applyAlignment="1">
      <alignment horizontal="center"/>
    </xf>
    <xf numFmtId="0" fontId="17" fillId="15" borderId="11" xfId="0" applyFont="1" applyFill="1" applyBorder="1" applyAlignment="1">
      <alignment horizontal="center"/>
    </xf>
    <xf numFmtId="0" fontId="4" fillId="10" borderId="0" xfId="0" applyFont="1" applyFill="1" applyAlignment="1">
      <alignment horizontal="center" vertical="center"/>
    </xf>
    <xf numFmtId="0" fontId="4" fillId="13" borderId="7" xfId="0" applyFont="1" applyFill="1" applyBorder="1" applyAlignment="1">
      <alignment horizontal="center" vertical="center"/>
    </xf>
    <xf numFmtId="0" fontId="4" fillId="13" borderId="11" xfId="0" applyFont="1" applyFill="1" applyBorder="1" applyAlignment="1">
      <alignment horizontal="center" vertical="center"/>
    </xf>
    <xf numFmtId="0" fontId="4" fillId="11" borderId="29" xfId="0" applyFont="1" applyFill="1" applyBorder="1" applyAlignment="1">
      <alignment horizontal="center" vertical="center"/>
    </xf>
    <xf numFmtId="0" fontId="4" fillId="11" borderId="30" xfId="0" applyFont="1" applyFill="1" applyBorder="1" applyAlignment="1">
      <alignment horizontal="center" vertical="center"/>
    </xf>
    <xf numFmtId="0" fontId="13" fillId="0" borderId="7" xfId="0" applyFont="1" applyBorder="1" applyAlignment="1" applyProtection="1">
      <alignment horizontal="center" vertical="center"/>
    </xf>
    <xf numFmtId="0" fontId="13" fillId="0" borderId="11" xfId="0" applyFont="1" applyBorder="1" applyAlignment="1" applyProtection="1">
      <alignment horizontal="center" vertical="center"/>
    </xf>
    <xf numFmtId="0" fontId="15" fillId="0" borderId="7" xfId="0" applyFont="1" applyBorder="1" applyAlignment="1" applyProtection="1">
      <alignment vertical="center"/>
    </xf>
    <xf numFmtId="0" fontId="15" fillId="0" borderId="11" xfId="0" applyFont="1" applyBorder="1" applyAlignment="1" applyProtection="1">
      <alignment vertical="center"/>
    </xf>
    <xf numFmtId="0" fontId="13" fillId="0" borderId="7" xfId="0" applyFont="1" applyBorder="1" applyAlignment="1" applyProtection="1">
      <alignment horizontal="center" vertical="center"/>
      <protection locked="0"/>
    </xf>
    <xf numFmtId="0" fontId="13" fillId="0" borderId="11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4" fillId="10" borderId="7" xfId="0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4" fillId="12" borderId="11" xfId="0" applyFont="1" applyFill="1" applyBorder="1" applyAlignment="1">
      <alignment horizontal="center" vertical="center"/>
    </xf>
    <xf numFmtId="0" fontId="18" fillId="16" borderId="7" xfId="0" applyFont="1" applyFill="1" applyBorder="1" applyAlignment="1" applyProtection="1">
      <alignment horizontal="center"/>
    </xf>
    <xf numFmtId="0" fontId="18" fillId="16" borderId="8" xfId="0" applyFont="1" applyFill="1" applyBorder="1" applyAlignment="1" applyProtection="1">
      <alignment horizontal="center"/>
    </xf>
    <xf numFmtId="0" fontId="2" fillId="0" borderId="31" xfId="0" applyFont="1" applyBorder="1" applyAlignment="1" applyProtection="1">
      <alignment horizontal="center" vertical="top"/>
    </xf>
    <xf numFmtId="0" fontId="2" fillId="0" borderId="32" xfId="0" applyFont="1" applyBorder="1" applyAlignment="1" applyProtection="1">
      <alignment horizontal="center" vertical="top"/>
    </xf>
    <xf numFmtId="0" fontId="2" fillId="0" borderId="20" xfId="0" applyFont="1" applyBorder="1" applyAlignment="1" applyProtection="1">
      <alignment horizontal="center" vertical="top"/>
    </xf>
    <xf numFmtId="0" fontId="2" fillId="0" borderId="15" xfId="0" applyFont="1" applyBorder="1" applyAlignment="1" applyProtection="1">
      <alignment horizontal="center" vertical="top"/>
      <protection locked="0"/>
    </xf>
    <xf numFmtId="0" fontId="2" fillId="0" borderId="18" xfId="0" applyFont="1" applyBorder="1" applyAlignment="1" applyProtection="1">
      <alignment horizontal="center" vertical="top"/>
      <protection locked="0"/>
    </xf>
    <xf numFmtId="0" fontId="2" fillId="0" borderId="14" xfId="0" applyFont="1" applyBorder="1" applyAlignment="1" applyProtection="1">
      <alignment horizontal="center" vertical="top"/>
      <protection locked="0"/>
    </xf>
    <xf numFmtId="0" fontId="2" fillId="0" borderId="16" xfId="0" applyFont="1" applyBorder="1" applyAlignment="1" applyProtection="1">
      <alignment horizontal="center" vertical="top"/>
      <protection locked="0"/>
    </xf>
    <xf numFmtId="0" fontId="2" fillId="0" borderId="33" xfId="0" applyFont="1" applyBorder="1" applyAlignment="1" applyProtection="1">
      <alignment horizontal="center" vertical="top"/>
      <protection locked="0"/>
    </xf>
    <xf numFmtId="0" fontId="2" fillId="0" borderId="17" xfId="0" applyFont="1" applyBorder="1" applyAlignment="1" applyProtection="1">
      <alignment horizontal="center" vertical="top"/>
      <protection locked="0"/>
    </xf>
    <xf numFmtId="0" fontId="1" fillId="14" borderId="1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0" xfId="0" applyFont="1" applyFill="1" applyBorder="1" applyAlignment="1">
      <alignment horizontal="center"/>
    </xf>
    <xf numFmtId="0" fontId="0" fillId="0" borderId="25" xfId="0" applyBorder="1" applyAlignment="1" applyProtection="1">
      <alignment horizontal="center"/>
    </xf>
    <xf numFmtId="0" fontId="0" fillId="0" borderId="43" xfId="0" applyBorder="1" applyAlignment="1" applyProtection="1">
      <alignment horizontal="center"/>
    </xf>
    <xf numFmtId="0" fontId="0" fillId="0" borderId="26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9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18" fillId="16" borderId="11" xfId="0" applyFont="1" applyFill="1" applyBorder="1" applyAlignment="1" applyProtection="1">
      <alignment horizontal="center"/>
    </xf>
    <xf numFmtId="0" fontId="17" fillId="15" borderId="7" xfId="0" applyFont="1" applyFill="1" applyBorder="1" applyAlignment="1" applyProtection="1">
      <alignment horizontal="center"/>
    </xf>
    <xf numFmtId="0" fontId="17" fillId="15" borderId="8" xfId="0" applyFont="1" applyFill="1" applyBorder="1" applyAlignment="1" applyProtection="1">
      <alignment horizontal="center"/>
    </xf>
    <xf numFmtId="0" fontId="17" fillId="15" borderId="11" xfId="0" applyFont="1" applyFill="1" applyBorder="1" applyAlignment="1" applyProtection="1">
      <alignment horizontal="center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43" xfId="0" applyFont="1" applyBorder="1" applyAlignment="1" applyProtection="1">
      <alignment horizontal="center"/>
      <protection locked="0"/>
    </xf>
    <xf numFmtId="0" fontId="2" fillId="0" borderId="26" xfId="0" applyFont="1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</xf>
    <xf numFmtId="0" fontId="0" fillId="0" borderId="32" xfId="0" applyBorder="1" applyAlignment="1" applyProtection="1">
      <alignment horizontal="center"/>
    </xf>
    <xf numFmtId="0" fontId="0" fillId="0" borderId="2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8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0" fillId="0" borderId="34" xfId="0" applyBorder="1" applyAlignment="1" applyProtection="1">
      <alignment horizontal="center"/>
    </xf>
    <xf numFmtId="0" fontId="0" fillId="0" borderId="42" xfId="0" applyBorder="1" applyAlignment="1" applyProtection="1">
      <alignment horizontal="center"/>
    </xf>
    <xf numFmtId="0" fontId="0" fillId="0" borderId="35" xfId="0" applyBorder="1" applyAlignment="1" applyProtection="1">
      <alignment horizontal="center"/>
    </xf>
    <xf numFmtId="0" fontId="18" fillId="16" borderId="31" xfId="0" applyFont="1" applyFill="1" applyBorder="1" applyAlignment="1" applyProtection="1">
      <alignment horizontal="center"/>
    </xf>
    <xf numFmtId="0" fontId="18" fillId="16" borderId="48" xfId="0" applyFont="1" applyFill="1" applyBorder="1" applyAlignment="1" applyProtection="1">
      <alignment horizontal="center"/>
    </xf>
    <xf numFmtId="0" fontId="2" fillId="0" borderId="44" xfId="0" applyFont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2" fillId="0" borderId="33" xfId="0" applyFont="1" applyBorder="1" applyAlignment="1" applyProtection="1">
      <alignment horizontal="center"/>
    </xf>
    <xf numFmtId="0" fontId="2" fillId="0" borderId="17" xfId="0" applyFont="1" applyBorder="1" applyAlignment="1" applyProtection="1">
      <alignment horizontal="center"/>
    </xf>
    <xf numFmtId="0" fontId="18" fillId="16" borderId="15" xfId="0" applyFont="1" applyFill="1" applyBorder="1" applyAlignment="1" applyProtection="1">
      <alignment horizontal="center"/>
    </xf>
    <xf numFmtId="0" fontId="18" fillId="16" borderId="18" xfId="0" applyFont="1" applyFill="1" applyBorder="1" applyAlignment="1" applyProtection="1">
      <alignment horizontal="center"/>
    </xf>
    <xf numFmtId="0" fontId="18" fillId="16" borderId="16" xfId="0" applyFont="1" applyFill="1" applyBorder="1" applyAlignment="1" applyProtection="1">
      <alignment horizontal="center"/>
    </xf>
    <xf numFmtId="0" fontId="18" fillId="16" borderId="33" xfId="0" applyFont="1" applyFill="1" applyBorder="1" applyAlignment="1" applyProtection="1">
      <alignment horizontal="center"/>
    </xf>
    <xf numFmtId="0" fontId="0" fillId="0" borderId="55" xfId="0" applyBorder="1" applyAlignment="1" applyProtection="1">
      <alignment horizontal="center"/>
    </xf>
    <xf numFmtId="0" fontId="0" fillId="0" borderId="47" xfId="0" applyBorder="1" applyAlignment="1" applyProtection="1">
      <alignment horizontal="center"/>
    </xf>
    <xf numFmtId="0" fontId="0" fillId="0" borderId="56" xfId="0" applyBorder="1" applyAlignment="1" applyProtection="1">
      <alignment horizontal="center"/>
    </xf>
    <xf numFmtId="0" fontId="18" fillId="16" borderId="3" xfId="0" applyFont="1" applyFill="1" applyBorder="1" applyAlignment="1" applyProtection="1">
      <alignment horizontal="center"/>
    </xf>
    <xf numFmtId="0" fontId="18" fillId="16" borderId="0" xfId="0" applyFont="1" applyFill="1" applyBorder="1" applyAlignment="1" applyProtection="1">
      <alignment horizontal="center"/>
    </xf>
    <xf numFmtId="0" fontId="18" fillId="16" borderId="9" xfId="0" applyFont="1" applyFill="1" applyBorder="1" applyAlignment="1" applyProtection="1">
      <alignment horizontal="center"/>
    </xf>
    <xf numFmtId="0" fontId="0" fillId="0" borderId="48" xfId="0" applyBorder="1" applyAlignment="1" applyProtection="1">
      <alignment horizontal="center"/>
    </xf>
    <xf numFmtId="0" fontId="0" fillId="0" borderId="16" xfId="0" applyBorder="1" applyAlignment="1" applyProtection="1">
      <alignment horizontal="center"/>
    </xf>
    <xf numFmtId="0" fontId="0" fillId="0" borderId="33" xfId="0" applyBorder="1" applyAlignment="1" applyProtection="1">
      <alignment horizontal="center"/>
    </xf>
    <xf numFmtId="0" fontId="0" fillId="0" borderId="50" xfId="0" applyBorder="1" applyAlignment="1" applyProtection="1">
      <alignment horizontal="center"/>
    </xf>
    <xf numFmtId="14" fontId="2" fillId="0" borderId="57" xfId="0" applyNumberFormat="1" applyFont="1" applyBorder="1" applyAlignment="1" applyProtection="1">
      <alignment horizontal="center"/>
    </xf>
    <xf numFmtId="14" fontId="2" fillId="0" borderId="44" xfId="0" applyNumberFormat="1" applyFont="1" applyBorder="1" applyAlignment="1" applyProtection="1">
      <alignment horizontal="center"/>
    </xf>
    <xf numFmtId="14" fontId="2" fillId="0" borderId="13" xfId="0" applyNumberFormat="1" applyFont="1" applyBorder="1" applyAlignment="1" applyProtection="1">
      <alignment horizontal="center"/>
    </xf>
    <xf numFmtId="14" fontId="2" fillId="0" borderId="58" xfId="0" applyNumberFormat="1" applyFont="1" applyBorder="1" applyAlignment="1" applyProtection="1">
      <alignment horizontal="center"/>
    </xf>
    <xf numFmtId="14" fontId="2" fillId="0" borderId="42" xfId="0" applyNumberFormat="1" applyFont="1" applyBorder="1" applyAlignment="1" applyProtection="1">
      <alignment horizontal="center"/>
    </xf>
    <xf numFmtId="14" fontId="2" fillId="0" borderId="35" xfId="0" applyNumberFormat="1" applyFont="1" applyBorder="1" applyAlignment="1" applyProtection="1">
      <alignment horizontal="center"/>
    </xf>
    <xf numFmtId="14" fontId="2" fillId="0" borderId="52" xfId="0" applyNumberFormat="1" applyFont="1" applyBorder="1" applyAlignment="1" applyProtection="1">
      <alignment horizontal="center"/>
      <protection locked="0"/>
    </xf>
    <xf numFmtId="14" fontId="2" fillId="0" borderId="43" xfId="0" applyNumberFormat="1" applyFont="1" applyBorder="1" applyAlignment="1" applyProtection="1">
      <alignment horizontal="center"/>
      <protection locked="0"/>
    </xf>
    <xf numFmtId="14" fontId="2" fillId="0" borderId="26" xfId="0" applyNumberFormat="1" applyFont="1" applyBorder="1" applyAlignment="1" applyProtection="1">
      <alignment horizontal="center"/>
      <protection locked="0"/>
    </xf>
    <xf numFmtId="0" fontId="18" fillId="16" borderId="1" xfId="0" applyFont="1" applyFill="1" applyBorder="1" applyAlignment="1" applyProtection="1">
      <alignment horizontal="center"/>
    </xf>
    <xf numFmtId="0" fontId="18" fillId="16" borderId="2" xfId="0" applyFont="1" applyFill="1" applyBorder="1" applyAlignment="1" applyProtection="1">
      <alignment horizontal="center"/>
    </xf>
    <xf numFmtId="0" fontId="18" fillId="16" borderId="6" xfId="0" applyFont="1" applyFill="1" applyBorder="1" applyAlignment="1" applyProtection="1">
      <alignment horizontal="center"/>
    </xf>
    <xf numFmtId="0" fontId="17" fillId="15" borderId="1" xfId="0" applyFont="1" applyFill="1" applyBorder="1" applyAlignment="1" applyProtection="1">
      <alignment horizontal="center" vertical="center"/>
    </xf>
    <xf numFmtId="0" fontId="17" fillId="15" borderId="2" xfId="0" applyFont="1" applyFill="1" applyBorder="1" applyAlignment="1" applyProtection="1">
      <alignment horizontal="center" vertical="center"/>
    </xf>
    <xf numFmtId="0" fontId="17" fillId="15" borderId="6" xfId="0" applyFont="1" applyFill="1" applyBorder="1" applyAlignment="1" applyProtection="1">
      <alignment horizontal="center" vertical="center"/>
    </xf>
    <xf numFmtId="0" fontId="2" fillId="0" borderId="25" xfId="0" applyFont="1" applyBorder="1" applyAlignment="1" applyProtection="1">
      <alignment horizontal="center"/>
    </xf>
    <xf numFmtId="0" fontId="2" fillId="0" borderId="8" xfId="0" applyFont="1" applyBorder="1" applyAlignment="1" applyProtection="1">
      <alignment horizontal="center"/>
    </xf>
    <xf numFmtId="0" fontId="2" fillId="0" borderId="26" xfId="0" applyFont="1" applyBorder="1" applyAlignment="1" applyProtection="1">
      <alignment horizontal="center"/>
    </xf>
    <xf numFmtId="0" fontId="2" fillId="0" borderId="7" xfId="0" applyFont="1" applyBorder="1" applyAlignment="1" applyProtection="1">
      <alignment horizontal="center"/>
    </xf>
    <xf numFmtId="0" fontId="2" fillId="0" borderId="11" xfId="0" applyFont="1" applyBorder="1" applyAlignment="1" applyProtection="1">
      <alignment horizontal="center"/>
    </xf>
    <xf numFmtId="0" fontId="12" fillId="0" borderId="0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8" fillId="0" borderId="0" xfId="0" applyNumberFormat="1" applyFont="1" applyBorder="1" applyAlignment="1" applyProtection="1">
      <alignment horizontal="center" vertical="center"/>
      <protection locked="0"/>
    </xf>
  </cellXfs>
  <cellStyles count="3">
    <cellStyle name="Normal" xfId="0" builtinId="0"/>
    <cellStyle name="Normal 2" xfId="1"/>
    <cellStyle name="Porcentual" xfId="2" builtinId="5"/>
  </cellStyles>
  <dxfs count="14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8652;688"/>
  <ax:ocxPr ax:name="ListRows" ax:value="4"/>
  <ax:ocxPr ax:name="MatchEntry" ax:value="1"/>
  <ax:ocxPr ax:name="ShowDropButtonWhen" ax:value="2"/>
  <ax:ocxPr ax:name="Value" ax:value="22798923"/>
  <ax:ocxPr ax:name="FontName" ax:value="Calibri"/>
  <ax:ocxPr ax:name="FontHeight" ax:value="216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8652;688"/>
  <ax:ocxPr ax:name="ListRows" ax:value="4"/>
  <ax:ocxPr ax:name="MatchEntry" ax:value="1"/>
  <ax:ocxPr ax:name="ShowDropButtonWhen" ax:value="2"/>
  <ax:ocxPr ax:name="Value" ax:value="UAT- SANTA FE"/>
  <ax:ocxPr ax:name="FontName" ax:value="Calibri"/>
  <ax:ocxPr ax:name="FontHeight" ax:value="216"/>
  <ax:ocxPr ax:name="FontCharSet" ax:value="0"/>
  <ax:ocxPr ax:name="FontPitchAndFamily" ax:value="2"/>
</ax:ocx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7514;688"/>
  <ax:ocxPr ax:name="MatchEntry" ax:value="1"/>
  <ax:ocxPr ax:name="ShowDropButtonWhen" ax:value="2"/>
  <ax:ocxPr ax:name="FontName" ax:value="Calibri"/>
  <ax:ocxPr ax:name="FontHeight" ax:value="216"/>
  <ax:ocxPr ax:name="FontCharSet" ax:value="0"/>
  <ax:ocxPr ax:name="FontPitchAndFamily" ax:value="2"/>
</ax:ocx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7514;635"/>
  <ax:ocxPr ax:name="MatchEntry" ax:value="1"/>
  <ax:ocxPr ax:name="ShowDropButtonWhen" ax:value="2"/>
  <ax:ocxPr ax:name="Value" ax:value="21113227"/>
  <ax:ocxPr ax:name="FontName" ax:value="Calibri"/>
  <ax:ocxPr ax:name="FontHeight" ax:value="216"/>
  <ax:ocxPr ax:name="FontCharSet" ax:value="0"/>
  <ax:ocxPr ax:name="FontPitchAndFamily" ax:value="2"/>
</ax:ocx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Ausentismo por enfermedades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2.6885536543508982E-2"/>
          <c:y val="0.25640757560906552"/>
          <c:w val="0.35425468150615791"/>
          <c:h val="0.61149355811851358"/>
        </c:manualLayout>
      </c:layout>
      <c:doughnutChart>
        <c:varyColors val="1"/>
        <c:ser>
          <c:idx val="0"/>
          <c:order val="0"/>
          <c:tx>
            <c:v>Ausentismo por enfermedades</c:v>
          </c:tx>
          <c:dPt>
            <c:idx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927-4C49-B613-55728DE28D01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927-4C49-B613-55728DE28D0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1"/>
            <c:showVal val="1"/>
            <c:showPercent val="1"/>
            <c:separator>; 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(AuxResumen!$Q$15,AuxResumen!$Q$19)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(AuxResumen!$R$15,AuxResumen!$R$19)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927-4C49-B613-55728DE28D01}"/>
            </c:ext>
          </c:extLst>
        </c:ser>
        <c:dLbls>
          <c:showPercent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Ausentismo Total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29559744576287772"/>
          <c:y val="0.14425104928319299"/>
          <c:w val="0.39248278780329959"/>
          <c:h val="0.7382791486858572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EAE-4D7D-A95C-50153BBA0764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EAE-4D7D-A95C-50153BBA0764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CatName val="1"/>
            <c:showPercent val="1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(InformeResumen!$B$9,InformeResumen!$B$13)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(InformeResumen!$C$9,InformeResumen!$C$13)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5EAE-4D7D-A95C-50153BBA0764}"/>
            </c:ext>
          </c:extLst>
        </c:ser>
        <c:ser>
          <c:idx val="1"/>
          <c:order val="1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8C0-487A-9FC3-FB95640C1E12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48C0-487A-9FC3-FB95640C1E12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CatName val="1"/>
            <c:showPercent val="1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(InformeResumen!$B$9,InformeResumen!$B$13)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(InformeResumen!$D$9,InformeResumen!$D$13)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9553-4398-B569-5943BFBB394A}"/>
            </c:ext>
          </c:extLst>
        </c:ser>
        <c:ser>
          <c:idx val="2"/>
          <c:order val="2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48C0-487A-9FC3-FB95640C1E12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48C0-487A-9FC3-FB95640C1E12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CatName val="1"/>
            <c:showPercent val="1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(InformeResumen!$B$9,InformeResumen!$B$13)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(InformeResumen!$E$9,InformeResumen!$E$13)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553-4398-B569-5943BFBB394A}"/>
            </c:ext>
          </c:extLst>
        </c:ser>
        <c:ser>
          <c:idx val="3"/>
          <c:order val="3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48C0-487A-9FC3-FB95640C1E12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48C0-487A-9FC3-FB95640C1E12}"/>
              </c:ext>
            </c:extLst>
          </c:dPt>
          <c:cat>
            <c:strRef>
              <c:f>(InformeResumen!$B$9,InformeResumen!$B$13)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(InformeResumen!$F$9,InformeResumen!$F$13)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9553-4398-B569-5943BFBB394A}"/>
            </c:ext>
          </c:extLst>
        </c:ser>
        <c:firstSliceAng val="0"/>
      </c:pieChart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Ausentismo Inculpable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29559744576287772"/>
          <c:y val="0.14425104928319299"/>
          <c:w val="0.39248278780329959"/>
          <c:h val="0.7382791486858572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C16-4FA2-A981-9576627058D1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C16-4FA2-A981-9576627058D1}"/>
              </c:ext>
            </c:extLst>
          </c:dPt>
          <c:cat>
            <c:strRef>
              <c:f>(InformeResumen!$B$26,InformeResumen!$B$30)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(InformeResumen!$C$26,InformeResumen!$C$30)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C16-4FA2-A981-9576627058D1}"/>
            </c:ext>
          </c:extLst>
        </c:ser>
        <c:ser>
          <c:idx val="1"/>
          <c:order val="1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28D-4636-9A04-B2F1D13C3B97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28D-4636-9A04-B2F1D13C3B97}"/>
              </c:ext>
            </c:extLst>
          </c:dPt>
          <c:cat>
            <c:strRef>
              <c:f>(InformeResumen!$B$26,InformeResumen!$B$30)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(InformeResumen!$D$26,InformeResumen!$D$30)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C16-4FA2-A981-9576627058D1}"/>
            </c:ext>
          </c:extLst>
        </c:ser>
        <c:ser>
          <c:idx val="2"/>
          <c:order val="2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028D-4636-9A04-B2F1D13C3B97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028D-4636-9A04-B2F1D13C3B97}"/>
              </c:ext>
            </c:extLst>
          </c:dPt>
          <c:cat>
            <c:strRef>
              <c:f>(InformeResumen!$B$26,InformeResumen!$B$30)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(InformeResumen!$E$26,InformeResumen!$E$30)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C16-4FA2-A981-9576627058D1}"/>
            </c:ext>
          </c:extLst>
        </c:ser>
        <c:ser>
          <c:idx val="3"/>
          <c:order val="3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028D-4636-9A04-B2F1D13C3B97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028D-4636-9A04-B2F1D13C3B97}"/>
              </c:ext>
            </c:extLst>
          </c:dPt>
          <c:cat>
            <c:strRef>
              <c:f>(InformeResumen!$B$26,InformeResumen!$B$30)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(InformeResumen!$F$26,InformeResumen!$F$30)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0C16-4FA2-A981-9576627058D1}"/>
            </c:ext>
          </c:extLst>
        </c:ser>
        <c:firstSliceAng val="0"/>
      </c:pieChart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Ausentismo por accidentes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29559744576287772"/>
          <c:y val="0.14425104928319299"/>
          <c:w val="0.39248278780329959"/>
          <c:h val="0.7382791486858572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6AD-40EA-99B7-FDEDDFDB2EB9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6AD-40EA-99B7-FDEDDFDB2EB9}"/>
              </c:ext>
            </c:extLst>
          </c:dPt>
          <c:cat>
            <c:strRef>
              <c:f>(InformeResumen!$B$45,InformeResumen!$B$49)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(InformeResumen!$C$45,InformeResumen!$C$49)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6AD-40EA-99B7-FDEDDFDB2EB9}"/>
            </c:ext>
          </c:extLst>
        </c:ser>
        <c:ser>
          <c:idx val="1"/>
          <c:order val="1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D6AD-40EA-99B7-FDEDDFDB2EB9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D6AD-40EA-99B7-FDEDDFDB2EB9}"/>
              </c:ext>
            </c:extLst>
          </c:dPt>
          <c:cat>
            <c:strRef>
              <c:f>(InformeResumen!$B$45,InformeResumen!$B$49)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(InformeResumen!$D$45,InformeResumen!$D$49)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D6AD-40EA-99B7-FDEDDFDB2EB9}"/>
            </c:ext>
          </c:extLst>
        </c:ser>
        <c:ser>
          <c:idx val="2"/>
          <c:order val="2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D6AD-40EA-99B7-FDEDDFDB2EB9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D6AD-40EA-99B7-FDEDDFDB2EB9}"/>
              </c:ext>
            </c:extLst>
          </c:dPt>
          <c:cat>
            <c:strRef>
              <c:f>(InformeResumen!$B$45,InformeResumen!$B$49)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(InformeResumen!$E$45,InformeResumen!$E$49)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D6AD-40EA-99B7-FDEDDFDB2EB9}"/>
            </c:ext>
          </c:extLst>
        </c:ser>
        <c:ser>
          <c:idx val="3"/>
          <c:order val="3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D6AD-40EA-99B7-FDEDDFDB2EB9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D6AD-40EA-99B7-FDEDDFDB2EB9}"/>
              </c:ext>
            </c:extLst>
          </c:dPt>
          <c:cat>
            <c:strRef>
              <c:f>(InformeResumen!$B$45,InformeResumen!$B$49)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(InformeResumen!$F$45,InformeResumen!$F$49)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D6AD-40EA-99B7-FDEDDFDB2EB9}"/>
            </c:ext>
          </c:extLst>
        </c:ser>
        <c:firstSliceAng val="0"/>
      </c:pieChart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Accidentes</a:t>
            </a:r>
            <a:r>
              <a:rPr lang="en-US" baseline="0"/>
              <a:t> denunciados</a:t>
            </a:r>
            <a:endParaRPr lang="en-US"/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29559744576287772"/>
          <c:y val="0.14425104928319299"/>
          <c:w val="0.39248278780329959"/>
          <c:h val="0.7382791486858572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135-476D-8E3D-2FD485F1C1E4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135-476D-8E3D-2FD485F1C1E4}"/>
              </c:ext>
            </c:extLst>
          </c:dPt>
          <c:cat>
            <c:strRef>
              <c:f>InformeResumen!$B$51:$B$52</c:f>
              <c:strCache>
                <c:ptCount val="2"/>
                <c:pt idx="0">
                  <c:v>Denunciados</c:v>
                </c:pt>
                <c:pt idx="1">
                  <c:v>Sin denunciar</c:v>
                </c:pt>
              </c:strCache>
            </c:strRef>
          </c:cat>
          <c:val>
            <c:numRef>
              <c:f>InformeResumen!$C$51:$C$52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135-476D-8E3D-2FD485F1C1E4}"/>
            </c:ext>
          </c:extLst>
        </c:ser>
        <c:ser>
          <c:idx val="1"/>
          <c:order val="1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1135-476D-8E3D-2FD485F1C1E4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1135-476D-8E3D-2FD485F1C1E4}"/>
              </c:ext>
            </c:extLst>
          </c:dPt>
          <c:cat>
            <c:strRef>
              <c:f>InformeResumen!$B$51:$B$52</c:f>
              <c:strCache>
                <c:ptCount val="2"/>
                <c:pt idx="0">
                  <c:v>Denunciados</c:v>
                </c:pt>
                <c:pt idx="1">
                  <c:v>Sin denunciar</c:v>
                </c:pt>
              </c:strCache>
            </c:strRef>
          </c:cat>
          <c:val>
            <c:numRef>
              <c:f>InformeResumen!$D$51:$D$52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1135-476D-8E3D-2FD485F1C1E4}"/>
            </c:ext>
          </c:extLst>
        </c:ser>
        <c:ser>
          <c:idx val="2"/>
          <c:order val="2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1135-476D-8E3D-2FD485F1C1E4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1135-476D-8E3D-2FD485F1C1E4}"/>
              </c:ext>
            </c:extLst>
          </c:dPt>
          <c:cat>
            <c:strRef>
              <c:f>InformeResumen!$B$51:$B$52</c:f>
              <c:strCache>
                <c:ptCount val="2"/>
                <c:pt idx="0">
                  <c:v>Denunciados</c:v>
                </c:pt>
                <c:pt idx="1">
                  <c:v>Sin denunciar</c:v>
                </c:pt>
              </c:strCache>
            </c:strRef>
          </c:cat>
          <c:val>
            <c:numRef>
              <c:f>InformeResumen!$E$51:$E$52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1135-476D-8E3D-2FD485F1C1E4}"/>
            </c:ext>
          </c:extLst>
        </c:ser>
        <c:ser>
          <c:idx val="3"/>
          <c:order val="3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1135-476D-8E3D-2FD485F1C1E4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1135-476D-8E3D-2FD485F1C1E4}"/>
              </c:ext>
            </c:extLst>
          </c:dPt>
          <c:cat>
            <c:strRef>
              <c:f>InformeResumen!$B$51:$B$52</c:f>
              <c:strCache>
                <c:ptCount val="2"/>
                <c:pt idx="0">
                  <c:v>Denunciados</c:v>
                </c:pt>
                <c:pt idx="1">
                  <c:v>Sin denunciar</c:v>
                </c:pt>
              </c:strCache>
            </c:strRef>
          </c:cat>
          <c:val>
            <c:numRef>
              <c:f>InformeResumen!$F$51:$F$52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1135-476D-8E3D-2FD485F1C1E4}"/>
            </c:ext>
          </c:extLst>
        </c:ser>
        <c:firstSliceAng val="0"/>
      </c:pieChart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 de accidente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29559744576287772"/>
          <c:y val="0.14425104928319299"/>
          <c:w val="0.39248278780329959"/>
          <c:h val="0.7382791486858572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59E-4D2C-961F-C123F014220F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59E-4D2C-961F-C123F014220F}"/>
              </c:ext>
            </c:extLst>
          </c:dPt>
          <c:cat>
            <c:strRef>
              <c:f>InformeResumen!$B$53:$B$54</c:f>
              <c:strCache>
                <c:ptCount val="2"/>
                <c:pt idx="0">
                  <c:v>In itinere</c:v>
                </c:pt>
                <c:pt idx="1">
                  <c:v>En función laboral</c:v>
                </c:pt>
              </c:strCache>
            </c:strRef>
          </c:cat>
          <c:val>
            <c:numRef>
              <c:f>InformeResumen!$C$53:$C$54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59E-4D2C-961F-C123F014220F}"/>
            </c:ext>
          </c:extLst>
        </c:ser>
        <c:ser>
          <c:idx val="1"/>
          <c:order val="1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B59E-4D2C-961F-C123F014220F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B59E-4D2C-961F-C123F014220F}"/>
              </c:ext>
            </c:extLst>
          </c:dPt>
          <c:cat>
            <c:strRef>
              <c:f>InformeResumen!$B$53:$B$54</c:f>
              <c:strCache>
                <c:ptCount val="2"/>
                <c:pt idx="0">
                  <c:v>In itinere</c:v>
                </c:pt>
                <c:pt idx="1">
                  <c:v>En función laboral</c:v>
                </c:pt>
              </c:strCache>
            </c:strRef>
          </c:cat>
          <c:val>
            <c:numRef>
              <c:f>InformeResumen!$D$53:$D$54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B59E-4D2C-961F-C123F014220F}"/>
            </c:ext>
          </c:extLst>
        </c:ser>
        <c:ser>
          <c:idx val="2"/>
          <c:order val="2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B59E-4D2C-961F-C123F014220F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B59E-4D2C-961F-C123F014220F}"/>
              </c:ext>
            </c:extLst>
          </c:dPt>
          <c:cat>
            <c:strRef>
              <c:f>InformeResumen!$B$53:$B$54</c:f>
              <c:strCache>
                <c:ptCount val="2"/>
                <c:pt idx="0">
                  <c:v>In itinere</c:v>
                </c:pt>
                <c:pt idx="1">
                  <c:v>En función laboral</c:v>
                </c:pt>
              </c:strCache>
            </c:strRef>
          </c:cat>
          <c:val>
            <c:numRef>
              <c:f>InformeResumen!$E$53:$E$54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B59E-4D2C-961F-C123F014220F}"/>
            </c:ext>
          </c:extLst>
        </c:ser>
        <c:ser>
          <c:idx val="3"/>
          <c:order val="3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B59E-4D2C-961F-C123F014220F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B59E-4D2C-961F-C123F014220F}"/>
              </c:ext>
            </c:extLst>
          </c:dPt>
          <c:cat>
            <c:strRef>
              <c:f>InformeResumen!$B$53:$B$54</c:f>
              <c:strCache>
                <c:ptCount val="2"/>
                <c:pt idx="0">
                  <c:v>In itinere</c:v>
                </c:pt>
                <c:pt idx="1">
                  <c:v>En función laboral</c:v>
                </c:pt>
              </c:strCache>
            </c:strRef>
          </c:cat>
          <c:val>
            <c:numRef>
              <c:f>InformeResumen!$F$53:$F$54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B59E-4D2C-961F-C123F014220F}"/>
            </c:ext>
          </c:extLst>
        </c:ser>
        <c:firstSliceAng val="0"/>
      </c:pieChart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plotArea>
      <c:layout>
        <c:manualLayout>
          <c:layoutTarget val="inner"/>
          <c:xMode val="edge"/>
          <c:yMode val="edge"/>
          <c:x val="0.30511694118880039"/>
          <c:y val="0.21231026922897969"/>
          <c:w val="0.35425468150615791"/>
          <c:h val="0.61149355811851358"/>
        </c:manualLayout>
      </c:layout>
      <c:doughnutChart>
        <c:varyColors val="1"/>
        <c:ser>
          <c:idx val="0"/>
          <c:order val="0"/>
          <c:tx>
            <c:v>Ausentismo Total (Per. 1)</c:v>
          </c:tx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2DA-4FDF-AE50-C1ADCA0FEE72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2DA-4FDF-AE50-C1ADCA0FEE72}"/>
              </c:ext>
            </c:extLst>
          </c:dPt>
          <c:dLbls>
            <c:delete val="1"/>
          </c:dLbls>
          <c:cat>
            <c:strRef>
              <c:f>(InformeComparación!$B$10,InformeComparación!$B$14)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(InformeComparación!$C$10,InformeComparación!$C$14)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2DA-4FDF-AE50-C1ADCA0FEE72}"/>
            </c:ext>
          </c:extLst>
        </c:ser>
        <c:dLbls>
          <c:showPercent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plotArea>
      <c:layout>
        <c:manualLayout>
          <c:layoutTarget val="inner"/>
          <c:xMode val="edge"/>
          <c:yMode val="edge"/>
          <c:x val="0.33605204149520745"/>
          <c:y val="0.2211297075488142"/>
          <c:w val="0.35425468150615791"/>
          <c:h val="0.61149355811851358"/>
        </c:manualLayout>
      </c:layout>
      <c:doughnutChart>
        <c:varyColors val="1"/>
        <c:ser>
          <c:idx val="0"/>
          <c:order val="0"/>
          <c:tx>
            <c:v>Ausentismo Total (Per. 2)</c:v>
          </c:tx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05E-4C3E-B591-C07C9C00A90F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05E-4C3E-B591-C07C9C00A90F}"/>
              </c:ext>
            </c:extLst>
          </c:dPt>
          <c:dLbls>
            <c:delete val="1"/>
          </c:dLbls>
          <c:cat>
            <c:strRef>
              <c:f>(InformeComparación!$D$10,InformeComparación!$D$14)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(InformeComparación!$E$10,InformeComparación!$E$14)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05E-4C3E-B591-C07C9C00A90F}"/>
            </c:ext>
          </c:extLst>
        </c:ser>
        <c:dLbls>
          <c:showPercent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layout>
        <c:manualLayout>
          <c:xMode val="edge"/>
          <c:yMode val="edge"/>
          <c:x val="0.17044007490636709"/>
          <c:y val="6.9540436881862802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plotArea>
      <c:layout>
        <c:manualLayout>
          <c:layoutTarget val="inner"/>
          <c:xMode val="edge"/>
          <c:yMode val="edge"/>
          <c:x val="0.34001339964117905"/>
          <c:y val="0.22994930555555568"/>
          <c:w val="0.35425468150615791"/>
          <c:h val="0.61149355811851358"/>
        </c:manualLayout>
      </c:layout>
      <c:doughnutChart>
        <c:varyColors val="1"/>
        <c:ser>
          <c:idx val="0"/>
          <c:order val="0"/>
          <c:tx>
            <c:v>Ausentismo Inculpable (Per. 1)</c:v>
          </c:tx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06D-4AAB-9156-7A1D5A395E19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06D-4AAB-9156-7A1D5A395E19}"/>
              </c:ext>
            </c:extLst>
          </c:dPt>
          <c:dLbls>
            <c:delete val="1"/>
          </c:dLbls>
          <c:cat>
            <c:strRef>
              <c:f>(InformeComparación!$B$26,InformeComparación!$B$30)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(InformeComparación!$C$26,InformeComparación!$C$30)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06D-4AAB-9156-7A1D5A395E19}"/>
            </c:ext>
          </c:extLst>
        </c:ser>
        <c:dLbls>
          <c:showPercent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plotArea>
      <c:layout>
        <c:manualLayout>
          <c:layoutTarget val="inner"/>
          <c:xMode val="edge"/>
          <c:yMode val="edge"/>
          <c:x val="0.32850705040710454"/>
          <c:y val="0.22112986111111116"/>
          <c:w val="0.35425468150615791"/>
          <c:h val="0.61149355811851358"/>
        </c:manualLayout>
      </c:layout>
      <c:doughnutChart>
        <c:varyColors val="1"/>
        <c:ser>
          <c:idx val="0"/>
          <c:order val="0"/>
          <c:tx>
            <c:v>Tipo de inculpable (Per. 1)</c:v>
          </c:tx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04C-4B12-A852-5E437B075184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04C-4B12-A852-5E437B075184}"/>
              </c:ext>
            </c:extLst>
          </c:dPt>
          <c:dLbls>
            <c:delete val="1"/>
          </c:dLbls>
          <c:cat>
            <c:strRef>
              <c:f>InformeComparación!$B$31:$B$32</c:f>
              <c:strCache>
                <c:ptCount val="2"/>
                <c:pt idx="0">
                  <c:v>Agudos (&lt;=30)</c:v>
                </c:pt>
                <c:pt idx="1">
                  <c:v>Crónicos (&gt;30)</c:v>
                </c:pt>
              </c:strCache>
            </c:strRef>
          </c:cat>
          <c:val>
            <c:numRef>
              <c:f>InformeComparación!$C$31:$C$32</c:f>
              <c:numCache>
                <c:formatCode>0%</c:formatCode>
                <c:ptCount val="2"/>
                <c:pt idx="0" formatCode="0.0%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04C-4B12-A852-5E437B075184}"/>
            </c:ext>
          </c:extLst>
        </c:ser>
        <c:dLbls>
          <c:showPercent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layout>
        <c:manualLayout>
          <c:xMode val="edge"/>
          <c:yMode val="edge"/>
          <c:x val="0.14665990030744935"/>
          <c:y val="7.0555555555555524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plotArea>
      <c:layout>
        <c:manualLayout>
          <c:layoutTarget val="inner"/>
          <c:xMode val="edge"/>
          <c:yMode val="edge"/>
          <c:x val="0.33209078940268394"/>
          <c:y val="0.23876875000000009"/>
          <c:w val="0.35425468150615791"/>
          <c:h val="0.61149355811851358"/>
        </c:manualLayout>
      </c:layout>
      <c:doughnutChart>
        <c:varyColors val="1"/>
        <c:ser>
          <c:idx val="0"/>
          <c:order val="0"/>
          <c:tx>
            <c:v>Ausentismo Inculpable (Per. 2)</c:v>
          </c:tx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499-48FA-B0D6-F294044A9B35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499-48FA-B0D6-F294044A9B35}"/>
              </c:ext>
            </c:extLst>
          </c:dPt>
          <c:dLbls>
            <c:delete val="1"/>
          </c:dLbls>
          <c:cat>
            <c:strRef>
              <c:f>(InformeComparación!$D$26,InformeComparación!$D$30)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(InformeComparación!$E$26,InformeComparación!$E$30)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499-48FA-B0D6-F294044A9B35}"/>
            </c:ext>
          </c:extLst>
        </c:ser>
        <c:dLbls>
          <c:showPercent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plotArea>
      <c:layout>
        <c:manualLayout>
          <c:layoutTarget val="inner"/>
          <c:xMode val="edge"/>
          <c:yMode val="edge"/>
          <c:x val="0.32850694794259755"/>
          <c:y val="0.22994930555555568"/>
          <c:w val="0.35425468150615791"/>
          <c:h val="0.61149355811851358"/>
        </c:manualLayout>
      </c:layout>
      <c:doughnutChart>
        <c:varyColors val="1"/>
        <c:ser>
          <c:idx val="0"/>
          <c:order val="0"/>
          <c:tx>
            <c:v>Tipo de inculpable (Per. 2)</c:v>
          </c:tx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FCA-409F-8326-E0001D71ED90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FCA-409F-8326-E0001D71ED90}"/>
              </c:ext>
            </c:extLst>
          </c:dPt>
          <c:dLbls>
            <c:delete val="1"/>
          </c:dLbls>
          <c:cat>
            <c:strRef>
              <c:f>InformeComparación!$D$31:$D$32</c:f>
              <c:strCache>
                <c:ptCount val="2"/>
                <c:pt idx="0">
                  <c:v>Agudos (&lt;=30)</c:v>
                </c:pt>
                <c:pt idx="1">
                  <c:v>Crónicos (&gt;30)</c:v>
                </c:pt>
              </c:strCache>
            </c:strRef>
          </c:cat>
          <c:val>
            <c:numRef>
              <c:f>InformeComparación!$E$31:$E$32</c:f>
              <c:numCache>
                <c:formatCode>0%</c:formatCode>
                <c:ptCount val="2"/>
                <c:pt idx="0" formatCode="0.0%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FCA-409F-8326-E0001D71ED90}"/>
            </c:ext>
          </c:extLst>
        </c:ser>
        <c:dLbls>
          <c:showPercent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layout>
        <c:manualLayout>
          <c:xMode val="edge"/>
          <c:yMode val="edge"/>
          <c:x val="0.15585330836454431"/>
          <c:y val="1.5427524647596473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3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plotArea>
      <c:layout>
        <c:manualLayout>
          <c:layoutTarget val="inner"/>
          <c:xMode val="edge"/>
          <c:yMode val="edge"/>
          <c:x val="0.33209089298502598"/>
          <c:y val="0.20349097222222229"/>
          <c:w val="0.35425468150615791"/>
          <c:h val="0.61149355811851358"/>
        </c:manualLayout>
      </c:layout>
      <c:doughnutChart>
        <c:varyColors val="1"/>
        <c:ser>
          <c:idx val="0"/>
          <c:order val="0"/>
          <c:tx>
            <c:v>Ausentismo por accidentes (Per. 1)</c:v>
          </c:tx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671-497F-A525-5FB43A17C11F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671-497F-A525-5FB43A17C11F}"/>
              </c:ext>
            </c:extLst>
          </c:dPt>
          <c:dLbls>
            <c:delete val="1"/>
          </c:dLbls>
          <c:cat>
            <c:strRef>
              <c:f>(InformeComparación!$B$52,InformeComparación!$B$56)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(InformeComparación!$C$52,InformeComparación!$C$56)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671-497F-A525-5FB43A17C11F}"/>
            </c:ext>
          </c:extLst>
        </c:ser>
        <c:dLbls>
          <c:showPercent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layout>
        <c:manualLayout>
          <c:xMode val="edge"/>
          <c:yMode val="edge"/>
          <c:x val="0.15585330836454431"/>
          <c:y val="7.7137623237982355E-3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3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plotArea>
      <c:layout>
        <c:manualLayout>
          <c:layoutTarget val="inner"/>
          <c:xMode val="edge"/>
          <c:yMode val="edge"/>
          <c:x val="0.32850694794259755"/>
          <c:y val="0.18585208333333339"/>
          <c:w val="0.35425468150615791"/>
          <c:h val="0.61149355811851358"/>
        </c:manualLayout>
      </c:layout>
      <c:doughnutChart>
        <c:varyColors val="1"/>
        <c:ser>
          <c:idx val="0"/>
          <c:order val="0"/>
          <c:tx>
            <c:v>Ausentismo por accidentes (Per. 2)</c:v>
          </c:tx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068-42D4-A7A8-2503E6A8E401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068-42D4-A7A8-2503E6A8E401}"/>
              </c:ext>
            </c:extLst>
          </c:dPt>
          <c:dLbls>
            <c:delete val="1"/>
          </c:dLbls>
          <c:cat>
            <c:strRef>
              <c:f>(InformeComparación!$D$52,InformeComparación!$D$56)</c:f>
              <c:strCache>
                <c:ptCount val="2"/>
                <c:pt idx="0">
                  <c:v>Días caídos totales</c:v>
                </c:pt>
                <c:pt idx="1">
                  <c:v>Días trabajados totales</c:v>
                </c:pt>
              </c:strCache>
            </c:strRef>
          </c:cat>
          <c:val>
            <c:numRef>
              <c:f>(InformeComparación!$E$52,InformeComparación!$E$56)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068-42D4-A7A8-2503E6A8E401}"/>
            </c:ext>
          </c:extLst>
        </c:ser>
        <c:dLbls>
          <c:showPercent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Tipos de accidentes (Per. 1)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32812963965694941"/>
          <c:y val="0.23876875000000009"/>
          <c:w val="0.35425468150615791"/>
          <c:h val="0.61149355811851358"/>
        </c:manualLayout>
      </c:layout>
      <c:doughnutChart>
        <c:varyColors val="1"/>
        <c:ser>
          <c:idx val="0"/>
          <c:order val="0"/>
          <c:tx>
            <c:v>Tipos de accidentes (Per. 1)</c:v>
          </c:tx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D77-4934-8D41-C38AD8C6C1C3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D77-4934-8D41-C38AD8C6C1C3}"/>
              </c:ext>
            </c:extLst>
          </c:dPt>
          <c:dLbls>
            <c:delete val="1"/>
          </c:dLbls>
          <c:cat>
            <c:strRef>
              <c:f>InformeComparación!$B$70:$B$71</c:f>
              <c:strCache>
                <c:ptCount val="2"/>
                <c:pt idx="0">
                  <c:v>In itinere</c:v>
                </c:pt>
                <c:pt idx="1">
                  <c:v>En función laboral</c:v>
                </c:pt>
              </c:strCache>
            </c:strRef>
          </c:cat>
          <c:val>
            <c:numRef>
              <c:f>InformeComparación!$C$70:$C$71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D77-4934-8D41-C38AD8C6C1C3}"/>
            </c:ext>
          </c:extLst>
        </c:ser>
        <c:dLbls>
          <c:showPercent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Accidentes denunciados (Per. 1)</a:t>
            </a:r>
          </a:p>
        </c:rich>
      </c:tx>
      <c:layout>
        <c:manualLayout>
          <c:xMode val="edge"/>
          <c:yMode val="edge"/>
          <c:x val="0.21620583046584346"/>
          <c:y val="2.6458333333333341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32492320782918344"/>
          <c:y val="0.20349097222222229"/>
          <c:w val="0.35425468150615791"/>
          <c:h val="0.61149355811851358"/>
        </c:manualLayout>
      </c:layout>
      <c:doughnutChart>
        <c:varyColors val="1"/>
        <c:ser>
          <c:idx val="0"/>
          <c:order val="0"/>
          <c:tx>
            <c:v>Accidentes denunciados (Per. 1)</c:v>
          </c:tx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18C-48A3-BBBC-CA6562E6F70C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18C-48A3-BBBC-CA6562E6F70C}"/>
              </c:ext>
            </c:extLst>
          </c:dPt>
          <c:dLbls>
            <c:delete val="1"/>
          </c:dLbls>
          <c:cat>
            <c:strRef>
              <c:f>InformeComparación!$B$68:$B$69</c:f>
              <c:strCache>
                <c:ptCount val="2"/>
                <c:pt idx="0">
                  <c:v>Denunciados</c:v>
                </c:pt>
                <c:pt idx="1">
                  <c:v>Sin denunciar</c:v>
                </c:pt>
              </c:strCache>
            </c:strRef>
          </c:cat>
          <c:val>
            <c:numRef>
              <c:f>InformeComparación!$C$68:$C$69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18C-48A3-BBBC-CA6562E6F70C}"/>
            </c:ext>
          </c:extLst>
        </c:ser>
        <c:dLbls>
          <c:showPercent val="1"/>
        </c:dLbls>
        <c:firstSliceAng val="0"/>
        <c:holeSize val="75"/>
      </c:doughnutChart>
      <c:spPr>
        <a:noFill/>
        <a:ln w="25400"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Tipos de accidentes (Per. 2)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32039573844133146"/>
          <c:y val="0.22112986111111116"/>
          <c:w val="0.35425468150615791"/>
          <c:h val="0.61149355811851358"/>
        </c:manualLayout>
      </c:layout>
      <c:doughnutChart>
        <c:varyColors val="1"/>
        <c:ser>
          <c:idx val="0"/>
          <c:order val="0"/>
          <c:tx>
            <c:v>Tipos de accidentes (Per. 2)</c:v>
          </c:tx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D2F-4C0C-9957-3B6F5ACFC60B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D2F-4C0C-9957-3B6F5ACFC60B}"/>
              </c:ext>
            </c:extLst>
          </c:dPt>
          <c:dLbls>
            <c:delete val="1"/>
          </c:dLbls>
          <c:cat>
            <c:strRef>
              <c:f>InformeComparación!$D$70:$D$71</c:f>
              <c:strCache>
                <c:ptCount val="2"/>
                <c:pt idx="0">
                  <c:v>In itinere</c:v>
                </c:pt>
                <c:pt idx="1">
                  <c:v>En función laboral</c:v>
                </c:pt>
              </c:strCache>
            </c:strRef>
          </c:cat>
          <c:val>
            <c:numRef>
              <c:f>InformeComparación!$E$70:$E$71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D2F-4C0C-9957-3B6F5ACFC60B}"/>
            </c:ext>
          </c:extLst>
        </c:ser>
        <c:dLbls>
          <c:showPercent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AR"/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Accidentes denunciados (Per. 2)</a:t>
            </a:r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32020703312511289"/>
          <c:y val="0.22112986111111116"/>
          <c:w val="0.35425468150615791"/>
          <c:h val="0.61149355811851358"/>
        </c:manualLayout>
      </c:layout>
      <c:doughnutChart>
        <c:varyColors val="1"/>
        <c:ser>
          <c:idx val="0"/>
          <c:order val="0"/>
          <c:tx>
            <c:v>Accidentes denunciados (Per. 2)</c:v>
          </c:tx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659-4E97-9733-9B5DEFA679B3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659-4E97-9733-9B5DEFA679B3}"/>
              </c:ext>
            </c:extLst>
          </c:dPt>
          <c:dLbls>
            <c:delete val="1"/>
          </c:dLbls>
          <c:cat>
            <c:strRef>
              <c:f>InformeComparación!$D$68:$D$69</c:f>
              <c:strCache>
                <c:ptCount val="2"/>
                <c:pt idx="0">
                  <c:v>Denunciados</c:v>
                </c:pt>
                <c:pt idx="1">
                  <c:v>Sin denunciar</c:v>
                </c:pt>
              </c:strCache>
            </c:strRef>
          </c:cat>
          <c:val>
            <c:numRef>
              <c:f>InformeComparación!$E$68:$E$69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659-4E97-9733-9B5DEFA679B3}"/>
            </c:ext>
          </c:extLst>
        </c:ser>
        <c:dLbls>
          <c:showPercent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Selecci&#243;n d&#237;as no h&#225;bile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MEN&#218; PRINCIPAL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MEN&#218; PRINCIPAL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Men&#250; principal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hyperlink" Target="#Par&#225;metros!A1"/><Relationship Id="rId1" Type="http://schemas.openxmlformats.org/officeDocument/2006/relationships/chart" Target="../charts/chart2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chart" Target="../charts/chart18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2" Type="http://schemas.openxmlformats.org/officeDocument/2006/relationships/chart" Target="../charts/chart7.xml"/><Relationship Id="rId1" Type="http://schemas.openxmlformats.org/officeDocument/2006/relationships/hyperlink" Target="#Par&#225;metros!A1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chart" Target="../charts/chart10.xml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Men&#250; principal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MEN&#218; PRINCIPAL'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1719495</xdr:colOff>
      <xdr:row>9</xdr:row>
      <xdr:rowOff>139648</xdr:rowOff>
    </xdr:from>
    <xdr:to>
      <xdr:col>0</xdr:col>
      <xdr:colOff>2900283</xdr:colOff>
      <xdr:row>11</xdr:row>
      <xdr:rowOff>138423</xdr:rowOff>
    </xdr:to>
    <xdr:sp macro="[0]!IrAParámetros" textlink="">
      <xdr:nvSpPr>
        <xdr:cNvPr id="20" name="Rectángulo redondeado 26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1719495" y="1956725"/>
          <a:ext cx="1180788" cy="532175"/>
        </a:xfrm>
        <a:prstGeom prst="roundRect">
          <a:avLst/>
        </a:prstGeom>
        <a:solidFill>
          <a:schemeClr val="accent1">
            <a:lumMod val="50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AR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SELECCIONAR PARÁMETROS</a:t>
          </a:r>
        </a:p>
      </xdr:txBody>
    </xdr:sp>
    <xdr:clientData fPrintsWithSheet="0"/>
  </xdr:twoCellAnchor>
  <xdr:twoCellAnchor editAs="absolute">
    <xdr:from>
      <xdr:col>2</xdr:col>
      <xdr:colOff>328246</xdr:colOff>
      <xdr:row>10</xdr:row>
      <xdr:rowOff>19430</xdr:rowOff>
    </xdr:from>
    <xdr:to>
      <xdr:col>4</xdr:col>
      <xdr:colOff>463062</xdr:colOff>
      <xdr:row>11</xdr:row>
      <xdr:rowOff>199292</xdr:rowOff>
    </xdr:to>
    <xdr:sp macro="[0]!IrARegistroAusentismo" textlink="">
      <xdr:nvSpPr>
        <xdr:cNvPr id="30" name="Rectángulo redondeado 2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 flipH="1">
          <a:off x="5597769" y="2018215"/>
          <a:ext cx="1184031" cy="531554"/>
        </a:xfrm>
        <a:prstGeom prst="roundRect">
          <a:avLst/>
        </a:prstGeom>
        <a:solidFill>
          <a:schemeClr val="accent6">
            <a:lumMod val="50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baseline="0">
              <a:solidFill>
                <a:schemeClr val="bg1"/>
              </a:solidFill>
            </a:rPr>
            <a:t>ACTUALIZAR DÍAS</a:t>
          </a:r>
        </a:p>
      </xdr:txBody>
    </xdr:sp>
    <xdr:clientData fPrintsWithSheet="0"/>
  </xdr:twoCellAnchor>
  <xdr:twoCellAnchor editAs="absolute">
    <xdr:from>
      <xdr:col>0</xdr:col>
      <xdr:colOff>1719183</xdr:colOff>
      <xdr:row>4</xdr:row>
      <xdr:rowOff>83872</xdr:rowOff>
    </xdr:from>
    <xdr:to>
      <xdr:col>0</xdr:col>
      <xdr:colOff>2896469</xdr:colOff>
      <xdr:row>7</xdr:row>
      <xdr:rowOff>67001</xdr:rowOff>
    </xdr:to>
    <xdr:sp macro="[0]!IrABúsquedaDeEmpleados" textlink="">
      <xdr:nvSpPr>
        <xdr:cNvPr id="31" name="Rectángulo redondeado 22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719183" y="898626"/>
          <a:ext cx="1177286" cy="539975"/>
        </a:xfrm>
        <a:prstGeom prst="roundRect">
          <a:avLst/>
        </a:prstGeom>
        <a:solidFill>
          <a:schemeClr val="tx2">
            <a:lumMod val="50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 baseline="0"/>
            <a:t>BÚSQUEDA DE EMPLEADOS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318714</xdr:colOff>
      <xdr:row>0</xdr:row>
      <xdr:rowOff>113600</xdr:rowOff>
    </xdr:from>
    <xdr:to>
      <xdr:col>4</xdr:col>
      <xdr:colOff>1636974</xdr:colOff>
      <xdr:row>2</xdr:row>
      <xdr:rowOff>103674</xdr:rowOff>
    </xdr:to>
    <xdr:sp macro="[2]!CargaParcial" textlink="">
      <xdr:nvSpPr>
        <xdr:cNvPr id="2" name="Rectángulo redondeado 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9568731" y="113600"/>
          <a:ext cx="1318260" cy="500283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/>
            <a:t>IR A MENÚ PRINCIPAL</a:t>
          </a:r>
        </a:p>
      </xdr:txBody>
    </xdr:sp>
    <xdr:clientData fPrintsWithSheet="0"/>
  </xdr:twoCellAnchor>
  <xdr:twoCellAnchor editAs="absolute">
    <xdr:from>
      <xdr:col>4</xdr:col>
      <xdr:colOff>326663</xdr:colOff>
      <xdr:row>3</xdr:row>
      <xdr:rowOff>50194</xdr:rowOff>
    </xdr:from>
    <xdr:to>
      <xdr:col>4</xdr:col>
      <xdr:colOff>1630018</xdr:colOff>
      <xdr:row>6</xdr:row>
      <xdr:rowOff>39412</xdr:rowOff>
    </xdr:to>
    <xdr:sp macro="[0]!VerHistoraClinica" textlink="">
      <xdr:nvSpPr>
        <xdr:cNvPr id="4" name="Rectángulo redondeado 5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9576680" y="745933"/>
          <a:ext cx="1303355" cy="545809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800" b="1"/>
            <a:t>VER HISTORIA CLÍNICA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670112</xdr:colOff>
      <xdr:row>0</xdr:row>
      <xdr:rowOff>98612</xdr:rowOff>
    </xdr:from>
    <xdr:to>
      <xdr:col>11</xdr:col>
      <xdr:colOff>356348</xdr:colOff>
      <xdr:row>2</xdr:row>
      <xdr:rowOff>116541</xdr:rowOff>
    </xdr:to>
    <xdr:sp macro="[2]!CargaParcial" textlink="">
      <xdr:nvSpPr>
        <xdr:cNvPr id="2" name="Rectángulo redondeado 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12658164" y="98612"/>
          <a:ext cx="1389530" cy="537882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/>
            <a:t>IR A MENÚ PRINCIPAL</a:t>
          </a:r>
        </a:p>
      </xdr:txBody>
    </xdr:sp>
    <xdr:clientData fPrintsWithSheet="0"/>
  </xdr:twoCellAnchor>
  <xdr:twoCellAnchor editAs="absolute">
    <xdr:from>
      <xdr:col>9</xdr:col>
      <xdr:colOff>670112</xdr:colOff>
      <xdr:row>2</xdr:row>
      <xdr:rowOff>170329</xdr:rowOff>
    </xdr:from>
    <xdr:to>
      <xdr:col>11</xdr:col>
      <xdr:colOff>374277</xdr:colOff>
      <xdr:row>6</xdr:row>
      <xdr:rowOff>35858</xdr:rowOff>
    </xdr:to>
    <xdr:sp macro="[0]!ImprimirHistMed" textlink="">
      <xdr:nvSpPr>
        <xdr:cNvPr id="3" name="Rectángulo redondeado 5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12658164" y="690282"/>
          <a:ext cx="1407459" cy="6096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/>
            <a:t>IMPRIMIR HISTÓRIA</a:t>
          </a:r>
          <a:r>
            <a:rPr lang="es-AR" sz="1100" b="1" baseline="0"/>
            <a:t> MÉDICA</a:t>
          </a:r>
          <a:endParaRPr lang="es-AR" sz="1100" b="1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470261</xdr:colOff>
      <xdr:row>0</xdr:row>
      <xdr:rowOff>252549</xdr:rowOff>
    </xdr:from>
    <xdr:to>
      <xdr:col>13</xdr:col>
      <xdr:colOff>6090</xdr:colOff>
      <xdr:row>0</xdr:row>
      <xdr:rowOff>675323</xdr:rowOff>
    </xdr:to>
    <xdr:sp macro="[0]!ActualizarListas" textlink="">
      <xdr:nvSpPr>
        <xdr:cNvPr id="2" name="Rectángulo redondeado 5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15111547" y="252549"/>
          <a:ext cx="1583704" cy="422774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000" b="1"/>
            <a:t>Actualizar listas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140676</xdr:colOff>
      <xdr:row>0</xdr:row>
      <xdr:rowOff>52754</xdr:rowOff>
    </xdr:from>
    <xdr:to>
      <xdr:col>6</xdr:col>
      <xdr:colOff>140676</xdr:colOff>
      <xdr:row>1</xdr:row>
      <xdr:rowOff>213266</xdr:rowOff>
    </xdr:to>
    <xdr:sp macro="" textlink="">
      <xdr:nvSpPr>
        <xdr:cNvPr id="5" name="Rectángulo redondeado 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6518030" y="52754"/>
          <a:ext cx="1582615" cy="41842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000" b="1"/>
            <a:t>IR A MENÚ PRINCIPAL</a:t>
          </a:r>
        </a:p>
      </xdr:txBody>
    </xdr:sp>
    <xdr:clientData fPrintsWithSheet="0"/>
  </xdr:twoCellAnchor>
  <xdr:twoCellAnchor editAs="absolute">
    <xdr:from>
      <xdr:col>4</xdr:col>
      <xdr:colOff>140676</xdr:colOff>
      <xdr:row>3</xdr:row>
      <xdr:rowOff>29307</xdr:rowOff>
    </xdr:from>
    <xdr:to>
      <xdr:col>6</xdr:col>
      <xdr:colOff>140676</xdr:colOff>
      <xdr:row>4</xdr:row>
      <xdr:rowOff>189820</xdr:rowOff>
    </xdr:to>
    <xdr:sp macro="[0]!ObtenerInforme" textlink="">
      <xdr:nvSpPr>
        <xdr:cNvPr id="6" name="Rectángulo redondeado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6518030" y="603738"/>
          <a:ext cx="1582615" cy="41842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000" b="1"/>
            <a:t>OBTENER</a:t>
          </a:r>
          <a:r>
            <a:rPr lang="es-AR" sz="1000" b="1" baseline="0"/>
            <a:t> INFORME</a:t>
          </a:r>
          <a:endParaRPr lang="es-AR" sz="1000" b="1"/>
        </a:p>
      </xdr:txBody>
    </xdr:sp>
    <xdr:clientData fPrintsWithSheet="0"/>
  </xdr:twoCellAnchor>
  <xdr:twoCellAnchor editAs="absolute">
    <xdr:from>
      <xdr:col>6</xdr:col>
      <xdr:colOff>339970</xdr:colOff>
      <xdr:row>0</xdr:row>
      <xdr:rowOff>46892</xdr:rowOff>
    </xdr:from>
    <xdr:to>
      <xdr:col>7</xdr:col>
      <xdr:colOff>1137138</xdr:colOff>
      <xdr:row>1</xdr:row>
      <xdr:rowOff>207404</xdr:rowOff>
    </xdr:to>
    <xdr:sp macro="[0]!LimpiarParámetros" textlink="">
      <xdr:nvSpPr>
        <xdr:cNvPr id="8" name="Rectángulo redondeado 5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8299939" y="46892"/>
          <a:ext cx="1582615" cy="418420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000" b="1"/>
            <a:t>LIMPIAR PARÁMETROS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6626</xdr:colOff>
      <xdr:row>19</xdr:row>
      <xdr:rowOff>6626</xdr:rowOff>
    </xdr:from>
    <xdr:to>
      <xdr:col>17</xdr:col>
      <xdr:colOff>596348</xdr:colOff>
      <xdr:row>28</xdr:row>
      <xdr:rowOff>176349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6626</xdr:colOff>
      <xdr:row>13</xdr:row>
      <xdr:rowOff>6626</xdr:rowOff>
    </xdr:from>
    <xdr:to>
      <xdr:col>5</xdr:col>
      <xdr:colOff>766763</xdr:colOff>
      <xdr:row>22</xdr:row>
      <xdr:rowOff>179249</xdr:rowOff>
    </xdr:to>
    <xdr:graphicFrame macro="">
      <xdr:nvGraphicFramePr>
        <xdr:cNvPr id="11" name="Gráfico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144169</xdr:colOff>
      <xdr:row>0</xdr:row>
      <xdr:rowOff>59634</xdr:rowOff>
    </xdr:from>
    <xdr:to>
      <xdr:col>6</xdr:col>
      <xdr:colOff>1726784</xdr:colOff>
      <xdr:row>1</xdr:row>
      <xdr:rowOff>140124</xdr:rowOff>
    </xdr:to>
    <xdr:sp macro="" textlink="">
      <xdr:nvSpPr>
        <xdr:cNvPr id="14" name="Rectángulo redondeado 5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5334000" y="59634"/>
          <a:ext cx="1582615" cy="41842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800" b="1"/>
            <a:t>VOLVER A SELECCIÓN DE PARÁMETROS</a:t>
          </a:r>
        </a:p>
      </xdr:txBody>
    </xdr:sp>
    <xdr:clientData fPrintsWithSheet="0"/>
  </xdr:twoCellAnchor>
  <xdr:twoCellAnchor editAs="absolute">
    <xdr:from>
      <xdr:col>6</xdr:col>
      <xdr:colOff>150795</xdr:colOff>
      <xdr:row>2</xdr:row>
      <xdr:rowOff>34150</xdr:rowOff>
    </xdr:from>
    <xdr:to>
      <xdr:col>6</xdr:col>
      <xdr:colOff>1733410</xdr:colOff>
      <xdr:row>5</xdr:row>
      <xdr:rowOff>12971</xdr:rowOff>
    </xdr:to>
    <xdr:sp macro="[0]!ImrpimirInforme" textlink="">
      <xdr:nvSpPr>
        <xdr:cNvPr id="15" name="Rectángulo redondeado 5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5340626" y="584115"/>
          <a:ext cx="1582615" cy="41842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000" b="1"/>
            <a:t>IMPRIMIR</a:t>
          </a:r>
        </a:p>
      </xdr:txBody>
    </xdr:sp>
    <xdr:clientData fPrintsWithSheet="0"/>
  </xdr:twoCellAnchor>
  <xdr:twoCellAnchor>
    <xdr:from>
      <xdr:col>1</xdr:col>
      <xdr:colOff>14289</xdr:colOff>
      <xdr:row>32</xdr:row>
      <xdr:rowOff>9526</xdr:rowOff>
    </xdr:from>
    <xdr:to>
      <xdr:col>5</xdr:col>
      <xdr:colOff>766764</xdr:colOff>
      <xdr:row>41</xdr:row>
      <xdr:rowOff>182149</xdr:rowOff>
    </xdr:to>
    <xdr:graphicFrame macro="">
      <xdr:nvGraphicFramePr>
        <xdr:cNvPr id="19" name="Gráfico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9526</xdr:colOff>
      <xdr:row>54</xdr:row>
      <xdr:rowOff>4763</xdr:rowOff>
    </xdr:from>
    <xdr:to>
      <xdr:col>5</xdr:col>
      <xdr:colOff>766764</xdr:colOff>
      <xdr:row>63</xdr:row>
      <xdr:rowOff>177386</xdr:rowOff>
    </xdr:to>
    <xdr:graphicFrame macro="">
      <xdr:nvGraphicFramePr>
        <xdr:cNvPr id="20" name="Gráfico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9526</xdr:colOff>
      <xdr:row>64</xdr:row>
      <xdr:rowOff>9525</xdr:rowOff>
    </xdr:from>
    <xdr:to>
      <xdr:col>5</xdr:col>
      <xdr:colOff>762000</xdr:colOff>
      <xdr:row>73</xdr:row>
      <xdr:rowOff>182148</xdr:rowOff>
    </xdr:to>
    <xdr:graphicFrame macro="">
      <xdr:nvGraphicFramePr>
        <xdr:cNvPr id="21" name="Gráfico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9526</xdr:colOff>
      <xdr:row>74</xdr:row>
      <xdr:rowOff>9526</xdr:rowOff>
    </xdr:from>
    <xdr:to>
      <xdr:col>5</xdr:col>
      <xdr:colOff>766763</xdr:colOff>
      <xdr:row>83</xdr:row>
      <xdr:rowOff>182149</xdr:rowOff>
    </xdr:to>
    <xdr:graphicFrame macro="">
      <xdr:nvGraphicFramePr>
        <xdr:cNvPr id="22" name="Gráfico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115956</xdr:colOff>
      <xdr:row>0</xdr:row>
      <xdr:rowOff>139148</xdr:rowOff>
    </xdr:from>
    <xdr:to>
      <xdr:col>5</xdr:col>
      <xdr:colOff>1698571</xdr:colOff>
      <xdr:row>2</xdr:row>
      <xdr:rowOff>87116</xdr:rowOff>
    </xdr:to>
    <xdr:sp macro="" textlink="">
      <xdr:nvSpPr>
        <xdr:cNvPr id="18" name="Rectángulo redondeado 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6881191" y="139148"/>
          <a:ext cx="1582615" cy="41842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800" b="1"/>
            <a:t>VOLVER A SELECCIÓN DE PARÁMETROS</a:t>
          </a:r>
        </a:p>
      </xdr:txBody>
    </xdr:sp>
    <xdr:clientData fPrintsWithSheet="0"/>
  </xdr:twoCellAnchor>
  <xdr:twoCellAnchor editAs="absolute">
    <xdr:from>
      <xdr:col>5</xdr:col>
      <xdr:colOff>115956</xdr:colOff>
      <xdr:row>3</xdr:row>
      <xdr:rowOff>27523</xdr:rowOff>
    </xdr:from>
    <xdr:to>
      <xdr:col>5</xdr:col>
      <xdr:colOff>1698571</xdr:colOff>
      <xdr:row>5</xdr:row>
      <xdr:rowOff>68256</xdr:rowOff>
    </xdr:to>
    <xdr:sp macro="[0]!ImrpimirInforme" textlink="">
      <xdr:nvSpPr>
        <xdr:cNvPr id="19" name="Rectángulo redondeado 5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6881191" y="690132"/>
          <a:ext cx="1582615" cy="41842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000" b="1"/>
            <a:t>IMPRIMIR</a:t>
          </a:r>
        </a:p>
      </xdr:txBody>
    </xdr:sp>
    <xdr:clientData fPrintsWithSheet="0"/>
  </xdr:twoCellAnchor>
  <xdr:twoCellAnchor>
    <xdr:from>
      <xdr:col>1</xdr:col>
      <xdr:colOff>0</xdr:colOff>
      <xdr:row>14</xdr:row>
      <xdr:rowOff>0</xdr:rowOff>
    </xdr:from>
    <xdr:to>
      <xdr:col>2</xdr:col>
      <xdr:colOff>801287</xdr:colOff>
      <xdr:row>21</xdr:row>
      <xdr:rowOff>141287</xdr:rowOff>
    </xdr:to>
    <xdr:graphicFrame macro="">
      <xdr:nvGraphicFramePr>
        <xdr:cNvPr id="17" name="Grá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14</xdr:row>
      <xdr:rowOff>0</xdr:rowOff>
    </xdr:from>
    <xdr:to>
      <xdr:col>4</xdr:col>
      <xdr:colOff>801287</xdr:colOff>
      <xdr:row>21</xdr:row>
      <xdr:rowOff>141287</xdr:rowOff>
    </xdr:to>
    <xdr:graphicFrame macro="">
      <xdr:nvGraphicFramePr>
        <xdr:cNvPr id="21" name="Grá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99390</xdr:colOff>
      <xdr:row>31</xdr:row>
      <xdr:rowOff>192156</xdr:rowOff>
    </xdr:from>
    <xdr:to>
      <xdr:col>2</xdr:col>
      <xdr:colOff>801286</xdr:colOff>
      <xdr:row>39</xdr:row>
      <xdr:rowOff>141286</xdr:rowOff>
    </xdr:to>
    <xdr:graphicFrame macro="">
      <xdr:nvGraphicFramePr>
        <xdr:cNvPr id="22" name="Grá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39</xdr:row>
      <xdr:rowOff>159025</xdr:rowOff>
    </xdr:from>
    <xdr:to>
      <xdr:col>2</xdr:col>
      <xdr:colOff>801287</xdr:colOff>
      <xdr:row>47</xdr:row>
      <xdr:rowOff>141286</xdr:rowOff>
    </xdr:to>
    <xdr:graphicFrame macro="">
      <xdr:nvGraphicFramePr>
        <xdr:cNvPr id="23" name="Gráfico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31</xdr:row>
      <xdr:rowOff>192156</xdr:rowOff>
    </xdr:from>
    <xdr:to>
      <xdr:col>4</xdr:col>
      <xdr:colOff>801287</xdr:colOff>
      <xdr:row>39</xdr:row>
      <xdr:rowOff>141286</xdr:rowOff>
    </xdr:to>
    <xdr:graphicFrame macro="">
      <xdr:nvGraphicFramePr>
        <xdr:cNvPr id="24" name="Grá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0</xdr:colOff>
      <xdr:row>39</xdr:row>
      <xdr:rowOff>159025</xdr:rowOff>
    </xdr:from>
    <xdr:to>
      <xdr:col>4</xdr:col>
      <xdr:colOff>801287</xdr:colOff>
      <xdr:row>47</xdr:row>
      <xdr:rowOff>141286</xdr:rowOff>
    </xdr:to>
    <xdr:graphicFrame macro="">
      <xdr:nvGraphicFramePr>
        <xdr:cNvPr id="25" name="Grá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55</xdr:row>
      <xdr:rowOff>192155</xdr:rowOff>
    </xdr:from>
    <xdr:to>
      <xdr:col>2</xdr:col>
      <xdr:colOff>801287</xdr:colOff>
      <xdr:row>63</xdr:row>
      <xdr:rowOff>141286</xdr:rowOff>
    </xdr:to>
    <xdr:graphicFrame macro="">
      <xdr:nvGraphicFramePr>
        <xdr:cNvPr id="26" name="Gráfico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815008</xdr:colOff>
      <xdr:row>55</xdr:row>
      <xdr:rowOff>192155</xdr:rowOff>
    </xdr:from>
    <xdr:to>
      <xdr:col>4</xdr:col>
      <xdr:colOff>801286</xdr:colOff>
      <xdr:row>63</xdr:row>
      <xdr:rowOff>141286</xdr:rowOff>
    </xdr:to>
    <xdr:graphicFrame macro="">
      <xdr:nvGraphicFramePr>
        <xdr:cNvPr id="27" name="Grá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71</xdr:row>
      <xdr:rowOff>0</xdr:rowOff>
    </xdr:from>
    <xdr:to>
      <xdr:col>2</xdr:col>
      <xdr:colOff>801287</xdr:colOff>
      <xdr:row>78</xdr:row>
      <xdr:rowOff>141287</xdr:rowOff>
    </xdr:to>
    <xdr:graphicFrame macro="">
      <xdr:nvGraphicFramePr>
        <xdr:cNvPr id="28" name="Gráfico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78</xdr:row>
      <xdr:rowOff>165652</xdr:rowOff>
    </xdr:from>
    <xdr:to>
      <xdr:col>2</xdr:col>
      <xdr:colOff>801287</xdr:colOff>
      <xdr:row>86</xdr:row>
      <xdr:rowOff>141286</xdr:rowOff>
    </xdr:to>
    <xdr:graphicFrame macro="">
      <xdr:nvGraphicFramePr>
        <xdr:cNvPr id="29" name="Gráfico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815008</xdr:colOff>
      <xdr:row>71</xdr:row>
      <xdr:rowOff>0</xdr:rowOff>
    </xdr:from>
    <xdr:to>
      <xdr:col>4</xdr:col>
      <xdr:colOff>801286</xdr:colOff>
      <xdr:row>78</xdr:row>
      <xdr:rowOff>141287</xdr:rowOff>
    </xdr:to>
    <xdr:graphicFrame macro="">
      <xdr:nvGraphicFramePr>
        <xdr:cNvPr id="30" name="Gráfico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815008</xdr:colOff>
      <xdr:row>78</xdr:row>
      <xdr:rowOff>165652</xdr:rowOff>
    </xdr:from>
    <xdr:to>
      <xdr:col>4</xdr:col>
      <xdr:colOff>801286</xdr:colOff>
      <xdr:row>86</xdr:row>
      <xdr:rowOff>141286</xdr:rowOff>
    </xdr:to>
    <xdr:graphicFrame macro="">
      <xdr:nvGraphicFramePr>
        <xdr:cNvPr id="32" name="Gráfico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693420</xdr:colOff>
      <xdr:row>9</xdr:row>
      <xdr:rowOff>15240</xdr:rowOff>
    </xdr:from>
    <xdr:to>
      <xdr:col>7</xdr:col>
      <xdr:colOff>1090</xdr:colOff>
      <xdr:row>12</xdr:row>
      <xdr:rowOff>66726</xdr:rowOff>
    </xdr:to>
    <xdr:sp macro="" textlink="">
      <xdr:nvSpPr>
        <xdr:cNvPr id="2" name="Rectángulo redondeado 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3383280" y="1676400"/>
          <a:ext cx="1673680" cy="600126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/>
            <a:t>IR A MENÚ PRINCIPAL</a:t>
          </a:r>
        </a:p>
      </xdr:txBody>
    </xdr:sp>
    <xdr:clientData fPrintsWithSheet="0"/>
  </xdr:twoCellAnchor>
  <xdr:twoCellAnchor editAs="absolute">
    <xdr:from>
      <xdr:col>4</xdr:col>
      <xdr:colOff>693420</xdr:colOff>
      <xdr:row>13</xdr:row>
      <xdr:rowOff>137160</xdr:rowOff>
    </xdr:from>
    <xdr:to>
      <xdr:col>7</xdr:col>
      <xdr:colOff>1090</xdr:colOff>
      <xdr:row>17</xdr:row>
      <xdr:rowOff>5766</xdr:rowOff>
    </xdr:to>
    <xdr:sp macro="[0]!ObtenerDiasTableroOrigen" textlink="">
      <xdr:nvSpPr>
        <xdr:cNvPr id="3" name="Rectángulo redondeado 5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3383280" y="2529840"/>
          <a:ext cx="1673680" cy="600126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/>
            <a:t>OBTENER DÍAS DEL TABLERO ORIGEN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325361</xdr:colOff>
      <xdr:row>4</xdr:row>
      <xdr:rowOff>62200</xdr:rowOff>
    </xdr:from>
    <xdr:to>
      <xdr:col>0</xdr:col>
      <xdr:colOff>1691680</xdr:colOff>
      <xdr:row>4</xdr:row>
      <xdr:rowOff>602952</xdr:rowOff>
    </xdr:to>
    <xdr:sp macro="[0]!BuscarEmpleadoIND" textlink="">
      <xdr:nvSpPr>
        <xdr:cNvPr id="2" name="Rectángulo redondeado 5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325361" y="1316036"/>
          <a:ext cx="1366319" cy="54075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/>
            <a:t>BUSCAR</a:t>
          </a:r>
          <a:r>
            <a:rPr lang="es-AR" sz="1100" b="1" baseline="0"/>
            <a:t> EMPLEADO</a:t>
          </a:r>
          <a:endParaRPr lang="es-AR" sz="1100" b="1"/>
        </a:p>
      </xdr:txBody>
    </xdr:sp>
    <xdr:clientData fPrintsWithSheet="0"/>
  </xdr:twoCellAnchor>
  <xdr:twoCellAnchor editAs="absolute">
    <xdr:from>
      <xdr:col>1</xdr:col>
      <xdr:colOff>1102042</xdr:colOff>
      <xdr:row>4</xdr:row>
      <xdr:rowOff>66477</xdr:rowOff>
    </xdr:from>
    <xdr:to>
      <xdr:col>1</xdr:col>
      <xdr:colOff>2482431</xdr:colOff>
      <xdr:row>4</xdr:row>
      <xdr:rowOff>591466</xdr:rowOff>
    </xdr:to>
    <xdr:sp macro="" textlink="">
      <xdr:nvSpPr>
        <xdr:cNvPr id="3" name="Rectángulo redondeado 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2861569" y="1320313"/>
          <a:ext cx="1380389" cy="524989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/>
            <a:t>IR A MENÚ PRINCIPAL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omyh/Desktop/Tablero%20SML/Ultimos/Actualizaciones/Obtenci&#243;n%20de%20indicadores%2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omyh/Desktop/Tablero%20de%20control%20de%20Medicia%20Laboral%20Versi&#243;n%201.0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ORIGEN%20DE%20DATO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enú principal"/>
      <sheetName val="História médica"/>
      <sheetName val="AuxHistoriaMedica"/>
      <sheetName val="AuxAusentismo"/>
      <sheetName val="Resultado de la búsq emplea IND"/>
      <sheetName val="Listas"/>
      <sheetName val="Parámetros"/>
      <sheetName val="AuxComparación"/>
      <sheetName val="AuxResumen"/>
      <sheetName val="Para impresión"/>
      <sheetName val="Selección días no hábiles"/>
      <sheetName val="Búsqueda de empleados"/>
    </sheetNames>
    <sheetDataSet>
      <sheetData sheetId="0"/>
      <sheetData sheetId="1"/>
      <sheetData sheetId="2"/>
      <sheetData sheetId="3">
        <row r="1">
          <cell r="A1" t="str">
            <v>Días caídos a considerar</v>
          </cell>
        </row>
      </sheetData>
      <sheetData sheetId="4"/>
      <sheetData sheetId="5">
        <row r="1">
          <cell r="B1" t="str">
            <v>DNI (sin puntos) IND</v>
          </cell>
        </row>
        <row r="2">
          <cell r="A2" t="str">
            <v>FUCO</v>
          </cell>
          <cell r="B2">
            <v>21808878</v>
          </cell>
          <cell r="C2" t="str">
            <v>Gauna</v>
          </cell>
        </row>
        <row r="3">
          <cell r="A3" t="str">
            <v>PSG</v>
          </cell>
          <cell r="B3">
            <v>30737306</v>
          </cell>
          <cell r="C3" t="str">
            <v xml:space="preserve">Canastrari </v>
          </cell>
        </row>
        <row r="4">
          <cell r="A4" t="str">
            <v>TCJ</v>
          </cell>
          <cell r="B4">
            <v>31103312</v>
          </cell>
          <cell r="C4" t="str">
            <v>Quiroga</v>
          </cell>
        </row>
        <row r="5">
          <cell r="B5">
            <v>37445935</v>
          </cell>
          <cell r="C5" t="str">
            <v>ESPINDOLA</v>
          </cell>
        </row>
        <row r="6">
          <cell r="B6">
            <v>37153336</v>
          </cell>
          <cell r="C6" t="str">
            <v>GUTIERREZ</v>
          </cell>
        </row>
        <row r="7">
          <cell r="B7">
            <v>37072021</v>
          </cell>
          <cell r="C7" t="str">
            <v>Leguizamon</v>
          </cell>
        </row>
        <row r="8">
          <cell r="B8">
            <v>35446383</v>
          </cell>
          <cell r="C8" t="str">
            <v>PORELLO</v>
          </cell>
        </row>
        <row r="9">
          <cell r="B9">
            <v>35320516</v>
          </cell>
          <cell r="C9" t="str">
            <v>CARBALLO</v>
          </cell>
        </row>
        <row r="10">
          <cell r="B10">
            <v>34827175</v>
          </cell>
          <cell r="C10" t="str">
            <v>ENRIQUE</v>
          </cell>
        </row>
        <row r="11">
          <cell r="B11">
            <v>34563577</v>
          </cell>
          <cell r="C11" t="str">
            <v>RADICHI</v>
          </cell>
        </row>
        <row r="12">
          <cell r="B12">
            <v>34563256</v>
          </cell>
          <cell r="C12" t="str">
            <v>Vazquez</v>
          </cell>
        </row>
        <row r="13">
          <cell r="B13">
            <v>34301651</v>
          </cell>
          <cell r="C13" t="str">
            <v>RODRIGUEZ</v>
          </cell>
        </row>
        <row r="14">
          <cell r="B14">
            <v>33709296</v>
          </cell>
          <cell r="C14" t="str">
            <v>MEDINA</v>
          </cell>
        </row>
        <row r="15">
          <cell r="B15">
            <v>33568574</v>
          </cell>
          <cell r="C15" t="str">
            <v>ROBLES</v>
          </cell>
        </row>
        <row r="16">
          <cell r="B16">
            <v>33312657</v>
          </cell>
          <cell r="C16" t="str">
            <v>RIVAS</v>
          </cell>
        </row>
        <row r="17">
          <cell r="B17">
            <v>33212974</v>
          </cell>
          <cell r="C17" t="str">
            <v>Bergel</v>
          </cell>
        </row>
        <row r="18">
          <cell r="B18">
            <v>33208326</v>
          </cell>
          <cell r="C18" t="str">
            <v>GALVAN</v>
          </cell>
        </row>
        <row r="19">
          <cell r="B19">
            <v>33015043</v>
          </cell>
          <cell r="C19" t="str">
            <v>OJEDA</v>
          </cell>
        </row>
        <row r="20">
          <cell r="B20">
            <v>32953651</v>
          </cell>
          <cell r="C20" t="str">
            <v>LAZZARINI</v>
          </cell>
        </row>
        <row r="21">
          <cell r="B21">
            <v>32059346</v>
          </cell>
          <cell r="C21" t="str">
            <v>FARIAS</v>
          </cell>
        </row>
        <row r="22">
          <cell r="B22">
            <v>31908346</v>
          </cell>
          <cell r="C22" t="str">
            <v>PASQUET</v>
          </cell>
        </row>
        <row r="23">
          <cell r="B23">
            <v>31628439</v>
          </cell>
          <cell r="C23" t="str">
            <v>MILLARES</v>
          </cell>
        </row>
        <row r="24">
          <cell r="B24">
            <v>31628227</v>
          </cell>
          <cell r="C24" t="str">
            <v>Velazquez</v>
          </cell>
        </row>
        <row r="25">
          <cell r="B25">
            <v>31419113</v>
          </cell>
          <cell r="C25" t="str">
            <v>Abreu</v>
          </cell>
        </row>
        <row r="26">
          <cell r="B26">
            <v>31341198</v>
          </cell>
          <cell r="C26" t="str">
            <v>BROWN</v>
          </cell>
        </row>
        <row r="27">
          <cell r="B27">
            <v>31065940</v>
          </cell>
          <cell r="C27" t="str">
            <v>KAISER</v>
          </cell>
        </row>
        <row r="28">
          <cell r="B28">
            <v>30787306</v>
          </cell>
          <cell r="C28" t="str">
            <v>CANESTRARI</v>
          </cell>
        </row>
        <row r="29">
          <cell r="B29">
            <v>30787108</v>
          </cell>
          <cell r="C29" t="str">
            <v>GODOY</v>
          </cell>
        </row>
        <row r="30">
          <cell r="B30">
            <v>30786947</v>
          </cell>
          <cell r="C30" t="str">
            <v>MARQUEZ</v>
          </cell>
        </row>
        <row r="31">
          <cell r="B31">
            <v>30367520</v>
          </cell>
          <cell r="C31" t="str">
            <v>ACOSTA</v>
          </cell>
        </row>
        <row r="32">
          <cell r="B32">
            <v>30109418</v>
          </cell>
          <cell r="C32" t="str">
            <v>Ocampo</v>
          </cell>
        </row>
        <row r="33">
          <cell r="B33">
            <v>29993517</v>
          </cell>
          <cell r="C33" t="str">
            <v>BUSTOS</v>
          </cell>
        </row>
        <row r="34">
          <cell r="B34">
            <v>29848654</v>
          </cell>
          <cell r="C34" t="str">
            <v>D'ANDREA</v>
          </cell>
        </row>
        <row r="35">
          <cell r="B35">
            <v>29834414</v>
          </cell>
          <cell r="C35" t="str">
            <v>BORDON</v>
          </cell>
        </row>
        <row r="36">
          <cell r="B36">
            <v>29834253</v>
          </cell>
          <cell r="C36" t="str">
            <v>FUX</v>
          </cell>
        </row>
        <row r="37">
          <cell r="B37">
            <v>29722522</v>
          </cell>
          <cell r="C37" t="str">
            <v>PANIZZA</v>
          </cell>
        </row>
        <row r="38">
          <cell r="B38">
            <v>29722404</v>
          </cell>
          <cell r="C38" t="str">
            <v>MADERNA</v>
          </cell>
        </row>
        <row r="39">
          <cell r="B39">
            <v>29686374</v>
          </cell>
          <cell r="C39" t="str">
            <v>BLANCO</v>
          </cell>
        </row>
        <row r="40">
          <cell r="B40">
            <v>29686141</v>
          </cell>
          <cell r="C40" t="str">
            <v>VILLALBA</v>
          </cell>
        </row>
        <row r="41">
          <cell r="B41">
            <v>29618717</v>
          </cell>
          <cell r="C41" t="str">
            <v>TOSOLINI</v>
          </cell>
        </row>
        <row r="42">
          <cell r="B42">
            <v>29520268</v>
          </cell>
          <cell r="C42" t="str">
            <v>SCHALBETTER</v>
          </cell>
        </row>
        <row r="43">
          <cell r="B43">
            <v>29483005</v>
          </cell>
          <cell r="C43" t="str">
            <v>GRYCIUK</v>
          </cell>
        </row>
        <row r="44">
          <cell r="B44">
            <v>29401603</v>
          </cell>
          <cell r="C44" t="str">
            <v>RODRIGUEZ</v>
          </cell>
        </row>
        <row r="45">
          <cell r="B45">
            <v>29113897</v>
          </cell>
          <cell r="C45" t="str">
            <v>MIRANDA</v>
          </cell>
        </row>
        <row r="46">
          <cell r="B46">
            <v>29113506</v>
          </cell>
          <cell r="C46" t="str">
            <v>CECCHETTO</v>
          </cell>
        </row>
        <row r="47">
          <cell r="B47">
            <v>29054112</v>
          </cell>
          <cell r="C47" t="str">
            <v>PAGANI</v>
          </cell>
        </row>
        <row r="48">
          <cell r="B48">
            <v>28947014</v>
          </cell>
          <cell r="C48" t="str">
            <v>IBARRA</v>
          </cell>
        </row>
        <row r="49">
          <cell r="B49">
            <v>28939931</v>
          </cell>
          <cell r="C49" t="str">
            <v>FRUTOS</v>
          </cell>
        </row>
        <row r="50">
          <cell r="B50">
            <v>28939704</v>
          </cell>
          <cell r="C50" t="str">
            <v>MARGARIA</v>
          </cell>
        </row>
        <row r="51">
          <cell r="B51">
            <v>28882477</v>
          </cell>
          <cell r="C51" t="str">
            <v>Diaz</v>
          </cell>
        </row>
        <row r="52">
          <cell r="B52">
            <v>28764504</v>
          </cell>
          <cell r="C52" t="str">
            <v>ANSALDO</v>
          </cell>
        </row>
        <row r="53">
          <cell r="B53">
            <v>28764198</v>
          </cell>
          <cell r="C53" t="str">
            <v>MAGNAGO</v>
          </cell>
        </row>
        <row r="54">
          <cell r="B54">
            <v>28668228</v>
          </cell>
          <cell r="C54" t="str">
            <v>VASQUEZ</v>
          </cell>
        </row>
        <row r="55">
          <cell r="B55">
            <v>28524959</v>
          </cell>
          <cell r="C55" t="str">
            <v>DURINI</v>
          </cell>
        </row>
        <row r="56">
          <cell r="B56">
            <v>28524867</v>
          </cell>
          <cell r="C56" t="str">
            <v>KROL</v>
          </cell>
        </row>
        <row r="57">
          <cell r="B57">
            <v>28487197</v>
          </cell>
          <cell r="C57" t="str">
            <v>Tomarelli</v>
          </cell>
        </row>
        <row r="58">
          <cell r="B58">
            <v>28257556</v>
          </cell>
          <cell r="C58" t="str">
            <v>GELONCHI</v>
          </cell>
        </row>
        <row r="59">
          <cell r="B59">
            <v>28240815</v>
          </cell>
          <cell r="C59" t="str">
            <v>CERVINI</v>
          </cell>
        </row>
        <row r="60">
          <cell r="B60">
            <v>28217970</v>
          </cell>
          <cell r="C60" t="str">
            <v>ALMIRON</v>
          </cell>
        </row>
        <row r="61">
          <cell r="B61">
            <v>28217342</v>
          </cell>
          <cell r="C61" t="str">
            <v>GAMBONE</v>
          </cell>
        </row>
        <row r="62">
          <cell r="B62">
            <v>28158304</v>
          </cell>
          <cell r="C62" t="str">
            <v>Pinto</v>
          </cell>
        </row>
        <row r="63">
          <cell r="B63">
            <v>28074088</v>
          </cell>
          <cell r="C63" t="str">
            <v>FIORIO</v>
          </cell>
        </row>
        <row r="64">
          <cell r="B64">
            <v>28069972</v>
          </cell>
          <cell r="C64" t="str">
            <v>OJEDA</v>
          </cell>
        </row>
        <row r="65">
          <cell r="B65">
            <v>28059382</v>
          </cell>
          <cell r="C65" t="str">
            <v>OJEDA</v>
          </cell>
        </row>
        <row r="66">
          <cell r="B66">
            <v>28017396</v>
          </cell>
          <cell r="C66" t="str">
            <v>DE LA FUENTE</v>
          </cell>
        </row>
        <row r="67">
          <cell r="B67">
            <v>27887104</v>
          </cell>
          <cell r="C67" t="str">
            <v>PEREYRA</v>
          </cell>
        </row>
        <row r="68">
          <cell r="B68">
            <v>27826487</v>
          </cell>
          <cell r="C68" t="str">
            <v>CESPEDES</v>
          </cell>
        </row>
        <row r="69">
          <cell r="B69">
            <v>27793612</v>
          </cell>
          <cell r="C69" t="str">
            <v>AVEILLE</v>
          </cell>
        </row>
        <row r="70">
          <cell r="B70">
            <v>27761167</v>
          </cell>
          <cell r="C70" t="str">
            <v>OCAÑO</v>
          </cell>
        </row>
        <row r="71">
          <cell r="B71">
            <v>27748326</v>
          </cell>
          <cell r="C71" t="str">
            <v>CATALDO</v>
          </cell>
        </row>
        <row r="72">
          <cell r="B72">
            <v>27673640</v>
          </cell>
          <cell r="C72" t="str">
            <v>CHEMES</v>
          </cell>
        </row>
        <row r="73">
          <cell r="B73">
            <v>27660061</v>
          </cell>
          <cell r="C73" t="str">
            <v>FORCONI</v>
          </cell>
        </row>
        <row r="74">
          <cell r="B74">
            <v>27518360</v>
          </cell>
          <cell r="C74" t="str">
            <v>Vidal</v>
          </cell>
        </row>
        <row r="75">
          <cell r="B75">
            <v>27427703</v>
          </cell>
          <cell r="C75" t="str">
            <v>MENDOZA</v>
          </cell>
        </row>
        <row r="76">
          <cell r="B76">
            <v>27413210</v>
          </cell>
          <cell r="C76" t="str">
            <v>MERILES</v>
          </cell>
        </row>
        <row r="77">
          <cell r="B77">
            <v>27334836</v>
          </cell>
          <cell r="C77" t="str">
            <v>ANUZIS</v>
          </cell>
        </row>
        <row r="78">
          <cell r="B78">
            <v>27320291</v>
          </cell>
          <cell r="C78" t="str">
            <v>CESPEDES</v>
          </cell>
        </row>
        <row r="79">
          <cell r="B79">
            <v>27278250</v>
          </cell>
          <cell r="C79" t="str">
            <v>VARGAS</v>
          </cell>
        </row>
        <row r="80">
          <cell r="B80">
            <v>27270497</v>
          </cell>
          <cell r="C80" t="str">
            <v>CABEROS UREY</v>
          </cell>
        </row>
        <row r="81">
          <cell r="B81">
            <v>27237941</v>
          </cell>
          <cell r="C81" t="str">
            <v>OLDRINI</v>
          </cell>
        </row>
        <row r="82">
          <cell r="B82">
            <v>27233874</v>
          </cell>
          <cell r="C82" t="str">
            <v>ALBERTO</v>
          </cell>
        </row>
        <row r="83">
          <cell r="B83">
            <v>27128244</v>
          </cell>
          <cell r="C83" t="str">
            <v>Altamirano</v>
          </cell>
        </row>
        <row r="84">
          <cell r="B84">
            <v>27009875</v>
          </cell>
          <cell r="C84" t="str">
            <v>BADARACCO</v>
          </cell>
        </row>
        <row r="85">
          <cell r="B85">
            <v>26977160</v>
          </cell>
          <cell r="C85" t="str">
            <v>DEJON</v>
          </cell>
        </row>
        <row r="86">
          <cell r="B86">
            <v>26977078</v>
          </cell>
          <cell r="C86" t="str">
            <v>QUINTANA</v>
          </cell>
        </row>
        <row r="87">
          <cell r="B87">
            <v>26697296</v>
          </cell>
          <cell r="C87" t="str">
            <v>STROPPA</v>
          </cell>
        </row>
        <row r="88">
          <cell r="B88">
            <v>26594931</v>
          </cell>
          <cell r="C88" t="str">
            <v>BALBUENA</v>
          </cell>
        </row>
        <row r="89">
          <cell r="B89">
            <v>26460648</v>
          </cell>
          <cell r="C89" t="str">
            <v>PIERONI</v>
          </cell>
        </row>
        <row r="90">
          <cell r="B90">
            <v>26460360</v>
          </cell>
          <cell r="C90" t="str">
            <v>VACA</v>
          </cell>
        </row>
        <row r="91">
          <cell r="B91">
            <v>26460354</v>
          </cell>
          <cell r="C91" t="str">
            <v>GELI</v>
          </cell>
        </row>
        <row r="92">
          <cell r="B92">
            <v>26376601</v>
          </cell>
          <cell r="C92" t="str">
            <v xml:space="preserve">Chemes </v>
          </cell>
        </row>
        <row r="93">
          <cell r="B93">
            <v>26152943</v>
          </cell>
          <cell r="C93" t="str">
            <v>Malisani</v>
          </cell>
        </row>
        <row r="94">
          <cell r="B94">
            <v>26152344</v>
          </cell>
          <cell r="C94" t="str">
            <v>CORDOBA</v>
          </cell>
        </row>
        <row r="95">
          <cell r="B95">
            <v>26019980</v>
          </cell>
          <cell r="C95" t="str">
            <v>SAÑUDO</v>
          </cell>
        </row>
        <row r="96">
          <cell r="B96">
            <v>25910333</v>
          </cell>
          <cell r="C96" t="str">
            <v>VALDIVIA</v>
          </cell>
        </row>
        <row r="97">
          <cell r="B97">
            <v>25903749</v>
          </cell>
          <cell r="C97" t="str">
            <v>MARIN</v>
          </cell>
        </row>
        <row r="98">
          <cell r="B98">
            <v>25861623</v>
          </cell>
          <cell r="C98" t="str">
            <v>GOETTIG</v>
          </cell>
        </row>
        <row r="99">
          <cell r="B99">
            <v>25819683</v>
          </cell>
          <cell r="C99" t="str">
            <v>CABRAL</v>
          </cell>
        </row>
        <row r="100">
          <cell r="B100">
            <v>25803782</v>
          </cell>
          <cell r="C100" t="str">
            <v>RUIZ</v>
          </cell>
        </row>
        <row r="101">
          <cell r="B101">
            <v>25721741</v>
          </cell>
          <cell r="C101" t="str">
            <v>SANCHEZ</v>
          </cell>
        </row>
        <row r="102">
          <cell r="B102">
            <v>25651728</v>
          </cell>
          <cell r="C102" t="str">
            <v>REYNOSO</v>
          </cell>
        </row>
        <row r="103">
          <cell r="B103">
            <v>25629705</v>
          </cell>
          <cell r="C103" t="str">
            <v>BARU</v>
          </cell>
        </row>
        <row r="104">
          <cell r="B104">
            <v>25546661</v>
          </cell>
          <cell r="C104" t="str">
            <v>QUIROGA</v>
          </cell>
        </row>
        <row r="105">
          <cell r="B105">
            <v>25287570</v>
          </cell>
          <cell r="C105" t="str">
            <v>BUSCHIAZZO</v>
          </cell>
        </row>
        <row r="106">
          <cell r="B106">
            <v>25256128</v>
          </cell>
          <cell r="C106" t="str">
            <v>DEL REAL</v>
          </cell>
        </row>
        <row r="107">
          <cell r="B107">
            <v>25116122</v>
          </cell>
          <cell r="C107" t="str">
            <v>RIVERA</v>
          </cell>
        </row>
        <row r="108">
          <cell r="B108">
            <v>25116087</v>
          </cell>
          <cell r="C108" t="str">
            <v>VERGARA</v>
          </cell>
        </row>
        <row r="109">
          <cell r="B109">
            <v>25015896</v>
          </cell>
          <cell r="C109" t="str">
            <v>ORDOÑEZ</v>
          </cell>
        </row>
        <row r="110">
          <cell r="B110">
            <v>25015351</v>
          </cell>
          <cell r="C110" t="str">
            <v>QUIROGA</v>
          </cell>
        </row>
        <row r="111">
          <cell r="B111">
            <v>25015132</v>
          </cell>
          <cell r="C111" t="str">
            <v>PACHECO</v>
          </cell>
        </row>
        <row r="112">
          <cell r="B112">
            <v>24995113</v>
          </cell>
          <cell r="C112" t="str">
            <v>COCCIA</v>
          </cell>
        </row>
        <row r="113">
          <cell r="B113">
            <v>24673984</v>
          </cell>
          <cell r="C113" t="str">
            <v>OCHOA</v>
          </cell>
        </row>
        <row r="114">
          <cell r="B114">
            <v>24673977</v>
          </cell>
          <cell r="C114" t="str">
            <v>SORIA</v>
          </cell>
        </row>
        <row r="115">
          <cell r="B115">
            <v>24536014</v>
          </cell>
          <cell r="C115" t="str">
            <v>MOSQUEDA</v>
          </cell>
        </row>
        <row r="116">
          <cell r="B116">
            <v>24523397</v>
          </cell>
          <cell r="C116" t="str">
            <v>PIEDRABUENA</v>
          </cell>
        </row>
        <row r="117">
          <cell r="B117">
            <v>24523350</v>
          </cell>
          <cell r="C117" t="str">
            <v>MANTARAS</v>
          </cell>
        </row>
        <row r="118">
          <cell r="B118">
            <v>24332908</v>
          </cell>
          <cell r="C118" t="str">
            <v>CHAVEZ</v>
          </cell>
        </row>
        <row r="119">
          <cell r="B119">
            <v>24300284</v>
          </cell>
          <cell r="C119" t="str">
            <v>DEL MESTRE</v>
          </cell>
        </row>
        <row r="120">
          <cell r="B120">
            <v>24292365</v>
          </cell>
          <cell r="C120" t="str">
            <v>COURAULT</v>
          </cell>
        </row>
        <row r="121">
          <cell r="B121">
            <v>23929301</v>
          </cell>
          <cell r="C121" t="str">
            <v>CANGRO</v>
          </cell>
        </row>
        <row r="122">
          <cell r="B122">
            <v>23925475</v>
          </cell>
          <cell r="C122" t="str">
            <v>SALTO</v>
          </cell>
        </row>
        <row r="123">
          <cell r="B123">
            <v>23880906</v>
          </cell>
          <cell r="C123" t="str">
            <v>SOLTERMANN</v>
          </cell>
        </row>
        <row r="124">
          <cell r="B124">
            <v>23695260</v>
          </cell>
          <cell r="C124" t="str">
            <v>VARELA</v>
          </cell>
        </row>
        <row r="125">
          <cell r="B125">
            <v>23676473</v>
          </cell>
          <cell r="C125" t="str">
            <v>RUBIO</v>
          </cell>
        </row>
        <row r="126">
          <cell r="B126">
            <v>23619841</v>
          </cell>
          <cell r="C126" t="str">
            <v>Lizzi</v>
          </cell>
        </row>
        <row r="127">
          <cell r="B127">
            <v>23578236</v>
          </cell>
          <cell r="C127" t="str">
            <v>BRESSAN</v>
          </cell>
        </row>
        <row r="128">
          <cell r="B128">
            <v>23405213</v>
          </cell>
          <cell r="C128" t="str">
            <v>CREUS</v>
          </cell>
        </row>
        <row r="129">
          <cell r="B129">
            <v>23405031</v>
          </cell>
          <cell r="C129" t="str">
            <v>CARGNELLO</v>
          </cell>
        </row>
        <row r="130">
          <cell r="B130">
            <v>23358062</v>
          </cell>
          <cell r="C130" t="str">
            <v>Vargas</v>
          </cell>
        </row>
        <row r="131">
          <cell r="B131">
            <v>23142866</v>
          </cell>
          <cell r="C131" t="str">
            <v>AMARILLA</v>
          </cell>
        </row>
        <row r="132">
          <cell r="B132">
            <v>23109343</v>
          </cell>
          <cell r="C132" t="str">
            <v>MARTINEZ</v>
          </cell>
        </row>
        <row r="133">
          <cell r="B133">
            <v>23029882</v>
          </cell>
          <cell r="C133" t="str">
            <v>MONTENEGRO</v>
          </cell>
        </row>
        <row r="134">
          <cell r="B134">
            <v>23027345</v>
          </cell>
          <cell r="C134" t="str">
            <v>POLEDRI</v>
          </cell>
        </row>
        <row r="135">
          <cell r="B135">
            <v>23023969</v>
          </cell>
          <cell r="C135" t="str">
            <v>BRUNO</v>
          </cell>
        </row>
        <row r="136">
          <cell r="B136">
            <v>23012004</v>
          </cell>
          <cell r="C136" t="str">
            <v>PEREYRA</v>
          </cell>
        </row>
        <row r="137">
          <cell r="B137">
            <v>22967710</v>
          </cell>
          <cell r="C137" t="str">
            <v>Cañete</v>
          </cell>
        </row>
        <row r="138">
          <cell r="B138">
            <v>22961397</v>
          </cell>
          <cell r="C138" t="str">
            <v>CASTILLO</v>
          </cell>
        </row>
        <row r="139">
          <cell r="B139">
            <v>22800730</v>
          </cell>
          <cell r="C139" t="str">
            <v>CUEVAS</v>
          </cell>
        </row>
        <row r="140">
          <cell r="B140">
            <v>22627608</v>
          </cell>
          <cell r="C140" t="str">
            <v>MENDOZA</v>
          </cell>
        </row>
        <row r="141">
          <cell r="B141">
            <v>22620210</v>
          </cell>
          <cell r="C141" t="str">
            <v>SEISSFON</v>
          </cell>
        </row>
        <row r="142">
          <cell r="B142">
            <v>22614341</v>
          </cell>
          <cell r="C142" t="str">
            <v>Aranda</v>
          </cell>
        </row>
        <row r="143">
          <cell r="B143">
            <v>22584878</v>
          </cell>
          <cell r="C143" t="str">
            <v>PARENTE</v>
          </cell>
        </row>
        <row r="144">
          <cell r="B144">
            <v>22548935</v>
          </cell>
          <cell r="C144" t="str">
            <v>CULLEN</v>
          </cell>
        </row>
        <row r="145">
          <cell r="B145">
            <v>22361110</v>
          </cell>
          <cell r="C145" t="str">
            <v>LAZZAROTTO</v>
          </cell>
        </row>
        <row r="146">
          <cell r="B146">
            <v>22361023</v>
          </cell>
          <cell r="C146" t="str">
            <v>FURINI</v>
          </cell>
        </row>
        <row r="147">
          <cell r="B147">
            <v>22280585</v>
          </cell>
          <cell r="C147" t="str">
            <v>D'ANDREA</v>
          </cell>
        </row>
        <row r="148">
          <cell r="B148">
            <v>22215121</v>
          </cell>
          <cell r="C148" t="str">
            <v>VENZO</v>
          </cell>
        </row>
        <row r="149">
          <cell r="B149">
            <v>22193629</v>
          </cell>
          <cell r="C149" t="str">
            <v>REMIRO</v>
          </cell>
        </row>
        <row r="150">
          <cell r="B150">
            <v>22193629</v>
          </cell>
          <cell r="C150" t="str">
            <v>RAMACCIOTTI</v>
          </cell>
        </row>
        <row r="151">
          <cell r="B151">
            <v>22193613</v>
          </cell>
          <cell r="C151" t="str">
            <v>FERNANDEZ</v>
          </cell>
        </row>
        <row r="152">
          <cell r="B152">
            <v>22193233</v>
          </cell>
          <cell r="C152" t="str">
            <v>ANDRES</v>
          </cell>
        </row>
        <row r="153">
          <cell r="B153">
            <v>22168170</v>
          </cell>
          <cell r="C153" t="str">
            <v>LOPEZ</v>
          </cell>
        </row>
        <row r="154">
          <cell r="B154">
            <v>22168094</v>
          </cell>
          <cell r="C154" t="str">
            <v>ALARCON</v>
          </cell>
        </row>
        <row r="155">
          <cell r="B155">
            <v>21911308</v>
          </cell>
          <cell r="C155" t="str">
            <v>BUSTOS</v>
          </cell>
        </row>
        <row r="156">
          <cell r="B156">
            <v>21808927</v>
          </cell>
          <cell r="C156" t="str">
            <v>MARQUEZ</v>
          </cell>
        </row>
        <row r="157">
          <cell r="B157">
            <v>21411796</v>
          </cell>
          <cell r="C157" t="str">
            <v>ALMADA</v>
          </cell>
        </row>
        <row r="158">
          <cell r="B158">
            <v>21411066</v>
          </cell>
          <cell r="C158" t="str">
            <v>Cello Villar</v>
          </cell>
        </row>
        <row r="159">
          <cell r="B159">
            <v>21178612</v>
          </cell>
          <cell r="C159" t="str">
            <v>Diaz</v>
          </cell>
        </row>
        <row r="160">
          <cell r="B160">
            <v>20502352</v>
          </cell>
          <cell r="C160" t="str">
            <v>MARCENARO</v>
          </cell>
        </row>
        <row r="161">
          <cell r="B161">
            <v>20189916</v>
          </cell>
          <cell r="C161" t="str">
            <v>PAUSICH</v>
          </cell>
        </row>
        <row r="162">
          <cell r="B162">
            <v>20180543</v>
          </cell>
          <cell r="C162" t="str">
            <v>GARCIA</v>
          </cell>
        </row>
        <row r="163">
          <cell r="B163">
            <v>20101099</v>
          </cell>
          <cell r="C163" t="str">
            <v>RUIU</v>
          </cell>
        </row>
        <row r="164">
          <cell r="B164">
            <v>18491088</v>
          </cell>
          <cell r="C164" t="str">
            <v>ANGULO</v>
          </cell>
        </row>
        <row r="165">
          <cell r="B165">
            <v>18455038</v>
          </cell>
          <cell r="C165" t="str">
            <v>PEREZ</v>
          </cell>
        </row>
        <row r="166">
          <cell r="B166">
            <v>18163978</v>
          </cell>
          <cell r="C166" t="str">
            <v>FINUCHI</v>
          </cell>
        </row>
        <row r="167">
          <cell r="B167">
            <v>18163934</v>
          </cell>
          <cell r="C167" t="str">
            <v>TISCORNIA</v>
          </cell>
        </row>
        <row r="168">
          <cell r="B168">
            <v>18152901</v>
          </cell>
          <cell r="C168" t="str">
            <v>DIAB</v>
          </cell>
        </row>
        <row r="169">
          <cell r="B169">
            <v>18096172</v>
          </cell>
          <cell r="C169" t="str">
            <v>MILLAN</v>
          </cell>
        </row>
        <row r="170">
          <cell r="B170">
            <v>17904481</v>
          </cell>
          <cell r="C170" t="str">
            <v>ALMADA</v>
          </cell>
        </row>
        <row r="171">
          <cell r="B171">
            <v>17904457</v>
          </cell>
          <cell r="C171" t="str">
            <v>ROMERO</v>
          </cell>
        </row>
        <row r="172">
          <cell r="B172">
            <v>17876961</v>
          </cell>
          <cell r="C172" t="str">
            <v>RIBOLDI</v>
          </cell>
        </row>
        <row r="173">
          <cell r="B173">
            <v>17728332</v>
          </cell>
          <cell r="C173" t="str">
            <v>CHAUDERON</v>
          </cell>
        </row>
        <row r="174">
          <cell r="B174">
            <v>16863414</v>
          </cell>
          <cell r="C174" t="str">
            <v>SERVIDIO</v>
          </cell>
        </row>
        <row r="175">
          <cell r="B175">
            <v>16795889</v>
          </cell>
          <cell r="C175" t="str">
            <v>DIAZ</v>
          </cell>
        </row>
        <row r="176">
          <cell r="B176">
            <v>16645151</v>
          </cell>
          <cell r="C176" t="str">
            <v>DAYER</v>
          </cell>
        </row>
        <row r="177">
          <cell r="B177">
            <v>16178423</v>
          </cell>
          <cell r="C177" t="str">
            <v>FLORES</v>
          </cell>
        </row>
        <row r="178">
          <cell r="B178">
            <v>14830498</v>
          </cell>
          <cell r="C178" t="str">
            <v>CARDOZO</v>
          </cell>
        </row>
        <row r="179">
          <cell r="B179">
            <v>14693543</v>
          </cell>
          <cell r="C179" t="str">
            <v>Fascendini</v>
          </cell>
        </row>
        <row r="180">
          <cell r="B180">
            <v>14131514</v>
          </cell>
          <cell r="C180" t="str">
            <v>MOTTIER</v>
          </cell>
        </row>
        <row r="181">
          <cell r="B181">
            <v>13182298</v>
          </cell>
          <cell r="C181" t="str">
            <v>Galarza</v>
          </cell>
        </row>
        <row r="5000">
          <cell r="A5000" t="str">
            <v>+'[ORIGEN DE DATOS.xlsm]BD Empresa'!R[2]C[3]</v>
          </cell>
          <cell r="B5000">
            <v>37445935</v>
          </cell>
          <cell r="C5000" t="str">
            <v>ESPINDOLA</v>
          </cell>
        </row>
        <row r="5001">
          <cell r="A5001" t="str">
            <v>+'[ORIGEN DE DATOS.xlsm]BD Empresa'!R[2]C[3]</v>
          </cell>
          <cell r="B5001">
            <v>37445935</v>
          </cell>
          <cell r="C5001" t="str">
            <v>ESPINDOLA</v>
          </cell>
        </row>
      </sheetData>
      <sheetData sheetId="6">
        <row r="5">
          <cell r="B5">
            <v>43221</v>
          </cell>
        </row>
      </sheetData>
      <sheetData sheetId="7">
        <row r="2">
          <cell r="S2" t="str">
            <v>Días caídos totales</v>
          </cell>
        </row>
      </sheetData>
      <sheetData sheetId="8">
        <row r="2">
          <cell r="N2" t="str">
            <v>Días caídos totales</v>
          </cell>
        </row>
      </sheetData>
      <sheetData sheetId="9"/>
      <sheetData sheetId="10">
        <row r="1">
          <cell r="A1" t="str">
            <v>FERIADOS</v>
          </cell>
        </row>
      </sheetData>
      <sheetData sheetId="1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ENÚ PRINCIPAL"/>
      <sheetName val="BD DE USUARIOS"/>
      <sheetName val="Carga de ausentismo"/>
      <sheetName val="Aux Carga ausentismo"/>
      <sheetName val="Información ausentismo"/>
      <sheetName val="Aux INFORMACIÓN ausentismo"/>
      <sheetName val="BD ausentismo"/>
      <sheetName val="Carga de ART"/>
      <sheetName val="Carga de empleados"/>
      <sheetName val="Aux Carga empleados"/>
      <sheetName val="Búsqueda de empleados"/>
      <sheetName val="Resultado de la búsqueda emplea"/>
      <sheetName val="BD empleados"/>
      <sheetName val="Información del empleado"/>
      <sheetName val="Aux Información del empleado"/>
      <sheetName val="Aux Carga ART"/>
      <sheetName val="BD ART"/>
      <sheetName val="Búsqueda de ART"/>
      <sheetName val="Información de la ART"/>
      <sheetName val="Aux Información de la ART"/>
      <sheetName val="Datos de la empresa"/>
      <sheetName val="Tablero de control de Medicia L"/>
    </sheetNames>
    <definedNames>
      <definedName name="CargaParcia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Menú principal"/>
      <sheetName val="BD DE USUARIOS"/>
      <sheetName val="BD Empresa"/>
      <sheetName val="Agregar empresa"/>
      <sheetName val="Aux Carga Empresas"/>
      <sheetName val="Datos de la empresa"/>
      <sheetName val="Aux Información de la EMPRESA"/>
      <sheetName val="Búsqueda de EMPRESA"/>
      <sheetName val="BD ART"/>
      <sheetName val="Carga de ART"/>
      <sheetName val="Aux Carga ART"/>
      <sheetName val="Búsqueda de ART"/>
      <sheetName val="Información de la ART"/>
      <sheetName val="Aux Información de la ART"/>
      <sheetName val="Indicadores"/>
      <sheetName val="Para días caídos"/>
      <sheetName val="Feriados y días no considerados"/>
      <sheetName val="BD DE PATOLOGIAS"/>
      <sheetName val="Carga de ausentismo"/>
      <sheetName val="Aux Carga ausentismo"/>
      <sheetName val="BD ausentismo"/>
      <sheetName val="Información ausentismo"/>
      <sheetName val="Aux INFORMACIÓN ausentismo"/>
      <sheetName val="Carga de empleados"/>
      <sheetName val="Aux Carga empleados"/>
      <sheetName val="Búsqueda de empleados"/>
      <sheetName val="Resultado de la búsqueda emplea"/>
      <sheetName val="Resultado búsqueda alta parcial"/>
      <sheetName val="BD empleados"/>
      <sheetName val="Información del empleado"/>
      <sheetName val="Aux Información del empleado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3">
          <cell r="B3" t="str">
            <v>DNI (sin puntos)</v>
          </cell>
        </row>
        <row r="4">
          <cell r="B4" t="str">
            <v>17876950</v>
          </cell>
        </row>
        <row r="5">
          <cell r="B5" t="str">
            <v>31565473</v>
          </cell>
        </row>
        <row r="6">
          <cell r="B6" t="str">
            <v>13884453</v>
          </cell>
        </row>
        <row r="7">
          <cell r="B7" t="str">
            <v>13759307</v>
          </cell>
        </row>
        <row r="8">
          <cell r="B8" t="str">
            <v>13043308</v>
          </cell>
        </row>
        <row r="9">
          <cell r="B9" t="str">
            <v>12884725</v>
          </cell>
        </row>
        <row r="10">
          <cell r="B10" t="str">
            <v>11584395</v>
          </cell>
        </row>
        <row r="11">
          <cell r="B11" t="str">
            <v>23171802</v>
          </cell>
        </row>
        <row r="12">
          <cell r="B12" t="str">
            <v>13759307</v>
          </cell>
        </row>
        <row r="13">
          <cell r="B13" t="str">
            <v>18574227</v>
          </cell>
        </row>
        <row r="14">
          <cell r="B14" t="str">
            <v>18574227</v>
          </cell>
        </row>
        <row r="15">
          <cell r="B15" t="str">
            <v>18563237</v>
          </cell>
        </row>
        <row r="16">
          <cell r="B16" t="str">
            <v>12565171</v>
          </cell>
        </row>
        <row r="17">
          <cell r="B17">
            <v>16573312</v>
          </cell>
        </row>
        <row r="18">
          <cell r="B18" t="str">
            <v>11933042</v>
          </cell>
        </row>
        <row r="19">
          <cell r="B19" t="str">
            <v>22280305</v>
          </cell>
        </row>
        <row r="20">
          <cell r="B20" t="str">
            <v>12871527</v>
          </cell>
        </row>
        <row r="21">
          <cell r="B21" t="str">
            <v>12871527</v>
          </cell>
        </row>
        <row r="22">
          <cell r="B22" t="str">
            <v>12871527</v>
          </cell>
        </row>
        <row r="23">
          <cell r="B23" t="str">
            <v>12147813</v>
          </cell>
        </row>
        <row r="24">
          <cell r="B24" t="str">
            <v>13839110</v>
          </cell>
        </row>
        <row r="25">
          <cell r="B25" t="str">
            <v>21641308</v>
          </cell>
        </row>
        <row r="26">
          <cell r="B26" t="str">
            <v>12147813</v>
          </cell>
        </row>
        <row r="27">
          <cell r="B27" t="str">
            <v>18563237</v>
          </cell>
        </row>
        <row r="28">
          <cell r="B28">
            <v>11933042</v>
          </cell>
        </row>
        <row r="29">
          <cell r="B29" t="str">
            <v>13043308</v>
          </cell>
        </row>
        <row r="30">
          <cell r="B30" t="str">
            <v>13894748</v>
          </cell>
        </row>
        <row r="31">
          <cell r="B31" t="str">
            <v>13884453</v>
          </cell>
        </row>
        <row r="32">
          <cell r="B32" t="str">
            <v>11584395</v>
          </cell>
        </row>
        <row r="33">
          <cell r="B33" t="str">
            <v>31565473</v>
          </cell>
        </row>
        <row r="34">
          <cell r="B34" t="str">
            <v>24876656</v>
          </cell>
        </row>
        <row r="35">
          <cell r="B35" t="str">
            <v>10874454</v>
          </cell>
        </row>
        <row r="36">
          <cell r="B36" t="str">
            <v>25216542</v>
          </cell>
        </row>
        <row r="37">
          <cell r="B37" t="str">
            <v>18563237</v>
          </cell>
        </row>
        <row r="38">
          <cell r="B38" t="str">
            <v>13894748</v>
          </cell>
        </row>
        <row r="39">
          <cell r="B39" t="str">
            <v>11278016</v>
          </cell>
        </row>
        <row r="40">
          <cell r="B40" t="str">
            <v>24876656</v>
          </cell>
        </row>
        <row r="41">
          <cell r="B41" t="str">
            <v>18563237</v>
          </cell>
        </row>
        <row r="42">
          <cell r="B42" t="str">
            <v>20146023</v>
          </cell>
        </row>
        <row r="43">
          <cell r="B43" t="str">
            <v>11511388</v>
          </cell>
        </row>
        <row r="44">
          <cell r="B44" t="str">
            <v>10874454</v>
          </cell>
        </row>
        <row r="45">
          <cell r="B45" t="str">
            <v>14131554</v>
          </cell>
        </row>
        <row r="46">
          <cell r="B46" t="str">
            <v>11316179</v>
          </cell>
        </row>
        <row r="47">
          <cell r="B47" t="str">
            <v>11584395</v>
          </cell>
        </row>
        <row r="48">
          <cell r="B48" t="str">
            <v>31565473</v>
          </cell>
        </row>
        <row r="49">
          <cell r="B49" t="str">
            <v>16387872</v>
          </cell>
        </row>
        <row r="50">
          <cell r="B50" t="str">
            <v>13894748</v>
          </cell>
        </row>
        <row r="51">
          <cell r="B51" t="str">
            <v>13894748</v>
          </cell>
        </row>
        <row r="52">
          <cell r="B52" t="str">
            <v>23622587</v>
          </cell>
        </row>
        <row r="53">
          <cell r="B53" t="str">
            <v>13759307</v>
          </cell>
        </row>
        <row r="54">
          <cell r="B54" t="str">
            <v>22280305</v>
          </cell>
        </row>
        <row r="55">
          <cell r="B55" t="str">
            <v>14854814</v>
          </cell>
        </row>
        <row r="56">
          <cell r="B56" t="str">
            <v>18574227</v>
          </cell>
        </row>
        <row r="57">
          <cell r="B57" t="str">
            <v>23800003</v>
          </cell>
        </row>
        <row r="58">
          <cell r="B58" t="str">
            <v>24876656</v>
          </cell>
        </row>
        <row r="59">
          <cell r="B59" t="str">
            <v>18574227</v>
          </cell>
        </row>
        <row r="60">
          <cell r="B60" t="str">
            <v>14113663</v>
          </cell>
        </row>
        <row r="61">
          <cell r="B61" t="str">
            <v>16550408</v>
          </cell>
        </row>
        <row r="62">
          <cell r="B62" t="str">
            <v>12884725</v>
          </cell>
        </row>
        <row r="63">
          <cell r="B63" t="str">
            <v>33924689</v>
          </cell>
        </row>
        <row r="64">
          <cell r="B64" t="str">
            <v>24876656</v>
          </cell>
        </row>
        <row r="65">
          <cell r="B65" t="str">
            <v>14113663</v>
          </cell>
        </row>
        <row r="66">
          <cell r="B66" t="str">
            <v>18563237</v>
          </cell>
        </row>
        <row r="67">
          <cell r="B67" t="str">
            <v>10874454</v>
          </cell>
        </row>
        <row r="68">
          <cell r="B68" t="str">
            <v>31565473</v>
          </cell>
        </row>
        <row r="69">
          <cell r="B69" t="str">
            <v>23622587</v>
          </cell>
        </row>
        <row r="70">
          <cell r="B70" t="str">
            <v>18563237</v>
          </cell>
        </row>
        <row r="71">
          <cell r="B71" t="str">
            <v>23427911</v>
          </cell>
        </row>
        <row r="72">
          <cell r="B72" t="str">
            <v>14396771</v>
          </cell>
        </row>
        <row r="73">
          <cell r="B73" t="str">
            <v>13043308</v>
          </cell>
        </row>
        <row r="74">
          <cell r="B74" t="str">
            <v>24876656</v>
          </cell>
        </row>
        <row r="75">
          <cell r="B75" t="str">
            <v>14131554</v>
          </cell>
        </row>
        <row r="76">
          <cell r="B76" t="str">
            <v>13894748</v>
          </cell>
        </row>
        <row r="77">
          <cell r="B77" t="str">
            <v>31565473</v>
          </cell>
        </row>
        <row r="78">
          <cell r="B78" t="str">
            <v>21641308</v>
          </cell>
        </row>
        <row r="79">
          <cell r="B79" t="str">
            <v>12147813</v>
          </cell>
        </row>
        <row r="80">
          <cell r="B80" t="str">
            <v>13884453</v>
          </cell>
        </row>
        <row r="81">
          <cell r="B81" t="str">
            <v>16387872</v>
          </cell>
        </row>
        <row r="82">
          <cell r="B82" t="str">
            <v>12871527</v>
          </cell>
        </row>
        <row r="83">
          <cell r="B83" t="str">
            <v>10316501</v>
          </cell>
        </row>
        <row r="84">
          <cell r="B84" t="str">
            <v>27745238</v>
          </cell>
        </row>
        <row r="85">
          <cell r="B85" t="str">
            <v>12565171</v>
          </cell>
        </row>
        <row r="86">
          <cell r="B86" t="str">
            <v>11933042</v>
          </cell>
        </row>
        <row r="87">
          <cell r="B87" t="str">
            <v>25216542</v>
          </cell>
        </row>
        <row r="88">
          <cell r="B88" t="str">
            <v>13894748</v>
          </cell>
        </row>
        <row r="89">
          <cell r="B89" t="str">
            <v>23427911</v>
          </cell>
        </row>
        <row r="90">
          <cell r="B90" t="str">
            <v>11933042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>
        <row r="1">
          <cell r="C1" t="str">
            <v>BASE DE DATOS DE EMPLEADOS</v>
          </cell>
        </row>
        <row r="2">
          <cell r="A2" t="str">
            <v>DATOS DEL EMPLEADO</v>
          </cell>
        </row>
        <row r="3">
          <cell r="A3" t="str">
            <v>DNI (sin puntos)</v>
          </cell>
          <cell r="C3" t="str">
            <v>APELLIDO</v>
          </cell>
        </row>
        <row r="4">
          <cell r="A4">
            <v>20253274</v>
          </cell>
          <cell r="C4" t="str">
            <v>ACEÑOLAZA</v>
          </cell>
        </row>
        <row r="5">
          <cell r="A5">
            <v>18304441</v>
          </cell>
          <cell r="C5" t="str">
            <v>ALBORNOZ</v>
          </cell>
        </row>
        <row r="6">
          <cell r="A6">
            <v>31248248</v>
          </cell>
          <cell r="C6" t="str">
            <v>BERNARDI</v>
          </cell>
        </row>
        <row r="7">
          <cell r="A7">
            <v>31724913</v>
          </cell>
          <cell r="C7" t="str">
            <v>BERTOS</v>
          </cell>
        </row>
        <row r="8">
          <cell r="A8">
            <v>22798923</v>
          </cell>
          <cell r="C8" t="str">
            <v>BRANDONI</v>
          </cell>
        </row>
        <row r="9">
          <cell r="A9">
            <v>17666710</v>
          </cell>
          <cell r="C9" t="str">
            <v>BREA</v>
          </cell>
        </row>
        <row r="10">
          <cell r="A10">
            <v>22635361</v>
          </cell>
          <cell r="C10" t="str">
            <v>BRUNETTO</v>
          </cell>
        </row>
        <row r="11">
          <cell r="A11">
            <v>21113227</v>
          </cell>
          <cell r="C11" t="str">
            <v>BURRONI</v>
          </cell>
        </row>
        <row r="12">
          <cell r="A12">
            <v>25773141</v>
          </cell>
          <cell r="C12" t="str">
            <v>CAMPOS SOLDINI</v>
          </cell>
        </row>
        <row r="13">
          <cell r="A13">
            <v>24717903</v>
          </cell>
          <cell r="C13" t="str">
            <v>COLOBIG</v>
          </cell>
        </row>
        <row r="14">
          <cell r="A14">
            <v>19054905</v>
          </cell>
          <cell r="C14" t="str">
            <v>COSTA ANGRIZANI</v>
          </cell>
        </row>
        <row r="15">
          <cell r="A15">
            <v>17255333</v>
          </cell>
          <cell r="C15" t="str">
            <v>DI PASQUO LARTIGUE</v>
          </cell>
        </row>
        <row r="16">
          <cell r="A16">
            <v>26858644</v>
          </cell>
          <cell r="C16" t="str">
            <v>DIEDERLE</v>
          </cell>
        </row>
        <row r="17">
          <cell r="A17">
            <v>31976047</v>
          </cell>
          <cell r="C17" t="str">
            <v>DIEDERLE</v>
          </cell>
        </row>
        <row r="18">
          <cell r="A18">
            <v>32982530</v>
          </cell>
          <cell r="C18" t="str">
            <v>ESTRADA PACHECO</v>
          </cell>
        </row>
        <row r="19">
          <cell r="A19">
            <v>14792583</v>
          </cell>
          <cell r="C19" t="str">
            <v>ETCHEVERRY</v>
          </cell>
        </row>
        <row r="20">
          <cell r="A20">
            <v>23459011</v>
          </cell>
          <cell r="C20" t="str">
            <v>FAGUNDEZ</v>
          </cell>
        </row>
        <row r="21">
          <cell r="A21">
            <v>22996020</v>
          </cell>
          <cell r="C21" t="str">
            <v>FALCON</v>
          </cell>
        </row>
        <row r="22">
          <cell r="A22">
            <v>32539184</v>
          </cell>
          <cell r="C22" t="str">
            <v>FERNÁNDEZ</v>
          </cell>
        </row>
        <row r="23">
          <cell r="A23">
            <v>33503269</v>
          </cell>
          <cell r="C23" t="str">
            <v>FERNÁNDEZ OSUNA</v>
          </cell>
        </row>
        <row r="24">
          <cell r="A24">
            <v>27447510</v>
          </cell>
          <cell r="C24" t="str">
            <v>FERRERO</v>
          </cell>
        </row>
        <row r="25">
          <cell r="A25">
            <v>28158526</v>
          </cell>
          <cell r="C25" t="str">
            <v>FRANCO</v>
          </cell>
        </row>
        <row r="26">
          <cell r="A26">
            <v>32831347</v>
          </cell>
          <cell r="C26" t="str">
            <v>FRUTOS</v>
          </cell>
        </row>
        <row r="27">
          <cell r="A27">
            <v>34934256</v>
          </cell>
          <cell r="C27" t="str">
            <v>GARCÍA</v>
          </cell>
        </row>
        <row r="28">
          <cell r="A28">
            <v>29758339</v>
          </cell>
          <cell r="C28" t="str">
            <v>GAVILÁN</v>
          </cell>
        </row>
        <row r="29">
          <cell r="A29">
            <v>19051374</v>
          </cell>
          <cell r="C29" t="str">
            <v>GOIS LIMA</v>
          </cell>
        </row>
        <row r="30">
          <cell r="A30">
            <v>25921618</v>
          </cell>
          <cell r="C30" t="str">
            <v>GOTTARDI</v>
          </cell>
        </row>
        <row r="31">
          <cell r="A31">
            <v>17233951</v>
          </cell>
          <cell r="C31" t="str">
            <v>GUERENSTEIN</v>
          </cell>
        </row>
        <row r="32">
          <cell r="A32">
            <v>29406446</v>
          </cell>
          <cell r="C32" t="str">
            <v>JORDAN</v>
          </cell>
        </row>
        <row r="33">
          <cell r="A33">
            <v>31196406</v>
          </cell>
          <cell r="C33" t="str">
            <v>JORDAN</v>
          </cell>
        </row>
        <row r="34">
          <cell r="A34">
            <v>95137266</v>
          </cell>
          <cell r="C34" t="str">
            <v>LAMMERTINK</v>
          </cell>
        </row>
        <row r="35">
          <cell r="A35">
            <v>32221651</v>
          </cell>
          <cell r="C35" t="str">
            <v>LEIVA</v>
          </cell>
        </row>
        <row r="36">
          <cell r="A36">
            <v>18185850</v>
          </cell>
          <cell r="C36" t="str">
            <v>MANZANO</v>
          </cell>
        </row>
        <row r="37">
          <cell r="A37">
            <v>34321368</v>
          </cell>
          <cell r="C37" t="str">
            <v>MAROLI</v>
          </cell>
        </row>
        <row r="38">
          <cell r="A38">
            <v>22514341</v>
          </cell>
          <cell r="C38" t="str">
            <v>MARTINEZ MARIGNAC</v>
          </cell>
        </row>
        <row r="39">
          <cell r="A39">
            <v>16431275</v>
          </cell>
          <cell r="C39" t="str">
            <v>MEDINA</v>
          </cell>
        </row>
        <row r="40">
          <cell r="A40">
            <v>14286240</v>
          </cell>
          <cell r="C40" t="str">
            <v>MELGAREJO</v>
          </cell>
        </row>
        <row r="41">
          <cell r="A41">
            <v>34196960</v>
          </cell>
          <cell r="C41" t="str">
            <v>MOYA</v>
          </cell>
        </row>
        <row r="42">
          <cell r="A42">
            <v>30797253</v>
          </cell>
          <cell r="C42" t="str">
            <v>MUÑOZ</v>
          </cell>
        </row>
        <row r="43">
          <cell r="A43">
            <v>14464275</v>
          </cell>
          <cell r="C43" t="str">
            <v>NORIEGA</v>
          </cell>
        </row>
        <row r="44">
          <cell r="A44">
            <v>32292218</v>
          </cell>
          <cell r="C44" t="str">
            <v>OERTLIN</v>
          </cell>
        </row>
        <row r="45">
          <cell r="A45" t="str">
            <v>G09505556</v>
          </cell>
          <cell r="C45" t="str">
            <v>PACHECO SIERRA</v>
          </cell>
        </row>
        <row r="46">
          <cell r="A46">
            <v>34320774</v>
          </cell>
          <cell r="C46" t="str">
            <v>PAIRO</v>
          </cell>
        </row>
        <row r="47">
          <cell r="A47">
            <v>18351194</v>
          </cell>
          <cell r="C47" t="str">
            <v>PASSEGGI</v>
          </cell>
        </row>
        <row r="48">
          <cell r="A48">
            <v>28783874</v>
          </cell>
          <cell r="C48" t="str">
            <v>PATTERER</v>
          </cell>
        </row>
        <row r="49">
          <cell r="A49">
            <v>35882721</v>
          </cell>
          <cell r="C49" t="str">
            <v>PERALTA</v>
          </cell>
        </row>
        <row r="50">
          <cell r="A50">
            <v>29990855</v>
          </cell>
          <cell r="C50" t="str">
            <v>PEREZ PINCHEIRA</v>
          </cell>
        </row>
        <row r="51">
          <cell r="A51">
            <v>31230927</v>
          </cell>
          <cell r="C51" t="str">
            <v>PERUSSET</v>
          </cell>
        </row>
        <row r="52">
          <cell r="A52">
            <v>38261206</v>
          </cell>
          <cell r="C52" t="str">
            <v>PIANI</v>
          </cell>
        </row>
        <row r="53">
          <cell r="A53">
            <v>21816069</v>
          </cell>
          <cell r="C53" t="str">
            <v>PIÑA</v>
          </cell>
        </row>
        <row r="54">
          <cell r="A54">
            <v>35128956</v>
          </cell>
          <cell r="C54" t="str">
            <v>QUIROGA</v>
          </cell>
        </row>
        <row r="55">
          <cell r="A55">
            <v>29527742</v>
          </cell>
          <cell r="C55" t="str">
            <v>RAMOS</v>
          </cell>
        </row>
        <row r="56">
          <cell r="A56">
            <v>32096420</v>
          </cell>
          <cell r="C56" t="str">
            <v>REALES</v>
          </cell>
        </row>
        <row r="57">
          <cell r="A57">
            <v>29908530</v>
          </cell>
          <cell r="C57" t="str">
            <v>SAFENRAITER</v>
          </cell>
        </row>
        <row r="58">
          <cell r="A58">
            <v>26172938</v>
          </cell>
          <cell r="C58" t="str">
            <v>SCABUZZO</v>
          </cell>
        </row>
        <row r="59">
          <cell r="A59">
            <v>29113823</v>
          </cell>
          <cell r="C59" t="str">
            <v>SCARPA</v>
          </cell>
        </row>
        <row r="60">
          <cell r="A60">
            <v>27523721</v>
          </cell>
          <cell r="C60" t="str">
            <v>SCHMIDT</v>
          </cell>
        </row>
        <row r="61">
          <cell r="A61">
            <v>31232308</v>
          </cell>
          <cell r="C61" t="str">
            <v>SEQUIN</v>
          </cell>
        </row>
        <row r="62">
          <cell r="A62">
            <v>28196343</v>
          </cell>
          <cell r="C62" t="str">
            <v>SILVESTRI</v>
          </cell>
        </row>
        <row r="63">
          <cell r="A63">
            <v>27117270</v>
          </cell>
          <cell r="C63" t="str">
            <v>SIMONCINI</v>
          </cell>
        </row>
        <row r="64">
          <cell r="A64">
            <v>24421213</v>
          </cell>
          <cell r="C64" t="str">
            <v>SOFFIANTINI</v>
          </cell>
        </row>
        <row r="65">
          <cell r="A65">
            <v>26276000</v>
          </cell>
          <cell r="C65" t="str">
            <v>SOÑEZ</v>
          </cell>
        </row>
        <row r="66">
          <cell r="A66">
            <v>31977959</v>
          </cell>
          <cell r="C66" t="str">
            <v>TARQUINI</v>
          </cell>
        </row>
        <row r="67">
          <cell r="A67">
            <v>29795109</v>
          </cell>
          <cell r="C67" t="str">
            <v>UHRIG</v>
          </cell>
        </row>
        <row r="68">
          <cell r="A68">
            <v>33776546</v>
          </cell>
          <cell r="C68" t="str">
            <v>UHRIG</v>
          </cell>
        </row>
        <row r="69">
          <cell r="A69">
            <v>28764748</v>
          </cell>
          <cell r="C69" t="str">
            <v>VEZZOSI</v>
          </cell>
        </row>
        <row r="70">
          <cell r="A70">
            <v>13347571</v>
          </cell>
          <cell r="C70" t="str">
            <v>VILA</v>
          </cell>
        </row>
        <row r="71">
          <cell r="A71">
            <v>32333054</v>
          </cell>
          <cell r="C71" t="str">
            <v>VIOTTO</v>
          </cell>
        </row>
        <row r="72">
          <cell r="A72">
            <v>28400445</v>
          </cell>
          <cell r="C72" t="str">
            <v>VOSSLER</v>
          </cell>
        </row>
        <row r="73">
          <cell r="A73">
            <v>31578846</v>
          </cell>
          <cell r="C73" t="str">
            <v>WAGNER</v>
          </cell>
        </row>
        <row r="74">
          <cell r="A74">
            <v>16761004</v>
          </cell>
          <cell r="C74" t="str">
            <v>ZUCOL</v>
          </cell>
        </row>
        <row r="75">
          <cell r="A75">
            <v>31788347</v>
          </cell>
          <cell r="C75" t="str">
            <v>AGUERRE</v>
          </cell>
        </row>
        <row r="76">
          <cell r="A76">
            <v>28415497</v>
          </cell>
          <cell r="C76" t="str">
            <v>ALBANESI</v>
          </cell>
        </row>
        <row r="77">
          <cell r="A77">
            <v>26152076</v>
          </cell>
          <cell r="C77" t="str">
            <v>BATTAGLIA</v>
          </cell>
        </row>
        <row r="78">
          <cell r="A78">
            <v>14605550</v>
          </cell>
          <cell r="C78" t="str">
            <v>BEDETTI</v>
          </cell>
        </row>
        <row r="79">
          <cell r="A79">
            <v>34597340</v>
          </cell>
          <cell r="C79" t="str">
            <v>BENITEZ</v>
          </cell>
        </row>
        <row r="80">
          <cell r="A80">
            <v>32224731</v>
          </cell>
          <cell r="C80" t="str">
            <v>BRE</v>
          </cell>
        </row>
        <row r="81">
          <cell r="A81">
            <v>13377763</v>
          </cell>
          <cell r="C81" t="str">
            <v>CALVO</v>
          </cell>
        </row>
        <row r="82">
          <cell r="A82">
            <v>12028828</v>
          </cell>
          <cell r="C82" t="str">
            <v>CARDONA</v>
          </cell>
        </row>
        <row r="83">
          <cell r="A83">
            <v>26943815</v>
          </cell>
          <cell r="C83" t="str">
            <v>CAVALIERI</v>
          </cell>
        </row>
        <row r="84">
          <cell r="A84">
            <v>30756924</v>
          </cell>
          <cell r="C84" t="str">
            <v>CORZO</v>
          </cell>
        </row>
        <row r="85">
          <cell r="A85">
            <v>31779067</v>
          </cell>
          <cell r="C85" t="str">
            <v>COSIMO</v>
          </cell>
        </row>
        <row r="86">
          <cell r="A86">
            <v>16110533</v>
          </cell>
          <cell r="C86" t="str">
            <v>D'ELIA</v>
          </cell>
        </row>
        <row r="87">
          <cell r="A87">
            <v>28665894</v>
          </cell>
          <cell r="C87" t="str">
            <v>DABIN</v>
          </cell>
        </row>
        <row r="88">
          <cell r="A88">
            <v>35092291</v>
          </cell>
          <cell r="C88" t="str">
            <v>DE DOMINICIS</v>
          </cell>
        </row>
        <row r="89">
          <cell r="A89">
            <v>32833103</v>
          </cell>
          <cell r="C89" t="str">
            <v>DORELLA</v>
          </cell>
        </row>
        <row r="90">
          <cell r="A90">
            <v>31017259</v>
          </cell>
          <cell r="C90" t="str">
            <v>DORSCH</v>
          </cell>
        </row>
        <row r="91">
          <cell r="A91">
            <v>22271780</v>
          </cell>
          <cell r="C91" t="str">
            <v>FACHINOTTI</v>
          </cell>
        </row>
        <row r="92">
          <cell r="A92">
            <v>28583851</v>
          </cell>
          <cell r="C92" t="str">
            <v>GARELLI</v>
          </cell>
        </row>
        <row r="93">
          <cell r="A93">
            <v>36302932</v>
          </cell>
          <cell r="C93" t="str">
            <v>GERLERO</v>
          </cell>
        </row>
        <row r="94">
          <cell r="A94">
            <v>33468646</v>
          </cell>
          <cell r="C94" t="str">
            <v>GIMENEZ</v>
          </cell>
        </row>
        <row r="95">
          <cell r="A95">
            <v>20545900</v>
          </cell>
          <cell r="C95" t="str">
            <v>GUARNIERI</v>
          </cell>
        </row>
        <row r="96">
          <cell r="A96">
            <v>13650808</v>
          </cell>
          <cell r="C96" t="str">
            <v>HUESPE</v>
          </cell>
        </row>
        <row r="97">
          <cell r="A97">
            <v>27461855</v>
          </cell>
          <cell r="C97" t="str">
            <v>KLER</v>
          </cell>
        </row>
        <row r="98">
          <cell r="A98">
            <v>24523620</v>
          </cell>
          <cell r="C98" t="str">
            <v>LUENGO</v>
          </cell>
        </row>
        <row r="99">
          <cell r="A99">
            <v>18851950</v>
          </cell>
          <cell r="C99" t="str">
            <v>MARQUEZ DAMIAN</v>
          </cell>
        </row>
        <row r="100">
          <cell r="A100">
            <v>16948381</v>
          </cell>
          <cell r="C100" t="str">
            <v>MENDEZ</v>
          </cell>
        </row>
        <row r="101">
          <cell r="A101">
            <v>12277151</v>
          </cell>
          <cell r="C101" t="str">
            <v>NIGRO</v>
          </cell>
        </row>
        <row r="102">
          <cell r="A102">
            <v>31419855</v>
          </cell>
          <cell r="C102" t="str">
            <v>PECORARI</v>
          </cell>
        </row>
        <row r="103">
          <cell r="A103">
            <v>34827831</v>
          </cell>
          <cell r="C103" t="str">
            <v>PERALTA</v>
          </cell>
        </row>
        <row r="104">
          <cell r="A104">
            <v>27461133</v>
          </cell>
          <cell r="C104" t="str">
            <v>RAMAJO</v>
          </cell>
        </row>
        <row r="105">
          <cell r="A105">
            <v>24801836</v>
          </cell>
          <cell r="C105" t="str">
            <v>RIOS RODRIGUEZ</v>
          </cell>
        </row>
        <row r="106">
          <cell r="A106">
            <v>21418587</v>
          </cell>
          <cell r="C106" t="str">
            <v>RISSO CARDO</v>
          </cell>
        </row>
        <row r="107">
          <cell r="A107">
            <v>32937553</v>
          </cell>
          <cell r="C107" t="str">
            <v>ROMAN</v>
          </cell>
        </row>
        <row r="108">
          <cell r="A108">
            <v>36116556</v>
          </cell>
          <cell r="C108" t="str">
            <v>ROSSI CABRAL</v>
          </cell>
        </row>
        <row r="109">
          <cell r="A109">
            <v>24275762</v>
          </cell>
          <cell r="C109" t="str">
            <v>SANCHEZ</v>
          </cell>
        </row>
        <row r="110">
          <cell r="A110">
            <v>23228093</v>
          </cell>
          <cell r="C110" t="str">
            <v>SARANO</v>
          </cell>
        </row>
        <row r="111">
          <cell r="A111">
            <v>28925632</v>
          </cell>
          <cell r="C111" t="str">
            <v>SCHILIUK</v>
          </cell>
        </row>
        <row r="112">
          <cell r="A112">
            <v>33728697</v>
          </cell>
          <cell r="C112" t="str">
            <v>STORTI</v>
          </cell>
        </row>
        <row r="113">
          <cell r="A113">
            <v>14204324</v>
          </cell>
          <cell r="C113" t="str">
            <v>STORTI</v>
          </cell>
        </row>
        <row r="114">
          <cell r="A114">
            <v>19027744</v>
          </cell>
          <cell r="C114" t="str">
            <v>TORO</v>
          </cell>
        </row>
        <row r="115">
          <cell r="A115">
            <v>32735084</v>
          </cell>
          <cell r="C115" t="str">
            <v>VENIER</v>
          </cell>
        </row>
        <row r="116">
          <cell r="A116" t="str">
            <v>I778762</v>
          </cell>
          <cell r="C116" t="str">
            <v>YERA MORENO</v>
          </cell>
        </row>
        <row r="117">
          <cell r="A117" t="str">
            <v>F17856497</v>
          </cell>
          <cell r="C117" t="str">
            <v>ZAMORA RAMIREZ</v>
          </cell>
        </row>
        <row r="118">
          <cell r="A118">
            <v>135035898</v>
          </cell>
          <cell r="C118" t="str">
            <v>ÁLVAREZ HOSTOS</v>
          </cell>
        </row>
        <row r="119">
          <cell r="A119">
            <v>92892305</v>
          </cell>
          <cell r="C119" t="str">
            <v>ZAMLER</v>
          </cell>
        </row>
        <row r="120">
          <cell r="A120">
            <v>35956444</v>
          </cell>
          <cell r="C120" t="str">
            <v>CABRERA</v>
          </cell>
        </row>
        <row r="121">
          <cell r="A121">
            <v>22636463</v>
          </cell>
          <cell r="C121" t="str">
            <v>CHIARELLA</v>
          </cell>
        </row>
        <row r="122">
          <cell r="A122">
            <v>30075549</v>
          </cell>
          <cell r="C122" t="str">
            <v>GRONDA</v>
          </cell>
        </row>
        <row r="123">
          <cell r="A123">
            <v>34564913</v>
          </cell>
          <cell r="C123" t="str">
            <v>AGUILAR</v>
          </cell>
        </row>
        <row r="124">
          <cell r="A124">
            <v>4437697</v>
          </cell>
          <cell r="C124" t="str">
            <v>BOLZON</v>
          </cell>
        </row>
        <row r="125">
          <cell r="A125">
            <v>31115385</v>
          </cell>
          <cell r="C125" t="str">
            <v>BONTEMPI</v>
          </cell>
        </row>
        <row r="126">
          <cell r="A126">
            <v>13190478</v>
          </cell>
          <cell r="C126" t="str">
            <v>BRONDINO</v>
          </cell>
        </row>
        <row r="127">
          <cell r="A127">
            <v>31419119</v>
          </cell>
          <cell r="C127" t="str">
            <v>BÜRGI FISSOLO</v>
          </cell>
        </row>
        <row r="128">
          <cell r="A128">
            <v>29113835</v>
          </cell>
          <cell r="C128" t="str">
            <v>CABEZA</v>
          </cell>
        </row>
        <row r="129">
          <cell r="A129">
            <v>26085933</v>
          </cell>
          <cell r="C129" t="str">
            <v>CABRERA</v>
          </cell>
        </row>
        <row r="130">
          <cell r="A130">
            <v>33945259</v>
          </cell>
          <cell r="C130" t="str">
            <v>CHIAPPINI</v>
          </cell>
        </row>
        <row r="131">
          <cell r="A131">
            <v>20725681</v>
          </cell>
          <cell r="C131" t="str">
            <v>D'ALESSANDRO</v>
          </cell>
        </row>
        <row r="132">
          <cell r="A132">
            <v>31156988</v>
          </cell>
          <cell r="C132" t="str">
            <v>DUDIUK</v>
          </cell>
        </row>
        <row r="133">
          <cell r="A133">
            <v>27307616</v>
          </cell>
          <cell r="C133" t="str">
            <v>FERRONI</v>
          </cell>
        </row>
        <row r="134">
          <cell r="A134">
            <v>23578842</v>
          </cell>
          <cell r="C134" t="str">
            <v>GARCIA</v>
          </cell>
        </row>
        <row r="135">
          <cell r="A135">
            <v>29686433</v>
          </cell>
          <cell r="C135" t="str">
            <v>GIORDANO</v>
          </cell>
        </row>
        <row r="136">
          <cell r="A136">
            <v>14396980</v>
          </cell>
          <cell r="C136" t="str">
            <v>GOICOECHEA</v>
          </cell>
        </row>
        <row r="137">
          <cell r="A137">
            <v>27480926</v>
          </cell>
          <cell r="C137" t="str">
            <v>GONZALEZ</v>
          </cell>
        </row>
        <row r="138">
          <cell r="A138">
            <v>32370840</v>
          </cell>
          <cell r="C138" t="str">
            <v>GUGLIOTTA</v>
          </cell>
        </row>
        <row r="139">
          <cell r="A139">
            <v>34040379</v>
          </cell>
          <cell r="C139" t="str">
            <v>LEONARDELLI</v>
          </cell>
        </row>
        <row r="140">
          <cell r="A140">
            <v>33664899</v>
          </cell>
          <cell r="C140" t="str">
            <v>MACEDO</v>
          </cell>
        </row>
        <row r="141">
          <cell r="A141">
            <v>18226287</v>
          </cell>
          <cell r="C141" t="str">
            <v>MARCIPAR</v>
          </cell>
        </row>
        <row r="142">
          <cell r="A142">
            <v>94670492</v>
          </cell>
          <cell r="C142" t="str">
            <v>MARINO REPIZO</v>
          </cell>
        </row>
        <row r="143">
          <cell r="A143">
            <v>34301870</v>
          </cell>
          <cell r="C143" t="str">
            <v>MONTEMURRO</v>
          </cell>
        </row>
        <row r="144">
          <cell r="A144">
            <v>34147548</v>
          </cell>
          <cell r="C144" t="str">
            <v>PEVERENGO</v>
          </cell>
        </row>
        <row r="145">
          <cell r="A145">
            <v>36589407</v>
          </cell>
          <cell r="C145" t="str">
            <v>PROCHETTO</v>
          </cell>
        </row>
        <row r="146">
          <cell r="A146">
            <v>32388750</v>
          </cell>
          <cell r="C146" t="str">
            <v>RODELES ANTONELLI</v>
          </cell>
        </row>
        <row r="147">
          <cell r="A147">
            <v>13931342</v>
          </cell>
          <cell r="C147" t="str">
            <v>RODRIGUEZ</v>
          </cell>
        </row>
        <row r="148">
          <cell r="A148">
            <v>14337322</v>
          </cell>
          <cell r="C148" t="str">
            <v>BERNAL</v>
          </cell>
        </row>
        <row r="149">
          <cell r="A149">
            <v>23327996</v>
          </cell>
          <cell r="C149" t="str">
            <v>LAVANDERA</v>
          </cell>
        </row>
        <row r="150">
          <cell r="A150">
            <v>21520406</v>
          </cell>
          <cell r="C150" t="str">
            <v>RAMIREZ</v>
          </cell>
        </row>
        <row r="151">
          <cell r="A151">
            <v>27793333</v>
          </cell>
          <cell r="C151" t="str">
            <v>VERA CANDIOTI</v>
          </cell>
        </row>
        <row r="152">
          <cell r="A152">
            <v>28648045</v>
          </cell>
          <cell r="C152" t="str">
            <v>LEVRAND</v>
          </cell>
        </row>
        <row r="153">
          <cell r="A153">
            <v>27620716</v>
          </cell>
          <cell r="C153" t="str">
            <v>MUFARREGE</v>
          </cell>
        </row>
        <row r="154">
          <cell r="A154">
            <v>28186368</v>
          </cell>
          <cell r="C154" t="str">
            <v>ATTALLAH</v>
          </cell>
        </row>
        <row r="155">
          <cell r="A155">
            <v>28074371</v>
          </cell>
          <cell r="C155" t="str">
            <v>CEAGLIO</v>
          </cell>
        </row>
        <row r="156">
          <cell r="A156">
            <v>13305440</v>
          </cell>
          <cell r="C156" t="str">
            <v>ETCHEVERRIGARAY</v>
          </cell>
        </row>
        <row r="157">
          <cell r="A157">
            <v>32733269</v>
          </cell>
          <cell r="C157" t="str">
            <v>FONTANA</v>
          </cell>
        </row>
        <row r="158">
          <cell r="A158">
            <v>35120622</v>
          </cell>
          <cell r="C158" t="str">
            <v>FUSELLI</v>
          </cell>
        </row>
        <row r="159">
          <cell r="A159">
            <v>36580953</v>
          </cell>
          <cell r="C159" t="str">
            <v>GARAY</v>
          </cell>
        </row>
        <row r="160">
          <cell r="A160">
            <v>34162923</v>
          </cell>
          <cell r="C160" t="str">
            <v>GIORGETTI</v>
          </cell>
        </row>
        <row r="161">
          <cell r="A161">
            <v>12683118</v>
          </cell>
          <cell r="C161" t="str">
            <v>KRATJE</v>
          </cell>
        </row>
        <row r="162">
          <cell r="A162">
            <v>26395952</v>
          </cell>
          <cell r="C162" t="str">
            <v>MASIN</v>
          </cell>
        </row>
        <row r="163">
          <cell r="A163">
            <v>22054696</v>
          </cell>
          <cell r="C163" t="str">
            <v>OGGERO EBERHARDT</v>
          </cell>
        </row>
        <row r="164">
          <cell r="A164">
            <v>34332728</v>
          </cell>
          <cell r="C164" t="str">
            <v>RODRÍGUEZ</v>
          </cell>
        </row>
        <row r="165">
          <cell r="A165">
            <v>34163935</v>
          </cell>
          <cell r="C165" t="str">
            <v>TOSSOLINI</v>
          </cell>
        </row>
        <row r="166">
          <cell r="A166">
            <v>34549784</v>
          </cell>
          <cell r="C166" t="str">
            <v>GERSTNER</v>
          </cell>
        </row>
        <row r="167">
          <cell r="A167">
            <v>32327200</v>
          </cell>
          <cell r="C167" t="str">
            <v>REIDEL</v>
          </cell>
        </row>
        <row r="168">
          <cell r="A168">
            <v>33297968</v>
          </cell>
          <cell r="C168" t="str">
            <v>RUSSI</v>
          </cell>
        </row>
        <row r="169">
          <cell r="A169">
            <v>25590951</v>
          </cell>
          <cell r="C169" t="str">
            <v>ATTADEMO</v>
          </cell>
        </row>
        <row r="170">
          <cell r="A170">
            <v>36289799</v>
          </cell>
          <cell r="C170" t="str">
            <v>MARTINUZZI</v>
          </cell>
        </row>
        <row r="171">
          <cell r="A171">
            <v>25307134</v>
          </cell>
          <cell r="C171" t="str">
            <v>PELTZER</v>
          </cell>
        </row>
        <row r="172">
          <cell r="A172">
            <v>28764498</v>
          </cell>
          <cell r="C172" t="str">
            <v>BRASCA</v>
          </cell>
        </row>
        <row r="173">
          <cell r="A173">
            <v>27566233</v>
          </cell>
          <cell r="C173" t="str">
            <v>CULZONI</v>
          </cell>
        </row>
        <row r="174">
          <cell r="A174" t="str">
            <v>I501156</v>
          </cell>
          <cell r="C174" t="str">
            <v>PARADINA FERNÁNDEZ</v>
          </cell>
        </row>
        <row r="175">
          <cell r="A175">
            <v>17476955</v>
          </cell>
          <cell r="C175" t="str">
            <v>LAJMANOVICH</v>
          </cell>
        </row>
        <row r="176">
          <cell r="A176">
            <v>29220205</v>
          </cell>
          <cell r="C176" t="str">
            <v>COMELLI</v>
          </cell>
        </row>
        <row r="177">
          <cell r="A177">
            <v>36338354</v>
          </cell>
          <cell r="C177" t="str">
            <v>GIL ROLÓN</v>
          </cell>
        </row>
        <row r="178">
          <cell r="A178">
            <v>32660305</v>
          </cell>
          <cell r="C178" t="str">
            <v>GUZMÁN</v>
          </cell>
        </row>
        <row r="179">
          <cell r="A179">
            <v>27480878</v>
          </cell>
          <cell r="C179" t="str">
            <v>FERREIRA CORDONEDA</v>
          </cell>
        </row>
        <row r="180">
          <cell r="A180">
            <v>28934610</v>
          </cell>
          <cell r="C180" t="str">
            <v>OLIVA</v>
          </cell>
        </row>
        <row r="181">
          <cell r="A181">
            <v>35092059</v>
          </cell>
          <cell r="C181" t="str">
            <v>SANCHIS</v>
          </cell>
        </row>
        <row r="182">
          <cell r="A182">
            <v>30985531</v>
          </cell>
          <cell r="C182" t="str">
            <v>SIANO</v>
          </cell>
        </row>
        <row r="183">
          <cell r="A183">
            <v>34787937</v>
          </cell>
          <cell r="C183" t="str">
            <v>ODETTI</v>
          </cell>
        </row>
        <row r="184">
          <cell r="A184">
            <v>28148377</v>
          </cell>
          <cell r="C184" t="str">
            <v>POLETTA</v>
          </cell>
        </row>
        <row r="185">
          <cell r="A185">
            <v>25497367</v>
          </cell>
          <cell r="C185" t="str">
            <v>HERRERA</v>
          </cell>
        </row>
        <row r="186">
          <cell r="A186">
            <v>34650991</v>
          </cell>
          <cell r="C186" t="str">
            <v>PÉREZ</v>
          </cell>
        </row>
        <row r="187">
          <cell r="A187">
            <v>26244029</v>
          </cell>
          <cell r="C187" t="str">
            <v>RIVAS</v>
          </cell>
        </row>
        <row r="188">
          <cell r="A188">
            <v>30701426</v>
          </cell>
          <cell r="C188" t="str">
            <v>SÁNCHEZ</v>
          </cell>
        </row>
        <row r="189">
          <cell r="A189">
            <v>25721126</v>
          </cell>
          <cell r="C189" t="str">
            <v>DEL VALLE</v>
          </cell>
        </row>
        <row r="190">
          <cell r="A190">
            <v>26358481</v>
          </cell>
          <cell r="C190" t="str">
            <v>DOTTO</v>
          </cell>
        </row>
        <row r="191">
          <cell r="A191">
            <v>13118376</v>
          </cell>
          <cell r="C191" t="str">
            <v>GRENON</v>
          </cell>
        </row>
        <row r="192">
          <cell r="A192">
            <v>31586116</v>
          </cell>
          <cell r="C192" t="str">
            <v>LUTZ</v>
          </cell>
        </row>
        <row r="193">
          <cell r="A193">
            <v>12882982</v>
          </cell>
          <cell r="C193" t="str">
            <v>PENSIERO</v>
          </cell>
        </row>
        <row r="194">
          <cell r="A194">
            <v>33469770</v>
          </cell>
          <cell r="C194" t="str">
            <v>PERETTI</v>
          </cell>
        </row>
        <row r="195">
          <cell r="A195">
            <v>29722210</v>
          </cell>
          <cell r="C195" t="str">
            <v>CECCOLI</v>
          </cell>
        </row>
        <row r="196">
          <cell r="A196">
            <v>29348233</v>
          </cell>
          <cell r="C196" t="str">
            <v>RICHARD</v>
          </cell>
        </row>
        <row r="197">
          <cell r="A197">
            <v>33469792</v>
          </cell>
          <cell r="C197" t="str">
            <v>BARENGO PANCHERI</v>
          </cell>
        </row>
        <row r="198">
          <cell r="A198">
            <v>26507656</v>
          </cell>
          <cell r="C198" t="str">
            <v>DAURELIO</v>
          </cell>
        </row>
        <row r="199">
          <cell r="A199">
            <v>30881624</v>
          </cell>
          <cell r="C199" t="str">
            <v>FERNANDEZ</v>
          </cell>
        </row>
        <row r="200">
          <cell r="A200">
            <v>29088885</v>
          </cell>
          <cell r="C200" t="str">
            <v>MICHELOUD</v>
          </cell>
        </row>
        <row r="201">
          <cell r="A201">
            <v>29757641</v>
          </cell>
          <cell r="C201" t="str">
            <v>BERHONGARAY</v>
          </cell>
        </row>
        <row r="202">
          <cell r="A202">
            <v>26354833</v>
          </cell>
          <cell r="C202" t="str">
            <v>DELLAFERRERA</v>
          </cell>
        </row>
        <row r="203">
          <cell r="A203">
            <v>16628235</v>
          </cell>
          <cell r="C203" t="str">
            <v>IMHOFF</v>
          </cell>
        </row>
        <row r="204">
          <cell r="A204">
            <v>33309411</v>
          </cell>
          <cell r="C204" t="str">
            <v>MARINONI</v>
          </cell>
        </row>
        <row r="205">
          <cell r="A205">
            <v>35101383</v>
          </cell>
          <cell r="C205" t="str">
            <v>MASOLA</v>
          </cell>
        </row>
        <row r="206">
          <cell r="A206">
            <v>32376187</v>
          </cell>
          <cell r="C206" t="str">
            <v>MORAS</v>
          </cell>
        </row>
        <row r="207">
          <cell r="A207">
            <v>32074798</v>
          </cell>
          <cell r="C207" t="str">
            <v>MUCHUT</v>
          </cell>
        </row>
        <row r="208">
          <cell r="A208">
            <v>33931815</v>
          </cell>
          <cell r="C208" t="str">
            <v>OLIVELLA</v>
          </cell>
        </row>
        <row r="209">
          <cell r="A209">
            <v>28289082</v>
          </cell>
          <cell r="C209" t="str">
            <v>PANIGO</v>
          </cell>
        </row>
        <row r="210">
          <cell r="A210">
            <v>23620822</v>
          </cell>
          <cell r="C210" t="str">
            <v>PERRETA</v>
          </cell>
        </row>
        <row r="211">
          <cell r="A211">
            <v>28055664</v>
          </cell>
          <cell r="C211" t="str">
            <v>PIZARRO</v>
          </cell>
        </row>
        <row r="212">
          <cell r="A212">
            <v>23800672</v>
          </cell>
          <cell r="C212" t="str">
            <v>RAMOS</v>
          </cell>
        </row>
        <row r="213">
          <cell r="A213">
            <v>28976640</v>
          </cell>
          <cell r="C213" t="str">
            <v>REUTEMANN</v>
          </cell>
        </row>
        <row r="214">
          <cell r="A214">
            <v>35463760</v>
          </cell>
          <cell r="C214" t="str">
            <v>SABBIONE</v>
          </cell>
        </row>
        <row r="215">
          <cell r="A215">
            <v>30671321</v>
          </cell>
          <cell r="C215" t="str">
            <v>TROD</v>
          </cell>
        </row>
        <row r="216">
          <cell r="A216">
            <v>30747891</v>
          </cell>
          <cell r="C216" t="str">
            <v>UBERTI MANASSERO</v>
          </cell>
        </row>
        <row r="217">
          <cell r="A217">
            <v>5531928</v>
          </cell>
          <cell r="C217" t="str">
            <v>VEGETTI</v>
          </cell>
        </row>
        <row r="218">
          <cell r="A218">
            <v>30894867</v>
          </cell>
          <cell r="C218" t="str">
            <v>ALVAREZ</v>
          </cell>
        </row>
        <row r="219">
          <cell r="A219">
            <v>29345699</v>
          </cell>
          <cell r="C219" t="str">
            <v>BUTTARELLI</v>
          </cell>
        </row>
        <row r="220">
          <cell r="A220">
            <v>23065724</v>
          </cell>
          <cell r="C220" t="str">
            <v>DERITA</v>
          </cell>
        </row>
        <row r="221">
          <cell r="A221">
            <v>28935276</v>
          </cell>
          <cell r="C221" t="str">
            <v>MUÑOZ</v>
          </cell>
        </row>
        <row r="222">
          <cell r="A222">
            <v>30070517</v>
          </cell>
          <cell r="C222" t="str">
            <v>RUIZ</v>
          </cell>
        </row>
        <row r="223">
          <cell r="A223">
            <v>34823706</v>
          </cell>
          <cell r="C223" t="str">
            <v>STEGMAYER</v>
          </cell>
        </row>
        <row r="224">
          <cell r="A224">
            <v>33500217</v>
          </cell>
          <cell r="C224" t="str">
            <v>CUFFIA</v>
          </cell>
        </row>
        <row r="225">
          <cell r="A225">
            <v>25007323</v>
          </cell>
          <cell r="C225" t="str">
            <v>DUNGER</v>
          </cell>
        </row>
        <row r="226">
          <cell r="A226">
            <v>36684011</v>
          </cell>
          <cell r="C226" t="str">
            <v>GREGORETTI</v>
          </cell>
        </row>
        <row r="227">
          <cell r="A227">
            <v>29790863</v>
          </cell>
          <cell r="C227" t="str">
            <v>LAZZARINI</v>
          </cell>
        </row>
        <row r="228">
          <cell r="A228">
            <v>30786049</v>
          </cell>
          <cell r="C228" t="str">
            <v>TRUCCO</v>
          </cell>
        </row>
        <row r="229">
          <cell r="A229">
            <v>35289048</v>
          </cell>
          <cell r="C229" t="str">
            <v>CLAUSSEN</v>
          </cell>
        </row>
        <row r="230">
          <cell r="A230">
            <v>34299166</v>
          </cell>
          <cell r="C230" t="str">
            <v>ROITBARG</v>
          </cell>
        </row>
        <row r="231">
          <cell r="A231">
            <v>28475361</v>
          </cell>
          <cell r="C231" t="str">
            <v>GARCIA ARANCIBIA</v>
          </cell>
        </row>
        <row r="232">
          <cell r="A232">
            <v>32583257</v>
          </cell>
          <cell r="C232" t="str">
            <v>VICENTIN MASARO</v>
          </cell>
        </row>
        <row r="233">
          <cell r="A233">
            <v>25126979</v>
          </cell>
          <cell r="C233" t="str">
            <v>HAIDAR</v>
          </cell>
        </row>
        <row r="234">
          <cell r="A234">
            <v>12802708</v>
          </cell>
          <cell r="C234" t="str">
            <v>MARCIONNI</v>
          </cell>
        </row>
        <row r="235">
          <cell r="A235">
            <v>35446914</v>
          </cell>
          <cell r="C235" t="str">
            <v>MARZIONI</v>
          </cell>
        </row>
        <row r="236">
          <cell r="A236">
            <v>33424684</v>
          </cell>
          <cell r="C236" t="str">
            <v>RODRIGUEZ</v>
          </cell>
        </row>
        <row r="237">
          <cell r="A237">
            <v>34114716</v>
          </cell>
          <cell r="C237" t="str">
            <v>BAILO</v>
          </cell>
        </row>
        <row r="238">
          <cell r="A238">
            <v>28375544</v>
          </cell>
          <cell r="C238" t="str">
            <v>BERROS</v>
          </cell>
        </row>
        <row r="239">
          <cell r="A239">
            <v>31115075</v>
          </cell>
          <cell r="C239" t="str">
            <v>BONET DE VIOLA</v>
          </cell>
        </row>
        <row r="240">
          <cell r="A240">
            <v>29048168</v>
          </cell>
          <cell r="C240" t="str">
            <v>SAIDEL</v>
          </cell>
        </row>
        <row r="241">
          <cell r="A241">
            <v>26332235</v>
          </cell>
          <cell r="C241" t="str">
            <v>VIOLA</v>
          </cell>
        </row>
        <row r="242">
          <cell r="A242">
            <v>30432303</v>
          </cell>
          <cell r="C242" t="str">
            <v>FORMICHELLI</v>
          </cell>
        </row>
        <row r="243">
          <cell r="A243">
            <v>26152350</v>
          </cell>
          <cell r="C243" t="str">
            <v>RUEDA</v>
          </cell>
        </row>
        <row r="244">
          <cell r="A244">
            <v>33137089</v>
          </cell>
          <cell r="C244" t="str">
            <v>DOMINGUEZ RUBEN</v>
          </cell>
        </row>
        <row r="245">
          <cell r="A245">
            <v>23814095</v>
          </cell>
          <cell r="C245" t="str">
            <v>AMAVET</v>
          </cell>
        </row>
        <row r="246">
          <cell r="A246">
            <v>32895923</v>
          </cell>
          <cell r="C246" t="str">
            <v>BURELLA</v>
          </cell>
        </row>
        <row r="247">
          <cell r="A247">
            <v>30561793</v>
          </cell>
          <cell r="C247" t="str">
            <v>IMHOFF</v>
          </cell>
        </row>
        <row r="248">
          <cell r="A248">
            <v>32799754</v>
          </cell>
          <cell r="C248" t="str">
            <v>MESTRE</v>
          </cell>
        </row>
        <row r="249">
          <cell r="A249">
            <v>22843685</v>
          </cell>
          <cell r="C249" t="str">
            <v>PREVITALI</v>
          </cell>
        </row>
        <row r="250">
          <cell r="A250">
            <v>30432200</v>
          </cell>
          <cell r="C250" t="str">
            <v>RICARDO</v>
          </cell>
        </row>
        <row r="251">
          <cell r="A251">
            <v>30685879</v>
          </cell>
          <cell r="C251" t="str">
            <v>ALLES</v>
          </cell>
        </row>
        <row r="252">
          <cell r="A252">
            <v>34563396</v>
          </cell>
          <cell r="C252" t="str">
            <v>CASÍS</v>
          </cell>
        </row>
        <row r="253">
          <cell r="A253">
            <v>25480049</v>
          </cell>
          <cell r="C253" t="str">
            <v>NIEL</v>
          </cell>
        </row>
        <row r="254">
          <cell r="A254">
            <v>24232672</v>
          </cell>
          <cell r="C254" t="str">
            <v>GOMEZ</v>
          </cell>
        </row>
        <row r="255">
          <cell r="A255">
            <v>11555326</v>
          </cell>
          <cell r="C255" t="str">
            <v>TEDESCHI</v>
          </cell>
        </row>
        <row r="256">
          <cell r="A256">
            <v>29349924</v>
          </cell>
          <cell r="C256" t="str">
            <v>DALMAZZO</v>
          </cell>
        </row>
        <row r="257">
          <cell r="A257">
            <v>33215937</v>
          </cell>
          <cell r="C257" t="str">
            <v>THEUMER</v>
          </cell>
        </row>
        <row r="258">
          <cell r="A258">
            <v>35446732</v>
          </cell>
          <cell r="C258" t="str">
            <v>ANDRADE</v>
          </cell>
        </row>
        <row r="259">
          <cell r="A259">
            <v>30106723</v>
          </cell>
          <cell r="C259" t="str">
            <v>KERGARAVAT</v>
          </cell>
        </row>
        <row r="260">
          <cell r="A260">
            <v>27770911</v>
          </cell>
          <cell r="C260" t="str">
            <v>REGALDO</v>
          </cell>
        </row>
        <row r="261">
          <cell r="A261">
            <v>32184867</v>
          </cell>
          <cell r="C261" t="str">
            <v>RENO</v>
          </cell>
        </row>
        <row r="262">
          <cell r="A262">
            <v>33687234</v>
          </cell>
          <cell r="C262" t="str">
            <v>ROMERO</v>
          </cell>
        </row>
        <row r="263">
          <cell r="A263">
            <v>32959059</v>
          </cell>
          <cell r="C263" t="str">
            <v>COLLA</v>
          </cell>
        </row>
        <row r="264">
          <cell r="A264">
            <v>32733135</v>
          </cell>
          <cell r="C264" t="str">
            <v>GIUPPONI</v>
          </cell>
        </row>
        <row r="265">
          <cell r="A265">
            <v>33424070</v>
          </cell>
          <cell r="C265" t="str">
            <v>GRIPPALDI</v>
          </cell>
        </row>
        <row r="266">
          <cell r="A266">
            <v>32221546</v>
          </cell>
          <cell r="C266" t="str">
            <v>MOLINA</v>
          </cell>
        </row>
        <row r="267">
          <cell r="A267">
            <v>30533335</v>
          </cell>
          <cell r="C267" t="str">
            <v>MOLTÓ</v>
          </cell>
        </row>
        <row r="268">
          <cell r="A268">
            <v>18826214</v>
          </cell>
          <cell r="C268" t="str">
            <v>SERRA BUSANICHE</v>
          </cell>
        </row>
        <row r="269">
          <cell r="A269">
            <v>31565360</v>
          </cell>
          <cell r="C269" t="str">
            <v>STEHLI</v>
          </cell>
        </row>
        <row r="270">
          <cell r="A270">
            <v>13759181</v>
          </cell>
          <cell r="C270" t="str">
            <v>IAFFEI</v>
          </cell>
        </row>
        <row r="271">
          <cell r="A271">
            <v>27747891</v>
          </cell>
          <cell r="C271" t="str">
            <v>ALLEGRI</v>
          </cell>
        </row>
        <row r="272">
          <cell r="A272">
            <v>35446350</v>
          </cell>
          <cell r="C272" t="str">
            <v>BRACALENTI</v>
          </cell>
        </row>
        <row r="273">
          <cell r="A273">
            <v>32029693</v>
          </cell>
          <cell r="C273" t="str">
            <v>BRUMNICH</v>
          </cell>
        </row>
        <row r="274">
          <cell r="A274">
            <v>31232348</v>
          </cell>
          <cell r="C274" t="str">
            <v>GIMÉNEZ</v>
          </cell>
        </row>
        <row r="275">
          <cell r="A275">
            <v>17812019</v>
          </cell>
          <cell r="C275" t="str">
            <v>KROHLING</v>
          </cell>
        </row>
        <row r="276">
          <cell r="A276">
            <v>29529319</v>
          </cell>
          <cell r="C276" t="str">
            <v>LATOSINSKI</v>
          </cell>
        </row>
        <row r="277">
          <cell r="A277">
            <v>35650480</v>
          </cell>
          <cell r="C277" t="str">
            <v>LÓPEZ WEIBEL</v>
          </cell>
        </row>
        <row r="278">
          <cell r="A278">
            <v>28503134</v>
          </cell>
          <cell r="C278" t="str">
            <v>MARCHETTI</v>
          </cell>
        </row>
        <row r="279">
          <cell r="A279">
            <v>17516014</v>
          </cell>
          <cell r="C279" t="str">
            <v>OLDANI</v>
          </cell>
        </row>
        <row r="280">
          <cell r="A280">
            <v>28731437</v>
          </cell>
          <cell r="C280" t="str">
            <v>PASSALIA</v>
          </cell>
        </row>
        <row r="281">
          <cell r="A281">
            <v>16778653</v>
          </cell>
          <cell r="C281" t="str">
            <v>RAMONELL</v>
          </cell>
        </row>
        <row r="282">
          <cell r="A282">
            <v>30459185</v>
          </cell>
          <cell r="C282" t="str">
            <v>SARTORI</v>
          </cell>
        </row>
        <row r="283">
          <cell r="A283">
            <v>26289698</v>
          </cell>
          <cell r="C283" t="str">
            <v>SZUPIANY</v>
          </cell>
        </row>
        <row r="284">
          <cell r="A284">
            <v>36052065</v>
          </cell>
          <cell r="C284" t="str">
            <v>THALMEIER</v>
          </cell>
        </row>
        <row r="285">
          <cell r="A285">
            <v>12471953</v>
          </cell>
          <cell r="C285" t="str">
            <v>VIONNET</v>
          </cell>
        </row>
        <row r="286">
          <cell r="A286">
            <v>28150411</v>
          </cell>
          <cell r="C286" t="str">
            <v>GOMEZ</v>
          </cell>
        </row>
        <row r="287">
          <cell r="A287">
            <v>33452424</v>
          </cell>
          <cell r="C287" t="str">
            <v>WALKER</v>
          </cell>
        </row>
        <row r="288">
          <cell r="A288">
            <v>36001023</v>
          </cell>
          <cell r="C288" t="str">
            <v>ZUCARELLI</v>
          </cell>
        </row>
        <row r="289">
          <cell r="A289">
            <v>95749846</v>
          </cell>
          <cell r="C289" t="str">
            <v>DE ABREU GREGORIO</v>
          </cell>
        </row>
        <row r="290">
          <cell r="A290">
            <v>24876552</v>
          </cell>
          <cell r="C290" t="str">
            <v>LOPEZ</v>
          </cell>
        </row>
        <row r="291">
          <cell r="A291">
            <v>17775830</v>
          </cell>
          <cell r="C291" t="str">
            <v>MÜLLER</v>
          </cell>
        </row>
        <row r="292">
          <cell r="A292">
            <v>30787471</v>
          </cell>
          <cell r="C292" t="str">
            <v>ACTIS</v>
          </cell>
        </row>
        <row r="293">
          <cell r="A293">
            <v>33664808</v>
          </cell>
          <cell r="C293" t="str">
            <v>BERRA</v>
          </cell>
        </row>
        <row r="294">
          <cell r="A294">
            <v>27219745</v>
          </cell>
          <cell r="C294" t="str">
            <v>CARENA</v>
          </cell>
        </row>
        <row r="295">
          <cell r="A295">
            <v>28744459</v>
          </cell>
          <cell r="C295" t="str">
            <v>CHICCO RUIZ</v>
          </cell>
        </row>
        <row r="296">
          <cell r="A296">
            <v>17362108</v>
          </cell>
          <cell r="C296" t="str">
            <v>FORZANI</v>
          </cell>
        </row>
        <row r="297">
          <cell r="A297">
            <v>29338389</v>
          </cell>
          <cell r="C297" t="str">
            <v>GARAU</v>
          </cell>
        </row>
        <row r="298">
          <cell r="A298">
            <v>29370956</v>
          </cell>
          <cell r="C298" t="str">
            <v>GIECO</v>
          </cell>
        </row>
        <row r="299">
          <cell r="A299">
            <v>32282667</v>
          </cell>
          <cell r="C299" t="str">
            <v>IBAÑEZ</v>
          </cell>
        </row>
        <row r="300">
          <cell r="A300">
            <v>35069329</v>
          </cell>
          <cell r="C300" t="str">
            <v>KOPLIN</v>
          </cell>
        </row>
        <row r="301">
          <cell r="A301">
            <v>29163700</v>
          </cell>
          <cell r="C301" t="str">
            <v>LLOP ORZAN</v>
          </cell>
        </row>
        <row r="302">
          <cell r="A302">
            <v>32582060</v>
          </cell>
          <cell r="C302" t="str">
            <v>MARCOS</v>
          </cell>
        </row>
        <row r="303">
          <cell r="A303">
            <v>35650381</v>
          </cell>
          <cell r="C303" t="str">
            <v>MELCHIORI</v>
          </cell>
        </row>
        <row r="304">
          <cell r="A304">
            <v>22070980</v>
          </cell>
          <cell r="C304" t="str">
            <v>MORIN</v>
          </cell>
        </row>
        <row r="305">
          <cell r="A305">
            <v>24592918</v>
          </cell>
          <cell r="C305" t="str">
            <v>PAULETTI</v>
          </cell>
        </row>
        <row r="306">
          <cell r="A306">
            <v>18096040</v>
          </cell>
          <cell r="C306" t="str">
            <v>PRADOLINI</v>
          </cell>
        </row>
        <row r="307">
          <cell r="A307">
            <v>115490437</v>
          </cell>
          <cell r="C307" t="str">
            <v>RIVAS MARQUINA</v>
          </cell>
        </row>
        <row r="308">
          <cell r="A308">
            <v>27874786</v>
          </cell>
          <cell r="C308" t="str">
            <v>TOMASSI</v>
          </cell>
        </row>
        <row r="309">
          <cell r="A309">
            <v>26332813</v>
          </cell>
          <cell r="C309" t="str">
            <v>GALVAN</v>
          </cell>
        </row>
        <row r="310">
          <cell r="A310">
            <v>25528385</v>
          </cell>
          <cell r="C310" t="str">
            <v>INALBON</v>
          </cell>
        </row>
        <row r="311">
          <cell r="A311">
            <v>25015148</v>
          </cell>
          <cell r="C311" t="str">
            <v>MOCCHIUTTI</v>
          </cell>
        </row>
        <row r="312">
          <cell r="A312">
            <v>34360073</v>
          </cell>
          <cell r="C312" t="str">
            <v>SCHNELL</v>
          </cell>
        </row>
        <row r="313">
          <cell r="A313">
            <v>35559847</v>
          </cell>
          <cell r="C313" t="str">
            <v>SOLIER</v>
          </cell>
        </row>
        <row r="314">
          <cell r="A314">
            <v>12696687</v>
          </cell>
          <cell r="C314" t="str">
            <v>ZANUTTINI</v>
          </cell>
        </row>
        <row r="315">
          <cell r="A315">
            <v>30232207</v>
          </cell>
          <cell r="C315" t="str">
            <v>ALBARRACIN</v>
          </cell>
        </row>
        <row r="316">
          <cell r="A316">
            <v>29297012</v>
          </cell>
          <cell r="C316" t="str">
            <v>CASTEL</v>
          </cell>
        </row>
        <row r="317">
          <cell r="A317">
            <v>27887342</v>
          </cell>
          <cell r="C317" t="str">
            <v>CECCHINI</v>
          </cell>
        </row>
        <row r="318">
          <cell r="A318">
            <v>28676704</v>
          </cell>
          <cell r="C318" t="str">
            <v>CIAN</v>
          </cell>
        </row>
        <row r="319">
          <cell r="A319">
            <v>20822862</v>
          </cell>
          <cell r="C319" t="str">
            <v>DRAGO</v>
          </cell>
        </row>
        <row r="320">
          <cell r="A320">
            <v>32833523</v>
          </cell>
          <cell r="C320" t="str">
            <v>ERBEN</v>
          </cell>
        </row>
        <row r="321">
          <cell r="A321">
            <v>95351827</v>
          </cell>
          <cell r="C321" t="str">
            <v>FAICAN BENENAULA</v>
          </cell>
        </row>
        <row r="322">
          <cell r="A322">
            <v>33212935</v>
          </cell>
          <cell r="C322" t="str">
            <v>GALAN</v>
          </cell>
        </row>
        <row r="323">
          <cell r="A323">
            <v>35312422</v>
          </cell>
          <cell r="C323" t="str">
            <v>GARZÓN</v>
          </cell>
        </row>
        <row r="324">
          <cell r="A324" t="str">
            <v>G14392000</v>
          </cell>
          <cell r="C324" t="str">
            <v>GONZÁLEZ GONZÁLEZ</v>
          </cell>
        </row>
        <row r="325">
          <cell r="A325">
            <v>34650704</v>
          </cell>
          <cell r="C325" t="str">
            <v>LOYEAU</v>
          </cell>
        </row>
        <row r="326">
          <cell r="A326">
            <v>34495641</v>
          </cell>
          <cell r="C326" t="str">
            <v>MÉNDEZ GALARRAGA</v>
          </cell>
        </row>
        <row r="327">
          <cell r="A327">
            <v>26460609</v>
          </cell>
          <cell r="C327" t="str">
            <v>PEREZ</v>
          </cell>
        </row>
        <row r="328">
          <cell r="A328">
            <v>95603706</v>
          </cell>
          <cell r="C328" t="str">
            <v>PROAÑO MINIGUANO</v>
          </cell>
        </row>
        <row r="329">
          <cell r="A329" t="str">
            <v>AM720378</v>
          </cell>
          <cell r="C329" t="str">
            <v>QUINTERO CERÓN</v>
          </cell>
        </row>
        <row r="330">
          <cell r="A330">
            <v>33278420</v>
          </cell>
          <cell r="C330" t="str">
            <v>SPONTON</v>
          </cell>
        </row>
        <row r="331">
          <cell r="A331">
            <v>30292236</v>
          </cell>
          <cell r="C331" t="str">
            <v>SPOTTI</v>
          </cell>
        </row>
        <row r="332">
          <cell r="A332">
            <v>29345821</v>
          </cell>
          <cell r="C332" t="str">
            <v>VAN DE VELDE</v>
          </cell>
        </row>
        <row r="333">
          <cell r="A333">
            <v>26120644</v>
          </cell>
          <cell r="C333" t="str">
            <v>VIGNATTI</v>
          </cell>
        </row>
        <row r="334">
          <cell r="A334">
            <v>32481999</v>
          </cell>
          <cell r="C334" t="str">
            <v>VISENTINI</v>
          </cell>
        </row>
        <row r="335">
          <cell r="A335">
            <v>30173397</v>
          </cell>
          <cell r="C335" t="str">
            <v>ZACARIAS</v>
          </cell>
        </row>
        <row r="336">
          <cell r="A336">
            <v>11954748</v>
          </cell>
          <cell r="C336" t="str">
            <v>BISANG</v>
          </cell>
        </row>
        <row r="337">
          <cell r="A337">
            <v>30786090</v>
          </cell>
          <cell r="C337" t="str">
            <v>COLLI</v>
          </cell>
        </row>
        <row r="338">
          <cell r="A338">
            <v>31272740</v>
          </cell>
          <cell r="C338" t="str">
            <v>FORNES</v>
          </cell>
        </row>
        <row r="339">
          <cell r="A339">
            <v>19041636</v>
          </cell>
          <cell r="C339" t="str">
            <v>GONZALEZ PEREZ</v>
          </cell>
        </row>
        <row r="340">
          <cell r="A340">
            <v>34147600</v>
          </cell>
          <cell r="C340" t="str">
            <v>ORMACHEA</v>
          </cell>
        </row>
        <row r="341">
          <cell r="A341">
            <v>11571363</v>
          </cell>
          <cell r="C341" t="str">
            <v>KNEETEMAN</v>
          </cell>
        </row>
        <row r="342">
          <cell r="A342">
            <v>12882260</v>
          </cell>
          <cell r="C342" t="str">
            <v>MOLLI</v>
          </cell>
        </row>
        <row r="343">
          <cell r="A343">
            <v>33656527</v>
          </cell>
          <cell r="C343" t="str">
            <v>DEMONTE</v>
          </cell>
        </row>
        <row r="344">
          <cell r="A344">
            <v>33990485</v>
          </cell>
          <cell r="C344" t="str">
            <v>MICHLIG</v>
          </cell>
        </row>
        <row r="345">
          <cell r="A345">
            <v>37567906</v>
          </cell>
          <cell r="C345" t="str">
            <v>SCHLOTTHAUER</v>
          </cell>
        </row>
        <row r="346">
          <cell r="A346">
            <v>19012549</v>
          </cell>
          <cell r="C346" t="str">
            <v>FERRAMOSCA</v>
          </cell>
        </row>
        <row r="347">
          <cell r="A347">
            <v>16861076</v>
          </cell>
          <cell r="C347" t="str">
            <v>DIAZ</v>
          </cell>
        </row>
        <row r="348">
          <cell r="A348">
            <v>26426657</v>
          </cell>
          <cell r="C348" t="str">
            <v>MENDOZA</v>
          </cell>
        </row>
        <row r="349">
          <cell r="A349">
            <v>24146703</v>
          </cell>
          <cell r="C349" t="str">
            <v>CALIUSCO</v>
          </cell>
        </row>
        <row r="350">
          <cell r="A350">
            <v>34286517</v>
          </cell>
          <cell r="C350" t="str">
            <v>GRAMAJO</v>
          </cell>
        </row>
        <row r="351">
          <cell r="A351">
            <v>30292149</v>
          </cell>
          <cell r="C351" t="str">
            <v>REYNARES</v>
          </cell>
        </row>
        <row r="352">
          <cell r="A352">
            <v>24333494</v>
          </cell>
          <cell r="C352" t="str">
            <v>VILLARREAL</v>
          </cell>
        </row>
        <row r="353">
          <cell r="A353">
            <v>32902617</v>
          </cell>
          <cell r="C353" t="str">
            <v>CEJAS</v>
          </cell>
        </row>
        <row r="354">
          <cell r="A354">
            <v>22483478</v>
          </cell>
          <cell r="C354" t="str">
            <v>PREVOSTO</v>
          </cell>
        </row>
        <row r="355">
          <cell r="A355">
            <v>35465606</v>
          </cell>
          <cell r="C355" t="str">
            <v>ACHKAR</v>
          </cell>
        </row>
        <row r="356">
          <cell r="A356">
            <v>29583812</v>
          </cell>
          <cell r="C356" t="str">
            <v>ARCE</v>
          </cell>
        </row>
        <row r="357">
          <cell r="A357">
            <v>28731121</v>
          </cell>
          <cell r="C357" t="str">
            <v>ARIAS</v>
          </cell>
        </row>
        <row r="358">
          <cell r="A358">
            <v>29986471</v>
          </cell>
          <cell r="C358" t="str">
            <v>ARIEL</v>
          </cell>
        </row>
        <row r="359">
          <cell r="A359">
            <v>26276765</v>
          </cell>
          <cell r="C359" t="str">
            <v>ASENCION DIEZ</v>
          </cell>
        </row>
        <row r="360">
          <cell r="A360">
            <v>34162089</v>
          </cell>
          <cell r="C360" t="str">
            <v>BALMACEDA</v>
          </cell>
        </row>
        <row r="361">
          <cell r="A361">
            <v>37471747</v>
          </cell>
          <cell r="C361" t="str">
            <v>BELLINO AMBORT</v>
          </cell>
        </row>
        <row r="362">
          <cell r="A362">
            <v>29139474</v>
          </cell>
          <cell r="C362" t="str">
            <v>CABELLO</v>
          </cell>
        </row>
        <row r="363">
          <cell r="A363">
            <v>31222671</v>
          </cell>
          <cell r="C363" t="str">
            <v>CAMBIAGNO</v>
          </cell>
        </row>
        <row r="364">
          <cell r="A364">
            <v>34014368</v>
          </cell>
          <cell r="C364" t="str">
            <v>CAMOIRANO</v>
          </cell>
        </row>
        <row r="365">
          <cell r="A365">
            <v>30176658</v>
          </cell>
          <cell r="C365" t="str">
            <v>CAMPI</v>
          </cell>
        </row>
        <row r="366">
          <cell r="A366">
            <v>37283651</v>
          </cell>
          <cell r="C366" t="str">
            <v>CANAL</v>
          </cell>
        </row>
        <row r="367">
          <cell r="A367">
            <v>35024588</v>
          </cell>
          <cell r="C367" t="str">
            <v>CEREIJO</v>
          </cell>
        </row>
        <row r="368">
          <cell r="A368">
            <v>13699470</v>
          </cell>
          <cell r="C368" t="str">
            <v>CHAN</v>
          </cell>
        </row>
        <row r="369">
          <cell r="A369">
            <v>31676407</v>
          </cell>
          <cell r="C369" t="str">
            <v>CORREGIDO</v>
          </cell>
        </row>
        <row r="370">
          <cell r="A370">
            <v>25731283</v>
          </cell>
          <cell r="C370" t="str">
            <v>DEKANTY</v>
          </cell>
        </row>
        <row r="371">
          <cell r="A371">
            <v>35870750</v>
          </cell>
          <cell r="C371" t="str">
            <v>FERRERO</v>
          </cell>
        </row>
        <row r="372">
          <cell r="A372">
            <v>33218652</v>
          </cell>
          <cell r="C372" t="str">
            <v>FERRERO</v>
          </cell>
        </row>
        <row r="373">
          <cell r="A373">
            <v>28132725</v>
          </cell>
          <cell r="C373" t="str">
            <v>FIGUEROA</v>
          </cell>
        </row>
        <row r="374">
          <cell r="A374" t="str">
            <v>14AL19405</v>
          </cell>
          <cell r="C374" t="str">
            <v>FONOUNI-FARDE</v>
          </cell>
        </row>
        <row r="375">
          <cell r="A375">
            <v>27863073</v>
          </cell>
          <cell r="C375" t="str">
            <v>FRANCO</v>
          </cell>
        </row>
        <row r="376">
          <cell r="A376">
            <v>37471983</v>
          </cell>
          <cell r="C376" t="str">
            <v>GAGLIARDI</v>
          </cell>
        </row>
        <row r="377">
          <cell r="A377">
            <v>35448447</v>
          </cell>
          <cell r="C377" t="str">
            <v>GASTALDI</v>
          </cell>
        </row>
        <row r="378">
          <cell r="A378">
            <v>13174709</v>
          </cell>
          <cell r="C378" t="str">
            <v>GONZALEZ</v>
          </cell>
        </row>
        <row r="379">
          <cell r="A379">
            <v>25467897</v>
          </cell>
          <cell r="C379" t="str">
            <v>GRAS</v>
          </cell>
        </row>
        <row r="380">
          <cell r="A380">
            <v>16948330</v>
          </cell>
          <cell r="C380" t="str">
            <v>GUERRERO</v>
          </cell>
        </row>
        <row r="381">
          <cell r="A381">
            <v>32509907</v>
          </cell>
          <cell r="C381" t="str">
            <v>HARTMAN</v>
          </cell>
        </row>
        <row r="382">
          <cell r="A382">
            <v>12111183</v>
          </cell>
          <cell r="C382" t="str">
            <v>IGLESIAS</v>
          </cell>
        </row>
        <row r="383">
          <cell r="A383">
            <v>34299382</v>
          </cell>
          <cell r="C383" t="str">
            <v>INGARAMO</v>
          </cell>
        </row>
        <row r="384">
          <cell r="A384">
            <v>34495687</v>
          </cell>
          <cell r="C384" t="str">
            <v>LEGASCUE</v>
          </cell>
        </row>
        <row r="385">
          <cell r="A385">
            <v>28834741</v>
          </cell>
          <cell r="C385" t="str">
            <v>LUCERO</v>
          </cell>
        </row>
        <row r="386">
          <cell r="A386">
            <v>26857816</v>
          </cell>
          <cell r="C386" t="str">
            <v>MANAVELLA</v>
          </cell>
        </row>
        <row r="387">
          <cell r="A387">
            <v>32901363</v>
          </cell>
          <cell r="C387" t="str">
            <v>MANSILLA</v>
          </cell>
        </row>
        <row r="388">
          <cell r="A388">
            <v>30438414</v>
          </cell>
          <cell r="C388" t="str">
            <v>MATTIO</v>
          </cell>
        </row>
        <row r="389">
          <cell r="A389">
            <v>34565295</v>
          </cell>
          <cell r="C389" t="str">
            <v>MENCIA</v>
          </cell>
        </row>
        <row r="390">
          <cell r="A390" t="str">
            <v>09AD58252</v>
          </cell>
          <cell r="C390" t="str">
            <v>MOISON</v>
          </cell>
        </row>
        <row r="391">
          <cell r="A391">
            <v>37154744</v>
          </cell>
          <cell r="C391" t="str">
            <v>MORA</v>
          </cell>
        </row>
        <row r="392">
          <cell r="A392">
            <v>24789336</v>
          </cell>
          <cell r="C392" t="str">
            <v>MORENO</v>
          </cell>
        </row>
        <row r="393">
          <cell r="A393">
            <v>34746048</v>
          </cell>
          <cell r="C393" t="str">
            <v>MUCHUT</v>
          </cell>
        </row>
        <row r="394">
          <cell r="A394">
            <v>27534942</v>
          </cell>
          <cell r="C394" t="str">
            <v>OLIVER</v>
          </cell>
        </row>
        <row r="395">
          <cell r="A395">
            <v>32959282</v>
          </cell>
          <cell r="C395" t="str">
            <v>ORTIZ</v>
          </cell>
        </row>
        <row r="396">
          <cell r="A396">
            <v>36258329</v>
          </cell>
          <cell r="C396" t="str">
            <v>PEROTTI</v>
          </cell>
        </row>
        <row r="397">
          <cell r="A397">
            <v>33826999</v>
          </cell>
          <cell r="C397" t="str">
            <v>PROCHETTO</v>
          </cell>
        </row>
        <row r="398">
          <cell r="A398">
            <v>36478117</v>
          </cell>
          <cell r="C398" t="str">
            <v>RACCA</v>
          </cell>
        </row>
        <row r="399">
          <cell r="A399">
            <v>32221566</v>
          </cell>
          <cell r="C399" t="str">
            <v>RAINERI</v>
          </cell>
        </row>
        <row r="400">
          <cell r="A400">
            <v>33661702</v>
          </cell>
          <cell r="C400" t="str">
            <v>RAMOS RICCIUTI</v>
          </cell>
        </row>
        <row r="401">
          <cell r="A401">
            <v>31521516</v>
          </cell>
          <cell r="C401" t="str">
            <v>RE</v>
          </cell>
        </row>
        <row r="402">
          <cell r="A402">
            <v>26716995</v>
          </cell>
          <cell r="C402" t="str">
            <v>REINHEIMER</v>
          </cell>
        </row>
        <row r="403">
          <cell r="A403">
            <v>20054929</v>
          </cell>
          <cell r="C403" t="str">
            <v>RIBICHICH</v>
          </cell>
        </row>
        <row r="404">
          <cell r="A404">
            <v>36481035</v>
          </cell>
          <cell r="C404" t="str">
            <v>RODRÍGUEZ</v>
          </cell>
        </row>
        <row r="405">
          <cell r="A405">
            <v>35278315</v>
          </cell>
          <cell r="C405" t="str">
            <v>ROJAS</v>
          </cell>
        </row>
        <row r="406">
          <cell r="A406">
            <v>34888317</v>
          </cell>
          <cell r="C406" t="str">
            <v>ROMANI</v>
          </cell>
        </row>
        <row r="407">
          <cell r="A407">
            <v>31273472</v>
          </cell>
          <cell r="C407" t="str">
            <v>SASONI</v>
          </cell>
        </row>
        <row r="408">
          <cell r="A408">
            <v>93960461</v>
          </cell>
          <cell r="C408" t="str">
            <v>SPIES</v>
          </cell>
        </row>
        <row r="409">
          <cell r="A409">
            <v>36814002</v>
          </cell>
          <cell r="C409" t="str">
            <v>STORANI</v>
          </cell>
        </row>
        <row r="410">
          <cell r="A410">
            <v>17576365</v>
          </cell>
          <cell r="C410" t="str">
            <v>STUDDERT</v>
          </cell>
        </row>
        <row r="411">
          <cell r="A411">
            <v>34564959</v>
          </cell>
          <cell r="C411" t="str">
            <v>SÁNCHEZ</v>
          </cell>
        </row>
        <row r="412">
          <cell r="A412">
            <v>32959108</v>
          </cell>
          <cell r="C412" t="str">
            <v>TOMASSI</v>
          </cell>
        </row>
        <row r="413">
          <cell r="A413">
            <v>34508715</v>
          </cell>
          <cell r="C413" t="str">
            <v>TORTI</v>
          </cell>
        </row>
        <row r="414">
          <cell r="A414">
            <v>35452565</v>
          </cell>
          <cell r="C414" t="str">
            <v>TRIONFINI</v>
          </cell>
        </row>
        <row r="415">
          <cell r="A415">
            <v>26319024</v>
          </cell>
          <cell r="C415" t="str">
            <v>VIOLA</v>
          </cell>
        </row>
        <row r="416">
          <cell r="A416">
            <v>24943937</v>
          </cell>
          <cell r="C416" t="str">
            <v>WELCHEN</v>
          </cell>
        </row>
        <row r="417">
          <cell r="A417">
            <v>21783115</v>
          </cell>
          <cell r="C417" t="str">
            <v>ADUR</v>
          </cell>
        </row>
        <row r="418">
          <cell r="A418">
            <v>29335346</v>
          </cell>
          <cell r="C418" t="str">
            <v>BIURRUN MANRESA</v>
          </cell>
        </row>
        <row r="419">
          <cell r="A419">
            <v>23368660</v>
          </cell>
          <cell r="C419" t="str">
            <v>CAMPANA</v>
          </cell>
        </row>
        <row r="420">
          <cell r="A420">
            <v>34744766</v>
          </cell>
          <cell r="C420" t="str">
            <v>CASAL</v>
          </cell>
        </row>
        <row r="421">
          <cell r="A421">
            <v>24333332</v>
          </cell>
          <cell r="C421" t="str">
            <v>CATALFAMO FORMENTO</v>
          </cell>
        </row>
        <row r="422">
          <cell r="A422">
            <v>95455165</v>
          </cell>
          <cell r="C422" t="str">
            <v>DIAZ ARIAS</v>
          </cell>
        </row>
        <row r="423">
          <cell r="A423">
            <v>34196550</v>
          </cell>
          <cell r="C423" t="str">
            <v>ERBES</v>
          </cell>
        </row>
        <row r="424">
          <cell r="A424">
            <v>31677767</v>
          </cell>
          <cell r="C424" t="str">
            <v>ETCHART</v>
          </cell>
        </row>
        <row r="425">
          <cell r="A425">
            <v>36273678</v>
          </cell>
          <cell r="C425" t="str">
            <v>FRANCO</v>
          </cell>
        </row>
        <row r="426">
          <cell r="A426">
            <v>35493724</v>
          </cell>
          <cell r="C426" t="str">
            <v>GASSÓ LONCAN VALLECILLO</v>
          </cell>
        </row>
        <row r="427">
          <cell r="A427">
            <v>33724599</v>
          </cell>
          <cell r="C427" t="str">
            <v>GATTI</v>
          </cell>
        </row>
        <row r="428">
          <cell r="A428">
            <v>37279835</v>
          </cell>
          <cell r="C428" t="str">
            <v>MIRAMONT</v>
          </cell>
        </row>
        <row r="429">
          <cell r="A429">
            <v>30339662</v>
          </cell>
          <cell r="C429" t="str">
            <v>MISTA</v>
          </cell>
        </row>
        <row r="430">
          <cell r="A430">
            <v>27346573</v>
          </cell>
          <cell r="C430" t="str">
            <v>MIÑO</v>
          </cell>
        </row>
        <row r="431">
          <cell r="A431">
            <v>34014348</v>
          </cell>
          <cell r="C431" t="str">
            <v>NICOLET</v>
          </cell>
        </row>
        <row r="432">
          <cell r="A432">
            <v>31593418</v>
          </cell>
          <cell r="C432" t="str">
            <v>RAVERA</v>
          </cell>
        </row>
        <row r="433">
          <cell r="A433">
            <v>19035724</v>
          </cell>
          <cell r="C433" t="str">
            <v>RESTREPO RINCKOAR</v>
          </cell>
        </row>
        <row r="434">
          <cell r="A434">
            <v>33510166</v>
          </cell>
          <cell r="C434" t="str">
            <v>RIVERAS</v>
          </cell>
        </row>
        <row r="435">
          <cell r="A435">
            <v>33775779</v>
          </cell>
          <cell r="C435" t="str">
            <v>SAMPEDRO</v>
          </cell>
        </row>
        <row r="436">
          <cell r="A436">
            <v>26436786</v>
          </cell>
          <cell r="C436" t="str">
            <v>SCHIERLOH</v>
          </cell>
        </row>
        <row r="437">
          <cell r="A437">
            <v>24034555</v>
          </cell>
          <cell r="C437" t="str">
            <v>SCHLOTTHAUER</v>
          </cell>
        </row>
        <row r="438">
          <cell r="A438">
            <v>22766585</v>
          </cell>
          <cell r="C438" t="str">
            <v>SIGOT</v>
          </cell>
        </row>
        <row r="439">
          <cell r="A439">
            <v>22737353</v>
          </cell>
          <cell r="C439" t="str">
            <v>UBAL</v>
          </cell>
        </row>
        <row r="440">
          <cell r="A440">
            <v>18817543</v>
          </cell>
          <cell r="C440" t="str">
            <v>ZEITOUNE</v>
          </cell>
        </row>
        <row r="441">
          <cell r="A441">
            <v>26719650</v>
          </cell>
          <cell r="C441" t="str">
            <v>ADDONA</v>
          </cell>
        </row>
        <row r="442">
          <cell r="A442">
            <v>29115865</v>
          </cell>
          <cell r="C442" t="str">
            <v>AMWEG</v>
          </cell>
        </row>
        <row r="443">
          <cell r="A443">
            <v>31873412</v>
          </cell>
          <cell r="C443" t="str">
            <v>ANGELI</v>
          </cell>
        </row>
        <row r="444">
          <cell r="A444">
            <v>23850262</v>
          </cell>
          <cell r="C444" t="str">
            <v>ANTONIAZZI</v>
          </cell>
        </row>
        <row r="445">
          <cell r="A445">
            <v>34301826</v>
          </cell>
          <cell r="C445" t="str">
            <v>ARCE</v>
          </cell>
        </row>
        <row r="446">
          <cell r="A446">
            <v>28658663</v>
          </cell>
          <cell r="C446" t="str">
            <v>BARAVALLE</v>
          </cell>
        </row>
        <row r="447">
          <cell r="A447">
            <v>27461666</v>
          </cell>
          <cell r="C447" t="str">
            <v>BARAVALLE</v>
          </cell>
        </row>
        <row r="448">
          <cell r="A448">
            <v>27107936</v>
          </cell>
          <cell r="C448" t="str">
            <v>BARRERA</v>
          </cell>
        </row>
        <row r="449">
          <cell r="A449">
            <v>31956323</v>
          </cell>
          <cell r="C449" t="str">
            <v>BECCARÍA</v>
          </cell>
        </row>
        <row r="450">
          <cell r="A450">
            <v>23814016</v>
          </cell>
          <cell r="C450" t="str">
            <v>BELDOMENICO</v>
          </cell>
        </row>
        <row r="451">
          <cell r="A451">
            <v>32298581</v>
          </cell>
          <cell r="C451" t="str">
            <v>BELOTTI</v>
          </cell>
        </row>
        <row r="452">
          <cell r="A452">
            <v>26600771</v>
          </cell>
          <cell r="C452" t="str">
            <v>BERENGENO</v>
          </cell>
        </row>
        <row r="453">
          <cell r="A453">
            <v>33500020</v>
          </cell>
          <cell r="C453" t="str">
            <v>BERISVIL</v>
          </cell>
        </row>
        <row r="454">
          <cell r="A454">
            <v>34114789</v>
          </cell>
          <cell r="C454" t="str">
            <v>BERTONA</v>
          </cell>
        </row>
        <row r="455">
          <cell r="A455">
            <v>29447327</v>
          </cell>
          <cell r="C455" t="str">
            <v>BONADEO</v>
          </cell>
        </row>
        <row r="456">
          <cell r="A456">
            <v>30184111</v>
          </cell>
          <cell r="C456" t="str">
            <v>COLOMBO</v>
          </cell>
        </row>
        <row r="457">
          <cell r="A457">
            <v>28774556</v>
          </cell>
          <cell r="C457" t="str">
            <v>CUERVO BUSTAMANTE</v>
          </cell>
        </row>
        <row r="458">
          <cell r="A458">
            <v>22821855</v>
          </cell>
          <cell r="C458" t="str">
            <v>DALLARD</v>
          </cell>
        </row>
        <row r="459">
          <cell r="A459">
            <v>30072871</v>
          </cell>
          <cell r="C459" t="str">
            <v>DIAZ</v>
          </cell>
        </row>
        <row r="460">
          <cell r="A460">
            <v>36738346</v>
          </cell>
          <cell r="C460" t="str">
            <v>DURANTE</v>
          </cell>
        </row>
        <row r="461">
          <cell r="A461">
            <v>29765315</v>
          </cell>
          <cell r="C461" t="str">
            <v>EBERHARDT</v>
          </cell>
        </row>
        <row r="462">
          <cell r="A462">
            <v>28209029</v>
          </cell>
          <cell r="C462" t="str">
            <v>ESPINDOLA</v>
          </cell>
        </row>
        <row r="463">
          <cell r="A463">
            <v>30265599</v>
          </cell>
          <cell r="C463" t="str">
            <v>FAGNANI</v>
          </cell>
        </row>
        <row r="464">
          <cell r="A464">
            <v>31283955</v>
          </cell>
          <cell r="C464" t="str">
            <v>FANTOZZI</v>
          </cell>
        </row>
        <row r="465">
          <cell r="A465">
            <v>31110427</v>
          </cell>
          <cell r="C465" t="str">
            <v>FARGNOLI</v>
          </cell>
        </row>
        <row r="466">
          <cell r="A466">
            <v>29030330</v>
          </cell>
          <cell r="C466" t="str">
            <v>FLORES</v>
          </cell>
        </row>
        <row r="467">
          <cell r="A467">
            <v>14472639</v>
          </cell>
          <cell r="C467" t="str">
            <v>FRANCO</v>
          </cell>
        </row>
        <row r="468">
          <cell r="A468">
            <v>25342325</v>
          </cell>
          <cell r="C468" t="str">
            <v>FRIZZO</v>
          </cell>
        </row>
        <row r="469">
          <cell r="A469">
            <v>33912087</v>
          </cell>
          <cell r="C469" t="str">
            <v>GAREIS</v>
          </cell>
        </row>
        <row r="470">
          <cell r="A470">
            <v>26450004</v>
          </cell>
          <cell r="C470" t="str">
            <v>HEIN</v>
          </cell>
        </row>
        <row r="471">
          <cell r="A471">
            <v>62844730</v>
          </cell>
          <cell r="C471" t="str">
            <v>HILEVSKI</v>
          </cell>
        </row>
        <row r="472">
          <cell r="A472">
            <v>34651079</v>
          </cell>
          <cell r="C472" t="str">
            <v>HUBER</v>
          </cell>
        </row>
        <row r="473">
          <cell r="A473">
            <v>27461761</v>
          </cell>
          <cell r="C473" t="str">
            <v>JUNGES</v>
          </cell>
        </row>
        <row r="474">
          <cell r="A474">
            <v>31699821</v>
          </cell>
          <cell r="C474" t="str">
            <v>KERN</v>
          </cell>
        </row>
        <row r="475">
          <cell r="A475">
            <v>31813371</v>
          </cell>
          <cell r="C475" t="str">
            <v>LOPEZ GONZALEZ</v>
          </cell>
        </row>
        <row r="476">
          <cell r="A476">
            <v>27545647</v>
          </cell>
          <cell r="C476" t="str">
            <v>MANZOLI</v>
          </cell>
        </row>
        <row r="477">
          <cell r="A477">
            <v>26004663</v>
          </cell>
          <cell r="C477" t="str">
            <v>MARELLI</v>
          </cell>
        </row>
        <row r="478">
          <cell r="A478">
            <v>29115811</v>
          </cell>
          <cell r="C478" t="str">
            <v>MATILLER</v>
          </cell>
        </row>
        <row r="479">
          <cell r="A479">
            <v>30501629</v>
          </cell>
          <cell r="C479" t="str">
            <v>MOLEÓN BERSANI</v>
          </cell>
        </row>
        <row r="480">
          <cell r="A480">
            <v>26450196</v>
          </cell>
          <cell r="C480" t="str">
            <v>MONJE</v>
          </cell>
        </row>
        <row r="481">
          <cell r="A481">
            <v>23620823</v>
          </cell>
          <cell r="C481" t="str">
            <v>NEME</v>
          </cell>
        </row>
        <row r="482">
          <cell r="A482">
            <v>32327251</v>
          </cell>
          <cell r="C482" t="str">
            <v>NOTARO</v>
          </cell>
        </row>
        <row r="483">
          <cell r="A483">
            <v>29241105</v>
          </cell>
          <cell r="C483" t="str">
            <v>OLIVERO</v>
          </cell>
        </row>
        <row r="484">
          <cell r="A484">
            <v>32039087</v>
          </cell>
          <cell r="C484" t="str">
            <v>OLMOS NICOTRA</v>
          </cell>
        </row>
        <row r="485">
          <cell r="A485">
            <v>22526471</v>
          </cell>
          <cell r="C485" t="str">
            <v>ORTEGA</v>
          </cell>
        </row>
        <row r="486">
          <cell r="A486">
            <v>26789471</v>
          </cell>
          <cell r="C486" t="str">
            <v>PARACHU MARCO</v>
          </cell>
        </row>
        <row r="487">
          <cell r="A487">
            <v>34163382</v>
          </cell>
          <cell r="C487" t="str">
            <v>PERALTA</v>
          </cell>
        </row>
        <row r="488">
          <cell r="A488">
            <v>33502569</v>
          </cell>
          <cell r="C488" t="str">
            <v>PERCARA</v>
          </cell>
        </row>
        <row r="489">
          <cell r="A489">
            <v>30385950</v>
          </cell>
          <cell r="C489" t="str">
            <v>PEREYRA</v>
          </cell>
        </row>
        <row r="490">
          <cell r="A490">
            <v>33717674</v>
          </cell>
          <cell r="C490" t="str">
            <v>PEUST</v>
          </cell>
        </row>
        <row r="491">
          <cell r="A491">
            <v>25157009</v>
          </cell>
          <cell r="C491" t="str">
            <v>QUIROGA</v>
          </cell>
        </row>
        <row r="492">
          <cell r="A492">
            <v>24267588</v>
          </cell>
          <cell r="C492" t="str">
            <v>RACCA</v>
          </cell>
        </row>
        <row r="493">
          <cell r="A493">
            <v>26882439</v>
          </cell>
          <cell r="C493" t="str">
            <v>RENNA</v>
          </cell>
        </row>
        <row r="494">
          <cell r="A494">
            <v>24719554</v>
          </cell>
          <cell r="C494" t="str">
            <v>REY</v>
          </cell>
        </row>
        <row r="495">
          <cell r="A495">
            <v>29992017</v>
          </cell>
          <cell r="C495" t="str">
            <v>RODRIGUEZ</v>
          </cell>
        </row>
        <row r="496">
          <cell r="A496">
            <v>31851299</v>
          </cell>
          <cell r="C496" t="str">
            <v>ROMERO SCHARPEN</v>
          </cell>
        </row>
        <row r="497">
          <cell r="A497">
            <v>33500177</v>
          </cell>
          <cell r="C497" t="str">
            <v>ROSSLER</v>
          </cell>
        </row>
        <row r="498">
          <cell r="A498">
            <v>32236379</v>
          </cell>
          <cell r="C498" t="str">
            <v>SACCO</v>
          </cell>
        </row>
        <row r="499">
          <cell r="A499">
            <v>32930056</v>
          </cell>
          <cell r="C499" t="str">
            <v>SALINAS</v>
          </cell>
        </row>
        <row r="500">
          <cell r="A500">
            <v>36608009</v>
          </cell>
          <cell r="C500" t="str">
            <v>SALUZZO</v>
          </cell>
        </row>
        <row r="501">
          <cell r="A501">
            <v>24613986</v>
          </cell>
          <cell r="C501" t="str">
            <v>SALVETTI</v>
          </cell>
        </row>
        <row r="502">
          <cell r="A502">
            <v>31058895</v>
          </cell>
          <cell r="C502" t="str">
            <v>SANTIAGO</v>
          </cell>
        </row>
        <row r="503">
          <cell r="A503">
            <v>29221310</v>
          </cell>
          <cell r="C503" t="str">
            <v>SARAVIA PIETROPAOLO</v>
          </cell>
        </row>
        <row r="504">
          <cell r="A504">
            <v>33496615</v>
          </cell>
          <cell r="C504" t="str">
            <v>SILVESTRINI</v>
          </cell>
        </row>
        <row r="505">
          <cell r="A505">
            <v>34360145</v>
          </cell>
          <cell r="C505" t="str">
            <v>SIRINI</v>
          </cell>
        </row>
        <row r="506">
          <cell r="A506">
            <v>23929306</v>
          </cell>
          <cell r="C506" t="str">
            <v>SIROSKI</v>
          </cell>
        </row>
        <row r="507">
          <cell r="A507">
            <v>25497468</v>
          </cell>
          <cell r="C507" t="str">
            <v>SOBRERO</v>
          </cell>
        </row>
        <row r="508">
          <cell r="A508">
            <v>26757325</v>
          </cell>
          <cell r="C508" t="str">
            <v>SOTO</v>
          </cell>
        </row>
        <row r="509">
          <cell r="A509">
            <v>32660213</v>
          </cell>
          <cell r="C509" t="str">
            <v>STASSI</v>
          </cell>
        </row>
        <row r="510">
          <cell r="A510">
            <v>29054182</v>
          </cell>
          <cell r="C510" t="str">
            <v>VELAZQUEZ</v>
          </cell>
        </row>
        <row r="511">
          <cell r="A511">
            <v>25937562</v>
          </cell>
          <cell r="C511" t="str">
            <v>ZAYAS</v>
          </cell>
        </row>
        <row r="512">
          <cell r="A512">
            <v>27566351</v>
          </cell>
          <cell r="C512" t="str">
            <v>ZBRUN</v>
          </cell>
        </row>
        <row r="513">
          <cell r="A513">
            <v>32660032</v>
          </cell>
          <cell r="C513" t="str">
            <v>ZIMMERMANN</v>
          </cell>
        </row>
        <row r="514">
          <cell r="A514">
            <v>11196579</v>
          </cell>
          <cell r="C514" t="str">
            <v>ALBANESI</v>
          </cell>
        </row>
        <row r="515">
          <cell r="A515">
            <v>11210645</v>
          </cell>
          <cell r="C515" t="str">
            <v>ARCE</v>
          </cell>
        </row>
        <row r="516">
          <cell r="A516">
            <v>13070656</v>
          </cell>
          <cell r="C516" t="str">
            <v>BATTIONI</v>
          </cell>
        </row>
        <row r="517">
          <cell r="A517">
            <v>27346287</v>
          </cell>
          <cell r="C517" t="str">
            <v>BENVENUTO</v>
          </cell>
        </row>
        <row r="518">
          <cell r="A518">
            <v>24019256</v>
          </cell>
          <cell r="C518" t="str">
            <v>BONETTO</v>
          </cell>
        </row>
        <row r="519">
          <cell r="A519">
            <v>26717024</v>
          </cell>
          <cell r="C519" t="str">
            <v>BONIN</v>
          </cell>
        </row>
        <row r="520">
          <cell r="A520">
            <v>29121394</v>
          </cell>
          <cell r="C520" t="str">
            <v>BUDINI</v>
          </cell>
        </row>
        <row r="521">
          <cell r="A521">
            <v>4277681</v>
          </cell>
          <cell r="C521" t="str">
            <v>CALVO</v>
          </cell>
        </row>
        <row r="522">
          <cell r="A522">
            <v>30790067</v>
          </cell>
          <cell r="C522" t="str">
            <v>CANDIA</v>
          </cell>
        </row>
        <row r="523">
          <cell r="A523">
            <v>31001134</v>
          </cell>
          <cell r="C523" t="str">
            <v>CARAM</v>
          </cell>
        </row>
        <row r="524">
          <cell r="A524">
            <v>34745918</v>
          </cell>
          <cell r="C524" t="str">
            <v>CENCHA</v>
          </cell>
        </row>
        <row r="525">
          <cell r="A525">
            <v>26120529</v>
          </cell>
          <cell r="C525" t="str">
            <v>CRISTINA</v>
          </cell>
        </row>
        <row r="526">
          <cell r="A526">
            <v>16818164</v>
          </cell>
          <cell r="C526" t="str">
            <v>DALOSTO</v>
          </cell>
        </row>
        <row r="527">
          <cell r="A527">
            <v>27761067</v>
          </cell>
          <cell r="C527" t="str">
            <v>FELAJ</v>
          </cell>
        </row>
        <row r="528">
          <cell r="A528">
            <v>10600270</v>
          </cell>
          <cell r="C528" t="str">
            <v>FERRON</v>
          </cell>
        </row>
        <row r="529">
          <cell r="A529">
            <v>33382691</v>
          </cell>
          <cell r="C529" t="str">
            <v>FORZANI</v>
          </cell>
        </row>
        <row r="530">
          <cell r="A530">
            <v>17793426</v>
          </cell>
          <cell r="C530" t="str">
            <v>GARCIA</v>
          </cell>
        </row>
        <row r="531">
          <cell r="A531">
            <v>30487952</v>
          </cell>
          <cell r="C531" t="str">
            <v>GIUPPONE</v>
          </cell>
        </row>
        <row r="532">
          <cell r="A532">
            <v>10600541</v>
          </cell>
          <cell r="C532" t="str">
            <v>GOLDBERG</v>
          </cell>
        </row>
        <row r="533">
          <cell r="A533">
            <v>19032355</v>
          </cell>
          <cell r="C533" t="str">
            <v>IGLESIAS GARCIA</v>
          </cell>
        </row>
        <row r="534">
          <cell r="A534">
            <v>31794843</v>
          </cell>
          <cell r="C534" t="str">
            <v>KOPPRIO</v>
          </cell>
        </row>
        <row r="535">
          <cell r="A535">
            <v>8048872</v>
          </cell>
          <cell r="C535" t="str">
            <v>KOROPECKI</v>
          </cell>
        </row>
        <row r="536">
          <cell r="A536">
            <v>17964214</v>
          </cell>
          <cell r="C536" t="str">
            <v>MARTINO</v>
          </cell>
        </row>
        <row r="537">
          <cell r="A537">
            <v>11210788</v>
          </cell>
          <cell r="C537" t="str">
            <v>MERCKE</v>
          </cell>
        </row>
        <row r="538">
          <cell r="A538">
            <v>14337272</v>
          </cell>
          <cell r="C538" t="str">
            <v>MONTORO</v>
          </cell>
        </row>
        <row r="539">
          <cell r="A539">
            <v>94686302</v>
          </cell>
          <cell r="C539" t="str">
            <v>NAVARRO SANCHEZ</v>
          </cell>
        </row>
        <row r="540">
          <cell r="A540" t="str">
            <v>AM840673</v>
          </cell>
          <cell r="C540" t="str">
            <v>PALECHOR OCAMPO</v>
          </cell>
        </row>
        <row r="541">
          <cell r="A541">
            <v>17516136</v>
          </cell>
          <cell r="C541" t="str">
            <v>PASSEGGI</v>
          </cell>
        </row>
        <row r="542">
          <cell r="A542">
            <v>36326716</v>
          </cell>
          <cell r="C542" t="str">
            <v>PAUTASSO RISPOLO</v>
          </cell>
        </row>
        <row r="543">
          <cell r="A543">
            <v>34330799</v>
          </cell>
          <cell r="C543" t="str">
            <v>QUINTERO RIASCOS</v>
          </cell>
        </row>
        <row r="544">
          <cell r="A544">
            <v>94450889</v>
          </cell>
          <cell r="C544" t="str">
            <v>RAMIREZ JIMENEZ</v>
          </cell>
        </row>
        <row r="545">
          <cell r="A545">
            <v>26594734</v>
          </cell>
          <cell r="C545" t="str">
            <v>RINDIZBACHER</v>
          </cell>
        </row>
        <row r="546">
          <cell r="A546">
            <v>16795949</v>
          </cell>
          <cell r="C546" t="str">
            <v>RISSO</v>
          </cell>
        </row>
        <row r="547">
          <cell r="A547">
            <v>95010231</v>
          </cell>
          <cell r="C547" t="str">
            <v>RODRÍGUEZ SOTELO</v>
          </cell>
        </row>
        <row r="548">
          <cell r="A548">
            <v>26658981</v>
          </cell>
          <cell r="C548" t="str">
            <v>ROMERO</v>
          </cell>
        </row>
        <row r="549">
          <cell r="A549">
            <v>27905426</v>
          </cell>
          <cell r="C549" t="str">
            <v>RUANO SANDOVAL</v>
          </cell>
        </row>
        <row r="550">
          <cell r="A550" t="str">
            <v>G06030060</v>
          </cell>
          <cell r="C550" t="str">
            <v>RUIZ ROBLES</v>
          </cell>
        </row>
        <row r="551">
          <cell r="A551">
            <v>11790380</v>
          </cell>
          <cell r="C551" t="str">
            <v>SARABIA</v>
          </cell>
        </row>
        <row r="552">
          <cell r="A552">
            <v>21412000</v>
          </cell>
          <cell r="C552" t="str">
            <v>SCHMIDT</v>
          </cell>
        </row>
        <row r="553">
          <cell r="A553">
            <v>36655223</v>
          </cell>
          <cell r="C553" t="str">
            <v>SENNO</v>
          </cell>
        </row>
        <row r="554">
          <cell r="A554">
            <v>31569774</v>
          </cell>
          <cell r="C554" t="str">
            <v>STIVANELLO</v>
          </cell>
        </row>
        <row r="555">
          <cell r="A555">
            <v>79215141</v>
          </cell>
          <cell r="C555" t="str">
            <v>SUÁREZ FERNANDEZ</v>
          </cell>
        </row>
        <row r="556">
          <cell r="A556">
            <v>35127702</v>
          </cell>
          <cell r="C556" t="str">
            <v>TACCA</v>
          </cell>
        </row>
        <row r="557">
          <cell r="A557">
            <v>29288288</v>
          </cell>
          <cell r="C557" t="str">
            <v>THEILER</v>
          </cell>
        </row>
        <row r="558">
          <cell r="A558">
            <v>21634007</v>
          </cell>
          <cell r="C558" t="str">
            <v>TINTE</v>
          </cell>
        </row>
        <row r="559">
          <cell r="A559">
            <v>24475648</v>
          </cell>
          <cell r="C559" t="str">
            <v>URTEAGA</v>
          </cell>
        </row>
        <row r="560">
          <cell r="A560">
            <v>29120925</v>
          </cell>
          <cell r="C560" t="str">
            <v>VENTOSINOS</v>
          </cell>
        </row>
        <row r="561">
          <cell r="A561">
            <v>13728106</v>
          </cell>
          <cell r="C561" t="str">
            <v>VIDAL</v>
          </cell>
        </row>
        <row r="562">
          <cell r="A562">
            <v>25243303</v>
          </cell>
          <cell r="C562" t="str">
            <v>ZANDALAZINI</v>
          </cell>
        </row>
        <row r="563">
          <cell r="A563">
            <v>21905372</v>
          </cell>
          <cell r="C563" t="str">
            <v>ZEBALLO</v>
          </cell>
        </row>
        <row r="564">
          <cell r="A564">
            <v>35463034</v>
          </cell>
          <cell r="C564" t="str">
            <v>ABDALA</v>
          </cell>
        </row>
        <row r="565">
          <cell r="A565">
            <v>33945490</v>
          </cell>
          <cell r="C565" t="str">
            <v>ACEBAL</v>
          </cell>
        </row>
        <row r="566">
          <cell r="A566">
            <v>34650643</v>
          </cell>
          <cell r="C566" t="str">
            <v>ALLEVI</v>
          </cell>
        </row>
        <row r="567">
          <cell r="A567">
            <v>25100635</v>
          </cell>
          <cell r="C567" t="str">
            <v>ANTICO</v>
          </cell>
        </row>
        <row r="568">
          <cell r="A568">
            <v>28157667</v>
          </cell>
          <cell r="C568" t="str">
            <v>ARCE</v>
          </cell>
        </row>
        <row r="569">
          <cell r="A569">
            <v>21898685</v>
          </cell>
          <cell r="C569" t="str">
            <v>BACOLLA</v>
          </cell>
        </row>
        <row r="570">
          <cell r="A570">
            <v>14994741</v>
          </cell>
          <cell r="C570" t="str">
            <v>BAHR</v>
          </cell>
        </row>
        <row r="571">
          <cell r="A571">
            <v>33496678</v>
          </cell>
          <cell r="C571" t="str">
            <v>BARUKEL</v>
          </cell>
        </row>
        <row r="572">
          <cell r="A572">
            <v>29855998</v>
          </cell>
          <cell r="C572" t="str">
            <v>BIANCHI</v>
          </cell>
        </row>
        <row r="573">
          <cell r="A573">
            <v>31384357</v>
          </cell>
          <cell r="C573" t="str">
            <v>BOLLINI</v>
          </cell>
        </row>
        <row r="574">
          <cell r="A574">
            <v>31457351</v>
          </cell>
          <cell r="C574" t="str">
            <v>BRANDOLINI</v>
          </cell>
        </row>
        <row r="575">
          <cell r="A575">
            <v>33424877</v>
          </cell>
          <cell r="C575" t="str">
            <v>BRONDINO</v>
          </cell>
        </row>
        <row r="576">
          <cell r="A576">
            <v>23543497</v>
          </cell>
          <cell r="C576" t="str">
            <v>BUFFON</v>
          </cell>
        </row>
        <row r="577">
          <cell r="A577">
            <v>26664069</v>
          </cell>
          <cell r="C577" t="str">
            <v>CARRIO</v>
          </cell>
        </row>
        <row r="578">
          <cell r="A578">
            <v>31521228</v>
          </cell>
          <cell r="C578" t="str">
            <v>CASTIGLIONI</v>
          </cell>
        </row>
        <row r="579">
          <cell r="A579">
            <v>23358349</v>
          </cell>
          <cell r="C579" t="str">
            <v>CASTRO</v>
          </cell>
        </row>
        <row r="580">
          <cell r="A580">
            <v>25685891</v>
          </cell>
          <cell r="C580" t="str">
            <v>CHIALVA</v>
          </cell>
        </row>
        <row r="581">
          <cell r="A581">
            <v>30961847</v>
          </cell>
          <cell r="C581" t="str">
            <v>CITRONI</v>
          </cell>
        </row>
        <row r="582">
          <cell r="A582">
            <v>32176130</v>
          </cell>
          <cell r="C582" t="str">
            <v>CLAUS</v>
          </cell>
        </row>
        <row r="583">
          <cell r="A583">
            <v>20181057</v>
          </cell>
          <cell r="C583" t="str">
            <v>FEDELE ABATIDAGA</v>
          </cell>
        </row>
        <row r="584">
          <cell r="A584">
            <v>17075856</v>
          </cell>
          <cell r="C584" t="str">
            <v>FERNANDEZ</v>
          </cell>
        </row>
        <row r="585">
          <cell r="A585">
            <v>23814679</v>
          </cell>
          <cell r="C585" t="str">
            <v>FERRECCIO</v>
          </cell>
        </row>
        <row r="586">
          <cell r="A586">
            <v>30904270</v>
          </cell>
          <cell r="C586" t="str">
            <v>FILIPPON</v>
          </cell>
        </row>
        <row r="587">
          <cell r="A587">
            <v>30489446</v>
          </cell>
          <cell r="C587" t="str">
            <v>FUMIS</v>
          </cell>
        </row>
        <row r="588">
          <cell r="A588">
            <v>34563216</v>
          </cell>
          <cell r="C588" t="str">
            <v>GARCÍA CHEREP</v>
          </cell>
        </row>
        <row r="589">
          <cell r="A589">
            <v>22039246</v>
          </cell>
          <cell r="C589" t="str">
            <v>GERBAUDO</v>
          </cell>
        </row>
        <row r="590">
          <cell r="A590">
            <v>33215275</v>
          </cell>
          <cell r="C590" t="str">
            <v>GHIBERTO</v>
          </cell>
        </row>
        <row r="591">
          <cell r="A591">
            <v>30432441</v>
          </cell>
          <cell r="C591" t="str">
            <v>GIOVANNINI</v>
          </cell>
        </row>
        <row r="592">
          <cell r="A592">
            <v>13190451</v>
          </cell>
          <cell r="C592" t="str">
            <v>GONZALO</v>
          </cell>
        </row>
        <row r="593">
          <cell r="A593">
            <v>31341391</v>
          </cell>
          <cell r="C593" t="str">
            <v>GROSSI</v>
          </cell>
        </row>
        <row r="594">
          <cell r="A594">
            <v>29911560</v>
          </cell>
          <cell r="C594" t="str">
            <v>GÓMEZ</v>
          </cell>
        </row>
        <row r="595">
          <cell r="A595">
            <v>29591112</v>
          </cell>
          <cell r="C595" t="str">
            <v>HERZFELD</v>
          </cell>
        </row>
        <row r="596">
          <cell r="A596">
            <v>29793522</v>
          </cell>
          <cell r="C596" t="str">
            <v>JACOBI</v>
          </cell>
        </row>
        <row r="597">
          <cell r="A597">
            <v>30166312</v>
          </cell>
          <cell r="C597" t="str">
            <v>LO VUOLO</v>
          </cell>
        </row>
        <row r="598">
          <cell r="A598">
            <v>28661868</v>
          </cell>
          <cell r="C598" t="str">
            <v>LOCHER</v>
          </cell>
        </row>
        <row r="599">
          <cell r="A599">
            <v>31724837</v>
          </cell>
          <cell r="C599" t="str">
            <v>LOGIODICE</v>
          </cell>
        </row>
        <row r="600">
          <cell r="A600">
            <v>33111763</v>
          </cell>
          <cell r="C600" t="str">
            <v>LORENZOTTI</v>
          </cell>
        </row>
        <row r="601">
          <cell r="A601">
            <v>32464971</v>
          </cell>
          <cell r="C601" t="str">
            <v>MASSERA</v>
          </cell>
        </row>
        <row r="602">
          <cell r="A602">
            <v>20079361</v>
          </cell>
          <cell r="C602" t="str">
            <v>MIE</v>
          </cell>
        </row>
        <row r="603">
          <cell r="A603">
            <v>23123603</v>
          </cell>
          <cell r="C603" t="str">
            <v>MORRESI</v>
          </cell>
        </row>
        <row r="604">
          <cell r="A604">
            <v>32509993</v>
          </cell>
          <cell r="C604" t="str">
            <v>OLIVERA</v>
          </cell>
        </row>
        <row r="605">
          <cell r="A605">
            <v>34592803</v>
          </cell>
          <cell r="C605" t="str">
            <v>ORMAECHEA</v>
          </cell>
        </row>
        <row r="606">
          <cell r="A606">
            <v>32895782</v>
          </cell>
          <cell r="C606" t="str">
            <v>PERRI</v>
          </cell>
        </row>
        <row r="607">
          <cell r="A607">
            <v>34780703</v>
          </cell>
          <cell r="C607" t="str">
            <v>PIOVANO</v>
          </cell>
        </row>
        <row r="608">
          <cell r="A608">
            <v>24722712</v>
          </cell>
          <cell r="C608" t="str">
            <v>PRONO</v>
          </cell>
        </row>
        <row r="609">
          <cell r="A609">
            <v>6731217</v>
          </cell>
          <cell r="C609" t="str">
            <v>PUIG</v>
          </cell>
        </row>
        <row r="610">
          <cell r="A610">
            <v>33129926</v>
          </cell>
          <cell r="C610" t="str">
            <v>QUINTANA</v>
          </cell>
        </row>
        <row r="611">
          <cell r="A611">
            <v>32660476</v>
          </cell>
          <cell r="C611" t="str">
            <v>RABASEDAS</v>
          </cell>
        </row>
        <row r="612">
          <cell r="A612">
            <v>34950902</v>
          </cell>
          <cell r="C612" t="str">
            <v>RAMIREZ</v>
          </cell>
        </row>
        <row r="613">
          <cell r="A613">
            <v>31058755</v>
          </cell>
          <cell r="C613" t="str">
            <v>REYES</v>
          </cell>
        </row>
        <row r="614">
          <cell r="A614">
            <v>24722525</v>
          </cell>
          <cell r="C614" t="str">
            <v>REZZOAGLI</v>
          </cell>
        </row>
        <row r="615">
          <cell r="A615">
            <v>24536286</v>
          </cell>
          <cell r="C615" t="str">
            <v>RUBINZAL</v>
          </cell>
        </row>
        <row r="616">
          <cell r="A616">
            <v>32660495</v>
          </cell>
          <cell r="C616" t="str">
            <v>RÍSPOLO</v>
          </cell>
        </row>
        <row r="617">
          <cell r="A617">
            <v>28764686</v>
          </cell>
          <cell r="C617" t="str">
            <v>SANTOMERO</v>
          </cell>
        </row>
        <row r="618">
          <cell r="A618">
            <v>30501857</v>
          </cell>
          <cell r="C618" t="str">
            <v>SANTUCCI</v>
          </cell>
        </row>
        <row r="619">
          <cell r="A619">
            <v>26120541</v>
          </cell>
          <cell r="C619" t="str">
            <v>SAUS</v>
          </cell>
        </row>
        <row r="620">
          <cell r="A620">
            <v>27117234</v>
          </cell>
          <cell r="C620" t="str">
            <v>SCHENQUER</v>
          </cell>
        </row>
        <row r="621">
          <cell r="A621">
            <v>31200283</v>
          </cell>
          <cell r="C621" t="str">
            <v>SIERRA</v>
          </cell>
        </row>
        <row r="622">
          <cell r="A622">
            <v>34671444</v>
          </cell>
          <cell r="C622" t="str">
            <v>SOMAGLIA</v>
          </cell>
        </row>
        <row r="623">
          <cell r="A623">
            <v>30961567</v>
          </cell>
          <cell r="C623" t="str">
            <v>SZUPIANY</v>
          </cell>
        </row>
        <row r="624">
          <cell r="A624">
            <v>33424619</v>
          </cell>
          <cell r="C624" t="str">
            <v>TABOGA</v>
          </cell>
        </row>
        <row r="625">
          <cell r="A625">
            <v>33876730</v>
          </cell>
          <cell r="C625" t="str">
            <v>TIBALDO</v>
          </cell>
        </row>
        <row r="626">
          <cell r="A626">
            <v>30489497</v>
          </cell>
          <cell r="C626" t="str">
            <v>TIZZIANI</v>
          </cell>
        </row>
        <row r="627">
          <cell r="A627">
            <v>31628218</v>
          </cell>
          <cell r="C627" t="str">
            <v>TREVIGNANI</v>
          </cell>
        </row>
        <row r="628">
          <cell r="A628">
            <v>28658587</v>
          </cell>
          <cell r="C628" t="str">
            <v>VENTURINI</v>
          </cell>
        </row>
        <row r="629">
          <cell r="A629">
            <v>29142452</v>
          </cell>
          <cell r="C629" t="str">
            <v>YUAN</v>
          </cell>
        </row>
        <row r="630">
          <cell r="A630">
            <v>33212869</v>
          </cell>
          <cell r="C630" t="str">
            <v>ZENTNER</v>
          </cell>
        </row>
        <row r="631">
          <cell r="A631">
            <v>33829738</v>
          </cell>
          <cell r="C631" t="str">
            <v>ACOSTA</v>
          </cell>
        </row>
        <row r="632">
          <cell r="A632">
            <v>10585882</v>
          </cell>
          <cell r="C632" t="str">
            <v>AIMAR</v>
          </cell>
        </row>
        <row r="633">
          <cell r="A633">
            <v>36844281</v>
          </cell>
          <cell r="C633" t="str">
            <v>ARIAS</v>
          </cell>
        </row>
        <row r="634">
          <cell r="A634">
            <v>25903947</v>
          </cell>
          <cell r="C634" t="str">
            <v>BONGIOANNI</v>
          </cell>
        </row>
        <row r="635">
          <cell r="A635">
            <v>25126916</v>
          </cell>
          <cell r="C635" t="str">
            <v>BUSANICHE</v>
          </cell>
        </row>
        <row r="636">
          <cell r="A636">
            <v>31030927</v>
          </cell>
          <cell r="C636" t="str">
            <v>CAMPOS</v>
          </cell>
        </row>
        <row r="637">
          <cell r="A637">
            <v>33920181</v>
          </cell>
          <cell r="C637" t="str">
            <v>COMESATTI</v>
          </cell>
        </row>
        <row r="638">
          <cell r="A638">
            <v>34942151</v>
          </cell>
          <cell r="C638" t="str">
            <v>CORDERO GONZÁLEZ</v>
          </cell>
        </row>
        <row r="639">
          <cell r="A639">
            <v>26515170</v>
          </cell>
          <cell r="C639" t="str">
            <v>FERNANDEZ</v>
          </cell>
        </row>
        <row r="640">
          <cell r="A640">
            <v>24500935</v>
          </cell>
          <cell r="C640" t="str">
            <v>GOMEZ</v>
          </cell>
        </row>
        <row r="641">
          <cell r="A641" t="str">
            <v>AO668524</v>
          </cell>
          <cell r="C641" t="str">
            <v>GUZMÁN FONSECA</v>
          </cell>
        </row>
        <row r="642">
          <cell r="A642">
            <v>20146021</v>
          </cell>
          <cell r="C642" t="str">
            <v>LIMACHE</v>
          </cell>
        </row>
        <row r="643">
          <cell r="A643">
            <v>27557034</v>
          </cell>
          <cell r="C643" t="str">
            <v>MAZZIERI</v>
          </cell>
        </row>
        <row r="644">
          <cell r="A644">
            <v>30786914</v>
          </cell>
          <cell r="C644" t="str">
            <v>MORANA</v>
          </cell>
        </row>
        <row r="645">
          <cell r="A645">
            <v>18096405</v>
          </cell>
          <cell r="C645" t="str">
            <v>PORTA</v>
          </cell>
        </row>
        <row r="646">
          <cell r="A646">
            <v>35127744</v>
          </cell>
          <cell r="C646" t="str">
            <v>QUIJANO</v>
          </cell>
        </row>
        <row r="647">
          <cell r="A647">
            <v>28939901</v>
          </cell>
          <cell r="C647" t="str">
            <v>RAMSEYER</v>
          </cell>
        </row>
        <row r="648">
          <cell r="A648">
            <v>14953955</v>
          </cell>
          <cell r="C648" t="str">
            <v>SALINAS</v>
          </cell>
        </row>
        <row r="649">
          <cell r="A649">
            <v>32346335</v>
          </cell>
          <cell r="C649" t="str">
            <v>SKLAR</v>
          </cell>
        </row>
        <row r="650">
          <cell r="A650">
            <v>16017883</v>
          </cell>
          <cell r="C650" t="str">
            <v>SPIES</v>
          </cell>
        </row>
        <row r="651">
          <cell r="A651">
            <v>28052483</v>
          </cell>
          <cell r="C651" t="str">
            <v>TOSCHI</v>
          </cell>
        </row>
        <row r="652">
          <cell r="A652">
            <v>10824440</v>
          </cell>
          <cell r="C652" t="str">
            <v>VIVIANI</v>
          </cell>
        </row>
        <row r="653">
          <cell r="A653">
            <v>95538313</v>
          </cell>
          <cell r="C653" t="str">
            <v>ABRIAL</v>
          </cell>
        </row>
        <row r="654">
          <cell r="A654">
            <v>31360317</v>
          </cell>
          <cell r="C654" t="str">
            <v>ALBERTO</v>
          </cell>
        </row>
        <row r="655">
          <cell r="A655">
            <v>34827351</v>
          </cell>
          <cell r="C655" t="str">
            <v>ALE</v>
          </cell>
        </row>
        <row r="656">
          <cell r="A656">
            <v>32895384</v>
          </cell>
          <cell r="C656" t="str">
            <v>ALVARENGA MARIANI</v>
          </cell>
        </row>
        <row r="657">
          <cell r="A657">
            <v>8322513</v>
          </cell>
          <cell r="C657" t="str">
            <v>AMSLER</v>
          </cell>
        </row>
        <row r="658">
          <cell r="A658">
            <v>31873485</v>
          </cell>
          <cell r="C658" t="str">
            <v>ANTONIAZZI</v>
          </cell>
        </row>
        <row r="659">
          <cell r="A659">
            <v>23929411</v>
          </cell>
          <cell r="C659" t="str">
            <v>ARZAMENDIA</v>
          </cell>
        </row>
        <row r="660">
          <cell r="A660">
            <v>27518269</v>
          </cell>
          <cell r="C660" t="str">
            <v>BACCHETTA</v>
          </cell>
        </row>
        <row r="661">
          <cell r="A661">
            <v>29793585</v>
          </cell>
          <cell r="C661" t="str">
            <v>BELLINI</v>
          </cell>
        </row>
        <row r="662">
          <cell r="A662">
            <v>31521452</v>
          </cell>
          <cell r="C662" t="str">
            <v>BESSA</v>
          </cell>
        </row>
        <row r="663">
          <cell r="A663">
            <v>25993438</v>
          </cell>
          <cell r="C663" t="str">
            <v>BLETTLER</v>
          </cell>
        </row>
        <row r="664">
          <cell r="A664">
            <v>37282419</v>
          </cell>
          <cell r="C664" t="str">
            <v>BORZONE MAS</v>
          </cell>
        </row>
        <row r="665">
          <cell r="A665">
            <v>35295221</v>
          </cell>
          <cell r="C665" t="str">
            <v>CABRERA</v>
          </cell>
        </row>
        <row r="666">
          <cell r="A666">
            <v>28978025</v>
          </cell>
          <cell r="C666" t="str">
            <v>CALVO</v>
          </cell>
        </row>
        <row r="667">
          <cell r="A667">
            <v>16817760</v>
          </cell>
          <cell r="C667" t="str">
            <v>CAMPANA</v>
          </cell>
        </row>
        <row r="668">
          <cell r="A668">
            <v>36001936</v>
          </cell>
          <cell r="C668" t="str">
            <v>CAPELETTI</v>
          </cell>
        </row>
        <row r="669">
          <cell r="A669">
            <v>23895896</v>
          </cell>
          <cell r="C669" t="str">
            <v>CAZENAVE</v>
          </cell>
        </row>
        <row r="670">
          <cell r="A670">
            <v>20192429</v>
          </cell>
          <cell r="C670" t="str">
            <v>COLLINS</v>
          </cell>
        </row>
        <row r="671">
          <cell r="A671">
            <v>14837003</v>
          </cell>
          <cell r="C671" t="str">
            <v>CREUS</v>
          </cell>
        </row>
        <row r="672">
          <cell r="A672">
            <v>19030617</v>
          </cell>
          <cell r="C672" t="str">
            <v>DE AZEVEDO CARVALHO</v>
          </cell>
        </row>
        <row r="673">
          <cell r="A673">
            <v>22168233</v>
          </cell>
          <cell r="C673" t="str">
            <v>DE BONIS</v>
          </cell>
        </row>
        <row r="674">
          <cell r="A674">
            <v>25015899</v>
          </cell>
          <cell r="C674" t="str">
            <v>DEVERCELLI</v>
          </cell>
        </row>
        <row r="675">
          <cell r="A675">
            <v>30961804</v>
          </cell>
          <cell r="C675" t="str">
            <v>DIAWOL</v>
          </cell>
        </row>
        <row r="676">
          <cell r="A676">
            <v>18441890</v>
          </cell>
          <cell r="C676" t="str">
            <v>DONNET</v>
          </cell>
        </row>
        <row r="677">
          <cell r="A677">
            <v>25519741</v>
          </cell>
          <cell r="C677" t="str">
            <v>DUCOMMUN</v>
          </cell>
        </row>
        <row r="678">
          <cell r="A678">
            <v>34678288</v>
          </cell>
          <cell r="C678" t="str">
            <v>EBERLE FOLMER</v>
          </cell>
        </row>
        <row r="679">
          <cell r="A679">
            <v>26460582</v>
          </cell>
          <cell r="C679" t="str">
            <v>ESPINOLA</v>
          </cell>
        </row>
        <row r="680">
          <cell r="A680">
            <v>36380321</v>
          </cell>
          <cell r="C680" t="str">
            <v>EURICH</v>
          </cell>
        </row>
        <row r="681">
          <cell r="A681">
            <v>32749189</v>
          </cell>
          <cell r="C681" t="str">
            <v>FANTÓN</v>
          </cell>
        </row>
        <row r="682">
          <cell r="A682">
            <v>32376183</v>
          </cell>
          <cell r="C682" t="str">
            <v>FRAU</v>
          </cell>
        </row>
        <row r="683">
          <cell r="A683">
            <v>33990471</v>
          </cell>
          <cell r="C683" t="str">
            <v>GARELLO</v>
          </cell>
        </row>
        <row r="684">
          <cell r="A684">
            <v>27518209</v>
          </cell>
          <cell r="C684" t="str">
            <v>GHIRARDI</v>
          </cell>
        </row>
        <row r="685">
          <cell r="A685">
            <v>20283608</v>
          </cell>
          <cell r="C685" t="str">
            <v>GIRAUDO</v>
          </cell>
        </row>
        <row r="686">
          <cell r="A686">
            <v>23968244</v>
          </cell>
          <cell r="C686" t="str">
            <v>GIRI</v>
          </cell>
        </row>
        <row r="687">
          <cell r="A687">
            <v>14998245</v>
          </cell>
          <cell r="C687" t="str">
            <v>GONZALEZ</v>
          </cell>
        </row>
        <row r="688">
          <cell r="A688">
            <v>29765145</v>
          </cell>
          <cell r="C688" t="str">
            <v>GUTIERREZ</v>
          </cell>
        </row>
        <row r="689">
          <cell r="A689">
            <v>32371332</v>
          </cell>
          <cell r="C689" t="str">
            <v>HUBER</v>
          </cell>
        </row>
        <row r="690">
          <cell r="A690">
            <v>30680862</v>
          </cell>
          <cell r="C690" t="str">
            <v>LEON</v>
          </cell>
        </row>
        <row r="691">
          <cell r="A691">
            <v>24592426</v>
          </cell>
          <cell r="C691" t="str">
            <v>LICURSI</v>
          </cell>
        </row>
        <row r="692">
          <cell r="A692">
            <v>27793594</v>
          </cell>
          <cell r="C692" t="str">
            <v>LOPEZ</v>
          </cell>
        </row>
        <row r="693">
          <cell r="A693">
            <v>34118828</v>
          </cell>
          <cell r="C693" t="str">
            <v>LORETÁN</v>
          </cell>
        </row>
        <row r="694">
          <cell r="A694">
            <v>17300349</v>
          </cell>
          <cell r="C694" t="str">
            <v>LOTESTE</v>
          </cell>
        </row>
        <row r="695">
          <cell r="A695">
            <v>12322729</v>
          </cell>
          <cell r="C695" t="str">
            <v>MARCHESE GARELLO</v>
          </cell>
        </row>
        <row r="696">
          <cell r="A696">
            <v>31069675</v>
          </cell>
          <cell r="C696" t="str">
            <v>MARTINEZ</v>
          </cell>
        </row>
        <row r="697">
          <cell r="A697">
            <v>11658489</v>
          </cell>
          <cell r="C697" t="str">
            <v>MARTINEZ</v>
          </cell>
        </row>
        <row r="698">
          <cell r="A698">
            <v>32669340</v>
          </cell>
          <cell r="C698" t="str">
            <v>MAYORA</v>
          </cell>
        </row>
        <row r="699">
          <cell r="A699">
            <v>28419828</v>
          </cell>
          <cell r="C699" t="str">
            <v>MESA MIGLIORELLI</v>
          </cell>
        </row>
        <row r="700">
          <cell r="A700">
            <v>24995236</v>
          </cell>
          <cell r="C700" t="str">
            <v>MONTALTO</v>
          </cell>
        </row>
        <row r="701">
          <cell r="A701">
            <v>29048606</v>
          </cell>
          <cell r="C701" t="str">
            <v>MORA</v>
          </cell>
        </row>
        <row r="702">
          <cell r="A702">
            <v>31313388</v>
          </cell>
          <cell r="C702" t="str">
            <v>MUSIN</v>
          </cell>
        </row>
        <row r="703">
          <cell r="A703">
            <v>29618850</v>
          </cell>
          <cell r="C703" t="str">
            <v>NEGRO</v>
          </cell>
        </row>
        <row r="704">
          <cell r="A704">
            <v>30558136</v>
          </cell>
          <cell r="C704" t="str">
            <v>OLGUIN</v>
          </cell>
        </row>
        <row r="705">
          <cell r="A705">
            <v>14093183</v>
          </cell>
          <cell r="C705" t="str">
            <v>PAIRA</v>
          </cell>
        </row>
        <row r="706">
          <cell r="A706">
            <v>35748932</v>
          </cell>
          <cell r="C706" t="str">
            <v>PASCUALE</v>
          </cell>
        </row>
        <row r="707">
          <cell r="A707">
            <v>25546730</v>
          </cell>
          <cell r="C707" t="str">
            <v>PAVE</v>
          </cell>
        </row>
        <row r="708">
          <cell r="A708">
            <v>35448663</v>
          </cell>
          <cell r="C708" t="str">
            <v>PIACENZA</v>
          </cell>
        </row>
        <row r="709">
          <cell r="A709">
            <v>33919078</v>
          </cell>
          <cell r="C709" t="str">
            <v>RABUFFETTI</v>
          </cell>
        </row>
        <row r="710">
          <cell r="A710">
            <v>21922013</v>
          </cell>
          <cell r="C710" t="str">
            <v>REGNER</v>
          </cell>
        </row>
        <row r="711">
          <cell r="A711">
            <v>31515838</v>
          </cell>
          <cell r="C711" t="str">
            <v>RODRÍGUEZ</v>
          </cell>
        </row>
        <row r="712">
          <cell r="A712">
            <v>25015489</v>
          </cell>
          <cell r="C712" t="str">
            <v>ROJAS MOLINA</v>
          </cell>
        </row>
        <row r="713">
          <cell r="A713">
            <v>25126772</v>
          </cell>
          <cell r="C713" t="str">
            <v>ROSSI</v>
          </cell>
        </row>
        <row r="714">
          <cell r="A714">
            <v>31515826</v>
          </cell>
          <cell r="C714" t="str">
            <v>SAIGO</v>
          </cell>
        </row>
        <row r="715">
          <cell r="A715">
            <v>32760786</v>
          </cell>
          <cell r="C715" t="str">
            <v>SARQUIS</v>
          </cell>
        </row>
        <row r="716">
          <cell r="A716">
            <v>27858567</v>
          </cell>
          <cell r="C716" t="str">
            <v>SCARABOTTI</v>
          </cell>
        </row>
        <row r="717">
          <cell r="A717">
            <v>30106744</v>
          </cell>
          <cell r="C717" t="str">
            <v>SCHNEIDER</v>
          </cell>
        </row>
        <row r="718">
          <cell r="A718">
            <v>32669004</v>
          </cell>
          <cell r="C718" t="str">
            <v>SOVRANO</v>
          </cell>
        </row>
        <row r="719">
          <cell r="A719">
            <v>32176430</v>
          </cell>
          <cell r="C719" t="str">
            <v>TORRES</v>
          </cell>
        </row>
        <row r="720">
          <cell r="A720">
            <v>11115226</v>
          </cell>
          <cell r="C720" t="str">
            <v>TOURN</v>
          </cell>
        </row>
        <row r="721">
          <cell r="A721">
            <v>30232372</v>
          </cell>
          <cell r="C721" t="str">
            <v>TUMINI</v>
          </cell>
        </row>
        <row r="722">
          <cell r="A722">
            <v>22767436</v>
          </cell>
          <cell r="C722" t="str">
            <v>VALLDENEU</v>
          </cell>
        </row>
        <row r="723">
          <cell r="A723">
            <v>35120682</v>
          </cell>
          <cell r="C723" t="str">
            <v>VIOZZI</v>
          </cell>
        </row>
        <row r="724">
          <cell r="A724">
            <v>25629432</v>
          </cell>
          <cell r="C724" t="str">
            <v>WILLINER</v>
          </cell>
        </row>
        <row r="725">
          <cell r="A725">
            <v>11555521</v>
          </cell>
          <cell r="C725" t="str">
            <v>YBARRA</v>
          </cell>
        </row>
        <row r="726">
          <cell r="A726">
            <v>27297099</v>
          </cell>
          <cell r="C726" t="str">
            <v>ZILLI</v>
          </cell>
        </row>
        <row r="727">
          <cell r="A727">
            <v>5885160</v>
          </cell>
          <cell r="C727" t="str">
            <v>APESTEGUIA</v>
          </cell>
        </row>
        <row r="728">
          <cell r="A728">
            <v>95660734</v>
          </cell>
          <cell r="C728" t="str">
            <v>ARIZA BARRAZA</v>
          </cell>
        </row>
        <row r="729">
          <cell r="A729">
            <v>29387465</v>
          </cell>
          <cell r="C729" t="str">
            <v>ASPROMONTE</v>
          </cell>
        </row>
        <row r="730">
          <cell r="A730">
            <v>27205011</v>
          </cell>
          <cell r="C730" t="str">
            <v>BADANO</v>
          </cell>
        </row>
        <row r="731">
          <cell r="A731">
            <v>22620151</v>
          </cell>
          <cell r="C731" t="str">
            <v>BALLARINI</v>
          </cell>
        </row>
        <row r="732">
          <cell r="A732">
            <v>28148018</v>
          </cell>
          <cell r="C732" t="str">
            <v>BANUS</v>
          </cell>
        </row>
        <row r="733">
          <cell r="A733">
            <v>20948219</v>
          </cell>
          <cell r="C733" t="str">
            <v>BENITEZ</v>
          </cell>
        </row>
        <row r="734">
          <cell r="A734">
            <v>29944916</v>
          </cell>
          <cell r="C734" t="str">
            <v>BERTERO</v>
          </cell>
        </row>
        <row r="735">
          <cell r="A735">
            <v>25206030</v>
          </cell>
          <cell r="C735" t="str">
            <v>BERTERO</v>
          </cell>
        </row>
        <row r="736">
          <cell r="A736">
            <v>28764544</v>
          </cell>
          <cell r="C736" t="str">
            <v>BETTI</v>
          </cell>
        </row>
        <row r="737">
          <cell r="A737">
            <v>38819241</v>
          </cell>
          <cell r="C737" t="str">
            <v>BIANCHI</v>
          </cell>
        </row>
        <row r="738">
          <cell r="A738">
            <v>18361068</v>
          </cell>
          <cell r="C738" t="str">
            <v>BOCANEGRA</v>
          </cell>
        </row>
        <row r="739">
          <cell r="A739">
            <v>16073325</v>
          </cell>
          <cell r="C739" t="str">
            <v>BOIX</v>
          </cell>
        </row>
        <row r="740">
          <cell r="A740">
            <v>28764438</v>
          </cell>
          <cell r="C740" t="str">
            <v>BORTOLOZZI</v>
          </cell>
        </row>
        <row r="741">
          <cell r="A741">
            <v>23394321</v>
          </cell>
          <cell r="C741" t="str">
            <v>BOSKO</v>
          </cell>
        </row>
        <row r="742">
          <cell r="A742">
            <v>34074852</v>
          </cell>
          <cell r="C742" t="str">
            <v>BRUSSINO</v>
          </cell>
        </row>
        <row r="743">
          <cell r="A743">
            <v>25569614</v>
          </cell>
          <cell r="C743" t="str">
            <v>BUSTO</v>
          </cell>
        </row>
        <row r="744">
          <cell r="A744">
            <v>6292824</v>
          </cell>
          <cell r="C744" t="str">
            <v>CASTRO</v>
          </cell>
        </row>
        <row r="745">
          <cell r="A745">
            <v>22511452</v>
          </cell>
          <cell r="C745" t="str">
            <v>CHARLES</v>
          </cell>
        </row>
        <row r="746">
          <cell r="A746">
            <v>11898968</v>
          </cell>
          <cell r="C746" t="str">
            <v>COMELLI</v>
          </cell>
        </row>
        <row r="747">
          <cell r="A747" t="str">
            <v>AO667620</v>
          </cell>
          <cell r="C747" t="str">
            <v>CORDOBA ARROYO</v>
          </cell>
        </row>
        <row r="748">
          <cell r="A748">
            <v>12750095</v>
          </cell>
          <cell r="C748" t="str">
            <v>CORNAGLIA</v>
          </cell>
        </row>
        <row r="749">
          <cell r="A749">
            <v>25265060</v>
          </cell>
          <cell r="C749" t="str">
            <v>D'IPPOLITO</v>
          </cell>
        </row>
        <row r="750">
          <cell r="A750">
            <v>27487979</v>
          </cell>
          <cell r="C750" t="str">
            <v>DALLA COSTA</v>
          </cell>
        </row>
        <row r="751">
          <cell r="A751">
            <v>34301620</v>
          </cell>
          <cell r="C751" t="str">
            <v>DALLA FONTANA</v>
          </cell>
        </row>
        <row r="752">
          <cell r="A752">
            <v>21816431</v>
          </cell>
          <cell r="C752" t="str">
            <v>DE AZCUENAGA</v>
          </cell>
        </row>
        <row r="753">
          <cell r="A753">
            <v>12929866</v>
          </cell>
          <cell r="C753" t="str">
            <v>DE MIGUEL</v>
          </cell>
        </row>
        <row r="754">
          <cell r="A754">
            <v>25015242</v>
          </cell>
          <cell r="C754" t="str">
            <v>DECOLATTI</v>
          </cell>
        </row>
        <row r="755">
          <cell r="A755">
            <v>23814496</v>
          </cell>
          <cell r="C755" t="str">
            <v>DEVARD</v>
          </cell>
        </row>
        <row r="756">
          <cell r="A756">
            <v>12565397</v>
          </cell>
          <cell r="C756" t="str">
            <v>DI COSIMO</v>
          </cell>
        </row>
        <row r="757">
          <cell r="A757">
            <v>21943131</v>
          </cell>
          <cell r="C757" t="str">
            <v>DIEZ</v>
          </cell>
        </row>
        <row r="758">
          <cell r="A758">
            <v>22800587</v>
          </cell>
          <cell r="C758" t="str">
            <v>FALCO</v>
          </cell>
        </row>
        <row r="759">
          <cell r="A759">
            <v>1257314</v>
          </cell>
          <cell r="C759" t="str">
            <v>FALS GUERRA</v>
          </cell>
        </row>
        <row r="760">
          <cell r="A760">
            <v>29630493</v>
          </cell>
          <cell r="C760" t="str">
            <v>FAROLDI</v>
          </cell>
        </row>
        <row r="761">
          <cell r="A761" t="str">
            <v>AN635408</v>
          </cell>
          <cell r="C761" t="str">
            <v>FERREIRA BORRÁS</v>
          </cell>
        </row>
        <row r="762">
          <cell r="A762">
            <v>16401002</v>
          </cell>
          <cell r="C762" t="str">
            <v>FINELLI</v>
          </cell>
        </row>
        <row r="763">
          <cell r="A763" t="str">
            <v>AM673392</v>
          </cell>
          <cell r="C763" t="str">
            <v>FONSECA BENITEZ</v>
          </cell>
        </row>
        <row r="764">
          <cell r="A764">
            <v>30764984</v>
          </cell>
          <cell r="C764" t="str">
            <v>GARCIA</v>
          </cell>
        </row>
        <row r="765">
          <cell r="A765" t="str">
            <v>AQ576979</v>
          </cell>
          <cell r="C765" t="str">
            <v>GARCIA PEÑA</v>
          </cell>
        </row>
        <row r="766">
          <cell r="A766">
            <v>30787396</v>
          </cell>
          <cell r="C766" t="str">
            <v>GILLIARD</v>
          </cell>
        </row>
        <row r="767">
          <cell r="A767">
            <v>31232457</v>
          </cell>
          <cell r="C767" t="str">
            <v>GIORELLO</v>
          </cell>
        </row>
        <row r="768">
          <cell r="A768">
            <v>35651461</v>
          </cell>
          <cell r="C768" t="str">
            <v>GIORIA</v>
          </cell>
        </row>
        <row r="769">
          <cell r="A769">
            <v>30961822</v>
          </cell>
          <cell r="C769" t="str">
            <v>GODOY</v>
          </cell>
        </row>
        <row r="770">
          <cell r="A770">
            <v>29345667</v>
          </cell>
          <cell r="C770" t="str">
            <v>GOMEZ</v>
          </cell>
        </row>
        <row r="771">
          <cell r="A771">
            <v>13163623</v>
          </cell>
          <cell r="C771" t="str">
            <v>GRAU</v>
          </cell>
        </row>
        <row r="772">
          <cell r="A772">
            <v>26757346</v>
          </cell>
          <cell r="C772" t="str">
            <v>GROSS</v>
          </cell>
        </row>
        <row r="773">
          <cell r="A773">
            <v>17461855</v>
          </cell>
          <cell r="C773" t="str">
            <v>GUTIERREZ</v>
          </cell>
        </row>
        <row r="774">
          <cell r="A774">
            <v>26540262</v>
          </cell>
          <cell r="C774" t="str">
            <v>ILARI</v>
          </cell>
        </row>
        <row r="775">
          <cell r="A775">
            <v>34116454</v>
          </cell>
          <cell r="C775" t="str">
            <v>LACOSTE</v>
          </cell>
        </row>
        <row r="776">
          <cell r="A776">
            <v>26233502</v>
          </cell>
          <cell r="C776" t="str">
            <v>LASPINA</v>
          </cell>
        </row>
        <row r="777">
          <cell r="A777">
            <v>26020612</v>
          </cell>
          <cell r="C777" t="str">
            <v>LEDERHOS</v>
          </cell>
        </row>
        <row r="778">
          <cell r="A778">
            <v>31459609</v>
          </cell>
          <cell r="C778" t="str">
            <v>LEONARDI</v>
          </cell>
        </row>
        <row r="779">
          <cell r="A779">
            <v>95636120</v>
          </cell>
          <cell r="C779" t="str">
            <v>LOZANO SOLÓRZANO</v>
          </cell>
        </row>
        <row r="780">
          <cell r="A780">
            <v>29073246</v>
          </cell>
          <cell r="C780" t="str">
            <v>LUGGREN</v>
          </cell>
        </row>
        <row r="781">
          <cell r="A781">
            <v>28415448</v>
          </cell>
          <cell r="C781" t="str">
            <v>MANUALE</v>
          </cell>
        </row>
        <row r="782">
          <cell r="A782">
            <v>25803673</v>
          </cell>
          <cell r="C782" t="str">
            <v>MARCHESINI</v>
          </cell>
        </row>
        <row r="783">
          <cell r="A783">
            <v>11790275</v>
          </cell>
          <cell r="C783" t="str">
            <v>MARCHI</v>
          </cell>
        </row>
        <row r="784">
          <cell r="A784">
            <v>94964747</v>
          </cell>
          <cell r="C784" t="str">
            <v>MARTINEZ GALEANO</v>
          </cell>
        </row>
        <row r="785">
          <cell r="A785">
            <v>33056942</v>
          </cell>
          <cell r="C785" t="str">
            <v>MARTÍNEZ BOVIER</v>
          </cell>
        </row>
        <row r="786">
          <cell r="A786">
            <v>82907721</v>
          </cell>
          <cell r="C786" t="str">
            <v>MARTÍNEZ FIGUEREDO</v>
          </cell>
        </row>
        <row r="787">
          <cell r="A787">
            <v>23482702</v>
          </cell>
          <cell r="C787" t="str">
            <v>MAZZIERI</v>
          </cell>
        </row>
        <row r="788">
          <cell r="A788">
            <v>26757302</v>
          </cell>
          <cell r="C788" t="str">
            <v>MENDOW</v>
          </cell>
        </row>
        <row r="789">
          <cell r="A789">
            <v>14854864</v>
          </cell>
          <cell r="C789" t="str">
            <v>MEOLANS</v>
          </cell>
        </row>
        <row r="790">
          <cell r="A790">
            <v>24523726</v>
          </cell>
          <cell r="C790" t="str">
            <v>MEYER</v>
          </cell>
        </row>
        <row r="791">
          <cell r="A791">
            <v>21411414</v>
          </cell>
          <cell r="C791" t="str">
            <v>MILT</v>
          </cell>
        </row>
        <row r="792">
          <cell r="A792">
            <v>95293007</v>
          </cell>
          <cell r="C792" t="str">
            <v>MIRANDA ZOPPAS</v>
          </cell>
        </row>
        <row r="793">
          <cell r="A793">
            <v>12217219</v>
          </cell>
          <cell r="C793" t="str">
            <v>MIRO</v>
          </cell>
        </row>
        <row r="794">
          <cell r="A794">
            <v>95606976</v>
          </cell>
          <cell r="C794" t="str">
            <v>MONTAÑEZ VALENCIA</v>
          </cell>
        </row>
        <row r="795">
          <cell r="A795">
            <v>23228247</v>
          </cell>
          <cell r="C795" t="str">
            <v>MORI</v>
          </cell>
        </row>
        <row r="796">
          <cell r="A796">
            <v>18862782</v>
          </cell>
          <cell r="C796" t="str">
            <v>MUNERA AGUDELO</v>
          </cell>
        </row>
        <row r="797">
          <cell r="A797">
            <v>20238440</v>
          </cell>
          <cell r="C797" t="str">
            <v>NEYERTZ</v>
          </cell>
        </row>
        <row r="798">
          <cell r="A798">
            <v>17722703</v>
          </cell>
          <cell r="C798" t="str">
            <v>PADRO</v>
          </cell>
        </row>
        <row r="799">
          <cell r="A799">
            <v>35668536</v>
          </cell>
          <cell r="C799" t="str">
            <v>PANERO</v>
          </cell>
        </row>
        <row r="800">
          <cell r="A800">
            <v>26152400</v>
          </cell>
          <cell r="C800" t="str">
            <v>PASSAMONTI</v>
          </cell>
        </row>
        <row r="801">
          <cell r="A801">
            <v>34526285</v>
          </cell>
          <cell r="C801" t="str">
            <v>PAVIOTTI</v>
          </cell>
        </row>
        <row r="802">
          <cell r="A802">
            <v>33563021</v>
          </cell>
          <cell r="C802" t="str">
            <v>PELTZER</v>
          </cell>
        </row>
        <row r="803">
          <cell r="A803">
            <v>26105455</v>
          </cell>
          <cell r="C803" t="str">
            <v>PEREZLINDO</v>
          </cell>
        </row>
        <row r="804">
          <cell r="A804">
            <v>12215558</v>
          </cell>
          <cell r="C804" t="str">
            <v>PIECK</v>
          </cell>
        </row>
        <row r="805">
          <cell r="A805">
            <v>18889481</v>
          </cell>
          <cell r="C805" t="str">
            <v>PISARELLO MILESI</v>
          </cell>
        </row>
        <row r="806">
          <cell r="A806">
            <v>31340161</v>
          </cell>
          <cell r="C806" t="str">
            <v>PROMANCIO</v>
          </cell>
        </row>
        <row r="807">
          <cell r="A807">
            <v>19038781</v>
          </cell>
          <cell r="C807" t="str">
            <v>PUJRO TARQUINO</v>
          </cell>
        </row>
        <row r="808">
          <cell r="A808">
            <v>12304225</v>
          </cell>
          <cell r="C808" t="str">
            <v>QUERINI</v>
          </cell>
        </row>
        <row r="809">
          <cell r="A809">
            <v>16899081</v>
          </cell>
          <cell r="C809" t="str">
            <v>QUIROGA</v>
          </cell>
        </row>
        <row r="810">
          <cell r="A810" t="str">
            <v>AP150079</v>
          </cell>
          <cell r="C810" t="str">
            <v>RADA ARIAS</v>
          </cell>
        </row>
        <row r="811">
          <cell r="A811">
            <v>27761030</v>
          </cell>
          <cell r="C811" t="str">
            <v>REGENHARDT</v>
          </cell>
        </row>
        <row r="812">
          <cell r="A812">
            <v>25307422</v>
          </cell>
          <cell r="C812" t="str">
            <v>RODRIGUEZ</v>
          </cell>
        </row>
        <row r="813">
          <cell r="A813">
            <v>34403600</v>
          </cell>
          <cell r="C813" t="str">
            <v>ROSAS</v>
          </cell>
        </row>
        <row r="814">
          <cell r="A814">
            <v>26152582</v>
          </cell>
          <cell r="C814" t="str">
            <v>SAD</v>
          </cell>
        </row>
        <row r="815">
          <cell r="A815">
            <v>34688247</v>
          </cell>
          <cell r="C815" t="str">
            <v>SAIRES</v>
          </cell>
        </row>
        <row r="816">
          <cell r="A816" t="str">
            <v>AR671820</v>
          </cell>
          <cell r="C816" t="str">
            <v>SALAZAR HOYOS</v>
          </cell>
        </row>
        <row r="817">
          <cell r="A817">
            <v>28104536</v>
          </cell>
          <cell r="C817" t="str">
            <v>SANCHEZ</v>
          </cell>
        </row>
        <row r="818">
          <cell r="A818">
            <v>28416125</v>
          </cell>
          <cell r="C818" t="str">
            <v>SANCHEZ</v>
          </cell>
        </row>
        <row r="819">
          <cell r="A819">
            <v>29048499</v>
          </cell>
          <cell r="C819" t="str">
            <v>SANCHEZ</v>
          </cell>
        </row>
        <row r="820">
          <cell r="A820">
            <v>29223311</v>
          </cell>
          <cell r="C820" t="str">
            <v>SEGOBIA</v>
          </cell>
        </row>
        <row r="821">
          <cell r="A821">
            <v>27838103</v>
          </cell>
          <cell r="C821" t="str">
            <v>SERRA</v>
          </cell>
        </row>
        <row r="822">
          <cell r="A822">
            <v>31017617</v>
          </cell>
          <cell r="C822" t="str">
            <v>SOLOGUREN</v>
          </cell>
        </row>
        <row r="823">
          <cell r="A823">
            <v>30164205</v>
          </cell>
          <cell r="C823" t="str">
            <v>STASSI</v>
          </cell>
        </row>
        <row r="824">
          <cell r="A824">
            <v>32930250</v>
          </cell>
          <cell r="C824" t="str">
            <v>STEGMAYER</v>
          </cell>
        </row>
        <row r="825">
          <cell r="A825">
            <v>35652263</v>
          </cell>
          <cell r="C825" t="str">
            <v>SUÁREZ</v>
          </cell>
        </row>
        <row r="826">
          <cell r="A826">
            <v>93258253</v>
          </cell>
          <cell r="C826" t="str">
            <v>SÁNCHEZ</v>
          </cell>
        </row>
        <row r="827">
          <cell r="A827">
            <v>26610469</v>
          </cell>
          <cell r="C827" t="str">
            <v>TARDITI</v>
          </cell>
        </row>
        <row r="828">
          <cell r="A828">
            <v>21415515</v>
          </cell>
          <cell r="C828" t="str">
            <v>TISCORNIA</v>
          </cell>
        </row>
        <row r="829">
          <cell r="A829">
            <v>35440959</v>
          </cell>
          <cell r="C829" t="str">
            <v>TONUTTI</v>
          </cell>
        </row>
        <row r="830">
          <cell r="A830">
            <v>30489354</v>
          </cell>
          <cell r="C830" t="str">
            <v>TORRESI</v>
          </cell>
        </row>
        <row r="831">
          <cell r="A831">
            <v>22329496</v>
          </cell>
          <cell r="C831" t="str">
            <v>TRASARTI</v>
          </cell>
        </row>
        <row r="832">
          <cell r="A832">
            <v>30166386</v>
          </cell>
          <cell r="C832" t="str">
            <v>TULER</v>
          </cell>
        </row>
        <row r="833">
          <cell r="A833">
            <v>11622056</v>
          </cell>
          <cell r="C833" t="str">
            <v>ULLA</v>
          </cell>
        </row>
        <row r="834">
          <cell r="A834">
            <v>95618013</v>
          </cell>
          <cell r="C834" t="str">
            <v>VALLEJO ORREGO</v>
          </cell>
        </row>
        <row r="835">
          <cell r="A835">
            <v>30487762</v>
          </cell>
          <cell r="C835" t="str">
            <v>VEIZAGA</v>
          </cell>
        </row>
        <row r="836">
          <cell r="A836">
            <v>17281183</v>
          </cell>
          <cell r="C836" t="str">
            <v>VERA</v>
          </cell>
        </row>
        <row r="837">
          <cell r="A837">
            <v>28419764</v>
          </cell>
          <cell r="C837" t="str">
            <v>VICERICH</v>
          </cell>
        </row>
        <row r="838">
          <cell r="A838">
            <v>36001385</v>
          </cell>
          <cell r="C838" t="str">
            <v>VIRGILIO</v>
          </cell>
        </row>
        <row r="839">
          <cell r="A839">
            <v>11954970</v>
          </cell>
          <cell r="C839" t="str">
            <v>YORI</v>
          </cell>
        </row>
        <row r="840">
          <cell r="A840">
            <v>22215173</v>
          </cell>
          <cell r="C840" t="str">
            <v>ZAMARO</v>
          </cell>
        </row>
        <row r="841">
          <cell r="A841">
            <v>30786256</v>
          </cell>
          <cell r="C841" t="str">
            <v>ZANUTTINI</v>
          </cell>
        </row>
        <row r="842">
          <cell r="A842">
            <v>30291918</v>
          </cell>
          <cell r="C842" t="str">
            <v>ZELIN</v>
          </cell>
        </row>
        <row r="843">
          <cell r="A843">
            <v>22901830</v>
          </cell>
          <cell r="C843" t="str">
            <v>ZGOLICZ</v>
          </cell>
        </row>
        <row r="844">
          <cell r="A844">
            <v>11790213</v>
          </cell>
          <cell r="C844" t="str">
            <v>SEDRAN</v>
          </cell>
        </row>
        <row r="845">
          <cell r="A845">
            <v>28016556</v>
          </cell>
          <cell r="C845" t="str">
            <v>CAMARDA</v>
          </cell>
        </row>
        <row r="846">
          <cell r="A846">
            <v>32802276</v>
          </cell>
          <cell r="C846" t="str">
            <v>CHELOTTI</v>
          </cell>
        </row>
        <row r="847">
          <cell r="A847">
            <v>32228847</v>
          </cell>
          <cell r="C847" t="str">
            <v>CRIVELLO</v>
          </cell>
        </row>
        <row r="848">
          <cell r="A848">
            <v>21023077</v>
          </cell>
          <cell r="C848" t="str">
            <v>DAPUEZ</v>
          </cell>
        </row>
        <row r="849">
          <cell r="A849">
            <v>34046213</v>
          </cell>
          <cell r="C849" t="str">
            <v>ESCALADA</v>
          </cell>
        </row>
        <row r="850">
          <cell r="A850">
            <v>28578263</v>
          </cell>
          <cell r="C850" t="str">
            <v>GOMITOLO</v>
          </cell>
        </row>
        <row r="851">
          <cell r="A851">
            <v>29001941</v>
          </cell>
          <cell r="C851" t="str">
            <v>GUISEN</v>
          </cell>
        </row>
        <row r="852">
          <cell r="A852">
            <v>32344438</v>
          </cell>
          <cell r="C852" t="str">
            <v>GÓMEZ</v>
          </cell>
        </row>
        <row r="853">
          <cell r="A853">
            <v>35175495</v>
          </cell>
          <cell r="C853" t="str">
            <v>KENDZIUR</v>
          </cell>
        </row>
        <row r="854">
          <cell r="A854">
            <v>24300329</v>
          </cell>
          <cell r="C854" t="str">
            <v>MACBETH</v>
          </cell>
        </row>
        <row r="855">
          <cell r="A855">
            <v>32886102</v>
          </cell>
          <cell r="C855" t="str">
            <v>MARIONI</v>
          </cell>
        </row>
        <row r="856">
          <cell r="A856">
            <v>12557820</v>
          </cell>
          <cell r="C856" t="str">
            <v>MATEO</v>
          </cell>
        </row>
        <row r="857">
          <cell r="A857">
            <v>30764649</v>
          </cell>
          <cell r="C857" t="str">
            <v>PEREZ</v>
          </cell>
        </row>
        <row r="858">
          <cell r="A858">
            <v>29257838</v>
          </cell>
          <cell r="C858" t="str">
            <v>PETITTI</v>
          </cell>
        </row>
        <row r="859">
          <cell r="A859">
            <v>30166465</v>
          </cell>
          <cell r="C859" t="str">
            <v>RAFFO</v>
          </cell>
        </row>
        <row r="860">
          <cell r="A860">
            <v>26352540</v>
          </cell>
          <cell r="C860" t="str">
            <v>RAZUMIEJCZYK</v>
          </cell>
        </row>
        <row r="861">
          <cell r="A861">
            <v>94609825</v>
          </cell>
          <cell r="C861" t="str">
            <v>SABOGAL CARMONA</v>
          </cell>
        </row>
        <row r="862">
          <cell r="A862">
            <v>33548196</v>
          </cell>
          <cell r="C862" t="str">
            <v>SCHMUCK</v>
          </cell>
        </row>
        <row r="863">
          <cell r="A863">
            <v>35443988</v>
          </cell>
          <cell r="C863" t="str">
            <v>ACKERMANN</v>
          </cell>
        </row>
        <row r="864">
          <cell r="A864">
            <v>13190079</v>
          </cell>
          <cell r="C864" t="str">
            <v>AGUIRRE</v>
          </cell>
        </row>
        <row r="865">
          <cell r="A865">
            <v>35953371</v>
          </cell>
          <cell r="C865" t="str">
            <v>AIMO</v>
          </cell>
        </row>
        <row r="866">
          <cell r="A866">
            <v>11555072</v>
          </cell>
          <cell r="C866" t="str">
            <v>ANDRADA</v>
          </cell>
        </row>
        <row r="867">
          <cell r="A867" t="str">
            <v>J688484</v>
          </cell>
          <cell r="C867" t="str">
            <v>BARRIOS RODRÍGUEZ</v>
          </cell>
        </row>
        <row r="868">
          <cell r="A868">
            <v>32959395</v>
          </cell>
          <cell r="C868" t="str">
            <v>BLAS</v>
          </cell>
        </row>
        <row r="869">
          <cell r="A869">
            <v>32301338</v>
          </cell>
          <cell r="C869" t="str">
            <v>BORDON</v>
          </cell>
        </row>
        <row r="870">
          <cell r="A870">
            <v>13015254</v>
          </cell>
          <cell r="C870" t="str">
            <v>CHIOTTI</v>
          </cell>
        </row>
        <row r="871">
          <cell r="A871">
            <v>23695009</v>
          </cell>
          <cell r="C871" t="str">
            <v>CORSANO</v>
          </cell>
        </row>
        <row r="872">
          <cell r="A872">
            <v>31766495</v>
          </cell>
          <cell r="C872" t="str">
            <v>CUNICO</v>
          </cell>
        </row>
        <row r="873">
          <cell r="A873">
            <v>17932865</v>
          </cell>
          <cell r="C873" t="str">
            <v>ESKINASI</v>
          </cell>
        </row>
        <row r="874">
          <cell r="A874">
            <v>16614833</v>
          </cell>
          <cell r="C874" t="str">
            <v>ESPINOSA</v>
          </cell>
        </row>
        <row r="875">
          <cell r="A875">
            <v>23695471</v>
          </cell>
          <cell r="C875" t="str">
            <v>FIDALGO</v>
          </cell>
        </row>
        <row r="876">
          <cell r="A876">
            <v>95176374</v>
          </cell>
          <cell r="C876" t="str">
            <v>FIGUEROA PAREDES</v>
          </cell>
        </row>
        <row r="877">
          <cell r="A877">
            <v>27486213</v>
          </cell>
          <cell r="C877" t="str">
            <v>FISCHER</v>
          </cell>
        </row>
        <row r="878">
          <cell r="A878">
            <v>34540370</v>
          </cell>
          <cell r="C878" t="str">
            <v>FRAGA</v>
          </cell>
        </row>
        <row r="879">
          <cell r="A879">
            <v>18866310</v>
          </cell>
          <cell r="C879" t="str">
            <v>FUENTES MORA</v>
          </cell>
        </row>
        <row r="880">
          <cell r="A880">
            <v>25281994</v>
          </cell>
          <cell r="C880" t="str">
            <v>FUMERO</v>
          </cell>
        </row>
        <row r="881">
          <cell r="A881">
            <v>12651679</v>
          </cell>
          <cell r="C881" t="str">
            <v>GALLI</v>
          </cell>
        </row>
        <row r="882">
          <cell r="A882">
            <v>12307161</v>
          </cell>
          <cell r="C882" t="str">
            <v>GAMBOA</v>
          </cell>
        </row>
        <row r="883">
          <cell r="A883">
            <v>22889975</v>
          </cell>
          <cell r="C883" t="str">
            <v>GONNET</v>
          </cell>
        </row>
        <row r="884">
          <cell r="A884">
            <v>23622066</v>
          </cell>
          <cell r="C884" t="str">
            <v>HENQUIN</v>
          </cell>
        </row>
        <row r="885">
          <cell r="A885">
            <v>26424433</v>
          </cell>
          <cell r="C885" t="str">
            <v>HERNANDEZ</v>
          </cell>
        </row>
        <row r="886">
          <cell r="A886">
            <v>10683779</v>
          </cell>
          <cell r="C886" t="str">
            <v>IRIBARREN</v>
          </cell>
        </row>
        <row r="887">
          <cell r="A887">
            <v>33733999</v>
          </cell>
          <cell r="C887" t="str">
            <v>KRÖHLING</v>
          </cell>
        </row>
        <row r="888">
          <cell r="A888">
            <v>30692084</v>
          </cell>
          <cell r="C888" t="str">
            <v>LAORETANI</v>
          </cell>
        </row>
        <row r="889">
          <cell r="A889">
            <v>12804303</v>
          </cell>
          <cell r="C889" t="str">
            <v>LEONE</v>
          </cell>
        </row>
        <row r="890">
          <cell r="A890">
            <v>8599924</v>
          </cell>
          <cell r="C890" t="str">
            <v>LOPEZ</v>
          </cell>
        </row>
        <row r="891">
          <cell r="A891">
            <v>31502770</v>
          </cell>
          <cell r="C891" t="str">
            <v>LUNA</v>
          </cell>
        </row>
        <row r="892">
          <cell r="A892">
            <v>26460552</v>
          </cell>
          <cell r="C892" t="str">
            <v>MARCOVECCHIO</v>
          </cell>
        </row>
        <row r="893">
          <cell r="A893">
            <v>12367757</v>
          </cell>
          <cell r="C893" t="str">
            <v>MARTINEZ</v>
          </cell>
        </row>
        <row r="894">
          <cell r="A894">
            <v>32029742</v>
          </cell>
          <cell r="C894" t="str">
            <v>MEYER</v>
          </cell>
        </row>
        <row r="895">
          <cell r="A895">
            <v>33686657</v>
          </cell>
          <cell r="C895" t="str">
            <v>MIONE</v>
          </cell>
        </row>
        <row r="896">
          <cell r="A896">
            <v>36547326</v>
          </cell>
          <cell r="C896" t="str">
            <v>MONETTA</v>
          </cell>
        </row>
        <row r="897">
          <cell r="A897">
            <v>14764046</v>
          </cell>
          <cell r="C897" t="str">
            <v>MONTAGNA</v>
          </cell>
        </row>
        <row r="898">
          <cell r="A898">
            <v>17671350</v>
          </cell>
          <cell r="C898" t="str">
            <v>MUSSATI</v>
          </cell>
        </row>
        <row r="899">
          <cell r="A899">
            <v>22078587</v>
          </cell>
          <cell r="C899" t="str">
            <v>MUSSATI</v>
          </cell>
        </row>
        <row r="900">
          <cell r="A900">
            <v>26030012</v>
          </cell>
          <cell r="C900" t="str">
            <v>OLIVA</v>
          </cell>
        </row>
        <row r="901">
          <cell r="A901">
            <v>16573173</v>
          </cell>
          <cell r="C901" t="str">
            <v>ROBAINA</v>
          </cell>
        </row>
        <row r="902">
          <cell r="A902">
            <v>25015290</v>
          </cell>
          <cell r="C902" t="str">
            <v>ROLDAN</v>
          </cell>
        </row>
        <row r="903">
          <cell r="A903">
            <v>13728031</v>
          </cell>
          <cell r="C903" t="str">
            <v>RUIZ</v>
          </cell>
        </row>
        <row r="904">
          <cell r="A904">
            <v>16640703</v>
          </cell>
          <cell r="C904" t="str">
            <v>SALOMONE</v>
          </cell>
        </row>
        <row r="905">
          <cell r="A905">
            <v>34163764</v>
          </cell>
          <cell r="C905" t="str">
            <v>SARLI</v>
          </cell>
        </row>
        <row r="906">
          <cell r="A906">
            <v>10523146</v>
          </cell>
          <cell r="C906" t="str">
            <v>SCHILIUK</v>
          </cell>
        </row>
        <row r="907">
          <cell r="A907">
            <v>28973662</v>
          </cell>
          <cell r="C907" t="str">
            <v>SCHMIDHALTER</v>
          </cell>
        </row>
        <row r="908">
          <cell r="A908">
            <v>11316393</v>
          </cell>
          <cell r="C908" t="str">
            <v>SCHUBER</v>
          </cell>
        </row>
        <row r="909">
          <cell r="A909">
            <v>37224479</v>
          </cell>
          <cell r="C909" t="str">
            <v>SERVÁN</v>
          </cell>
        </row>
        <row r="910">
          <cell r="A910">
            <v>12488850</v>
          </cell>
          <cell r="C910" t="str">
            <v>TYMOSCHUK</v>
          </cell>
        </row>
        <row r="911">
          <cell r="A911">
            <v>33363611</v>
          </cell>
          <cell r="C911" t="str">
            <v>VANZETTI</v>
          </cell>
        </row>
        <row r="912">
          <cell r="A912">
            <v>31786475</v>
          </cell>
          <cell r="C912" t="str">
            <v>VARGAS</v>
          </cell>
        </row>
        <row r="913">
          <cell r="A913">
            <v>12871550</v>
          </cell>
          <cell r="C913" t="str">
            <v>VECCHIETTI</v>
          </cell>
        </row>
        <row r="914">
          <cell r="A914">
            <v>23539222</v>
          </cell>
          <cell r="C914" t="str">
            <v>VEGETTI</v>
          </cell>
        </row>
        <row r="915">
          <cell r="A915">
            <v>33686774</v>
          </cell>
          <cell r="C915" t="str">
            <v>VIDONI</v>
          </cell>
        </row>
        <row r="916">
          <cell r="A916">
            <v>32895895</v>
          </cell>
          <cell r="C916" t="str">
            <v>ALE</v>
          </cell>
        </row>
        <row r="917">
          <cell r="A917">
            <v>25015384</v>
          </cell>
          <cell r="C917" t="str">
            <v>BERGAMINI</v>
          </cell>
        </row>
        <row r="918">
          <cell r="A918">
            <v>22584760</v>
          </cell>
          <cell r="C918" t="str">
            <v>BINETTI</v>
          </cell>
        </row>
        <row r="919">
          <cell r="A919">
            <v>29598869</v>
          </cell>
          <cell r="C919" t="str">
            <v>BRIGGILER MARCO</v>
          </cell>
        </row>
        <row r="920">
          <cell r="A920">
            <v>28809636</v>
          </cell>
          <cell r="C920" t="str">
            <v>BURNS</v>
          </cell>
        </row>
        <row r="921">
          <cell r="A921">
            <v>29686190</v>
          </cell>
          <cell r="C921" t="str">
            <v>CABALLERO REINHARDT</v>
          </cell>
        </row>
        <row r="922">
          <cell r="A922">
            <v>24523375</v>
          </cell>
          <cell r="C922" t="str">
            <v>CAPRA</v>
          </cell>
        </row>
        <row r="923">
          <cell r="A923">
            <v>29387546</v>
          </cell>
          <cell r="C923" t="str">
            <v>CUFFIA</v>
          </cell>
        </row>
        <row r="924">
          <cell r="A924">
            <v>28526013</v>
          </cell>
          <cell r="C924" t="str">
            <v>GEORGE</v>
          </cell>
        </row>
        <row r="925">
          <cell r="A925">
            <v>36000576</v>
          </cell>
          <cell r="C925" t="str">
            <v>GIMÉNEZ</v>
          </cell>
        </row>
        <row r="926">
          <cell r="A926">
            <v>23695326</v>
          </cell>
          <cell r="C926" t="str">
            <v>GUGLIELMOTTI</v>
          </cell>
        </row>
        <row r="927">
          <cell r="A927">
            <v>20889833</v>
          </cell>
          <cell r="C927" t="str">
            <v>HYNES</v>
          </cell>
        </row>
        <row r="928">
          <cell r="A928">
            <v>29620971</v>
          </cell>
          <cell r="C928" t="str">
            <v>LLORÉNS</v>
          </cell>
        </row>
        <row r="929">
          <cell r="A929">
            <v>26697280</v>
          </cell>
          <cell r="C929" t="str">
            <v>MERCANTI</v>
          </cell>
        </row>
        <row r="930">
          <cell r="A930">
            <v>34394245</v>
          </cell>
          <cell r="C930" t="str">
            <v>ODDI</v>
          </cell>
        </row>
        <row r="931">
          <cell r="A931">
            <v>29348324</v>
          </cell>
          <cell r="C931" t="str">
            <v>ORTIZ</v>
          </cell>
        </row>
        <row r="932">
          <cell r="A932">
            <v>30789454</v>
          </cell>
          <cell r="C932" t="str">
            <v>PERALTA</v>
          </cell>
        </row>
        <row r="933">
          <cell r="A933">
            <v>20806380</v>
          </cell>
          <cell r="C933" t="str">
            <v>PEROTTI</v>
          </cell>
        </row>
        <row r="934">
          <cell r="A934">
            <v>27320309</v>
          </cell>
          <cell r="C934" t="str">
            <v>POZZA</v>
          </cell>
        </row>
        <row r="935">
          <cell r="A935">
            <v>31257632</v>
          </cell>
          <cell r="C935" t="str">
            <v>PUJATO</v>
          </cell>
        </row>
        <row r="936">
          <cell r="A936">
            <v>32895167</v>
          </cell>
          <cell r="C936" t="str">
            <v>PUNTILLO</v>
          </cell>
        </row>
        <row r="937">
          <cell r="A937">
            <v>21422973</v>
          </cell>
          <cell r="C937" t="str">
            <v>QUIBERONI</v>
          </cell>
        </row>
        <row r="938">
          <cell r="A938">
            <v>30881416</v>
          </cell>
          <cell r="C938" t="str">
            <v>VELEZ</v>
          </cell>
        </row>
        <row r="939">
          <cell r="A939">
            <v>33423684</v>
          </cell>
          <cell r="C939" t="str">
            <v>VENICA</v>
          </cell>
        </row>
        <row r="940">
          <cell r="A940">
            <v>23676545</v>
          </cell>
          <cell r="C940" t="str">
            <v>VINDEROLA</v>
          </cell>
        </row>
        <row r="941">
          <cell r="A941">
            <v>22514971</v>
          </cell>
          <cell r="C941" t="str">
            <v>WOLF</v>
          </cell>
        </row>
        <row r="942">
          <cell r="A942">
            <v>28241363</v>
          </cell>
          <cell r="C942" t="str">
            <v>VERA CANDIOTI</v>
          </cell>
        </row>
        <row r="943">
          <cell r="A943">
            <v>36634952</v>
          </cell>
          <cell r="C943" t="str">
            <v>BIASSONI</v>
          </cell>
        </row>
        <row r="944">
          <cell r="A944">
            <v>37295554</v>
          </cell>
          <cell r="C944" t="str">
            <v>BRIACCHI</v>
          </cell>
        </row>
        <row r="945">
          <cell r="A945">
            <v>34856437</v>
          </cell>
          <cell r="C945" t="str">
            <v>ESTANCICH</v>
          </cell>
        </row>
        <row r="946">
          <cell r="A946">
            <v>33837726</v>
          </cell>
          <cell r="C946" t="str">
            <v>KEHOE</v>
          </cell>
        </row>
        <row r="947">
          <cell r="A947">
            <v>34789202</v>
          </cell>
          <cell r="C947" t="str">
            <v>MARTÍNEZ</v>
          </cell>
        </row>
        <row r="948">
          <cell r="A948">
            <v>34592935</v>
          </cell>
          <cell r="C948" t="str">
            <v>ACOSTA</v>
          </cell>
        </row>
        <row r="949">
          <cell r="A949">
            <v>25806199</v>
          </cell>
          <cell r="C949" t="str">
            <v>AMADIO</v>
          </cell>
        </row>
        <row r="950">
          <cell r="A950">
            <v>32702999</v>
          </cell>
          <cell r="C950" t="str">
            <v>BLAJMAN</v>
          </cell>
        </row>
        <row r="951">
          <cell r="A951">
            <v>29054497</v>
          </cell>
          <cell r="C951" t="str">
            <v>CAMUSSONE</v>
          </cell>
        </row>
        <row r="952">
          <cell r="A952">
            <v>33957106</v>
          </cell>
          <cell r="C952" t="str">
            <v>EBERHARDT</v>
          </cell>
        </row>
        <row r="953">
          <cell r="A953">
            <v>31364711</v>
          </cell>
          <cell r="C953" t="str">
            <v>GIACOBINO</v>
          </cell>
        </row>
        <row r="954">
          <cell r="A954">
            <v>31502769</v>
          </cell>
          <cell r="C954" t="str">
            <v>GIORDANO</v>
          </cell>
        </row>
        <row r="955">
          <cell r="A955">
            <v>34864763</v>
          </cell>
          <cell r="C955" t="str">
            <v>IRAZOQUI</v>
          </cell>
        </row>
        <row r="956">
          <cell r="A956">
            <v>10657732</v>
          </cell>
          <cell r="C956" t="str">
            <v>MANGOLD</v>
          </cell>
        </row>
        <row r="957">
          <cell r="A957">
            <v>27138293</v>
          </cell>
          <cell r="C957" t="str">
            <v>MOLINERI</v>
          </cell>
        </row>
        <row r="958">
          <cell r="A958">
            <v>25925868</v>
          </cell>
          <cell r="C958" t="str">
            <v>NAVA</v>
          </cell>
        </row>
        <row r="959">
          <cell r="A959">
            <v>31507085</v>
          </cell>
          <cell r="C959" t="str">
            <v>NOVOA</v>
          </cell>
        </row>
        <row r="960">
          <cell r="A960">
            <v>32371095</v>
          </cell>
          <cell r="C960" t="str">
            <v>PACINI</v>
          </cell>
        </row>
        <row r="961">
          <cell r="A961">
            <v>23872511</v>
          </cell>
          <cell r="C961" t="str">
            <v>PRIMO</v>
          </cell>
        </row>
        <row r="962">
          <cell r="A962">
            <v>33375032</v>
          </cell>
          <cell r="C962" t="str">
            <v>SARACHO BOTTERO</v>
          </cell>
        </row>
        <row r="963">
          <cell r="A963">
            <v>36599297</v>
          </cell>
          <cell r="C963" t="str">
            <v>SARLI</v>
          </cell>
        </row>
        <row r="964">
          <cell r="A964">
            <v>23080900</v>
          </cell>
          <cell r="C964" t="str">
            <v>SIGNORINI PORCHIETTO</v>
          </cell>
        </row>
        <row r="965">
          <cell r="A965">
            <v>31103007</v>
          </cell>
          <cell r="C965" t="str">
            <v>TARRAGONA</v>
          </cell>
        </row>
        <row r="966">
          <cell r="A966">
            <v>30487972</v>
          </cell>
          <cell r="C966" t="str">
            <v>ZUMOFFEN</v>
          </cell>
        </row>
        <row r="967">
          <cell r="A967">
            <v>33916471</v>
          </cell>
          <cell r="C967" t="str">
            <v>SANDOVAL</v>
          </cell>
        </row>
        <row r="968">
          <cell r="A968">
            <v>32225070</v>
          </cell>
          <cell r="C968" t="str">
            <v>WINKLER</v>
          </cell>
        </row>
        <row r="969">
          <cell r="A969">
            <v>35239029</v>
          </cell>
          <cell r="C969" t="str">
            <v>ABRILE</v>
          </cell>
        </row>
        <row r="970">
          <cell r="A970">
            <v>33852460</v>
          </cell>
          <cell r="C970" t="str">
            <v>ABUIN</v>
          </cell>
        </row>
        <row r="971">
          <cell r="A971">
            <v>35650462</v>
          </cell>
          <cell r="C971" t="str">
            <v>ACHKAR</v>
          </cell>
        </row>
        <row r="972">
          <cell r="A972">
            <v>32029723</v>
          </cell>
          <cell r="C972" t="str">
            <v>AGUIRRE</v>
          </cell>
        </row>
        <row r="973">
          <cell r="A973">
            <v>95363826</v>
          </cell>
          <cell r="C973" t="str">
            <v>ALARCON SEGOVIA</v>
          </cell>
        </row>
        <row r="974">
          <cell r="A974">
            <v>8280841</v>
          </cell>
          <cell r="C974" t="str">
            <v>ALFANO</v>
          </cell>
        </row>
        <row r="975">
          <cell r="A975">
            <v>35556190</v>
          </cell>
          <cell r="C975" t="str">
            <v>ALLASIA</v>
          </cell>
        </row>
        <row r="976">
          <cell r="A976">
            <v>32363370</v>
          </cell>
          <cell r="C976" t="str">
            <v>ANDERSON</v>
          </cell>
        </row>
        <row r="977">
          <cell r="A977">
            <v>13932895</v>
          </cell>
          <cell r="C977" t="str">
            <v>ANDINI</v>
          </cell>
        </row>
        <row r="978">
          <cell r="A978">
            <v>25424305</v>
          </cell>
          <cell r="C978" t="str">
            <v>AQUINO</v>
          </cell>
        </row>
        <row r="979">
          <cell r="A979">
            <v>25548319</v>
          </cell>
          <cell r="C979" t="str">
            <v>BALLARI</v>
          </cell>
        </row>
        <row r="980">
          <cell r="A980">
            <v>29722128</v>
          </cell>
          <cell r="C980" t="str">
            <v>BARRIOS</v>
          </cell>
        </row>
        <row r="981">
          <cell r="A981">
            <v>31718873</v>
          </cell>
          <cell r="C981" t="str">
            <v>BASÁN</v>
          </cell>
        </row>
        <row r="982">
          <cell r="A982">
            <v>20148869</v>
          </cell>
          <cell r="C982" t="str">
            <v>BERLI</v>
          </cell>
        </row>
        <row r="983">
          <cell r="A983">
            <v>14500557</v>
          </cell>
          <cell r="C983" t="str">
            <v>BONIVARDI</v>
          </cell>
        </row>
        <row r="984">
          <cell r="A984">
            <v>12866437</v>
          </cell>
          <cell r="C984" t="str">
            <v>BORDA BOSSANA</v>
          </cell>
        </row>
        <row r="985">
          <cell r="A985">
            <v>26120883</v>
          </cell>
          <cell r="C985" t="str">
            <v>BOSCO</v>
          </cell>
        </row>
        <row r="986">
          <cell r="A986">
            <v>17722404</v>
          </cell>
          <cell r="C986" t="str">
            <v>BRANDI</v>
          </cell>
        </row>
        <row r="987">
          <cell r="A987">
            <v>12348758</v>
          </cell>
          <cell r="C987" t="str">
            <v>BRANDOLINI</v>
          </cell>
        </row>
        <row r="988">
          <cell r="A988">
            <v>33624344</v>
          </cell>
          <cell r="C988" t="str">
            <v>BRITES HELU</v>
          </cell>
        </row>
        <row r="989">
          <cell r="A989">
            <v>31341307</v>
          </cell>
          <cell r="C989" t="str">
            <v>BRONDINO</v>
          </cell>
        </row>
        <row r="990">
          <cell r="A990">
            <v>34656878</v>
          </cell>
          <cell r="C990" t="str">
            <v>BUSATTO</v>
          </cell>
        </row>
        <row r="991">
          <cell r="A991">
            <v>27335436</v>
          </cell>
          <cell r="C991" t="str">
            <v>CAFARO</v>
          </cell>
        </row>
        <row r="992">
          <cell r="A992">
            <v>28074660</v>
          </cell>
          <cell r="C992" t="str">
            <v>CAFARO</v>
          </cell>
        </row>
        <row r="993">
          <cell r="A993">
            <v>27394894</v>
          </cell>
          <cell r="C993" t="str">
            <v>CALAZA</v>
          </cell>
        </row>
        <row r="994">
          <cell r="A994">
            <v>6658588</v>
          </cell>
          <cell r="C994" t="str">
            <v>CAMPANELLA</v>
          </cell>
        </row>
        <row r="995">
          <cell r="A995">
            <v>13839434</v>
          </cell>
          <cell r="C995" t="str">
            <v>CAMUSSI</v>
          </cell>
        </row>
        <row r="996">
          <cell r="A996">
            <v>20403298</v>
          </cell>
          <cell r="C996" t="str">
            <v>CANTEROS</v>
          </cell>
        </row>
        <row r="997">
          <cell r="A997">
            <v>11278326</v>
          </cell>
          <cell r="C997" t="str">
            <v>CARBONI</v>
          </cell>
        </row>
        <row r="998">
          <cell r="A998">
            <v>23926994</v>
          </cell>
          <cell r="C998" t="str">
            <v>CASIS</v>
          </cell>
        </row>
        <row r="999">
          <cell r="A999">
            <v>6255169</v>
          </cell>
          <cell r="C999" t="str">
            <v>CERDA</v>
          </cell>
        </row>
        <row r="1000">
          <cell r="A1000">
            <v>28471330</v>
          </cell>
          <cell r="C1000" t="str">
            <v>CLEMENTI</v>
          </cell>
        </row>
        <row r="1001">
          <cell r="A1001">
            <v>30574486</v>
          </cell>
          <cell r="C1001" t="str">
            <v>COCCOLA</v>
          </cell>
        </row>
        <row r="1002">
          <cell r="A1002">
            <v>25276578</v>
          </cell>
          <cell r="C1002" t="str">
            <v>COLLINS</v>
          </cell>
        </row>
        <row r="1003">
          <cell r="A1003">
            <v>30549597</v>
          </cell>
          <cell r="C1003" t="str">
            <v>CONTE</v>
          </cell>
        </row>
        <row r="1004">
          <cell r="A1004">
            <v>29695070</v>
          </cell>
          <cell r="C1004" t="str">
            <v>CORDOBA</v>
          </cell>
        </row>
        <row r="1005">
          <cell r="A1005">
            <v>34720100</v>
          </cell>
          <cell r="C1005" t="str">
            <v>CRISTIANI</v>
          </cell>
        </row>
        <row r="1006">
          <cell r="A1006">
            <v>30173605</v>
          </cell>
          <cell r="C1006" t="str">
            <v>CUGGINO</v>
          </cell>
        </row>
        <row r="1007">
          <cell r="A1007">
            <v>34563682</v>
          </cell>
          <cell r="C1007" t="str">
            <v>D'JORGE</v>
          </cell>
        </row>
        <row r="1008">
          <cell r="A1008">
            <v>12133097</v>
          </cell>
          <cell r="C1008" t="str">
            <v>DATO</v>
          </cell>
        </row>
        <row r="1009">
          <cell r="A1009">
            <v>32895127</v>
          </cell>
          <cell r="C1009" t="str">
            <v>DE DOMINICIS</v>
          </cell>
        </row>
        <row r="1010">
          <cell r="A1010">
            <v>14131919</v>
          </cell>
          <cell r="C1010" t="str">
            <v>DE LA SIERRA</v>
          </cell>
        </row>
        <row r="1011">
          <cell r="A1011">
            <v>13894740</v>
          </cell>
          <cell r="C1011" t="str">
            <v>DE PIANTE VICIN</v>
          </cell>
        </row>
        <row r="1012">
          <cell r="A1012">
            <v>17648891</v>
          </cell>
          <cell r="C1012" t="str">
            <v>DI GIANDOMENICO</v>
          </cell>
        </row>
        <row r="1013">
          <cell r="A1013">
            <v>20804262</v>
          </cell>
          <cell r="C1013" t="str">
            <v>DONDO</v>
          </cell>
        </row>
        <row r="1014">
          <cell r="A1014">
            <v>20149001</v>
          </cell>
          <cell r="C1014" t="str">
            <v>DURAN</v>
          </cell>
        </row>
        <row r="1015">
          <cell r="A1015">
            <v>36684043</v>
          </cell>
          <cell r="C1015" t="str">
            <v>EBERHARDT</v>
          </cell>
        </row>
        <row r="1016">
          <cell r="A1016">
            <v>36002935</v>
          </cell>
          <cell r="C1016" t="str">
            <v>ESPINACO</v>
          </cell>
        </row>
        <row r="1017">
          <cell r="A1017">
            <v>16455524</v>
          </cell>
          <cell r="C1017" t="str">
            <v>ESTENOZ</v>
          </cell>
        </row>
        <row r="1018">
          <cell r="A1018">
            <v>29765096</v>
          </cell>
          <cell r="C1018" t="str">
            <v>FEMIA</v>
          </cell>
        </row>
        <row r="1019">
          <cell r="A1019">
            <v>26332915</v>
          </cell>
          <cell r="C1019" t="str">
            <v>FERNANDEZ</v>
          </cell>
        </row>
        <row r="1020">
          <cell r="A1020">
            <v>5912061</v>
          </cell>
          <cell r="C1020" t="str">
            <v>FERREYRA</v>
          </cell>
        </row>
        <row r="1021">
          <cell r="A1021">
            <v>28415294</v>
          </cell>
          <cell r="C1021" t="str">
            <v>FIASCONARO</v>
          </cell>
        </row>
        <row r="1022">
          <cell r="A1022">
            <v>26193504</v>
          </cell>
          <cell r="C1022" t="str">
            <v>FLORES</v>
          </cell>
        </row>
        <row r="1023">
          <cell r="A1023">
            <v>35817168</v>
          </cell>
          <cell r="C1023" t="str">
            <v>FORCHETTI CASARINO</v>
          </cell>
        </row>
        <row r="1024">
          <cell r="A1024">
            <v>29811252</v>
          </cell>
          <cell r="C1024" t="str">
            <v>FORNERO</v>
          </cell>
        </row>
        <row r="1025">
          <cell r="A1025">
            <v>26789239</v>
          </cell>
          <cell r="C1025" t="str">
            <v>GARCIA</v>
          </cell>
        </row>
        <row r="1026">
          <cell r="A1026">
            <v>11977532</v>
          </cell>
          <cell r="C1026" t="str">
            <v>GAUDIN</v>
          </cell>
        </row>
        <row r="1027">
          <cell r="A1027">
            <v>10066889</v>
          </cell>
          <cell r="C1027" t="str">
            <v>GERVASIO</v>
          </cell>
        </row>
        <row r="1028">
          <cell r="A1028">
            <v>35652198</v>
          </cell>
          <cell r="C1028" t="str">
            <v>GIMÉNEZ</v>
          </cell>
        </row>
        <row r="1029">
          <cell r="A1029">
            <v>13925699</v>
          </cell>
          <cell r="C1029" t="str">
            <v>GIOMBI</v>
          </cell>
        </row>
        <row r="1030">
          <cell r="A1030">
            <v>26332217</v>
          </cell>
          <cell r="C1030" t="str">
            <v>GODOY</v>
          </cell>
        </row>
        <row r="1031">
          <cell r="A1031">
            <v>23622396</v>
          </cell>
          <cell r="C1031" t="str">
            <v>GONZALEZ</v>
          </cell>
        </row>
        <row r="1032">
          <cell r="A1032">
            <v>23339041</v>
          </cell>
          <cell r="C1032" t="str">
            <v>GONZALEZ</v>
          </cell>
        </row>
        <row r="1033">
          <cell r="A1033">
            <v>28241073</v>
          </cell>
          <cell r="C1033" t="str">
            <v>GUASTAVINO</v>
          </cell>
        </row>
        <row r="1034">
          <cell r="A1034">
            <v>11963753</v>
          </cell>
          <cell r="C1034" t="str">
            <v>GUGLIOTTA</v>
          </cell>
        </row>
        <row r="1035">
          <cell r="A1035">
            <v>22087407</v>
          </cell>
          <cell r="C1035" t="str">
            <v>GUTIERREZ</v>
          </cell>
        </row>
        <row r="1036">
          <cell r="A1036">
            <v>29620209</v>
          </cell>
          <cell r="C1036" t="str">
            <v>HEINRICH</v>
          </cell>
        </row>
        <row r="1037">
          <cell r="A1037">
            <v>30432105</v>
          </cell>
          <cell r="C1037" t="str">
            <v>HELBLING</v>
          </cell>
        </row>
        <row r="1038">
          <cell r="A1038">
            <v>13923130</v>
          </cell>
          <cell r="C1038" t="str">
            <v>HENNING</v>
          </cell>
        </row>
        <row r="1039">
          <cell r="A1039">
            <v>31874108</v>
          </cell>
          <cell r="C1039" t="str">
            <v>HORMAIZTEGUI</v>
          </cell>
        </row>
        <row r="1040">
          <cell r="A1040">
            <v>35128197</v>
          </cell>
          <cell r="C1040" t="str">
            <v>IBAÑEZ</v>
          </cell>
        </row>
        <row r="1041">
          <cell r="A1041">
            <v>6134027</v>
          </cell>
          <cell r="C1041" t="str">
            <v>IRAZOQUI</v>
          </cell>
        </row>
        <row r="1042">
          <cell r="A1042">
            <v>34827489</v>
          </cell>
          <cell r="C1042" t="str">
            <v>KARP</v>
          </cell>
        </row>
        <row r="1043">
          <cell r="A1043">
            <v>22712233</v>
          </cell>
          <cell r="C1043" t="str">
            <v>LABAS</v>
          </cell>
        </row>
        <row r="1044">
          <cell r="A1044">
            <v>37713869</v>
          </cell>
          <cell r="C1044" t="str">
            <v>LAMMERTYN</v>
          </cell>
        </row>
        <row r="1045">
          <cell r="A1045">
            <v>33468375</v>
          </cell>
          <cell r="C1045" t="str">
            <v>LEONARDI</v>
          </cell>
        </row>
        <row r="1046">
          <cell r="A1046">
            <v>30232366</v>
          </cell>
          <cell r="C1046" t="str">
            <v>LESCANO</v>
          </cell>
        </row>
        <row r="1047">
          <cell r="A1047">
            <v>25480488</v>
          </cell>
          <cell r="C1047" t="str">
            <v>LOPEZ</v>
          </cell>
        </row>
        <row r="1048">
          <cell r="A1048">
            <v>12215191</v>
          </cell>
          <cell r="C1048" t="str">
            <v>LOPEZ</v>
          </cell>
        </row>
        <row r="1049">
          <cell r="A1049">
            <v>28764089</v>
          </cell>
          <cell r="C1049" t="str">
            <v>LOVATO</v>
          </cell>
        </row>
        <row r="1050">
          <cell r="A1050">
            <v>8636085</v>
          </cell>
          <cell r="C1050" t="str">
            <v>LUNA</v>
          </cell>
        </row>
        <row r="1051">
          <cell r="A1051">
            <v>29686417</v>
          </cell>
          <cell r="C1051" t="str">
            <v>LUQUE</v>
          </cell>
        </row>
        <row r="1052">
          <cell r="A1052">
            <v>35883287</v>
          </cell>
          <cell r="C1052" t="str">
            <v>MACAGNO</v>
          </cell>
        </row>
        <row r="1053">
          <cell r="A1053">
            <v>16573392</v>
          </cell>
          <cell r="C1053" t="str">
            <v>MAMMARELLA</v>
          </cell>
        </row>
        <row r="1054">
          <cell r="A1054">
            <v>30166120</v>
          </cell>
          <cell r="C1054" t="str">
            <v>MANASSERO</v>
          </cell>
        </row>
        <row r="1055">
          <cell r="A1055">
            <v>29722790</v>
          </cell>
          <cell r="C1055" t="str">
            <v>MANZO</v>
          </cell>
        </row>
        <row r="1056">
          <cell r="A1056">
            <v>25480563</v>
          </cell>
          <cell r="C1056" t="str">
            <v>MARCHETTI</v>
          </cell>
        </row>
        <row r="1057">
          <cell r="A1057">
            <v>16401665</v>
          </cell>
          <cell r="C1057" t="str">
            <v>MARINO</v>
          </cell>
        </row>
        <row r="1058">
          <cell r="A1058">
            <v>13509441</v>
          </cell>
          <cell r="C1058" t="str">
            <v>MARTIN</v>
          </cell>
        </row>
        <row r="1059">
          <cell r="A1059">
            <v>30772846</v>
          </cell>
          <cell r="C1059" t="str">
            <v>MARTIN</v>
          </cell>
        </row>
        <row r="1060">
          <cell r="A1060">
            <v>29828611</v>
          </cell>
          <cell r="C1060" t="str">
            <v>MASIN</v>
          </cell>
        </row>
        <row r="1061">
          <cell r="A1061">
            <v>8247143</v>
          </cell>
          <cell r="C1061" t="str">
            <v>MEIRA</v>
          </cell>
        </row>
        <row r="1062">
          <cell r="A1062">
            <v>23427905</v>
          </cell>
          <cell r="C1062" t="str">
            <v>MENDEZ</v>
          </cell>
        </row>
        <row r="1063">
          <cell r="A1063">
            <v>37491167</v>
          </cell>
          <cell r="C1063" t="str">
            <v>MENEGON</v>
          </cell>
        </row>
        <row r="1064">
          <cell r="A1064">
            <v>29287238</v>
          </cell>
          <cell r="C1064" t="str">
            <v>MENGATTO</v>
          </cell>
        </row>
        <row r="1065">
          <cell r="A1065">
            <v>26123672</v>
          </cell>
          <cell r="C1065" t="str">
            <v>MEZA</v>
          </cell>
        </row>
        <row r="1066">
          <cell r="A1066">
            <v>24510325</v>
          </cell>
          <cell r="C1066" t="str">
            <v>MINARI</v>
          </cell>
        </row>
        <row r="1067">
          <cell r="A1067">
            <v>33688272</v>
          </cell>
          <cell r="C1067" t="str">
            <v>MINETTI</v>
          </cell>
        </row>
        <row r="1068">
          <cell r="A1068">
            <v>33945031</v>
          </cell>
          <cell r="C1068" t="str">
            <v>MONTAGNA</v>
          </cell>
        </row>
        <row r="1069">
          <cell r="A1069">
            <v>11316277</v>
          </cell>
          <cell r="C1069" t="str">
            <v>MOREIRA</v>
          </cell>
        </row>
        <row r="1070">
          <cell r="A1070">
            <v>34827753</v>
          </cell>
          <cell r="C1070" t="str">
            <v>MORELLI</v>
          </cell>
        </row>
        <row r="1071">
          <cell r="A1071">
            <v>17222200</v>
          </cell>
          <cell r="C1071" t="str">
            <v>MURGUIA</v>
          </cell>
        </row>
        <row r="1072">
          <cell r="A1072">
            <v>31232440</v>
          </cell>
          <cell r="C1072" t="str">
            <v>NAVARRO</v>
          </cell>
        </row>
        <row r="1073">
          <cell r="A1073">
            <v>11085588</v>
          </cell>
          <cell r="C1073" t="str">
            <v>NEGRO</v>
          </cell>
        </row>
        <row r="1074">
          <cell r="A1074">
            <v>30556982</v>
          </cell>
          <cell r="C1074" t="str">
            <v>NEUMAN</v>
          </cell>
        </row>
        <row r="1075">
          <cell r="A1075">
            <v>32405552</v>
          </cell>
          <cell r="C1075" t="str">
            <v>NIERES</v>
          </cell>
        </row>
        <row r="1076">
          <cell r="A1076">
            <v>31272825</v>
          </cell>
          <cell r="C1076" t="str">
            <v>NIIZAWA</v>
          </cell>
        </row>
        <row r="1077">
          <cell r="A1077">
            <v>25329112</v>
          </cell>
          <cell r="C1077" t="str">
            <v>OLIVARES</v>
          </cell>
        </row>
        <row r="1078">
          <cell r="A1078">
            <v>34743686</v>
          </cell>
          <cell r="C1078" t="str">
            <v>ORONA</v>
          </cell>
        </row>
        <row r="1079">
          <cell r="A1079">
            <v>17932884</v>
          </cell>
          <cell r="C1079" t="str">
            <v>OTTONE</v>
          </cell>
        </row>
        <row r="1080">
          <cell r="A1080">
            <v>26871750</v>
          </cell>
          <cell r="C1080" t="str">
            <v>PERALTA</v>
          </cell>
        </row>
        <row r="1081">
          <cell r="A1081">
            <v>33177944</v>
          </cell>
          <cell r="C1081" t="str">
            <v>PERETTI</v>
          </cell>
        </row>
        <row r="1082">
          <cell r="A1082">
            <v>11790520</v>
          </cell>
          <cell r="C1082" t="str">
            <v>PEREYRA</v>
          </cell>
        </row>
        <row r="1083">
          <cell r="A1083">
            <v>31849828</v>
          </cell>
          <cell r="C1083" t="str">
            <v>POLO</v>
          </cell>
        </row>
        <row r="1084">
          <cell r="A1084">
            <v>24292962</v>
          </cell>
          <cell r="C1084" t="str">
            <v>RINTOUL</v>
          </cell>
        </row>
        <row r="1085">
          <cell r="A1085">
            <v>18895490</v>
          </cell>
          <cell r="C1085" t="str">
            <v>RIVADENEIRA PAZ</v>
          </cell>
        </row>
        <row r="1086">
          <cell r="A1086">
            <v>12862085</v>
          </cell>
          <cell r="C1086" t="str">
            <v>RODRIGUES</v>
          </cell>
        </row>
        <row r="1087">
          <cell r="A1087">
            <v>8636013</v>
          </cell>
          <cell r="C1087" t="str">
            <v>ROMERO</v>
          </cell>
        </row>
        <row r="1088">
          <cell r="A1088">
            <v>36185231</v>
          </cell>
          <cell r="C1088" t="str">
            <v>ROMERO</v>
          </cell>
        </row>
        <row r="1089">
          <cell r="A1089">
            <v>30645850</v>
          </cell>
          <cell r="C1089" t="str">
            <v>RONCO</v>
          </cell>
        </row>
        <row r="1090">
          <cell r="A1090">
            <v>11006654</v>
          </cell>
          <cell r="C1090" t="str">
            <v>ROVEY</v>
          </cell>
        </row>
        <row r="1091">
          <cell r="A1091">
            <v>5457168</v>
          </cell>
          <cell r="C1091" t="str">
            <v>RUBIOLO</v>
          </cell>
        </row>
        <row r="1092">
          <cell r="A1092">
            <v>31718986</v>
          </cell>
          <cell r="C1092" t="str">
            <v>SALVADORES</v>
          </cell>
        </row>
        <row r="1093">
          <cell r="A1093">
            <v>32701687</v>
          </cell>
          <cell r="C1093" t="str">
            <v>SANGOI</v>
          </cell>
        </row>
        <row r="1094">
          <cell r="A1094">
            <v>24523428</v>
          </cell>
          <cell r="C1094" t="str">
            <v>SATUF</v>
          </cell>
        </row>
        <row r="1095">
          <cell r="A1095">
            <v>31515806</v>
          </cell>
          <cell r="C1095" t="str">
            <v>SCHAUMBURG</v>
          </cell>
        </row>
        <row r="1096">
          <cell r="A1096">
            <v>31537438</v>
          </cell>
          <cell r="C1096" t="str">
            <v>SCHENONE</v>
          </cell>
        </row>
        <row r="1097">
          <cell r="A1097">
            <v>30916738</v>
          </cell>
          <cell r="C1097" t="str">
            <v>SELUY</v>
          </cell>
        </row>
        <row r="1098">
          <cell r="A1098" t="str">
            <v>AO145964</v>
          </cell>
          <cell r="C1098" t="str">
            <v>SERENO MESA</v>
          </cell>
        </row>
        <row r="1099">
          <cell r="A1099">
            <v>23092800</v>
          </cell>
          <cell r="C1099" t="str">
            <v>SIHUFE</v>
          </cell>
        </row>
        <row r="1100">
          <cell r="A1100">
            <v>35448022</v>
          </cell>
          <cell r="C1100" t="str">
            <v>SIROLLA</v>
          </cell>
        </row>
        <row r="1101">
          <cell r="A1101">
            <v>35019545</v>
          </cell>
          <cell r="C1101" t="str">
            <v>SONZOGNI</v>
          </cell>
        </row>
        <row r="1102">
          <cell r="A1102">
            <v>22662245</v>
          </cell>
          <cell r="C1102" t="str">
            <v>SPONTON</v>
          </cell>
        </row>
        <row r="1103">
          <cell r="A1103">
            <v>32221210</v>
          </cell>
          <cell r="C1103" t="str">
            <v>TAVERNA</v>
          </cell>
        </row>
        <row r="1104">
          <cell r="A1104">
            <v>30985296</v>
          </cell>
          <cell r="C1104" t="str">
            <v>TURINO</v>
          </cell>
        </row>
        <row r="1105">
          <cell r="A1105">
            <v>23850340</v>
          </cell>
          <cell r="C1105" t="str">
            <v>VAILLARD</v>
          </cell>
        </row>
        <row r="1106">
          <cell r="A1106">
            <v>28943526</v>
          </cell>
          <cell r="C1106" t="str">
            <v>VAILLARD</v>
          </cell>
        </row>
        <row r="1107">
          <cell r="A1107">
            <v>30786409</v>
          </cell>
          <cell r="C1107" t="str">
            <v>VECCHIETTI</v>
          </cell>
        </row>
        <row r="1108">
          <cell r="A1108">
            <v>14422198</v>
          </cell>
          <cell r="C1108" t="str">
            <v>VEGA</v>
          </cell>
        </row>
        <row r="1109">
          <cell r="A1109">
            <v>33105965</v>
          </cell>
          <cell r="C1109" t="str">
            <v>VICENTIN</v>
          </cell>
        </row>
        <row r="1110">
          <cell r="A1110">
            <v>18413536</v>
          </cell>
          <cell r="C1110" t="str">
            <v>VIDAL</v>
          </cell>
        </row>
        <row r="1111">
          <cell r="A1111">
            <v>32868465</v>
          </cell>
          <cell r="C1111" t="str">
            <v>VIDOCEVICH</v>
          </cell>
        </row>
        <row r="1112">
          <cell r="A1112">
            <v>1128447785</v>
          </cell>
          <cell r="C1112" t="str">
            <v>VILLADA VILLADA</v>
          </cell>
        </row>
        <row r="1113">
          <cell r="A1113">
            <v>13190438</v>
          </cell>
          <cell r="C1113" t="str">
            <v>WAGNER</v>
          </cell>
        </row>
        <row r="1114">
          <cell r="A1114">
            <v>36684066</v>
          </cell>
          <cell r="C1114" t="str">
            <v>YOSSEN</v>
          </cell>
        </row>
        <row r="1115">
          <cell r="A1115">
            <v>23814330</v>
          </cell>
          <cell r="C1115" t="str">
            <v>YOSSEN</v>
          </cell>
        </row>
        <row r="1116">
          <cell r="A1116">
            <v>30322046</v>
          </cell>
          <cell r="C1116" t="str">
            <v>ZACARIAS</v>
          </cell>
        </row>
        <row r="1117">
          <cell r="A1117">
            <v>21808873</v>
          </cell>
          <cell r="C1117" t="str">
            <v>ZALAZAR</v>
          </cell>
        </row>
        <row r="1118">
          <cell r="A1118">
            <v>25319535</v>
          </cell>
          <cell r="C1118" t="str">
            <v>ZEBALLOS</v>
          </cell>
        </row>
        <row r="1119">
          <cell r="A1119">
            <v>16898995</v>
          </cell>
          <cell r="C1119" t="str">
            <v>ZORRILLA</v>
          </cell>
        </row>
        <row r="1120">
          <cell r="A1120">
            <v>17722456</v>
          </cell>
          <cell r="C1120" t="str">
            <v>ADAM</v>
          </cell>
        </row>
        <row r="1121">
          <cell r="A1121">
            <v>32370555</v>
          </cell>
          <cell r="C1121" t="str">
            <v>BELLETTI</v>
          </cell>
        </row>
        <row r="1122">
          <cell r="A1122">
            <v>11085783</v>
          </cell>
          <cell r="C1122" t="str">
            <v>CHIALVO</v>
          </cell>
        </row>
        <row r="1123">
          <cell r="A1123">
            <v>30432011</v>
          </cell>
          <cell r="C1123" t="str">
            <v>DI LUCA</v>
          </cell>
        </row>
        <row r="1124">
          <cell r="A1124">
            <v>36099579</v>
          </cell>
          <cell r="C1124" t="str">
            <v>ENDERLE</v>
          </cell>
        </row>
        <row r="1125">
          <cell r="A1125">
            <v>22979420</v>
          </cell>
          <cell r="C1125" t="str">
            <v>FERNANDEZ</v>
          </cell>
        </row>
        <row r="1126">
          <cell r="A1126">
            <v>23695423</v>
          </cell>
          <cell r="C1126" t="str">
            <v>FERRETTI</v>
          </cell>
        </row>
        <row r="1127">
          <cell r="A1127">
            <v>10597576</v>
          </cell>
          <cell r="C1127" t="str">
            <v>GENNERO</v>
          </cell>
        </row>
        <row r="1128">
          <cell r="A1128">
            <v>23695815</v>
          </cell>
          <cell r="C1128" t="str">
            <v>HADAD</v>
          </cell>
        </row>
        <row r="1129">
          <cell r="A1129">
            <v>14506854</v>
          </cell>
          <cell r="C1129" t="str">
            <v>MAINE</v>
          </cell>
        </row>
        <row r="1130">
          <cell r="A1130">
            <v>28135137</v>
          </cell>
          <cell r="C1130" t="str">
            <v>MONTERO</v>
          </cell>
        </row>
        <row r="1131">
          <cell r="A1131">
            <v>28578204</v>
          </cell>
          <cell r="C1131" t="str">
            <v>MUFARREGE</v>
          </cell>
        </row>
        <row r="1132">
          <cell r="A1132">
            <v>25519187</v>
          </cell>
          <cell r="C1132" t="str">
            <v>QUAINO</v>
          </cell>
        </row>
        <row r="1133">
          <cell r="A1133">
            <v>32703298</v>
          </cell>
          <cell r="C1133" t="str">
            <v>SCHIERANO</v>
          </cell>
        </row>
        <row r="1134">
          <cell r="A1134">
            <v>36367185</v>
          </cell>
          <cell r="C1134" t="str">
            <v>SCHULTE</v>
          </cell>
        </row>
        <row r="1135">
          <cell r="A1135">
            <v>29620169</v>
          </cell>
          <cell r="C1135" t="str">
            <v>ABUD</v>
          </cell>
        </row>
        <row r="1136">
          <cell r="A1136">
            <v>31880826</v>
          </cell>
          <cell r="C1136" t="str">
            <v>ALARCÓN</v>
          </cell>
        </row>
        <row r="1137">
          <cell r="A1137">
            <v>31880731</v>
          </cell>
          <cell r="C1137" t="str">
            <v>ALTAMIRANO</v>
          </cell>
        </row>
        <row r="1138">
          <cell r="A1138">
            <v>30904278</v>
          </cell>
          <cell r="C1138" t="str">
            <v>BERGERO</v>
          </cell>
        </row>
        <row r="1139">
          <cell r="A1139">
            <v>26460461</v>
          </cell>
          <cell r="C1139" t="str">
            <v>BOSQUIAZZO</v>
          </cell>
        </row>
        <row r="1140">
          <cell r="A1140">
            <v>33278309</v>
          </cell>
          <cell r="C1140" t="str">
            <v>CANESINI</v>
          </cell>
        </row>
        <row r="1141">
          <cell r="A1141">
            <v>26311276</v>
          </cell>
          <cell r="C1141" t="str">
            <v>DURANDO</v>
          </cell>
        </row>
        <row r="1142">
          <cell r="A1142">
            <v>36269399</v>
          </cell>
          <cell r="C1142" t="str">
            <v>GOMEZ</v>
          </cell>
        </row>
        <row r="1143">
          <cell r="A1143">
            <v>33927438</v>
          </cell>
          <cell r="C1143" t="str">
            <v>GUERRERO SCHIMPF</v>
          </cell>
        </row>
        <row r="1144">
          <cell r="A1144">
            <v>28939665</v>
          </cell>
          <cell r="C1144" t="str">
            <v>INGARAMO</v>
          </cell>
        </row>
        <row r="1145">
          <cell r="A1145">
            <v>22817647</v>
          </cell>
          <cell r="C1145" t="str">
            <v>KASS</v>
          </cell>
        </row>
        <row r="1146">
          <cell r="A1146">
            <v>34147716</v>
          </cell>
          <cell r="C1146" t="str">
            <v>LAZZARINO</v>
          </cell>
        </row>
        <row r="1147">
          <cell r="A1147">
            <v>31054857</v>
          </cell>
          <cell r="C1147" t="str">
            <v>LORENZ</v>
          </cell>
        </row>
        <row r="1148">
          <cell r="A1148">
            <v>10458370</v>
          </cell>
          <cell r="C1148" t="str">
            <v>LUQUE</v>
          </cell>
        </row>
        <row r="1149">
          <cell r="A1149">
            <v>27148267</v>
          </cell>
          <cell r="C1149" t="str">
            <v>MILESI</v>
          </cell>
        </row>
        <row r="1150">
          <cell r="A1150">
            <v>24214959</v>
          </cell>
          <cell r="C1150" t="str">
            <v>NYKOLAJCZUK</v>
          </cell>
        </row>
        <row r="1151">
          <cell r="A1151">
            <v>20100908</v>
          </cell>
          <cell r="C1151" t="str">
            <v>RAMOS</v>
          </cell>
        </row>
        <row r="1152">
          <cell r="A1152">
            <v>20806272</v>
          </cell>
          <cell r="C1152" t="str">
            <v>RODRIGUEZ</v>
          </cell>
        </row>
        <row r="1153">
          <cell r="A1153">
            <v>32371343</v>
          </cell>
          <cell r="C1153" t="str">
            <v>ROSSETTI</v>
          </cell>
        </row>
        <row r="1154">
          <cell r="A1154">
            <v>31027839</v>
          </cell>
          <cell r="C1154" t="str">
            <v>SANTAMARIA</v>
          </cell>
        </row>
        <row r="1155">
          <cell r="A1155">
            <v>35708236</v>
          </cell>
          <cell r="C1155" t="str">
            <v>SCHUMACHER</v>
          </cell>
        </row>
        <row r="1156">
          <cell r="A1156">
            <v>24943566</v>
          </cell>
          <cell r="C1156" t="str">
            <v>STOKER</v>
          </cell>
        </row>
        <row r="1157">
          <cell r="A1157">
            <v>26808933</v>
          </cell>
          <cell r="C1157" t="str">
            <v>TSCHOPP</v>
          </cell>
        </row>
        <row r="1158">
          <cell r="A1158">
            <v>23621901</v>
          </cell>
          <cell r="C1158" t="str">
            <v>VARAYOUD</v>
          </cell>
        </row>
        <row r="1159">
          <cell r="A1159">
            <v>26889700</v>
          </cell>
          <cell r="C1159" t="str">
            <v>ZENCLUSSEN</v>
          </cell>
        </row>
        <row r="1160">
          <cell r="A1160">
            <v>29477757</v>
          </cell>
          <cell r="C1160" t="str">
            <v>MORENO PIOVANO</v>
          </cell>
        </row>
        <row r="1161">
          <cell r="A1161">
            <v>16199546</v>
          </cell>
          <cell r="C1161" t="str">
            <v>MALIZIA</v>
          </cell>
        </row>
        <row r="1162">
          <cell r="A1162">
            <v>28544327</v>
          </cell>
          <cell r="C1162" t="str">
            <v>ALBORNOZ</v>
          </cell>
        </row>
        <row r="1163">
          <cell r="A1163">
            <v>33312127</v>
          </cell>
          <cell r="C1163" t="str">
            <v>BUGNON</v>
          </cell>
        </row>
        <row r="1164">
          <cell r="A1164">
            <v>31690592</v>
          </cell>
          <cell r="C1164" t="str">
            <v>CHELOTTI</v>
          </cell>
        </row>
        <row r="1165">
          <cell r="A1165">
            <v>32695848</v>
          </cell>
          <cell r="C1165" t="str">
            <v>DENIZ</v>
          </cell>
        </row>
        <row r="1166">
          <cell r="A1166">
            <v>25861031</v>
          </cell>
          <cell r="C1166" t="str">
            <v>DI PERSIA</v>
          </cell>
        </row>
        <row r="1167">
          <cell r="A1167">
            <v>35953189</v>
          </cell>
          <cell r="C1167" t="str">
            <v>FERNÁNDEZ</v>
          </cell>
        </row>
        <row r="1168">
          <cell r="A1168">
            <v>31914582</v>
          </cell>
          <cell r="C1168" t="str">
            <v>GAREIS</v>
          </cell>
        </row>
        <row r="1169">
          <cell r="A1169">
            <v>34495790</v>
          </cell>
          <cell r="C1169" t="str">
            <v>GENZELIS</v>
          </cell>
        </row>
        <row r="1170">
          <cell r="A1170">
            <v>28764214</v>
          </cell>
          <cell r="C1170" t="str">
            <v>GERARD</v>
          </cell>
        </row>
        <row r="1171">
          <cell r="A1171">
            <v>20804227</v>
          </cell>
          <cell r="C1171" t="str">
            <v>GIOVANINI</v>
          </cell>
        </row>
        <row r="1172">
          <cell r="A1172">
            <v>34654879</v>
          </cell>
          <cell r="C1172" t="str">
            <v>IBARROLA</v>
          </cell>
        </row>
        <row r="1173">
          <cell r="A1173">
            <v>34549601</v>
          </cell>
          <cell r="C1173" t="str">
            <v>LARRAZABAL</v>
          </cell>
        </row>
        <row r="1174">
          <cell r="A1174">
            <v>32979206</v>
          </cell>
          <cell r="C1174" t="str">
            <v>LOPEZ</v>
          </cell>
        </row>
        <row r="1175">
          <cell r="A1175">
            <v>23255060</v>
          </cell>
          <cell r="C1175" t="str">
            <v>MILONE</v>
          </cell>
        </row>
        <row r="1176">
          <cell r="A1176">
            <v>37316042</v>
          </cell>
          <cell r="C1176" t="str">
            <v>NIETO</v>
          </cell>
        </row>
        <row r="1177">
          <cell r="A1177">
            <v>34824699</v>
          </cell>
          <cell r="C1177" t="str">
            <v>PETERSON</v>
          </cell>
        </row>
        <row r="1178">
          <cell r="A1178">
            <v>31963377</v>
          </cell>
          <cell r="C1178" t="str">
            <v>RAAD</v>
          </cell>
        </row>
        <row r="1179">
          <cell r="A1179">
            <v>30922409</v>
          </cell>
          <cell r="C1179" t="str">
            <v>ROLON</v>
          </cell>
        </row>
        <row r="1180">
          <cell r="A1180">
            <v>27538347</v>
          </cell>
          <cell r="C1180" t="str">
            <v>RUBIOLO</v>
          </cell>
        </row>
        <row r="1181">
          <cell r="A1181">
            <v>18610404</v>
          </cell>
          <cell r="C1181" t="str">
            <v>RUFINER</v>
          </cell>
        </row>
        <row r="1182">
          <cell r="A1182">
            <v>29049491</v>
          </cell>
          <cell r="C1182" t="str">
            <v>SANCHEZ</v>
          </cell>
        </row>
        <row r="1183">
          <cell r="A1183">
            <v>29012018</v>
          </cell>
          <cell r="C1183" t="str">
            <v>SIANO</v>
          </cell>
        </row>
        <row r="1184">
          <cell r="A1184">
            <v>26386986</v>
          </cell>
          <cell r="C1184" t="str">
            <v>STEGMAYER</v>
          </cell>
        </row>
        <row r="1185">
          <cell r="A1185">
            <v>33271121</v>
          </cell>
          <cell r="C1185" t="str">
            <v>VANRELL</v>
          </cell>
        </row>
        <row r="1186">
          <cell r="A1186">
            <v>28921786</v>
          </cell>
          <cell r="C1186" t="str">
            <v>VIGNOLO</v>
          </cell>
        </row>
        <row r="1187">
          <cell r="A1187">
            <v>34222125</v>
          </cell>
          <cell r="C1187" t="str">
            <v>YONES</v>
          </cell>
        </row>
        <row r="1188">
          <cell r="A1188">
            <v>14131554</v>
          </cell>
          <cell r="C1188" t="str">
            <v>ALLOATTI</v>
          </cell>
        </row>
        <row r="1189">
          <cell r="A1189">
            <v>10874454</v>
          </cell>
          <cell r="C1189" t="str">
            <v>ANGELUCCI</v>
          </cell>
        </row>
        <row r="1190">
          <cell r="A1190">
            <v>12871527</v>
          </cell>
          <cell r="C1190" t="str">
            <v>APPENDINO</v>
          </cell>
        </row>
        <row r="1191">
          <cell r="A1191">
            <v>27388241</v>
          </cell>
          <cell r="C1191" t="str">
            <v>ARCE</v>
          </cell>
        </row>
        <row r="1192">
          <cell r="A1192">
            <v>21512004</v>
          </cell>
          <cell r="C1192" t="str">
            <v>BARBAGELATA</v>
          </cell>
        </row>
        <row r="1193">
          <cell r="A1193">
            <v>23171802</v>
          </cell>
          <cell r="C1193" t="str">
            <v>BERNASCONI</v>
          </cell>
        </row>
        <row r="1194">
          <cell r="A1194">
            <v>24876656</v>
          </cell>
          <cell r="C1194" t="str">
            <v>BOCCO</v>
          </cell>
        </row>
        <row r="1195">
          <cell r="A1195">
            <v>29855841</v>
          </cell>
          <cell r="C1195" t="str">
            <v>BRAMBILLA</v>
          </cell>
        </row>
        <row r="1196">
          <cell r="A1196">
            <v>13884453</v>
          </cell>
          <cell r="C1196" t="str">
            <v>CALVO</v>
          </cell>
        </row>
        <row r="1197">
          <cell r="A1197">
            <v>23160612</v>
          </cell>
          <cell r="C1197" t="str">
            <v>CERELLI</v>
          </cell>
        </row>
        <row r="1198">
          <cell r="A1198">
            <v>10316501</v>
          </cell>
          <cell r="C1198" t="str">
            <v>CETTA</v>
          </cell>
        </row>
        <row r="1199">
          <cell r="A1199">
            <v>14538262</v>
          </cell>
          <cell r="C1199" t="str">
            <v>CHAVES</v>
          </cell>
        </row>
        <row r="1200">
          <cell r="A1200">
            <v>11085899</v>
          </cell>
          <cell r="C1200" t="str">
            <v>CHAVES</v>
          </cell>
        </row>
        <row r="1201">
          <cell r="A1201">
            <v>11903348</v>
          </cell>
          <cell r="C1201" t="str">
            <v>CHAVES</v>
          </cell>
        </row>
        <row r="1202">
          <cell r="A1202">
            <v>12147813</v>
          </cell>
          <cell r="C1202" t="str">
            <v>CHENA</v>
          </cell>
        </row>
        <row r="1203">
          <cell r="A1203">
            <v>26697410</v>
          </cell>
          <cell r="C1203" t="str">
            <v>CIANI</v>
          </cell>
        </row>
        <row r="1204">
          <cell r="A1204">
            <v>23622587</v>
          </cell>
          <cell r="C1204" t="str">
            <v>COPES</v>
          </cell>
        </row>
        <row r="1205">
          <cell r="A1205">
            <v>31115333</v>
          </cell>
          <cell r="C1205" t="str">
            <v>CROCE</v>
          </cell>
        </row>
        <row r="1206">
          <cell r="A1206">
            <v>22280305</v>
          </cell>
          <cell r="C1206" t="str">
            <v>CUELLO</v>
          </cell>
        </row>
        <row r="1207">
          <cell r="A1207">
            <v>26716638</v>
          </cell>
          <cell r="C1207" t="str">
            <v>D'ELIA</v>
          </cell>
        </row>
        <row r="1208">
          <cell r="A1208">
            <v>16227401</v>
          </cell>
          <cell r="C1208" t="str">
            <v>DAGATTI</v>
          </cell>
        </row>
        <row r="1209">
          <cell r="A1209">
            <v>31565473</v>
          </cell>
          <cell r="C1209" t="str">
            <v>DE BONIS</v>
          </cell>
        </row>
        <row r="1210">
          <cell r="A1210">
            <v>14337381</v>
          </cell>
          <cell r="C1210" t="str">
            <v>DEMARCHI</v>
          </cell>
        </row>
        <row r="1211">
          <cell r="A1211">
            <v>16550408</v>
          </cell>
          <cell r="C1211" t="str">
            <v>DUARTE</v>
          </cell>
        </row>
        <row r="1212">
          <cell r="A1212">
            <v>11933042</v>
          </cell>
          <cell r="C1212" t="str">
            <v>ECHARREN</v>
          </cell>
        </row>
        <row r="1213">
          <cell r="A1213">
            <v>12437868</v>
          </cell>
          <cell r="C1213" t="str">
            <v>FECK</v>
          </cell>
        </row>
        <row r="1214">
          <cell r="A1214">
            <v>16817823</v>
          </cell>
          <cell r="C1214" t="str">
            <v>FERREYRA</v>
          </cell>
        </row>
        <row r="1215">
          <cell r="A1215">
            <v>17876950</v>
          </cell>
          <cell r="C1215" t="str">
            <v>FESSIA</v>
          </cell>
        </row>
        <row r="1216">
          <cell r="A1216">
            <v>18010580</v>
          </cell>
          <cell r="C1216" t="str">
            <v>FONTANARROSA</v>
          </cell>
        </row>
        <row r="1217">
          <cell r="A1217">
            <v>11278016</v>
          </cell>
          <cell r="C1217" t="str">
            <v>FRAU</v>
          </cell>
        </row>
        <row r="1218">
          <cell r="A1218">
            <v>14396771</v>
          </cell>
          <cell r="C1218" t="str">
            <v>GIMENEZ</v>
          </cell>
        </row>
        <row r="1219">
          <cell r="A1219">
            <v>12399815</v>
          </cell>
          <cell r="C1219" t="str">
            <v>GOMEZ</v>
          </cell>
        </row>
        <row r="1220">
          <cell r="A1220">
            <v>18099658</v>
          </cell>
          <cell r="C1220" t="str">
            <v>GONZALEZ</v>
          </cell>
        </row>
        <row r="1221">
          <cell r="A1221">
            <v>13839110</v>
          </cell>
          <cell r="C1221" t="str">
            <v>HINTERMEISTER</v>
          </cell>
        </row>
        <row r="1222">
          <cell r="A1222">
            <v>23814806</v>
          </cell>
          <cell r="C1222" t="str">
            <v>IBARRA</v>
          </cell>
        </row>
        <row r="1223">
          <cell r="A1223">
            <v>16573312</v>
          </cell>
          <cell r="C1223" t="str">
            <v>KALBERMATTEN</v>
          </cell>
        </row>
        <row r="1224">
          <cell r="A1224">
            <v>31474277</v>
          </cell>
          <cell r="C1224" t="str">
            <v>KLITA</v>
          </cell>
        </row>
        <row r="1225">
          <cell r="A1225">
            <v>22800513</v>
          </cell>
          <cell r="C1225" t="str">
            <v>KNUTTZEN</v>
          </cell>
        </row>
        <row r="1226">
          <cell r="A1226">
            <v>23427911</v>
          </cell>
          <cell r="C1226" t="str">
            <v>LANGE</v>
          </cell>
        </row>
        <row r="1227">
          <cell r="A1227">
            <v>16387872</v>
          </cell>
          <cell r="C1227" t="str">
            <v>LEIVA</v>
          </cell>
        </row>
        <row r="1228">
          <cell r="A1228">
            <v>13759307</v>
          </cell>
          <cell r="C1228" t="str">
            <v>MACIEJUK</v>
          </cell>
        </row>
        <row r="1229">
          <cell r="A1229">
            <v>16817606</v>
          </cell>
          <cell r="C1229" t="str">
            <v>MARTINEZ</v>
          </cell>
        </row>
        <row r="1230">
          <cell r="A1230">
            <v>17728486</v>
          </cell>
          <cell r="C1230" t="str">
            <v>MARTINEZ</v>
          </cell>
        </row>
        <row r="1231">
          <cell r="A1231">
            <v>17876948</v>
          </cell>
          <cell r="C1231" t="str">
            <v>MASSA</v>
          </cell>
        </row>
        <row r="1232">
          <cell r="A1232">
            <v>20146023</v>
          </cell>
          <cell r="C1232" t="str">
            <v>MAUTINO</v>
          </cell>
        </row>
        <row r="1233">
          <cell r="A1233">
            <v>13589329</v>
          </cell>
          <cell r="C1233" t="str">
            <v>MENDOZA</v>
          </cell>
        </row>
        <row r="1234">
          <cell r="A1234">
            <v>25216542</v>
          </cell>
          <cell r="C1234" t="str">
            <v>MOLINAS</v>
          </cell>
        </row>
        <row r="1235">
          <cell r="A1235">
            <v>21870131</v>
          </cell>
          <cell r="C1235" t="str">
            <v>MOLINENGO</v>
          </cell>
        </row>
        <row r="1236">
          <cell r="A1236">
            <v>27745238</v>
          </cell>
          <cell r="C1236" t="str">
            <v>MORNATTI</v>
          </cell>
        </row>
        <row r="1237">
          <cell r="A1237">
            <v>14854814</v>
          </cell>
          <cell r="C1237" t="str">
            <v>OJEDA</v>
          </cell>
        </row>
        <row r="1238">
          <cell r="A1238">
            <v>17222771</v>
          </cell>
          <cell r="C1238" t="str">
            <v>OJEDA</v>
          </cell>
        </row>
        <row r="1239">
          <cell r="A1239">
            <v>12215207</v>
          </cell>
          <cell r="C1239" t="str">
            <v>ORTIZ</v>
          </cell>
        </row>
        <row r="1240">
          <cell r="A1240">
            <v>33924689</v>
          </cell>
          <cell r="C1240" t="str">
            <v>ORZÁN</v>
          </cell>
        </row>
        <row r="1241">
          <cell r="A1241">
            <v>14113663</v>
          </cell>
          <cell r="C1241" t="str">
            <v>PATERNO</v>
          </cell>
        </row>
        <row r="1242">
          <cell r="A1242">
            <v>24876719</v>
          </cell>
          <cell r="C1242" t="str">
            <v>PEDULLI</v>
          </cell>
        </row>
        <row r="1243">
          <cell r="A1243">
            <v>12375383</v>
          </cell>
          <cell r="C1243" t="str">
            <v>PERANZONI</v>
          </cell>
        </row>
        <row r="1244">
          <cell r="A1244">
            <v>11511388</v>
          </cell>
          <cell r="C1244" t="str">
            <v>PEREZLINDO</v>
          </cell>
        </row>
        <row r="1245">
          <cell r="A1245">
            <v>11933616</v>
          </cell>
          <cell r="C1245" t="str">
            <v>PEREZLINDO</v>
          </cell>
        </row>
        <row r="1246">
          <cell r="A1246">
            <v>16206515</v>
          </cell>
          <cell r="C1246" t="str">
            <v>PETRACCI</v>
          </cell>
        </row>
        <row r="1247">
          <cell r="A1247">
            <v>16237759</v>
          </cell>
          <cell r="C1247" t="str">
            <v>PEÑALOZA</v>
          </cell>
        </row>
        <row r="1248">
          <cell r="A1248">
            <v>18563237</v>
          </cell>
          <cell r="C1248" t="str">
            <v>PEÑALOZA</v>
          </cell>
        </row>
        <row r="1249">
          <cell r="A1249">
            <v>10714763</v>
          </cell>
          <cell r="C1249" t="str">
            <v>PIROG</v>
          </cell>
        </row>
        <row r="1250">
          <cell r="A1250">
            <v>13333816</v>
          </cell>
          <cell r="C1250" t="str">
            <v>PLANK</v>
          </cell>
        </row>
        <row r="1251">
          <cell r="A1251">
            <v>23800003</v>
          </cell>
          <cell r="C1251" t="str">
            <v>POCHETTINO</v>
          </cell>
        </row>
        <row r="1252">
          <cell r="A1252">
            <v>12565171</v>
          </cell>
          <cell r="C1252" t="str">
            <v>QUIROS</v>
          </cell>
        </row>
        <row r="1253">
          <cell r="A1253">
            <v>11316179</v>
          </cell>
          <cell r="C1253" t="str">
            <v>RABE</v>
          </cell>
        </row>
        <row r="1254">
          <cell r="A1254">
            <v>12884725</v>
          </cell>
          <cell r="C1254" t="str">
            <v>RIPOLL</v>
          </cell>
        </row>
        <row r="1255">
          <cell r="A1255">
            <v>17461548</v>
          </cell>
          <cell r="C1255" t="str">
            <v>ROMERO</v>
          </cell>
        </row>
        <row r="1256">
          <cell r="A1256">
            <v>12891829</v>
          </cell>
          <cell r="C1256" t="str">
            <v>ROMERO</v>
          </cell>
        </row>
        <row r="1257">
          <cell r="A1257">
            <v>18574227</v>
          </cell>
          <cell r="C1257" t="str">
            <v>SANABRIA</v>
          </cell>
        </row>
        <row r="1258">
          <cell r="A1258">
            <v>13043308</v>
          </cell>
          <cell r="C1258" t="str">
            <v>TOMASSI</v>
          </cell>
        </row>
        <row r="1259">
          <cell r="A1259">
            <v>23622432</v>
          </cell>
          <cell r="C1259" t="str">
            <v>VIDOZ</v>
          </cell>
        </row>
        <row r="1260">
          <cell r="A1260">
            <v>13894748</v>
          </cell>
          <cell r="C1260" t="str">
            <v>VILLALBA</v>
          </cell>
        </row>
        <row r="1261">
          <cell r="A1261">
            <v>21641308</v>
          </cell>
          <cell r="C1261" t="str">
            <v>WEBER</v>
          </cell>
        </row>
        <row r="1262">
          <cell r="A1262">
            <v>17353590</v>
          </cell>
          <cell r="C1262" t="str">
            <v>YOSSEN</v>
          </cell>
        </row>
        <row r="1263">
          <cell r="A1263">
            <v>11584395</v>
          </cell>
          <cell r="C1263" t="str">
            <v>DATO</v>
          </cell>
        </row>
        <row r="1264">
          <cell r="A1264">
            <v>11500851</v>
          </cell>
          <cell r="C1264" t="str">
            <v>SLUTZKY</v>
          </cell>
        </row>
        <row r="1265">
          <cell r="A1265">
            <v>27880829</v>
          </cell>
          <cell r="C1265" t="str">
            <v>TRAKALO</v>
          </cell>
        </row>
      </sheetData>
      <sheetData sheetId="29"/>
      <sheetData sheetId="30"/>
      <sheetData sheetId="3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5"/>
  <dimension ref="A1:XFC23"/>
  <sheetViews>
    <sheetView showGridLines="0" showRowColHeaders="0" topLeftCell="A4" zoomScale="190" zoomScaleNormal="190" workbookViewId="0">
      <selection sqref="A1:E3"/>
    </sheetView>
  </sheetViews>
  <sheetFormatPr baseColWidth="10" defaultColWidth="0" defaultRowHeight="15" zeroHeight="1"/>
  <cols>
    <col min="1" max="1" width="65.7109375" customWidth="1"/>
    <col min="2" max="2" width="11" customWidth="1"/>
    <col min="3" max="3" width="10" customWidth="1"/>
    <col min="4" max="4" width="5.28515625" customWidth="1"/>
    <col min="5" max="5" width="21.140625" customWidth="1"/>
    <col min="13" max="16383" width="21.140625" hidden="1"/>
    <col min="16384" max="16384" width="13.7109375" hidden="1" customWidth="1"/>
  </cols>
  <sheetData>
    <row r="1" spans="1:5" ht="14.45" customHeight="1">
      <c r="A1" s="157" t="s">
        <v>99</v>
      </c>
      <c r="B1" s="158"/>
      <c r="C1" s="158"/>
      <c r="D1" s="158"/>
      <c r="E1" s="158"/>
    </row>
    <row r="2" spans="1:5" ht="14.45" customHeight="1">
      <c r="A2" s="159"/>
      <c r="B2" s="160"/>
      <c r="C2" s="160"/>
      <c r="D2" s="160"/>
      <c r="E2" s="160"/>
    </row>
    <row r="3" spans="1:5" ht="15" customHeight="1" thickBot="1">
      <c r="A3" s="161"/>
      <c r="B3" s="162"/>
      <c r="C3" s="162"/>
      <c r="D3" s="162"/>
      <c r="E3" s="162"/>
    </row>
    <row r="4" spans="1:5" ht="20.25" thickBot="1">
      <c r="A4" s="13" t="s">
        <v>21</v>
      </c>
      <c r="B4" s="163" t="s">
        <v>19</v>
      </c>
      <c r="C4" s="164"/>
      <c r="D4" s="164"/>
      <c r="E4" s="165"/>
    </row>
    <row r="5" spans="1:5" ht="14.45" customHeight="1">
      <c r="A5" s="177" t="s">
        <v>0</v>
      </c>
      <c r="B5" s="166" t="s">
        <v>20</v>
      </c>
      <c r="C5" s="167"/>
      <c r="D5" s="167"/>
      <c r="E5" s="168"/>
    </row>
    <row r="6" spans="1:5" ht="15" customHeight="1">
      <c r="A6" s="177"/>
      <c r="B6" s="169"/>
      <c r="C6" s="170"/>
      <c r="D6" s="170"/>
      <c r="E6" s="171"/>
    </row>
    <row r="7" spans="1:5" ht="14.45" customHeight="1">
      <c r="A7" s="177"/>
      <c r="B7" s="169"/>
      <c r="C7" s="170"/>
      <c r="D7" s="170"/>
      <c r="E7" s="171"/>
    </row>
    <row r="8" spans="1:5" ht="15" customHeight="1" thickBot="1">
      <c r="A8" s="178"/>
      <c r="B8" s="169"/>
      <c r="C8" s="170"/>
      <c r="D8" s="170"/>
      <c r="E8" s="171"/>
    </row>
    <row r="9" spans="1:5" ht="19.5">
      <c r="A9" s="14" t="s">
        <v>22</v>
      </c>
      <c r="B9" s="169"/>
      <c r="C9" s="170"/>
      <c r="D9" s="170"/>
      <c r="E9" s="171"/>
    </row>
    <row r="10" spans="1:5" ht="14.45" customHeight="1">
      <c r="A10" s="175"/>
      <c r="B10" s="169"/>
      <c r="C10" s="170"/>
      <c r="D10" s="170"/>
      <c r="E10" s="171"/>
    </row>
    <row r="11" spans="1:5" ht="27.6" customHeight="1">
      <c r="A11" s="175"/>
      <c r="B11" s="169"/>
      <c r="C11" s="170"/>
      <c r="D11" s="170"/>
      <c r="E11" s="171"/>
    </row>
    <row r="12" spans="1:5" ht="19.149999999999999" customHeight="1" thickBot="1">
      <c r="A12" s="176"/>
      <c r="B12" s="172"/>
      <c r="C12" s="173"/>
      <c r="D12" s="173"/>
      <c r="E12" s="174"/>
    </row>
    <row r="13" spans="1:5" hidden="1"/>
    <row r="14" spans="1:5" hidden="1"/>
    <row r="15" spans="1:5" hidden="1"/>
    <row r="16" spans="1:5" hidden="1"/>
    <row r="17" hidden="1"/>
    <row r="18" hidden="1"/>
    <row r="19" hidden="1"/>
    <row r="20" hidden="1"/>
    <row r="21" hidden="1"/>
    <row r="22" hidden="1"/>
    <row r="23" hidden="1"/>
  </sheetData>
  <sheetProtection sheet="1" selectLockedCells="1"/>
  <mergeCells count="5">
    <mergeCell ref="A1:E3"/>
    <mergeCell ref="B4:E4"/>
    <mergeCell ref="B5:E12"/>
    <mergeCell ref="A10:A12"/>
    <mergeCell ref="A5:A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1"/>
  <dimension ref="A1:I5"/>
  <sheetViews>
    <sheetView showGridLines="0" showRowColHeaders="0" workbookViewId="0">
      <selection sqref="A1:I5"/>
    </sheetView>
  </sheetViews>
  <sheetFormatPr baseColWidth="10" defaultRowHeight="15"/>
  <cols>
    <col min="1" max="1" width="19.7109375" bestFit="1" customWidth="1"/>
    <col min="2" max="2" width="19.5703125" bestFit="1" customWidth="1"/>
    <col min="3" max="3" width="19.7109375" bestFit="1" customWidth="1"/>
    <col min="4" max="4" width="11.85546875" bestFit="1" customWidth="1"/>
    <col min="5" max="5" width="10.7109375" bestFit="1" customWidth="1"/>
    <col min="6" max="6" width="13.85546875" bestFit="1" customWidth="1"/>
    <col min="7" max="7" width="12.42578125" bestFit="1" customWidth="1"/>
    <col min="8" max="8" width="18.7109375" bestFit="1" customWidth="1"/>
    <col min="9" max="9" width="25.5703125" bestFit="1" customWidth="1"/>
  </cols>
  <sheetData>
    <row r="1" spans="1:9">
      <c r="A1" s="22" t="s">
        <v>107</v>
      </c>
      <c r="B1" s="22" t="s">
        <v>103</v>
      </c>
      <c r="C1" s="22" t="s">
        <v>104</v>
      </c>
      <c r="D1" s="22" t="s">
        <v>105</v>
      </c>
      <c r="E1" s="22" t="s">
        <v>108</v>
      </c>
      <c r="F1" s="22" t="s">
        <v>109</v>
      </c>
      <c r="G1" s="22" t="s">
        <v>110</v>
      </c>
      <c r="H1" s="22" t="s">
        <v>111</v>
      </c>
      <c r="I1" s="22" t="s">
        <v>112</v>
      </c>
    </row>
    <row r="2" spans="1:9">
      <c r="A2" s="8" t="s">
        <v>114</v>
      </c>
      <c r="B2" s="36">
        <v>43312</v>
      </c>
      <c r="C2" s="36">
        <v>43312</v>
      </c>
      <c r="D2" s="8">
        <v>1</v>
      </c>
      <c r="E2" s="36">
        <v>43313</v>
      </c>
      <c r="F2" s="36">
        <v>43313</v>
      </c>
      <c r="G2" s="36" t="s">
        <v>193</v>
      </c>
      <c r="H2" s="8" t="s">
        <v>138</v>
      </c>
      <c r="I2" s="8" t="s">
        <v>139</v>
      </c>
    </row>
    <row r="3" spans="1:9">
      <c r="A3" s="8" t="s">
        <v>114</v>
      </c>
      <c r="B3" s="36">
        <v>43291</v>
      </c>
      <c r="C3" s="36">
        <v>43291</v>
      </c>
      <c r="D3" s="8">
        <v>1</v>
      </c>
      <c r="E3" s="36">
        <v>43292</v>
      </c>
      <c r="F3" s="36" t="s">
        <v>113</v>
      </c>
      <c r="G3" s="36" t="s">
        <v>113</v>
      </c>
      <c r="H3" s="8" t="s">
        <v>138</v>
      </c>
      <c r="I3" s="8" t="s">
        <v>139</v>
      </c>
    </row>
    <row r="4" spans="1:9">
      <c r="A4" s="8" t="s">
        <v>114</v>
      </c>
      <c r="B4" s="36">
        <v>43278</v>
      </c>
      <c r="C4" s="36">
        <v>43278</v>
      </c>
      <c r="D4" s="8">
        <v>1</v>
      </c>
      <c r="E4" s="36">
        <v>43279</v>
      </c>
      <c r="F4" s="36" t="s">
        <v>113</v>
      </c>
      <c r="G4" s="36" t="s">
        <v>113</v>
      </c>
      <c r="H4" s="8" t="s">
        <v>138</v>
      </c>
      <c r="I4" s="8" t="s">
        <v>139</v>
      </c>
    </row>
    <row r="5" spans="1:9">
      <c r="A5" s="8" t="s">
        <v>114</v>
      </c>
      <c r="B5" s="36">
        <v>43210</v>
      </c>
      <c r="C5" s="36">
        <v>43210</v>
      </c>
      <c r="D5" s="8">
        <v>1</v>
      </c>
      <c r="E5" s="36">
        <v>43211</v>
      </c>
      <c r="F5" s="36"/>
      <c r="G5" s="36"/>
      <c r="H5" s="8" t="s">
        <v>140</v>
      </c>
      <c r="I5" s="8" t="s">
        <v>141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4"/>
  <dimension ref="A1:E22"/>
  <sheetViews>
    <sheetView showGridLines="0" showRowColHeaders="0" zoomScale="115" zoomScaleNormal="115" workbookViewId="0">
      <selection activeCell="E9" sqref="E9"/>
    </sheetView>
  </sheetViews>
  <sheetFormatPr baseColWidth="10" defaultColWidth="0" defaultRowHeight="15"/>
  <cols>
    <col min="1" max="1" width="24.5703125" style="7" customWidth="1"/>
    <col min="2" max="2" width="30.5703125" style="7" customWidth="1"/>
    <col min="3" max="3" width="39.140625" style="7" customWidth="1"/>
    <col min="4" max="4" width="40.7109375" style="7" customWidth="1"/>
    <col min="5" max="5" width="28.85546875" style="5" bestFit="1" customWidth="1"/>
    <col min="6" max="16384" width="11.5703125" style="7" hidden="1"/>
  </cols>
  <sheetData>
    <row r="1" spans="1:5" ht="26.25">
      <c r="A1" s="179" t="s">
        <v>6</v>
      </c>
      <c r="B1" s="180"/>
      <c r="C1" s="180"/>
      <c r="D1" s="180"/>
      <c r="E1" s="58"/>
    </row>
    <row r="2" spans="1:5">
      <c r="A2" s="144" t="s">
        <v>1</v>
      </c>
      <c r="B2" s="145" t="s">
        <v>3</v>
      </c>
      <c r="C2" s="145" t="s">
        <v>4</v>
      </c>
      <c r="D2" s="145" t="s">
        <v>5</v>
      </c>
      <c r="E2" s="59"/>
    </row>
    <row r="3" spans="1:5">
      <c r="A3" s="152">
        <v>21113227</v>
      </c>
      <c r="B3" s="153" t="s">
        <v>288</v>
      </c>
      <c r="C3" s="153" t="s">
        <v>1331</v>
      </c>
      <c r="D3" s="155" t="s">
        <v>2350</v>
      </c>
    </row>
    <row r="5" spans="1:5">
      <c r="A5"/>
      <c r="B5"/>
      <c r="C5"/>
      <c r="D5"/>
    </row>
    <row r="6" spans="1:5">
      <c r="A6"/>
      <c r="B6"/>
      <c r="C6"/>
      <c r="D6"/>
    </row>
    <row r="7" spans="1:5">
      <c r="A7"/>
      <c r="B7"/>
      <c r="C7"/>
      <c r="D7"/>
    </row>
    <row r="8" spans="1:5">
      <c r="A8"/>
      <c r="B8"/>
      <c r="C8"/>
      <c r="D8"/>
    </row>
    <row r="9" spans="1:5">
      <c r="A9"/>
      <c r="B9"/>
      <c r="C9"/>
      <c r="D9"/>
      <c r="E9" s="156" t="s">
        <v>2516</v>
      </c>
    </row>
    <row r="10" spans="1:5">
      <c r="A10"/>
      <c r="B10"/>
      <c r="C10"/>
      <c r="D10"/>
    </row>
    <row r="11" spans="1:5">
      <c r="A11"/>
      <c r="B11"/>
      <c r="C11"/>
      <c r="D11"/>
    </row>
    <row r="12" spans="1:5">
      <c r="A12"/>
      <c r="B12"/>
      <c r="C12"/>
      <c r="D12"/>
    </row>
    <row r="13" spans="1:5">
      <c r="A13"/>
      <c r="B13"/>
      <c r="C13"/>
      <c r="D13"/>
    </row>
    <row r="14" spans="1:5">
      <c r="A14"/>
      <c r="B14"/>
      <c r="C14"/>
      <c r="D14"/>
    </row>
    <row r="15" spans="1:5">
      <c r="A15"/>
      <c r="B15"/>
      <c r="C15"/>
      <c r="D15"/>
    </row>
    <row r="16" spans="1:5">
      <c r="A16"/>
      <c r="B16"/>
      <c r="C16"/>
      <c r="D16"/>
    </row>
    <row r="17" spans="1:4">
      <c r="A17"/>
      <c r="B17"/>
      <c r="C17"/>
      <c r="D17"/>
    </row>
    <row r="18" spans="1:4">
      <c r="A18"/>
      <c r="B18"/>
      <c r="C18"/>
      <c r="D18"/>
    </row>
    <row r="19" spans="1:4">
      <c r="A19"/>
      <c r="B19"/>
      <c r="C19"/>
      <c r="D19"/>
    </row>
    <row r="20" spans="1:4">
      <c r="A20"/>
      <c r="B20"/>
      <c r="C20"/>
      <c r="D20"/>
    </row>
    <row r="21" spans="1:4">
      <c r="A21"/>
      <c r="B21"/>
      <c r="C21"/>
      <c r="D21"/>
    </row>
    <row r="22" spans="1:4">
      <c r="A22"/>
      <c r="B22"/>
      <c r="C22"/>
      <c r="D22"/>
    </row>
  </sheetData>
  <sheetProtection sheet="1" objects="1" scenarios="1"/>
  <mergeCells count="1">
    <mergeCell ref="A1:D1"/>
  </mergeCells>
  <conditionalFormatting sqref="E2">
    <cfRule type="cellIs" dxfId="0" priority="1" operator="equal">
      <formula>"Empleado sin ausencias registradas"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9">
    <pageSetUpPr fitToPage="1"/>
  </sheetPr>
  <dimension ref="A1:I11"/>
  <sheetViews>
    <sheetView showGridLines="0" showRowColHeaders="0" zoomScale="85" zoomScaleNormal="85" zoomScalePageLayoutView="70" workbookViewId="0">
      <selection activeCell="A3" sqref="A3"/>
    </sheetView>
  </sheetViews>
  <sheetFormatPr baseColWidth="10" defaultRowHeight="15"/>
  <cols>
    <col min="1" max="1" width="20.7109375" bestFit="1" customWidth="1"/>
    <col min="2" max="2" width="20.28515625" bestFit="1" customWidth="1"/>
    <col min="3" max="3" width="24.28515625" bestFit="1" customWidth="1"/>
    <col min="4" max="4" width="12.28515625" bestFit="1" customWidth="1"/>
    <col min="5" max="5" width="11.140625" bestFit="1" customWidth="1"/>
    <col min="6" max="6" width="24.42578125" bestFit="1" customWidth="1"/>
    <col min="7" max="7" width="15" bestFit="1" customWidth="1"/>
    <col min="8" max="8" width="19.5703125" bestFit="1" customWidth="1"/>
    <col min="9" max="9" width="26.7109375" bestFit="1" customWidth="1"/>
    <col min="10" max="10" width="10.7109375" bestFit="1" customWidth="1"/>
    <col min="11" max="11" width="13.85546875" bestFit="1" customWidth="1"/>
    <col min="12" max="12" width="12.42578125" bestFit="1" customWidth="1"/>
    <col min="13" max="13" width="18.7109375" bestFit="1" customWidth="1"/>
    <col min="14" max="14" width="23.28515625" bestFit="1" customWidth="1"/>
  </cols>
  <sheetData>
    <row r="1" spans="1:9" s="7" customFormat="1" ht="27" thickBot="1">
      <c r="A1" s="181" t="s">
        <v>135</v>
      </c>
      <c r="B1" s="182"/>
      <c r="C1" s="182"/>
      <c r="D1" s="182"/>
      <c r="E1" s="182"/>
      <c r="F1" s="182"/>
      <c r="G1" s="182"/>
      <c r="H1" s="182"/>
      <c r="I1" s="183"/>
    </row>
    <row r="2" spans="1:9" s="7" customFormat="1" ht="15.75" thickBot="1">
      <c r="A2" s="61">
        <v>21113227</v>
      </c>
    </row>
    <row r="3" spans="1:9" s="7" customFormat="1">
      <c r="A3" s="62">
        <f>+COUNTIF('[3]BD ausentismo'!$B$3:$B$10000,$A$2)</f>
        <v>0</v>
      </c>
      <c r="B3" s="52" t="s">
        <v>136</v>
      </c>
      <c r="C3" s="29" t="str">
        <f>CONCATENATE(VLOOKUP(C4,Listas!B:D,2,FALSE),", ",VLOOKUP(C4,Listas!B:D,3,FALSE))</f>
        <v>BURRONI, NORA EDITH</v>
      </c>
      <c r="F3" s="52" t="s">
        <v>2</v>
      </c>
      <c r="G3" s="29" t="e">
        <f>+VLOOKUP(C4,AuxAusentismo!#REF!,15,FALSE)</f>
        <v>#REF!</v>
      </c>
    </row>
    <row r="4" spans="1:9" s="7" customFormat="1" ht="15.75" thickBot="1">
      <c r="A4" s="62">
        <v>0</v>
      </c>
      <c r="B4" s="53" t="s">
        <v>31</v>
      </c>
      <c r="C4" s="57">
        <f>+A2</f>
        <v>21113227</v>
      </c>
      <c r="F4" s="54" t="s">
        <v>106</v>
      </c>
      <c r="G4" s="55" t="e">
        <f>+VLOOKUP(C4,AuxAusentismo!#REF!,18,FALSE)</f>
        <v>#REF!</v>
      </c>
    </row>
    <row r="5" spans="1:9" ht="15.75" thickBot="1">
      <c r="A5" s="62">
        <v>0</v>
      </c>
      <c r="B5" s="7"/>
      <c r="C5" s="7"/>
      <c r="D5" s="7"/>
      <c r="E5" s="7"/>
      <c r="F5" s="53" t="s">
        <v>137</v>
      </c>
      <c r="G5" s="56" t="e">
        <f>+VLOOKUP(C4,AuxAusentismo!#REF!,21,FALSE)</f>
        <v>#REF!</v>
      </c>
    </row>
    <row r="6" spans="1:9" ht="15.75" thickBot="1">
      <c r="A6" s="62">
        <v>0</v>
      </c>
      <c r="B6" s="7"/>
      <c r="C6" s="7"/>
      <c r="D6" s="7"/>
      <c r="E6" s="7"/>
      <c r="F6" s="7"/>
    </row>
    <row r="7" spans="1:9">
      <c r="A7" s="60" t="s">
        <v>107</v>
      </c>
      <c r="B7" s="60" t="s">
        <v>103</v>
      </c>
      <c r="C7" s="60" t="s">
        <v>104</v>
      </c>
      <c r="D7" s="60" t="s">
        <v>105</v>
      </c>
      <c r="E7" s="60" t="s">
        <v>108</v>
      </c>
      <c r="F7" s="60" t="s">
        <v>109</v>
      </c>
      <c r="G7" s="60" t="s">
        <v>110</v>
      </c>
      <c r="H7" s="60" t="s">
        <v>111</v>
      </c>
      <c r="I7" s="60" t="s">
        <v>112</v>
      </c>
    </row>
    <row r="8" spans="1:9">
      <c r="A8" s="8" t="s">
        <v>114</v>
      </c>
      <c r="B8" s="36">
        <v>43312</v>
      </c>
      <c r="C8" s="36">
        <v>43312</v>
      </c>
      <c r="D8" s="8">
        <v>1</v>
      </c>
      <c r="E8" s="36">
        <v>43313</v>
      </c>
      <c r="F8" s="36">
        <v>43313</v>
      </c>
      <c r="G8" s="36" t="s">
        <v>193</v>
      </c>
      <c r="H8" s="8" t="s">
        <v>138</v>
      </c>
      <c r="I8" s="8" t="s">
        <v>139</v>
      </c>
    </row>
    <row r="9" spans="1:9">
      <c r="A9" s="8" t="s">
        <v>114</v>
      </c>
      <c r="B9" s="36">
        <v>43291</v>
      </c>
      <c r="C9" s="36">
        <v>43291</v>
      </c>
      <c r="D9" s="8">
        <v>1</v>
      </c>
      <c r="E9" s="36">
        <v>43292</v>
      </c>
      <c r="F9" s="36" t="s">
        <v>113</v>
      </c>
      <c r="G9" s="36" t="s">
        <v>113</v>
      </c>
      <c r="H9" s="8" t="s">
        <v>138</v>
      </c>
      <c r="I9" s="8" t="s">
        <v>139</v>
      </c>
    </row>
    <row r="10" spans="1:9">
      <c r="A10" s="8" t="s">
        <v>114</v>
      </c>
      <c r="B10" s="36">
        <v>43278</v>
      </c>
      <c r="C10" s="36">
        <v>43278</v>
      </c>
      <c r="D10" s="8">
        <v>1</v>
      </c>
      <c r="E10" s="36">
        <v>43279</v>
      </c>
      <c r="F10" s="36" t="s">
        <v>113</v>
      </c>
      <c r="G10" s="36" t="s">
        <v>113</v>
      </c>
      <c r="H10" s="8" t="s">
        <v>138</v>
      </c>
      <c r="I10" s="8" t="s">
        <v>139</v>
      </c>
    </row>
    <row r="11" spans="1:9">
      <c r="A11" s="8" t="s">
        <v>114</v>
      </c>
      <c r="B11" s="36">
        <v>43210</v>
      </c>
      <c r="C11" s="36">
        <v>43210</v>
      </c>
      <c r="D11" s="8">
        <v>1</v>
      </c>
      <c r="E11" s="36">
        <v>43211</v>
      </c>
      <c r="F11" s="36"/>
      <c r="G11" s="36"/>
      <c r="H11" s="8" t="s">
        <v>140</v>
      </c>
      <c r="I11" s="8" t="s">
        <v>141</v>
      </c>
    </row>
  </sheetData>
  <mergeCells count="1">
    <mergeCell ref="A1:I1"/>
  </mergeCells>
  <printOptions horizontalCentered="1"/>
  <pageMargins left="0.31496062992125984" right="0.31496062992125984" top="0.74803149606299213" bottom="0.35433070866141736" header="0.31496062992125984" footer="0.31496062992125984"/>
  <pageSetup paperSize="9" scale="80" fitToHeight="0" orientation="landscape" r:id="rId1"/>
  <headerFooter>
    <oddHeader>&amp;LFecha del informe: &amp;D&amp;RPágina &amp;P de &amp;N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4"/>
  <dimension ref="A1:K4999"/>
  <sheetViews>
    <sheetView showGridLines="0" showRowColHeaders="0" zoomScale="70" zoomScaleNormal="70" workbookViewId="0"/>
  </sheetViews>
  <sheetFormatPr baseColWidth="10" defaultColWidth="11.7109375" defaultRowHeight="15"/>
  <cols>
    <col min="1" max="1" width="41.7109375" style="21" bestFit="1" customWidth="1"/>
    <col min="2" max="2" width="18.28515625" style="21" bestFit="1" customWidth="1"/>
    <col min="3" max="3" width="13.85546875" style="21" bestFit="1" customWidth="1"/>
    <col min="4" max="4" width="24" style="21" bestFit="1" customWidth="1"/>
    <col min="5" max="5" width="11.7109375" style="21"/>
    <col min="6" max="7" width="30.28515625" style="109" bestFit="1" customWidth="1"/>
    <col min="8" max="8" width="9.5703125" style="114" bestFit="1" customWidth="1"/>
    <col min="9" max="9" width="9" style="114" bestFit="1" customWidth="1"/>
    <col min="10" max="11" width="12.28515625" style="114" bestFit="1" customWidth="1"/>
    <col min="12" max="12" width="18.28515625" style="21" bestFit="1" customWidth="1"/>
    <col min="13" max="16384" width="11.7109375" style="21"/>
  </cols>
  <sheetData>
    <row r="1" spans="1:11" s="110" customFormat="1" ht="58.9" customHeight="1">
      <c r="A1" s="22" t="s">
        <v>96</v>
      </c>
      <c r="B1" s="144" t="s">
        <v>97</v>
      </c>
      <c r="C1" s="145" t="s">
        <v>98</v>
      </c>
      <c r="D1" s="145" t="s">
        <v>4</v>
      </c>
      <c r="E1" s="145" t="s">
        <v>2</v>
      </c>
      <c r="F1" s="145" t="s">
        <v>156</v>
      </c>
      <c r="G1" s="147" t="s">
        <v>160</v>
      </c>
      <c r="H1" s="111" t="s">
        <v>210</v>
      </c>
      <c r="I1" s="111" t="s">
        <v>211</v>
      </c>
      <c r="J1" s="111" t="s">
        <v>212</v>
      </c>
      <c r="K1" s="111" t="s">
        <v>213</v>
      </c>
    </row>
    <row r="2" spans="1:11">
      <c r="A2" s="143" t="s">
        <v>223</v>
      </c>
      <c r="B2" s="152">
        <v>20253274</v>
      </c>
      <c r="C2" s="153" t="s">
        <v>281</v>
      </c>
      <c r="D2" s="153" t="s">
        <v>1325</v>
      </c>
      <c r="E2" s="154" t="s">
        <v>261</v>
      </c>
      <c r="F2" s="146">
        <v>0</v>
      </c>
      <c r="G2" s="146">
        <v>0</v>
      </c>
      <c r="H2" s="112">
        <f>+IF(AND(OR(F2="",F2=0),OR(G2="",G2=0)),1,IF(AND(OR(F2&lt;=Parámetros!$B$5,F2=0,F2=""),OR(G2&gt;Parámetros!$B$5,G2="",G2=0)),1,IF(AND(F2&gt;Parámetros!$B$5,F2&lt;=Parámetros!$D$5,OR(Listas!G2&gt;Parámetros!$B$5,G2="",G2=0)),1,0)))</f>
        <v>1</v>
      </c>
      <c r="I2" s="112">
        <f>+IF(AND(OR(F2="",F2=0),OR(G2="",G2=0)),1,IF(AND(OR(F2&lt;=Parámetros!$B$8,F2=0,F2=""),OR(G2&gt;Parámetros!$B$8,G2="",G2=0)),1,IF(AND(F2&gt;Parámetros!$B$8,F2&lt;=Parámetros!$D$8,OR(Listas!G2&gt;Parámetros!$B$8,G2="",G2=0)),1,0)))</f>
        <v>1</v>
      </c>
      <c r="J2" s="112">
        <f>IF(H2=1,
IF(AND(OR(F2=0,F2=""),OR(G2=0,G2="")),Parámetros!$D$5-Parámetros!$B$5+1,
IF(AND(OR(F2&lt;=Parámetros!$B$5,F2=0,F2=""),OR(G2&gt;Parámetros!$D$5,G2="",G2=0)),Parámetros!$D$5-Parámetros!$B$5+1,
IF(AND(OR(F2&lt;=Parámetros!$B$5,F2=0,F2=""),G2&lt;=Parámetros!$D$5),IF(OR(G2="",G2=0),Parámetros!$D$5-Parámetros!$B$5+1,G2-Parámetros!$B$5+1),
IF(AND(F2&gt;Parámetros!$B$5,OR(G2&gt;Parámetros!$D$5,G2="",G2=0)),Parámetros!$D$5-F2+1,
IF(AND(F2&gt;Parámetros!$B$5,G2&lt;=Parámetros!$D$5),G2-F2+1))))),0)
-
IF(H2=1,
COUNTIFS('Selección días no hábiles'!A:A,
IF(OR(F2=0,F2="",F2&lt;Parámetros!$B$5),"&gt;="&amp;Parámetros!$B$5,"&gt;="&amp;Listas!F2),
'Selección días no hábiles'!A:A,
IF(OR(G2=0,G2="",G2&gt;=Parámetros!$D$5),"&lt;="&amp;Parámetros!$D$5,"&lt;="&amp;Listas!G2),
'Selección días no hábiles'!C:C,"X"),0)</f>
        <v>43709</v>
      </c>
      <c r="K2" s="112">
        <f>IF(I2=1,
IF(AND(OR(F2=0,F2=""),OR(G2=0,G2="")),Parámetros!$D$8-Parámetros!$B$8+1,
IF(AND(F2&lt;=Parámetros!$B$8,OR(G2&gt;Parámetros!$D$8,G2="",G2=0)),Parámetros!$D$8-Parámetros!$B$8+1,
IF(AND(F2&lt;=Parámetros!$B$8,G2&lt;=Parámetros!$D$8),IF(OR(G2="",G2=0),Parámetros!$D$8-Parámetros!$B$8+1,G2-Parámetros!$B$8+1),
IF(AND(F2&gt;Parámetros!$B$8,OR(G2&gt;Parámetros!$D$8,G2="",G2=0)),Parámetros!$D$8-F2+1,
IF(AND(F2&gt;Parámetros!$B$8,G2&lt;=Parámetros!$D$8),G2-F2+1))))),0)
-
IF(I2=1,
COUNTIFS('Selección días no hábiles'!A:A,
IF(OR(F2=0,F2="",F2&lt;Parámetros!$B$8),"&gt;="&amp;Parámetros!$B$8,"&gt;="&amp;Listas!F2),
'Selección días no hábiles'!A:A,
IF(OR(G2=0,G2="",G2&gt;=Parámetros!$D$8),"&lt;="&amp;Parámetros!$D$8,"&lt;="&amp;Listas!G2),
'Selección días no hábiles'!C:C,"X"),0)</f>
        <v>1</v>
      </c>
    </row>
    <row r="3" spans="1:11">
      <c r="A3" s="143" t="s">
        <v>224</v>
      </c>
      <c r="B3" s="152">
        <v>18304441</v>
      </c>
      <c r="C3" s="153" t="s">
        <v>282</v>
      </c>
      <c r="D3" s="153" t="s">
        <v>1326</v>
      </c>
      <c r="E3" s="154" t="s">
        <v>261</v>
      </c>
      <c r="F3" s="146">
        <v>0</v>
      </c>
      <c r="G3" s="146">
        <v>0</v>
      </c>
      <c r="H3" s="112">
        <f>+IF(AND(OR(F3="",F3=0),OR(G3="",G3=0)),1,IF(AND(OR(F3&lt;=Parámetros!$B$5,F3=0,F3=""),OR(G3&gt;Parámetros!$B$5,G3="",G3=0)),1,IF(AND(F3&gt;Parámetros!$B$5,F3&lt;=Parámetros!$D$5,OR(Listas!G3&gt;Parámetros!$B$5,G3="",G3=0)),1,0)))</f>
        <v>1</v>
      </c>
      <c r="I3" s="112">
        <f>+IF(AND(OR(F3="",F3=0),OR(G3="",G3=0)),1,IF(AND(OR(F3&lt;=Parámetros!$B$8,F3=0,F3=""),OR(G3&gt;Parámetros!$B$8,G3="",G3=0)),1,IF(AND(F3&gt;Parámetros!$B$8,F3&lt;=Parámetros!$D$8,OR(Listas!G3&gt;Parámetros!$B$8,G3="",G3=0)),1,0)))</f>
        <v>1</v>
      </c>
      <c r="J3" s="112">
        <f>IF(H3=1,
IF(AND(OR(F3=0,F3=""),OR(G3=0,G3="")),Parámetros!$D$5-Parámetros!$B$5+1,
IF(AND(OR(F3&lt;=Parámetros!$B$5,F3=0,F3=""),OR(G3&gt;Parámetros!$D$5,G3="",G3=0)),Parámetros!$D$5-Parámetros!$B$5+1,
IF(AND(OR(F3&lt;=Parámetros!$B$5,F3=0,F3=""),G3&lt;=Parámetros!$D$5),IF(OR(G3="",G3=0),Parámetros!$D$5-Parámetros!$B$5+1,G3-Parámetros!$B$5+1),
IF(AND(F3&gt;Parámetros!$B$5,OR(G3&gt;Parámetros!$D$5,G3="",G3=0)),Parámetros!$D$5-F3+1,
IF(AND(F3&gt;Parámetros!$B$5,G3&lt;=Parámetros!$D$5),G3-F3+1))))),0)
-
IF(H3=1,
COUNTIFS('Selección días no hábiles'!A:A,
IF(OR(F3=0,F3="",F3&lt;Parámetros!$B$5),"&gt;="&amp;Parámetros!$B$5,"&gt;="&amp;Listas!F3),
'Selección días no hábiles'!A:A,
IF(OR(G3=0,G3="",G3&gt;=Parámetros!$D$5),"&lt;="&amp;Parámetros!$D$5,"&lt;="&amp;Listas!G3),
'Selección días no hábiles'!C:C,"X"),0)</f>
        <v>43709</v>
      </c>
      <c r="K3" s="112">
        <f>IF(I3=1,
IF(AND(OR(F3=0,F3=""),OR(G3=0,G3="")),Parámetros!$D$8-Parámetros!$B$8+1,
IF(AND(F3&lt;=Parámetros!$B$8,OR(G3&gt;Parámetros!$D$8,G3="",G3=0)),Parámetros!$D$8-Parámetros!$B$8+1,
IF(AND(F3&lt;=Parámetros!$B$8,G3&lt;=Parámetros!$D$8),IF(OR(G3="",G3=0),Parámetros!$D$8-Parámetros!$B$8+1,G3-Parámetros!$B$8+1),
IF(AND(F3&gt;Parámetros!$B$8,OR(G3&gt;Parámetros!$D$8,G3="",G3=0)),Parámetros!$D$8-F3+1,
IF(AND(F3&gt;Parámetros!$B$8,G3&lt;=Parámetros!$D$8),G3-F3+1))))),0)
-
IF(I3=1,
COUNTIFS('Selección días no hábiles'!A:A,
IF(OR(F3=0,F3="",F3&lt;Parámetros!$B$8),"&gt;="&amp;Parámetros!$B$8,"&gt;="&amp;Listas!F3),
'Selección días no hábiles'!A:A,
IF(OR(G3=0,G3="",G3&gt;=Parámetros!$D$8),"&lt;="&amp;Parámetros!$D$8,"&lt;="&amp;Listas!G3),
'Selección días no hábiles'!C:C,"X"),0)</f>
        <v>1</v>
      </c>
    </row>
    <row r="4" spans="1:11">
      <c r="A4" s="143" t="s">
        <v>225</v>
      </c>
      <c r="B4" s="152">
        <v>31248248</v>
      </c>
      <c r="C4" s="153" t="s">
        <v>283</v>
      </c>
      <c r="D4" s="153" t="s">
        <v>1327</v>
      </c>
      <c r="E4" s="154" t="s">
        <v>261</v>
      </c>
      <c r="F4" s="146">
        <v>0</v>
      </c>
      <c r="G4" s="146">
        <v>0</v>
      </c>
      <c r="H4" s="112">
        <f>+IF(AND(OR(F4="",F4=0),OR(G4="",G4=0)),1,IF(AND(OR(F4&lt;=Parámetros!$B$5,F4=0,F4=""),OR(G4&gt;Parámetros!$B$5,G4="",G4=0)),1,IF(AND(F4&gt;Parámetros!$B$5,F4&lt;=Parámetros!$D$5,OR(Listas!G4&gt;Parámetros!$B$5,G4="",G4=0)),1,0)))</f>
        <v>1</v>
      </c>
      <c r="I4" s="112">
        <f>+IF(AND(OR(F4="",F4=0),OR(G4="",G4=0)),1,IF(AND(OR(F4&lt;=Parámetros!$B$8,F4=0,F4=""),OR(G4&gt;Parámetros!$B$8,G4="",G4=0)),1,IF(AND(F4&gt;Parámetros!$B$8,F4&lt;=Parámetros!$D$8,OR(Listas!G4&gt;Parámetros!$B$8,G4="",G4=0)),1,0)))</f>
        <v>1</v>
      </c>
      <c r="J4" s="112">
        <f>IF(H4=1,
IF(AND(OR(F4=0,F4=""),OR(G4=0,G4="")),Parámetros!$D$5-Parámetros!$B$5+1,
IF(AND(OR(F4&lt;=Parámetros!$B$5,F4=0,F4=""),OR(G4&gt;Parámetros!$D$5,G4="",G4=0)),Parámetros!$D$5-Parámetros!$B$5+1,
IF(AND(OR(F4&lt;=Parámetros!$B$5,F4=0,F4=""),G4&lt;=Parámetros!$D$5),IF(OR(G4="",G4=0),Parámetros!$D$5-Parámetros!$B$5+1,G4-Parámetros!$B$5+1),
IF(AND(F4&gt;Parámetros!$B$5,OR(G4&gt;Parámetros!$D$5,G4="",G4=0)),Parámetros!$D$5-F4+1,
IF(AND(F4&gt;Parámetros!$B$5,G4&lt;=Parámetros!$D$5),G4-F4+1))))),0)
-
IF(H4=1,
COUNTIFS('Selección días no hábiles'!A:A,
IF(OR(F4=0,F4="",F4&lt;Parámetros!$B$5),"&gt;="&amp;Parámetros!$B$5,"&gt;="&amp;Listas!F4),
'Selección días no hábiles'!A:A,
IF(OR(G4=0,G4="",G4&gt;=Parámetros!$D$5),"&lt;="&amp;Parámetros!$D$5,"&lt;="&amp;Listas!G4),
'Selección días no hábiles'!C:C,"X"),0)</f>
        <v>43709</v>
      </c>
      <c r="K4" s="112">
        <f>IF(I4=1,
IF(AND(OR(F4=0,F4=""),OR(G4=0,G4="")),Parámetros!$D$8-Parámetros!$B$8+1,
IF(AND(F4&lt;=Parámetros!$B$8,OR(G4&gt;Parámetros!$D$8,G4="",G4=0)),Parámetros!$D$8-Parámetros!$B$8+1,
IF(AND(F4&lt;=Parámetros!$B$8,G4&lt;=Parámetros!$D$8),IF(OR(G4="",G4=0),Parámetros!$D$8-Parámetros!$B$8+1,G4-Parámetros!$B$8+1),
IF(AND(F4&gt;Parámetros!$B$8,OR(G4&gt;Parámetros!$D$8,G4="",G4=0)),Parámetros!$D$8-F4+1,
IF(AND(F4&gt;Parámetros!$B$8,G4&lt;=Parámetros!$D$8),G4-F4+1))))),0)
-
IF(I4=1,
COUNTIFS('Selección días no hábiles'!A:A,
IF(OR(F4=0,F4="",F4&lt;Parámetros!$B$8),"&gt;="&amp;Parámetros!$B$8,"&gt;="&amp;Listas!F4),
'Selección días no hábiles'!A:A,
IF(OR(G4=0,G4="",G4&gt;=Parámetros!$D$8),"&lt;="&amp;Parámetros!$D$8,"&lt;="&amp;Listas!G4),
'Selección días no hábiles'!C:C,"X"),0)</f>
        <v>1</v>
      </c>
    </row>
    <row r="5" spans="1:11">
      <c r="A5" s="143" t="s">
        <v>226</v>
      </c>
      <c r="B5" s="152">
        <v>31724913</v>
      </c>
      <c r="C5" s="153" t="s">
        <v>284</v>
      </c>
      <c r="D5" s="153" t="s">
        <v>1328</v>
      </c>
      <c r="E5" s="154" t="s">
        <v>261</v>
      </c>
      <c r="F5" s="146">
        <v>0</v>
      </c>
      <c r="G5" s="146">
        <v>0</v>
      </c>
      <c r="H5" s="112">
        <f>+IF(AND(OR(F5="",F5=0),OR(G5="",G5=0)),1,IF(AND(OR(F5&lt;=Parámetros!$B$5,F5=0,F5=""),OR(G5&gt;Parámetros!$B$5,G5="",G5=0)),1,IF(AND(F5&gt;Parámetros!$B$5,F5&lt;=Parámetros!$D$5,OR(Listas!G5&gt;Parámetros!$B$5,G5="",G5=0)),1,0)))</f>
        <v>1</v>
      </c>
      <c r="I5" s="112">
        <f>+IF(AND(OR(F5="",F5=0),OR(G5="",G5=0)),1,IF(AND(OR(F5&lt;=Parámetros!$B$8,F5=0,F5=""),OR(G5&gt;Parámetros!$B$8,G5="",G5=0)),1,IF(AND(F5&gt;Parámetros!$B$8,F5&lt;=Parámetros!$D$8,OR(Listas!G5&gt;Parámetros!$B$8,G5="",G5=0)),1,0)))</f>
        <v>1</v>
      </c>
      <c r="J5" s="112">
        <f>IF(H5=1,
IF(AND(OR(F5=0,F5=""),OR(G5=0,G5="")),Parámetros!$D$5-Parámetros!$B$5+1,
IF(AND(OR(F5&lt;=Parámetros!$B$5,F5=0,F5=""),OR(G5&gt;Parámetros!$D$5,G5="",G5=0)),Parámetros!$D$5-Parámetros!$B$5+1,
IF(AND(OR(F5&lt;=Parámetros!$B$5,F5=0,F5=""),G5&lt;=Parámetros!$D$5),IF(OR(G5="",G5=0),Parámetros!$D$5-Parámetros!$B$5+1,G5-Parámetros!$B$5+1),
IF(AND(F5&gt;Parámetros!$B$5,OR(G5&gt;Parámetros!$D$5,G5="",G5=0)),Parámetros!$D$5-F5+1,
IF(AND(F5&gt;Parámetros!$B$5,G5&lt;=Parámetros!$D$5),G5-F5+1))))),0)
-
IF(H5=1,
COUNTIFS('Selección días no hábiles'!A:A,
IF(OR(F5=0,F5="",F5&lt;Parámetros!$B$5),"&gt;="&amp;Parámetros!$B$5,"&gt;="&amp;Listas!F5),
'Selección días no hábiles'!A:A,
IF(OR(G5=0,G5="",G5&gt;=Parámetros!$D$5),"&lt;="&amp;Parámetros!$D$5,"&lt;="&amp;Listas!G5),
'Selección días no hábiles'!C:C,"X"),0)</f>
        <v>43709</v>
      </c>
      <c r="K5" s="112">
        <f>IF(I5=1,
IF(AND(OR(F5=0,F5=""),OR(G5=0,G5="")),Parámetros!$D$8-Parámetros!$B$8+1,
IF(AND(F5&lt;=Parámetros!$B$8,OR(G5&gt;Parámetros!$D$8,G5="",G5=0)),Parámetros!$D$8-Parámetros!$B$8+1,
IF(AND(F5&lt;=Parámetros!$B$8,G5&lt;=Parámetros!$D$8),IF(OR(G5="",G5=0),Parámetros!$D$8-Parámetros!$B$8+1,G5-Parámetros!$B$8+1),
IF(AND(F5&gt;Parámetros!$B$8,OR(G5&gt;Parámetros!$D$8,G5="",G5=0)),Parámetros!$D$8-F5+1,
IF(AND(F5&gt;Parámetros!$B$8,G5&lt;=Parámetros!$D$8),G5-F5+1))))),0)
-
IF(I5=1,
COUNTIFS('Selección días no hábiles'!A:A,
IF(OR(F5=0,F5="",F5&lt;Parámetros!$B$8),"&gt;="&amp;Parámetros!$B$8,"&gt;="&amp;Listas!F5),
'Selección días no hábiles'!A:A,
IF(OR(G5=0,G5="",G5&gt;=Parámetros!$D$8),"&lt;="&amp;Parámetros!$D$8,"&lt;="&amp;Listas!G5),
'Selección días no hábiles'!C:C,"X"),0)</f>
        <v>1</v>
      </c>
    </row>
    <row r="6" spans="1:11">
      <c r="A6" s="143" t="s">
        <v>227</v>
      </c>
      <c r="B6" s="152">
        <v>22798923</v>
      </c>
      <c r="C6" s="153" t="s">
        <v>285</v>
      </c>
      <c r="D6" s="153" t="s">
        <v>194</v>
      </c>
      <c r="E6" s="154" t="s">
        <v>261</v>
      </c>
      <c r="F6" s="146">
        <v>0</v>
      </c>
      <c r="G6" s="146">
        <v>0</v>
      </c>
      <c r="H6" s="112">
        <f>+IF(AND(OR(F6="",F6=0),OR(G6="",G6=0)),1,IF(AND(OR(F6&lt;=Parámetros!$B$5,F6=0,F6=""),OR(G6&gt;Parámetros!$B$5,G6="",G6=0)),1,IF(AND(F6&gt;Parámetros!$B$5,F6&lt;=Parámetros!$D$5,OR(Listas!G6&gt;Parámetros!$B$5,G6="",G6=0)),1,0)))</f>
        <v>1</v>
      </c>
      <c r="I6" s="112">
        <f>+IF(AND(OR(F6="",F6=0),OR(G6="",G6=0)),1,IF(AND(OR(F6&lt;=Parámetros!$B$8,F6=0,F6=""),OR(G6&gt;Parámetros!$B$8,G6="",G6=0)),1,IF(AND(F6&gt;Parámetros!$B$8,F6&lt;=Parámetros!$D$8,OR(Listas!G6&gt;Parámetros!$B$8,G6="",G6=0)),1,0)))</f>
        <v>1</v>
      </c>
      <c r="J6" s="112">
        <f>IF(H6=1,
IF(AND(OR(F6=0,F6=""),OR(G6=0,G6="")),Parámetros!$D$5-Parámetros!$B$5+1,
IF(AND(OR(F6&lt;=Parámetros!$B$5,F6=0,F6=""),OR(G6&gt;Parámetros!$D$5,G6="",G6=0)),Parámetros!$D$5-Parámetros!$B$5+1,
IF(AND(OR(F6&lt;=Parámetros!$B$5,F6=0,F6=""),G6&lt;=Parámetros!$D$5),IF(OR(G6="",G6=0),Parámetros!$D$5-Parámetros!$B$5+1,G6-Parámetros!$B$5+1),
IF(AND(F6&gt;Parámetros!$B$5,OR(G6&gt;Parámetros!$D$5,G6="",G6=0)),Parámetros!$D$5-F6+1,
IF(AND(F6&gt;Parámetros!$B$5,G6&lt;=Parámetros!$D$5),G6-F6+1))))),0)
-
IF(H6=1,
COUNTIFS('Selección días no hábiles'!A:A,
IF(OR(F6=0,F6="",F6&lt;Parámetros!$B$5),"&gt;="&amp;Parámetros!$B$5,"&gt;="&amp;Listas!F6),
'Selección días no hábiles'!A:A,
IF(OR(G6=0,G6="",G6&gt;=Parámetros!$D$5),"&lt;="&amp;Parámetros!$D$5,"&lt;="&amp;Listas!G6),
'Selección días no hábiles'!C:C,"X"),0)</f>
        <v>43709</v>
      </c>
      <c r="K6" s="112">
        <f>IF(I6=1,
IF(AND(OR(F6=0,F6=""),OR(G6=0,G6="")),Parámetros!$D$8-Parámetros!$B$8+1,
IF(AND(F6&lt;=Parámetros!$B$8,OR(G6&gt;Parámetros!$D$8,G6="",G6=0)),Parámetros!$D$8-Parámetros!$B$8+1,
IF(AND(F6&lt;=Parámetros!$B$8,G6&lt;=Parámetros!$D$8),IF(OR(G6="",G6=0),Parámetros!$D$8-Parámetros!$B$8+1,G6-Parámetros!$B$8+1),
IF(AND(F6&gt;Parámetros!$B$8,OR(G6&gt;Parámetros!$D$8,G6="",G6=0)),Parámetros!$D$8-F6+1,
IF(AND(F6&gt;Parámetros!$B$8,G6&lt;=Parámetros!$D$8),G6-F6+1))))),0)
-
IF(I6=1,
COUNTIFS('Selección días no hábiles'!A:A,
IF(OR(F6=0,F6="",F6&lt;Parámetros!$B$8),"&gt;="&amp;Parámetros!$B$8,"&gt;="&amp;Listas!F6),
'Selección días no hábiles'!A:A,
IF(OR(G6=0,G6="",G6&gt;=Parámetros!$D$8),"&lt;="&amp;Parámetros!$D$8,"&lt;="&amp;Listas!G6),
'Selección días no hábiles'!C:C,"X"),0)</f>
        <v>1</v>
      </c>
    </row>
    <row r="7" spans="1:11">
      <c r="A7" s="143" t="s">
        <v>228</v>
      </c>
      <c r="B7" s="152">
        <v>17666710</v>
      </c>
      <c r="C7" s="153" t="s">
        <v>286</v>
      </c>
      <c r="D7" s="153" t="s">
        <v>1329</v>
      </c>
      <c r="E7" s="154" t="s">
        <v>261</v>
      </c>
      <c r="F7" s="146">
        <v>0</v>
      </c>
      <c r="G7" s="146">
        <v>0</v>
      </c>
      <c r="H7" s="112">
        <f>+IF(AND(OR(F7="",F7=0),OR(G7="",G7=0)),1,IF(AND(OR(F7&lt;=Parámetros!$B$5,F7=0,F7=""),OR(G7&gt;Parámetros!$B$5,G7="",G7=0)),1,IF(AND(F7&gt;Parámetros!$B$5,F7&lt;=Parámetros!$D$5,OR(Listas!G7&gt;Parámetros!$B$5,G7="",G7=0)),1,0)))</f>
        <v>1</v>
      </c>
      <c r="I7" s="112">
        <f>+IF(AND(OR(F7="",F7=0),OR(G7="",G7=0)),1,IF(AND(OR(F7&lt;=Parámetros!$B$8,F7=0,F7=""),OR(G7&gt;Parámetros!$B$8,G7="",G7=0)),1,IF(AND(F7&gt;Parámetros!$B$8,F7&lt;=Parámetros!$D$8,OR(Listas!G7&gt;Parámetros!$B$8,G7="",G7=0)),1,0)))</f>
        <v>1</v>
      </c>
      <c r="J7" s="112">
        <f>IF(H7=1,
IF(AND(OR(F7=0,F7=""),OR(G7=0,G7="")),Parámetros!$D$5-Parámetros!$B$5+1,
IF(AND(OR(F7&lt;=Parámetros!$B$5,F7=0,F7=""),OR(G7&gt;Parámetros!$D$5,G7="",G7=0)),Parámetros!$D$5-Parámetros!$B$5+1,
IF(AND(OR(F7&lt;=Parámetros!$B$5,F7=0,F7=""),G7&lt;=Parámetros!$D$5),IF(OR(G7="",G7=0),Parámetros!$D$5-Parámetros!$B$5+1,G7-Parámetros!$B$5+1),
IF(AND(F7&gt;Parámetros!$B$5,OR(G7&gt;Parámetros!$D$5,G7="",G7=0)),Parámetros!$D$5-F7+1,
IF(AND(F7&gt;Parámetros!$B$5,G7&lt;=Parámetros!$D$5),G7-F7+1))))),0)
-
IF(H7=1,
COUNTIFS('Selección días no hábiles'!A:A,
IF(OR(F7=0,F7="",F7&lt;Parámetros!$B$5),"&gt;="&amp;Parámetros!$B$5,"&gt;="&amp;Listas!F7),
'Selección días no hábiles'!A:A,
IF(OR(G7=0,G7="",G7&gt;=Parámetros!$D$5),"&lt;="&amp;Parámetros!$D$5,"&lt;="&amp;Listas!G7),
'Selección días no hábiles'!C:C,"X"),0)</f>
        <v>43709</v>
      </c>
      <c r="K7" s="112">
        <f>IF(I7=1,
IF(AND(OR(F7=0,F7=""),OR(G7=0,G7="")),Parámetros!$D$8-Parámetros!$B$8+1,
IF(AND(F7&lt;=Parámetros!$B$8,OR(G7&gt;Parámetros!$D$8,G7="",G7=0)),Parámetros!$D$8-Parámetros!$B$8+1,
IF(AND(F7&lt;=Parámetros!$B$8,G7&lt;=Parámetros!$D$8),IF(OR(G7="",G7=0),Parámetros!$D$8-Parámetros!$B$8+1,G7-Parámetros!$B$8+1),
IF(AND(F7&gt;Parámetros!$B$8,OR(G7&gt;Parámetros!$D$8,G7="",G7=0)),Parámetros!$D$8-F7+1,
IF(AND(F7&gt;Parámetros!$B$8,G7&lt;=Parámetros!$D$8),G7-F7+1))))),0)
-
IF(I7=1,
COUNTIFS('Selección días no hábiles'!A:A,
IF(OR(F7=0,F7="",F7&lt;Parámetros!$B$8),"&gt;="&amp;Parámetros!$B$8,"&gt;="&amp;Listas!F7),
'Selección días no hábiles'!A:A,
IF(OR(G7=0,G7="",G7&gt;=Parámetros!$D$8),"&lt;="&amp;Parámetros!$D$8,"&lt;="&amp;Listas!G7),
'Selección días no hábiles'!C:C,"X"),0)</f>
        <v>1</v>
      </c>
    </row>
    <row r="8" spans="1:11">
      <c r="A8" s="143" t="s">
        <v>229</v>
      </c>
      <c r="B8" s="152">
        <v>22635361</v>
      </c>
      <c r="C8" s="153" t="s">
        <v>287</v>
      </c>
      <c r="D8" s="153" t="s">
        <v>1330</v>
      </c>
      <c r="E8" s="154" t="s">
        <v>261</v>
      </c>
      <c r="F8" s="146">
        <v>0</v>
      </c>
      <c r="G8" s="146">
        <v>0</v>
      </c>
      <c r="H8" s="112">
        <f>+IF(AND(OR(F8="",F8=0),OR(G8="",G8=0)),1,IF(AND(OR(F8&lt;=Parámetros!$B$5,F8=0,F8=""),OR(G8&gt;Parámetros!$B$5,G8="",G8=0)),1,IF(AND(F8&gt;Parámetros!$B$5,F8&lt;=Parámetros!$D$5,OR(Listas!G8&gt;Parámetros!$B$5,G8="",G8=0)),1,0)))</f>
        <v>1</v>
      </c>
      <c r="I8" s="112">
        <f>+IF(AND(OR(F8="",F8=0),OR(G8="",G8=0)),1,IF(AND(OR(F8&lt;=Parámetros!$B$8,F8=0,F8=""),OR(G8&gt;Parámetros!$B$8,G8="",G8=0)),1,IF(AND(F8&gt;Parámetros!$B$8,F8&lt;=Parámetros!$D$8,OR(Listas!G8&gt;Parámetros!$B$8,G8="",G8=0)),1,0)))</f>
        <v>1</v>
      </c>
      <c r="J8" s="112">
        <f>IF(H8=1,
IF(AND(OR(F8=0,F8=""),OR(G8=0,G8="")),Parámetros!$D$5-Parámetros!$B$5+1,
IF(AND(OR(F8&lt;=Parámetros!$B$5,F8=0,F8=""),OR(G8&gt;Parámetros!$D$5,G8="",G8=0)),Parámetros!$D$5-Parámetros!$B$5+1,
IF(AND(OR(F8&lt;=Parámetros!$B$5,F8=0,F8=""),G8&lt;=Parámetros!$D$5),IF(OR(G8="",G8=0),Parámetros!$D$5-Parámetros!$B$5+1,G8-Parámetros!$B$5+1),
IF(AND(F8&gt;Parámetros!$B$5,OR(G8&gt;Parámetros!$D$5,G8="",G8=0)),Parámetros!$D$5-F8+1,
IF(AND(F8&gt;Parámetros!$B$5,G8&lt;=Parámetros!$D$5),G8-F8+1))))),0)
-
IF(H8=1,
COUNTIFS('Selección días no hábiles'!A:A,
IF(OR(F8=0,F8="",F8&lt;Parámetros!$B$5),"&gt;="&amp;Parámetros!$B$5,"&gt;="&amp;Listas!F8),
'Selección días no hábiles'!A:A,
IF(OR(G8=0,G8="",G8&gt;=Parámetros!$D$5),"&lt;="&amp;Parámetros!$D$5,"&lt;="&amp;Listas!G8),
'Selección días no hábiles'!C:C,"X"),0)</f>
        <v>43709</v>
      </c>
      <c r="K8" s="112">
        <f>IF(I8=1,
IF(AND(OR(F8=0,F8=""),OR(G8=0,G8="")),Parámetros!$D$8-Parámetros!$B$8+1,
IF(AND(F8&lt;=Parámetros!$B$8,OR(G8&gt;Parámetros!$D$8,G8="",G8=0)),Parámetros!$D$8-Parámetros!$B$8+1,
IF(AND(F8&lt;=Parámetros!$B$8,G8&lt;=Parámetros!$D$8),IF(OR(G8="",G8=0),Parámetros!$D$8-Parámetros!$B$8+1,G8-Parámetros!$B$8+1),
IF(AND(F8&gt;Parámetros!$B$8,OR(G8&gt;Parámetros!$D$8,G8="",G8=0)),Parámetros!$D$8-F8+1,
IF(AND(F8&gt;Parámetros!$B$8,G8&lt;=Parámetros!$D$8),G8-F8+1))))),0)
-
IF(I8=1,
COUNTIFS('Selección días no hábiles'!A:A,
IF(OR(F8=0,F8="",F8&lt;Parámetros!$B$8),"&gt;="&amp;Parámetros!$B$8,"&gt;="&amp;Listas!F8),
'Selección días no hábiles'!A:A,
IF(OR(G8=0,G8="",G8&gt;=Parámetros!$D$8),"&lt;="&amp;Parámetros!$D$8,"&lt;="&amp;Listas!G8),
'Selección días no hábiles'!C:C,"X"),0)</f>
        <v>1</v>
      </c>
    </row>
    <row r="9" spans="1:11">
      <c r="A9" s="143" t="s">
        <v>230</v>
      </c>
      <c r="B9" s="152">
        <v>21113227</v>
      </c>
      <c r="C9" s="153" t="s">
        <v>288</v>
      </c>
      <c r="D9" s="153" t="s">
        <v>1331</v>
      </c>
      <c r="E9" s="154" t="s">
        <v>261</v>
      </c>
      <c r="F9" s="146">
        <v>0</v>
      </c>
      <c r="G9" s="146">
        <v>0</v>
      </c>
      <c r="H9" s="112">
        <f>+IF(AND(OR(F9="",F9=0),OR(G9="",G9=0)),1,IF(AND(OR(F9&lt;=Parámetros!$B$5,F9=0,F9=""),OR(G9&gt;Parámetros!$B$5,G9="",G9=0)),1,IF(AND(F9&gt;Parámetros!$B$5,F9&lt;=Parámetros!$D$5,OR(Listas!G9&gt;Parámetros!$B$5,G9="",G9=0)),1,0)))</f>
        <v>1</v>
      </c>
      <c r="I9" s="112">
        <f>+IF(AND(OR(F9="",F9=0),OR(G9="",G9=0)),1,IF(AND(OR(F9&lt;=Parámetros!$B$8,F9=0,F9=""),OR(G9&gt;Parámetros!$B$8,G9="",G9=0)),1,IF(AND(F9&gt;Parámetros!$B$8,F9&lt;=Parámetros!$D$8,OR(Listas!G9&gt;Parámetros!$B$8,G9="",G9=0)),1,0)))</f>
        <v>1</v>
      </c>
      <c r="J9" s="112">
        <f>IF(H9=1,
IF(AND(OR(F9=0,F9=""),OR(G9=0,G9="")),Parámetros!$D$5-Parámetros!$B$5+1,
IF(AND(OR(F9&lt;=Parámetros!$B$5,F9=0,F9=""),OR(G9&gt;Parámetros!$D$5,G9="",G9=0)),Parámetros!$D$5-Parámetros!$B$5+1,
IF(AND(OR(F9&lt;=Parámetros!$B$5,F9=0,F9=""),G9&lt;=Parámetros!$D$5),IF(OR(G9="",G9=0),Parámetros!$D$5-Parámetros!$B$5+1,G9-Parámetros!$B$5+1),
IF(AND(F9&gt;Parámetros!$B$5,OR(G9&gt;Parámetros!$D$5,G9="",G9=0)),Parámetros!$D$5-F9+1,
IF(AND(F9&gt;Parámetros!$B$5,G9&lt;=Parámetros!$D$5),G9-F9+1))))),0)
-
IF(H9=1,
COUNTIFS('Selección días no hábiles'!A:A,
IF(OR(F9=0,F9="",F9&lt;Parámetros!$B$5),"&gt;="&amp;Parámetros!$B$5,"&gt;="&amp;Listas!F9),
'Selección días no hábiles'!A:A,
IF(OR(G9=0,G9="",G9&gt;=Parámetros!$D$5),"&lt;="&amp;Parámetros!$D$5,"&lt;="&amp;Listas!G9),
'Selección días no hábiles'!C:C,"X"),0)</f>
        <v>43709</v>
      </c>
      <c r="K9" s="112">
        <f>IF(I9=1,
IF(AND(OR(F9=0,F9=""),OR(G9=0,G9="")),Parámetros!$D$8-Parámetros!$B$8+1,
IF(AND(F9&lt;=Parámetros!$B$8,OR(G9&gt;Parámetros!$D$8,G9="",G9=0)),Parámetros!$D$8-Parámetros!$B$8+1,
IF(AND(F9&lt;=Parámetros!$B$8,G9&lt;=Parámetros!$D$8),IF(OR(G9="",G9=0),Parámetros!$D$8-Parámetros!$B$8+1,G9-Parámetros!$B$8+1),
IF(AND(F9&gt;Parámetros!$B$8,OR(G9&gt;Parámetros!$D$8,G9="",G9=0)),Parámetros!$D$8-F9+1,
IF(AND(F9&gt;Parámetros!$B$8,G9&lt;=Parámetros!$D$8),G9-F9+1))))),0)
-
IF(I9=1,
COUNTIFS('Selección días no hábiles'!A:A,
IF(OR(F9=0,F9="",F9&lt;Parámetros!$B$8),"&gt;="&amp;Parámetros!$B$8,"&gt;="&amp;Listas!F9),
'Selección días no hábiles'!A:A,
IF(OR(G9=0,G9="",G9&gt;=Parámetros!$D$8),"&lt;="&amp;Parámetros!$D$8,"&lt;="&amp;Listas!G9),
'Selección días no hábiles'!C:C,"X"),0)</f>
        <v>1</v>
      </c>
    </row>
    <row r="10" spans="1:11">
      <c r="A10" s="143" t="s">
        <v>231</v>
      </c>
      <c r="B10" s="152">
        <v>25773141</v>
      </c>
      <c r="C10" s="153" t="s">
        <v>289</v>
      </c>
      <c r="D10" s="153" t="s">
        <v>1332</v>
      </c>
      <c r="E10" s="154" t="s">
        <v>261</v>
      </c>
      <c r="F10" s="146">
        <v>0</v>
      </c>
      <c r="G10" s="146">
        <v>0</v>
      </c>
      <c r="H10" s="112">
        <f>+IF(AND(OR(F10="",F10=0),OR(G10="",G10=0)),1,IF(AND(OR(F10&lt;=Parámetros!$B$5,F10=0,F10=""),OR(G10&gt;Parámetros!$B$5,G10="",G10=0)),1,IF(AND(F10&gt;Parámetros!$B$5,F10&lt;=Parámetros!$D$5,OR(Listas!G10&gt;Parámetros!$B$5,G10="",G10=0)),1,0)))</f>
        <v>1</v>
      </c>
      <c r="I10" s="112">
        <f>+IF(AND(OR(F10="",F10=0),OR(G10="",G10=0)),1,IF(AND(OR(F10&lt;=Parámetros!$B$8,F10=0,F10=""),OR(G10&gt;Parámetros!$B$8,G10="",G10=0)),1,IF(AND(F10&gt;Parámetros!$B$8,F10&lt;=Parámetros!$D$8,OR(Listas!G10&gt;Parámetros!$B$8,G10="",G10=0)),1,0)))</f>
        <v>1</v>
      </c>
      <c r="J10" s="112">
        <f>IF(H10=1,
IF(AND(OR(F10=0,F10=""),OR(G10=0,G10="")),Parámetros!$D$5-Parámetros!$B$5+1,
IF(AND(OR(F10&lt;=Parámetros!$B$5,F10=0,F10=""),OR(G10&gt;Parámetros!$D$5,G10="",G10=0)),Parámetros!$D$5-Parámetros!$B$5+1,
IF(AND(OR(F10&lt;=Parámetros!$B$5,F10=0,F10=""),G10&lt;=Parámetros!$D$5),IF(OR(G10="",G10=0),Parámetros!$D$5-Parámetros!$B$5+1,G10-Parámetros!$B$5+1),
IF(AND(F10&gt;Parámetros!$B$5,OR(G10&gt;Parámetros!$D$5,G10="",G10=0)),Parámetros!$D$5-F10+1,
IF(AND(F10&gt;Parámetros!$B$5,G10&lt;=Parámetros!$D$5),G10-F10+1))))),0)
-
IF(H10=1,
COUNTIFS('Selección días no hábiles'!A:A,
IF(OR(F10=0,F10="",F10&lt;Parámetros!$B$5),"&gt;="&amp;Parámetros!$B$5,"&gt;="&amp;Listas!F10),
'Selección días no hábiles'!A:A,
IF(OR(G10=0,G10="",G10&gt;=Parámetros!$D$5),"&lt;="&amp;Parámetros!$D$5,"&lt;="&amp;Listas!G10),
'Selección días no hábiles'!C:C,"X"),0)</f>
        <v>43709</v>
      </c>
      <c r="K10" s="112">
        <f>IF(I10=1,
IF(AND(OR(F10=0,F10=""),OR(G10=0,G10="")),Parámetros!$D$8-Parámetros!$B$8+1,
IF(AND(F10&lt;=Parámetros!$B$8,OR(G10&gt;Parámetros!$D$8,G10="",G10=0)),Parámetros!$D$8-Parámetros!$B$8+1,
IF(AND(F10&lt;=Parámetros!$B$8,G10&lt;=Parámetros!$D$8),IF(OR(G10="",G10=0),Parámetros!$D$8-Parámetros!$B$8+1,G10-Parámetros!$B$8+1),
IF(AND(F10&gt;Parámetros!$B$8,OR(G10&gt;Parámetros!$D$8,G10="",G10=0)),Parámetros!$D$8-F10+1,
IF(AND(F10&gt;Parámetros!$B$8,G10&lt;=Parámetros!$D$8),G10-F10+1))))),0)
-
IF(I10=1,
COUNTIFS('Selección días no hábiles'!A:A,
IF(OR(F10=0,F10="",F10&lt;Parámetros!$B$8),"&gt;="&amp;Parámetros!$B$8,"&gt;="&amp;Listas!F10),
'Selección días no hábiles'!A:A,
IF(OR(G10=0,G10="",G10&gt;=Parámetros!$D$8),"&lt;="&amp;Parámetros!$D$8,"&lt;="&amp;Listas!G10),
'Selección días no hábiles'!C:C,"X"),0)</f>
        <v>1</v>
      </c>
    </row>
    <row r="11" spans="1:11">
      <c r="A11" s="143" t="s">
        <v>232</v>
      </c>
      <c r="B11" s="152">
        <v>24717903</v>
      </c>
      <c r="C11" s="153" t="s">
        <v>290</v>
      </c>
      <c r="D11" s="153" t="s">
        <v>1333</v>
      </c>
      <c r="E11" s="154" t="s">
        <v>261</v>
      </c>
      <c r="F11" s="146">
        <v>0</v>
      </c>
      <c r="G11" s="146">
        <v>0</v>
      </c>
      <c r="H11" s="112">
        <f>+IF(AND(OR(F11="",F11=0),OR(G11="",G11=0)),1,IF(AND(OR(F11&lt;=Parámetros!$B$5,F11=0,F11=""),OR(G11&gt;Parámetros!$B$5,G11="",G11=0)),1,IF(AND(F11&gt;Parámetros!$B$5,F11&lt;=Parámetros!$D$5,OR(Listas!G11&gt;Parámetros!$B$5,G11="",G11=0)),1,0)))</f>
        <v>1</v>
      </c>
      <c r="I11" s="112">
        <f>+IF(AND(OR(F11="",F11=0),OR(G11="",G11=0)),1,IF(AND(OR(F11&lt;=Parámetros!$B$8,F11=0,F11=""),OR(G11&gt;Parámetros!$B$8,G11="",G11=0)),1,IF(AND(F11&gt;Parámetros!$B$8,F11&lt;=Parámetros!$D$8,OR(Listas!G11&gt;Parámetros!$B$8,G11="",G11=0)),1,0)))</f>
        <v>1</v>
      </c>
      <c r="J11" s="112">
        <f>IF(H11=1,
IF(AND(OR(F11=0,F11=""),OR(G11=0,G11="")),Parámetros!$D$5-Parámetros!$B$5+1,
IF(AND(OR(F11&lt;=Parámetros!$B$5,F11=0,F11=""),OR(G11&gt;Parámetros!$D$5,G11="",G11=0)),Parámetros!$D$5-Parámetros!$B$5+1,
IF(AND(OR(F11&lt;=Parámetros!$B$5,F11=0,F11=""),G11&lt;=Parámetros!$D$5),IF(OR(G11="",G11=0),Parámetros!$D$5-Parámetros!$B$5+1,G11-Parámetros!$B$5+1),
IF(AND(F11&gt;Parámetros!$B$5,OR(G11&gt;Parámetros!$D$5,G11="",G11=0)),Parámetros!$D$5-F11+1,
IF(AND(F11&gt;Parámetros!$B$5,G11&lt;=Parámetros!$D$5),G11-F11+1))))),0)
-
IF(H11=1,
COUNTIFS('Selección días no hábiles'!A:A,
IF(OR(F11=0,F11="",F11&lt;Parámetros!$B$5),"&gt;="&amp;Parámetros!$B$5,"&gt;="&amp;Listas!F11),
'Selección días no hábiles'!A:A,
IF(OR(G11=0,G11="",G11&gt;=Parámetros!$D$5),"&lt;="&amp;Parámetros!$D$5,"&lt;="&amp;Listas!G11),
'Selección días no hábiles'!C:C,"X"),0)</f>
        <v>43709</v>
      </c>
      <c r="K11" s="112">
        <f>IF(I11=1,
IF(AND(OR(F11=0,F11=""),OR(G11=0,G11="")),Parámetros!$D$8-Parámetros!$B$8+1,
IF(AND(F11&lt;=Parámetros!$B$8,OR(G11&gt;Parámetros!$D$8,G11="",G11=0)),Parámetros!$D$8-Parámetros!$B$8+1,
IF(AND(F11&lt;=Parámetros!$B$8,G11&lt;=Parámetros!$D$8),IF(OR(G11="",G11=0),Parámetros!$D$8-Parámetros!$B$8+1,G11-Parámetros!$B$8+1),
IF(AND(F11&gt;Parámetros!$B$8,OR(G11&gt;Parámetros!$D$8,G11="",G11=0)),Parámetros!$D$8-F11+1,
IF(AND(F11&gt;Parámetros!$B$8,G11&lt;=Parámetros!$D$8),G11-F11+1))))),0)
-
IF(I11=1,
COUNTIFS('Selección días no hábiles'!A:A,
IF(OR(F11=0,F11="",F11&lt;Parámetros!$B$8),"&gt;="&amp;Parámetros!$B$8,"&gt;="&amp;Listas!F11),
'Selección días no hábiles'!A:A,
IF(OR(G11=0,G11="",G11&gt;=Parámetros!$D$8),"&lt;="&amp;Parámetros!$D$8,"&lt;="&amp;Listas!G11),
'Selección días no hábiles'!C:C,"X"),0)</f>
        <v>1</v>
      </c>
    </row>
    <row r="12" spans="1:11">
      <c r="A12" s="143" t="s">
        <v>233</v>
      </c>
      <c r="B12" s="152">
        <v>19054905</v>
      </c>
      <c r="C12" s="153" t="s">
        <v>291</v>
      </c>
      <c r="D12" s="153" t="s">
        <v>68</v>
      </c>
      <c r="E12" s="154" t="s">
        <v>261</v>
      </c>
      <c r="F12" s="146">
        <v>0</v>
      </c>
      <c r="G12" s="146">
        <v>0</v>
      </c>
      <c r="H12" s="112">
        <f>+IF(AND(OR(F12="",F12=0),OR(G12="",G12=0)),1,IF(AND(OR(F12&lt;=Parámetros!$B$5,F12=0,F12=""),OR(G12&gt;Parámetros!$B$5,G12="",G12=0)),1,IF(AND(F12&gt;Parámetros!$B$5,F12&lt;=Parámetros!$D$5,OR(Listas!G12&gt;Parámetros!$B$5,G12="",G12=0)),1,0)))</f>
        <v>1</v>
      </c>
      <c r="I12" s="112">
        <f>+IF(AND(OR(F12="",F12=0),OR(G12="",G12=0)),1,IF(AND(OR(F12&lt;=Parámetros!$B$8,F12=0,F12=""),OR(G12&gt;Parámetros!$B$8,G12="",G12=0)),1,IF(AND(F12&gt;Parámetros!$B$8,F12&lt;=Parámetros!$D$8,OR(Listas!G12&gt;Parámetros!$B$8,G12="",G12=0)),1,0)))</f>
        <v>1</v>
      </c>
      <c r="J12" s="112">
        <f>IF(H12=1,
IF(AND(OR(F12=0,F12=""),OR(G12=0,G12="")),Parámetros!$D$5-Parámetros!$B$5+1,
IF(AND(OR(F12&lt;=Parámetros!$B$5,F12=0,F12=""),OR(G12&gt;Parámetros!$D$5,G12="",G12=0)),Parámetros!$D$5-Parámetros!$B$5+1,
IF(AND(OR(F12&lt;=Parámetros!$B$5,F12=0,F12=""),G12&lt;=Parámetros!$D$5),IF(OR(G12="",G12=0),Parámetros!$D$5-Parámetros!$B$5+1,G12-Parámetros!$B$5+1),
IF(AND(F12&gt;Parámetros!$B$5,OR(G12&gt;Parámetros!$D$5,G12="",G12=0)),Parámetros!$D$5-F12+1,
IF(AND(F12&gt;Parámetros!$B$5,G12&lt;=Parámetros!$D$5),G12-F12+1))))),0)
-
IF(H12=1,
COUNTIFS('Selección días no hábiles'!A:A,
IF(OR(F12=0,F12="",F12&lt;Parámetros!$B$5),"&gt;="&amp;Parámetros!$B$5,"&gt;="&amp;Listas!F12),
'Selección días no hábiles'!A:A,
IF(OR(G12=0,G12="",G12&gt;=Parámetros!$D$5),"&lt;="&amp;Parámetros!$D$5,"&lt;="&amp;Listas!G12),
'Selección días no hábiles'!C:C,"X"),0)</f>
        <v>43709</v>
      </c>
      <c r="K12" s="112">
        <f>IF(I12=1,
IF(AND(OR(F12=0,F12=""),OR(G12=0,G12="")),Parámetros!$D$8-Parámetros!$B$8+1,
IF(AND(F12&lt;=Parámetros!$B$8,OR(G12&gt;Parámetros!$D$8,G12="",G12=0)),Parámetros!$D$8-Parámetros!$B$8+1,
IF(AND(F12&lt;=Parámetros!$B$8,G12&lt;=Parámetros!$D$8),IF(OR(G12="",G12=0),Parámetros!$D$8-Parámetros!$B$8+1,G12-Parámetros!$B$8+1),
IF(AND(F12&gt;Parámetros!$B$8,OR(G12&gt;Parámetros!$D$8,G12="",G12=0)),Parámetros!$D$8-F12+1,
IF(AND(F12&gt;Parámetros!$B$8,G12&lt;=Parámetros!$D$8),G12-F12+1))))),0)
-
IF(I12=1,
COUNTIFS('Selección días no hábiles'!A:A,
IF(OR(F12=0,F12="",F12&lt;Parámetros!$B$8),"&gt;="&amp;Parámetros!$B$8,"&gt;="&amp;Listas!F12),
'Selección días no hábiles'!A:A,
IF(OR(G12=0,G12="",G12&gt;=Parámetros!$D$8),"&lt;="&amp;Parámetros!$D$8,"&lt;="&amp;Listas!G12),
'Selección días no hábiles'!C:C,"X"),0)</f>
        <v>1</v>
      </c>
    </row>
    <row r="13" spans="1:11">
      <c r="A13" s="143" t="s">
        <v>234</v>
      </c>
      <c r="B13" s="152">
        <v>17255333</v>
      </c>
      <c r="C13" s="153" t="s">
        <v>292</v>
      </c>
      <c r="D13" s="153" t="s">
        <v>1334</v>
      </c>
      <c r="E13" s="154" t="s">
        <v>261</v>
      </c>
      <c r="F13" s="146">
        <v>0</v>
      </c>
      <c r="G13" s="146">
        <v>0</v>
      </c>
      <c r="H13" s="112">
        <f>+IF(AND(OR(F13="",F13=0),OR(G13="",G13=0)),1,IF(AND(OR(F13&lt;=Parámetros!$B$5,F13=0,F13=""),OR(G13&gt;Parámetros!$B$5,G13="",G13=0)),1,IF(AND(F13&gt;Parámetros!$B$5,F13&lt;=Parámetros!$D$5,OR(Listas!G13&gt;Parámetros!$B$5,G13="",G13=0)),1,0)))</f>
        <v>1</v>
      </c>
      <c r="I13" s="112">
        <f>+IF(AND(OR(F13="",F13=0),OR(G13="",G13=0)),1,IF(AND(OR(F13&lt;=Parámetros!$B$8,F13=0,F13=""),OR(G13&gt;Parámetros!$B$8,G13="",G13=0)),1,IF(AND(F13&gt;Parámetros!$B$8,F13&lt;=Parámetros!$D$8,OR(Listas!G13&gt;Parámetros!$B$8,G13="",G13=0)),1,0)))</f>
        <v>1</v>
      </c>
      <c r="J13" s="112">
        <f>IF(H13=1,
IF(AND(OR(F13=0,F13=""),OR(G13=0,G13="")),Parámetros!$D$5-Parámetros!$B$5+1,
IF(AND(OR(F13&lt;=Parámetros!$B$5,F13=0,F13=""),OR(G13&gt;Parámetros!$D$5,G13="",G13=0)),Parámetros!$D$5-Parámetros!$B$5+1,
IF(AND(OR(F13&lt;=Parámetros!$B$5,F13=0,F13=""),G13&lt;=Parámetros!$D$5),IF(OR(G13="",G13=0),Parámetros!$D$5-Parámetros!$B$5+1,G13-Parámetros!$B$5+1),
IF(AND(F13&gt;Parámetros!$B$5,OR(G13&gt;Parámetros!$D$5,G13="",G13=0)),Parámetros!$D$5-F13+1,
IF(AND(F13&gt;Parámetros!$B$5,G13&lt;=Parámetros!$D$5),G13-F13+1))))),0)
-
IF(H13=1,
COUNTIFS('Selección días no hábiles'!A:A,
IF(OR(F13=0,F13="",F13&lt;Parámetros!$B$5),"&gt;="&amp;Parámetros!$B$5,"&gt;="&amp;Listas!F13),
'Selección días no hábiles'!A:A,
IF(OR(G13=0,G13="",G13&gt;=Parámetros!$D$5),"&lt;="&amp;Parámetros!$D$5,"&lt;="&amp;Listas!G13),
'Selección días no hábiles'!C:C,"X"),0)</f>
        <v>43709</v>
      </c>
      <c r="K13" s="112">
        <f>IF(I13=1,
IF(AND(OR(F13=0,F13=""),OR(G13=0,G13="")),Parámetros!$D$8-Parámetros!$B$8+1,
IF(AND(F13&lt;=Parámetros!$B$8,OR(G13&gt;Parámetros!$D$8,G13="",G13=0)),Parámetros!$D$8-Parámetros!$B$8+1,
IF(AND(F13&lt;=Parámetros!$B$8,G13&lt;=Parámetros!$D$8),IF(OR(G13="",G13=0),Parámetros!$D$8-Parámetros!$B$8+1,G13-Parámetros!$B$8+1),
IF(AND(F13&gt;Parámetros!$B$8,OR(G13&gt;Parámetros!$D$8,G13="",G13=0)),Parámetros!$D$8-F13+1,
IF(AND(F13&gt;Parámetros!$B$8,G13&lt;=Parámetros!$D$8),G13-F13+1))))),0)
-
IF(I13=1,
COUNTIFS('Selección días no hábiles'!A:A,
IF(OR(F13=0,F13="",F13&lt;Parámetros!$B$8),"&gt;="&amp;Parámetros!$B$8,"&gt;="&amp;Listas!F13),
'Selección días no hábiles'!A:A,
IF(OR(G13=0,G13="",G13&gt;=Parámetros!$D$8),"&lt;="&amp;Parámetros!$D$8,"&lt;="&amp;Listas!G13),
'Selección días no hábiles'!C:C,"X"),0)</f>
        <v>1</v>
      </c>
    </row>
    <row r="14" spans="1:11">
      <c r="A14" s="143" t="s">
        <v>235</v>
      </c>
      <c r="B14" s="152">
        <v>26858644</v>
      </c>
      <c r="C14" s="153" t="s">
        <v>293</v>
      </c>
      <c r="D14" s="153" t="s">
        <v>1335</v>
      </c>
      <c r="E14" s="154" t="s">
        <v>261</v>
      </c>
      <c r="F14" s="146">
        <v>0</v>
      </c>
      <c r="G14" s="146">
        <v>0</v>
      </c>
      <c r="H14" s="112">
        <f>+IF(AND(OR(F14="",F14=0),OR(G14="",G14=0)),1,IF(AND(OR(F14&lt;=Parámetros!$B$5,F14=0,F14=""),OR(G14&gt;Parámetros!$B$5,G14="",G14=0)),1,IF(AND(F14&gt;Parámetros!$B$5,F14&lt;=Parámetros!$D$5,OR(Listas!G14&gt;Parámetros!$B$5,G14="",G14=0)),1,0)))</f>
        <v>1</v>
      </c>
      <c r="I14" s="112">
        <f>+IF(AND(OR(F14="",F14=0),OR(G14="",G14=0)),1,IF(AND(OR(F14&lt;=Parámetros!$B$8,F14=0,F14=""),OR(G14&gt;Parámetros!$B$8,G14="",G14=0)),1,IF(AND(F14&gt;Parámetros!$B$8,F14&lt;=Parámetros!$D$8,OR(Listas!G14&gt;Parámetros!$B$8,G14="",G14=0)),1,0)))</f>
        <v>1</v>
      </c>
      <c r="J14" s="112">
        <f>IF(H14=1,
IF(AND(OR(F14=0,F14=""),OR(G14=0,G14="")),Parámetros!$D$5-Parámetros!$B$5+1,
IF(AND(OR(F14&lt;=Parámetros!$B$5,F14=0,F14=""),OR(G14&gt;Parámetros!$D$5,G14="",G14=0)),Parámetros!$D$5-Parámetros!$B$5+1,
IF(AND(OR(F14&lt;=Parámetros!$B$5,F14=0,F14=""),G14&lt;=Parámetros!$D$5),IF(OR(G14="",G14=0),Parámetros!$D$5-Parámetros!$B$5+1,G14-Parámetros!$B$5+1),
IF(AND(F14&gt;Parámetros!$B$5,OR(G14&gt;Parámetros!$D$5,G14="",G14=0)),Parámetros!$D$5-F14+1,
IF(AND(F14&gt;Parámetros!$B$5,G14&lt;=Parámetros!$D$5),G14-F14+1))))),0)
-
IF(H14=1,
COUNTIFS('Selección días no hábiles'!A:A,
IF(OR(F14=0,F14="",F14&lt;Parámetros!$B$5),"&gt;="&amp;Parámetros!$B$5,"&gt;="&amp;Listas!F14),
'Selección días no hábiles'!A:A,
IF(OR(G14=0,G14="",G14&gt;=Parámetros!$D$5),"&lt;="&amp;Parámetros!$D$5,"&lt;="&amp;Listas!G14),
'Selección días no hábiles'!C:C,"X"),0)</f>
        <v>43709</v>
      </c>
      <c r="K14" s="112">
        <f>IF(I14=1,
IF(AND(OR(F14=0,F14=""),OR(G14=0,G14="")),Parámetros!$D$8-Parámetros!$B$8+1,
IF(AND(F14&lt;=Parámetros!$B$8,OR(G14&gt;Parámetros!$D$8,G14="",G14=0)),Parámetros!$D$8-Parámetros!$B$8+1,
IF(AND(F14&lt;=Parámetros!$B$8,G14&lt;=Parámetros!$D$8),IF(OR(G14="",G14=0),Parámetros!$D$8-Parámetros!$B$8+1,G14-Parámetros!$B$8+1),
IF(AND(F14&gt;Parámetros!$B$8,OR(G14&gt;Parámetros!$D$8,G14="",G14=0)),Parámetros!$D$8-F14+1,
IF(AND(F14&gt;Parámetros!$B$8,G14&lt;=Parámetros!$D$8),G14-F14+1))))),0)
-
IF(I14=1,
COUNTIFS('Selección días no hábiles'!A:A,
IF(OR(F14=0,F14="",F14&lt;Parámetros!$B$8),"&gt;="&amp;Parámetros!$B$8,"&gt;="&amp;Listas!F14),
'Selección días no hábiles'!A:A,
IF(OR(G14=0,G14="",G14&gt;=Parámetros!$D$8),"&lt;="&amp;Parámetros!$D$8,"&lt;="&amp;Listas!G14),
'Selección días no hábiles'!C:C,"X"),0)</f>
        <v>1</v>
      </c>
    </row>
    <row r="15" spans="1:11">
      <c r="A15" s="143" t="s">
        <v>236</v>
      </c>
      <c r="B15" s="152">
        <v>31976047</v>
      </c>
      <c r="C15" s="153" t="s">
        <v>293</v>
      </c>
      <c r="D15" s="153" t="s">
        <v>72</v>
      </c>
      <c r="E15" s="154" t="s">
        <v>261</v>
      </c>
      <c r="F15" s="146">
        <v>0</v>
      </c>
      <c r="G15" s="146">
        <v>0</v>
      </c>
      <c r="H15" s="112">
        <f>+IF(AND(OR(F15="",F15=0),OR(G15="",G15=0)),1,IF(AND(OR(F15&lt;=Parámetros!$B$5,F15=0,F15=""),OR(G15&gt;Parámetros!$B$5,G15="",G15=0)),1,IF(AND(F15&gt;Parámetros!$B$5,F15&lt;=Parámetros!$D$5,OR(Listas!G15&gt;Parámetros!$B$5,G15="",G15=0)),1,0)))</f>
        <v>1</v>
      </c>
      <c r="I15" s="112">
        <f>+IF(AND(OR(F15="",F15=0),OR(G15="",G15=0)),1,IF(AND(OR(F15&lt;=Parámetros!$B$8,F15=0,F15=""),OR(G15&gt;Parámetros!$B$8,G15="",G15=0)),1,IF(AND(F15&gt;Parámetros!$B$8,F15&lt;=Parámetros!$D$8,OR(Listas!G15&gt;Parámetros!$B$8,G15="",G15=0)),1,0)))</f>
        <v>1</v>
      </c>
      <c r="J15" s="112">
        <f>IF(H15=1,
IF(AND(OR(F15=0,F15=""),OR(G15=0,G15="")),Parámetros!$D$5-Parámetros!$B$5+1,
IF(AND(OR(F15&lt;=Parámetros!$B$5,F15=0,F15=""),OR(G15&gt;Parámetros!$D$5,G15="",G15=0)),Parámetros!$D$5-Parámetros!$B$5+1,
IF(AND(OR(F15&lt;=Parámetros!$B$5,F15=0,F15=""),G15&lt;=Parámetros!$D$5),IF(OR(G15="",G15=0),Parámetros!$D$5-Parámetros!$B$5+1,G15-Parámetros!$B$5+1),
IF(AND(F15&gt;Parámetros!$B$5,OR(G15&gt;Parámetros!$D$5,G15="",G15=0)),Parámetros!$D$5-F15+1,
IF(AND(F15&gt;Parámetros!$B$5,G15&lt;=Parámetros!$D$5),G15-F15+1))))),0)
-
IF(H15=1,
COUNTIFS('Selección días no hábiles'!A:A,
IF(OR(F15=0,F15="",F15&lt;Parámetros!$B$5),"&gt;="&amp;Parámetros!$B$5,"&gt;="&amp;Listas!F15),
'Selección días no hábiles'!A:A,
IF(OR(G15=0,G15="",G15&gt;=Parámetros!$D$5),"&lt;="&amp;Parámetros!$D$5,"&lt;="&amp;Listas!G15),
'Selección días no hábiles'!C:C,"X"),0)</f>
        <v>43709</v>
      </c>
      <c r="K15" s="112">
        <f>IF(I15=1,
IF(AND(OR(F15=0,F15=""),OR(G15=0,G15="")),Parámetros!$D$8-Parámetros!$B$8+1,
IF(AND(F15&lt;=Parámetros!$B$8,OR(G15&gt;Parámetros!$D$8,G15="",G15=0)),Parámetros!$D$8-Parámetros!$B$8+1,
IF(AND(F15&lt;=Parámetros!$B$8,G15&lt;=Parámetros!$D$8),IF(OR(G15="",G15=0),Parámetros!$D$8-Parámetros!$B$8+1,G15-Parámetros!$B$8+1),
IF(AND(F15&gt;Parámetros!$B$8,OR(G15&gt;Parámetros!$D$8,G15="",G15=0)),Parámetros!$D$8-F15+1,
IF(AND(F15&gt;Parámetros!$B$8,G15&lt;=Parámetros!$D$8),G15-F15+1))))),0)
-
IF(I15=1,
COUNTIFS('Selección días no hábiles'!A:A,
IF(OR(F15=0,F15="",F15&lt;Parámetros!$B$8),"&gt;="&amp;Parámetros!$B$8,"&gt;="&amp;Listas!F15),
'Selección días no hábiles'!A:A,
IF(OR(G15=0,G15="",G15&gt;=Parámetros!$D$8),"&lt;="&amp;Parámetros!$D$8,"&lt;="&amp;Listas!G15),
'Selección días no hábiles'!C:C,"X"),0)</f>
        <v>1</v>
      </c>
    </row>
    <row r="16" spans="1:11">
      <c r="A16" s="143" t="s">
        <v>237</v>
      </c>
      <c r="B16" s="152">
        <v>32982530</v>
      </c>
      <c r="C16" s="153" t="s">
        <v>294</v>
      </c>
      <c r="D16" s="153" t="s">
        <v>1336</v>
      </c>
      <c r="E16" s="154" t="s">
        <v>261</v>
      </c>
      <c r="F16" s="146">
        <v>0</v>
      </c>
      <c r="G16" s="146">
        <v>0</v>
      </c>
      <c r="H16" s="112">
        <f>+IF(AND(OR(F16="",F16=0),OR(G16="",G16=0)),1,IF(AND(OR(F16&lt;=Parámetros!$B$5,F16=0,F16=""),OR(G16&gt;Parámetros!$B$5,G16="",G16=0)),1,IF(AND(F16&gt;Parámetros!$B$5,F16&lt;=Parámetros!$D$5,OR(Listas!G16&gt;Parámetros!$B$5,G16="",G16=0)),1,0)))</f>
        <v>1</v>
      </c>
      <c r="I16" s="112">
        <f>+IF(AND(OR(F16="",F16=0),OR(G16="",G16=0)),1,IF(AND(OR(F16&lt;=Parámetros!$B$8,F16=0,F16=""),OR(G16&gt;Parámetros!$B$8,G16="",G16=0)),1,IF(AND(F16&gt;Parámetros!$B$8,F16&lt;=Parámetros!$D$8,OR(Listas!G16&gt;Parámetros!$B$8,G16="",G16=0)),1,0)))</f>
        <v>1</v>
      </c>
      <c r="J16" s="112">
        <f>IF(H16=1,
IF(AND(OR(F16=0,F16=""),OR(G16=0,G16="")),Parámetros!$D$5-Parámetros!$B$5+1,
IF(AND(OR(F16&lt;=Parámetros!$B$5,F16=0,F16=""),OR(G16&gt;Parámetros!$D$5,G16="",G16=0)),Parámetros!$D$5-Parámetros!$B$5+1,
IF(AND(OR(F16&lt;=Parámetros!$B$5,F16=0,F16=""),G16&lt;=Parámetros!$D$5),IF(OR(G16="",G16=0),Parámetros!$D$5-Parámetros!$B$5+1,G16-Parámetros!$B$5+1),
IF(AND(F16&gt;Parámetros!$B$5,OR(G16&gt;Parámetros!$D$5,G16="",G16=0)),Parámetros!$D$5-F16+1,
IF(AND(F16&gt;Parámetros!$B$5,G16&lt;=Parámetros!$D$5),G16-F16+1))))),0)
-
IF(H16=1,
COUNTIFS('Selección días no hábiles'!A:A,
IF(OR(F16=0,F16="",F16&lt;Parámetros!$B$5),"&gt;="&amp;Parámetros!$B$5,"&gt;="&amp;Listas!F16),
'Selección días no hábiles'!A:A,
IF(OR(G16=0,G16="",G16&gt;=Parámetros!$D$5),"&lt;="&amp;Parámetros!$D$5,"&lt;="&amp;Listas!G16),
'Selección días no hábiles'!C:C,"X"),0)</f>
        <v>43709</v>
      </c>
      <c r="K16" s="112">
        <f>IF(I16=1,
IF(AND(OR(F16=0,F16=""),OR(G16=0,G16="")),Parámetros!$D$8-Parámetros!$B$8+1,
IF(AND(F16&lt;=Parámetros!$B$8,OR(G16&gt;Parámetros!$D$8,G16="",G16=0)),Parámetros!$D$8-Parámetros!$B$8+1,
IF(AND(F16&lt;=Parámetros!$B$8,G16&lt;=Parámetros!$D$8),IF(OR(G16="",G16=0),Parámetros!$D$8-Parámetros!$B$8+1,G16-Parámetros!$B$8+1),
IF(AND(F16&gt;Parámetros!$B$8,OR(G16&gt;Parámetros!$D$8,G16="",G16=0)),Parámetros!$D$8-F16+1,
IF(AND(F16&gt;Parámetros!$B$8,G16&lt;=Parámetros!$D$8),G16-F16+1))))),0)
-
IF(I16=1,
COUNTIFS('Selección días no hábiles'!A:A,
IF(OR(F16=0,F16="",F16&lt;Parámetros!$B$8),"&gt;="&amp;Parámetros!$B$8,"&gt;="&amp;Listas!F16),
'Selección días no hábiles'!A:A,
IF(OR(G16=0,G16="",G16&gt;=Parámetros!$D$8),"&lt;="&amp;Parámetros!$D$8,"&lt;="&amp;Listas!G16),
'Selección días no hábiles'!C:C,"X"),0)</f>
        <v>1</v>
      </c>
    </row>
    <row r="17" spans="1:11">
      <c r="A17" s="143" t="s">
        <v>238</v>
      </c>
      <c r="B17" s="152">
        <v>14792583</v>
      </c>
      <c r="C17" s="153" t="s">
        <v>295</v>
      </c>
      <c r="D17" s="153" t="s">
        <v>1337</v>
      </c>
      <c r="E17" s="154" t="s">
        <v>261</v>
      </c>
      <c r="F17" s="146">
        <v>0</v>
      </c>
      <c r="G17" s="146">
        <v>0</v>
      </c>
      <c r="H17" s="112">
        <f>+IF(AND(OR(F17="",F17=0),OR(G17="",G17=0)),1,IF(AND(OR(F17&lt;=Parámetros!$B$5,F17=0,F17=""),OR(G17&gt;Parámetros!$B$5,G17="",G17=0)),1,IF(AND(F17&gt;Parámetros!$B$5,F17&lt;=Parámetros!$D$5,OR(Listas!G17&gt;Parámetros!$B$5,G17="",G17=0)),1,0)))</f>
        <v>1</v>
      </c>
      <c r="I17" s="112">
        <f>+IF(AND(OR(F17="",F17=0),OR(G17="",G17=0)),1,IF(AND(OR(F17&lt;=Parámetros!$B$8,F17=0,F17=""),OR(G17&gt;Parámetros!$B$8,G17="",G17=0)),1,IF(AND(F17&gt;Parámetros!$B$8,F17&lt;=Parámetros!$D$8,OR(Listas!G17&gt;Parámetros!$B$8,G17="",G17=0)),1,0)))</f>
        <v>1</v>
      </c>
      <c r="J17" s="112">
        <f>IF(H17=1,
IF(AND(OR(F17=0,F17=""),OR(G17=0,G17="")),Parámetros!$D$5-Parámetros!$B$5+1,
IF(AND(OR(F17&lt;=Parámetros!$B$5,F17=0,F17=""),OR(G17&gt;Parámetros!$D$5,G17="",G17=0)),Parámetros!$D$5-Parámetros!$B$5+1,
IF(AND(OR(F17&lt;=Parámetros!$B$5,F17=0,F17=""),G17&lt;=Parámetros!$D$5),IF(OR(G17="",G17=0),Parámetros!$D$5-Parámetros!$B$5+1,G17-Parámetros!$B$5+1),
IF(AND(F17&gt;Parámetros!$B$5,OR(G17&gt;Parámetros!$D$5,G17="",G17=0)),Parámetros!$D$5-F17+1,
IF(AND(F17&gt;Parámetros!$B$5,G17&lt;=Parámetros!$D$5),G17-F17+1))))),0)
-
IF(H17=1,
COUNTIFS('Selección días no hábiles'!A:A,
IF(OR(F17=0,F17="",F17&lt;Parámetros!$B$5),"&gt;="&amp;Parámetros!$B$5,"&gt;="&amp;Listas!F17),
'Selección días no hábiles'!A:A,
IF(OR(G17=0,G17="",G17&gt;=Parámetros!$D$5),"&lt;="&amp;Parámetros!$D$5,"&lt;="&amp;Listas!G17),
'Selección días no hábiles'!C:C,"X"),0)</f>
        <v>43709</v>
      </c>
      <c r="K17" s="112">
        <f>IF(I17=1,
IF(AND(OR(F17=0,F17=""),OR(G17=0,G17="")),Parámetros!$D$8-Parámetros!$B$8+1,
IF(AND(F17&lt;=Parámetros!$B$8,OR(G17&gt;Parámetros!$D$8,G17="",G17=0)),Parámetros!$D$8-Parámetros!$B$8+1,
IF(AND(F17&lt;=Parámetros!$B$8,G17&lt;=Parámetros!$D$8),IF(OR(G17="",G17=0),Parámetros!$D$8-Parámetros!$B$8+1,G17-Parámetros!$B$8+1),
IF(AND(F17&gt;Parámetros!$B$8,OR(G17&gt;Parámetros!$D$8,G17="",G17=0)),Parámetros!$D$8-F17+1,
IF(AND(F17&gt;Parámetros!$B$8,G17&lt;=Parámetros!$D$8),G17-F17+1))))),0)
-
IF(I17=1,
COUNTIFS('Selección días no hábiles'!A:A,
IF(OR(F17=0,F17="",F17&lt;Parámetros!$B$8),"&gt;="&amp;Parámetros!$B$8,"&gt;="&amp;Listas!F17),
'Selección días no hábiles'!A:A,
IF(OR(G17=0,G17="",G17&gt;=Parámetros!$D$8),"&lt;="&amp;Parámetros!$D$8,"&lt;="&amp;Listas!G17),
'Selección días no hábiles'!C:C,"X"),0)</f>
        <v>1</v>
      </c>
    </row>
    <row r="18" spans="1:11">
      <c r="A18" s="143" t="s">
        <v>239</v>
      </c>
      <c r="B18" s="152">
        <v>23459011</v>
      </c>
      <c r="C18" s="153" t="s">
        <v>296</v>
      </c>
      <c r="D18" s="153" t="s">
        <v>1338</v>
      </c>
      <c r="E18" s="154" t="s">
        <v>261</v>
      </c>
      <c r="F18" s="146">
        <v>0</v>
      </c>
      <c r="G18" s="146">
        <v>0</v>
      </c>
      <c r="H18" s="112">
        <f>+IF(AND(OR(F18="",F18=0),OR(G18="",G18=0)),1,IF(AND(OR(F18&lt;=Parámetros!$B$5,F18=0,F18=""),OR(G18&gt;Parámetros!$B$5,G18="",G18=0)),1,IF(AND(F18&gt;Parámetros!$B$5,F18&lt;=Parámetros!$D$5,OR(Listas!G18&gt;Parámetros!$B$5,G18="",G18=0)),1,0)))</f>
        <v>1</v>
      </c>
      <c r="I18" s="112">
        <f>+IF(AND(OR(F18="",F18=0),OR(G18="",G18=0)),1,IF(AND(OR(F18&lt;=Parámetros!$B$8,F18=0,F18=""),OR(G18&gt;Parámetros!$B$8,G18="",G18=0)),1,IF(AND(F18&gt;Parámetros!$B$8,F18&lt;=Parámetros!$D$8,OR(Listas!G18&gt;Parámetros!$B$8,G18="",G18=0)),1,0)))</f>
        <v>1</v>
      </c>
      <c r="J18" s="112">
        <f>IF(H18=1,
IF(AND(OR(F18=0,F18=""),OR(G18=0,G18="")),Parámetros!$D$5-Parámetros!$B$5+1,
IF(AND(OR(F18&lt;=Parámetros!$B$5,F18=0,F18=""),OR(G18&gt;Parámetros!$D$5,G18="",G18=0)),Parámetros!$D$5-Parámetros!$B$5+1,
IF(AND(OR(F18&lt;=Parámetros!$B$5,F18=0,F18=""),G18&lt;=Parámetros!$D$5),IF(OR(G18="",G18=0),Parámetros!$D$5-Parámetros!$B$5+1,G18-Parámetros!$B$5+1),
IF(AND(F18&gt;Parámetros!$B$5,OR(G18&gt;Parámetros!$D$5,G18="",G18=0)),Parámetros!$D$5-F18+1,
IF(AND(F18&gt;Parámetros!$B$5,G18&lt;=Parámetros!$D$5),G18-F18+1))))),0)
-
IF(H18=1,
COUNTIFS('Selección días no hábiles'!A:A,
IF(OR(F18=0,F18="",F18&lt;Parámetros!$B$5),"&gt;="&amp;Parámetros!$B$5,"&gt;="&amp;Listas!F18),
'Selección días no hábiles'!A:A,
IF(OR(G18=0,G18="",G18&gt;=Parámetros!$D$5),"&lt;="&amp;Parámetros!$D$5,"&lt;="&amp;Listas!G18),
'Selección días no hábiles'!C:C,"X"),0)</f>
        <v>43709</v>
      </c>
      <c r="K18" s="112">
        <f>IF(I18=1,
IF(AND(OR(F18=0,F18=""),OR(G18=0,G18="")),Parámetros!$D$8-Parámetros!$B$8+1,
IF(AND(F18&lt;=Parámetros!$B$8,OR(G18&gt;Parámetros!$D$8,G18="",G18=0)),Parámetros!$D$8-Parámetros!$B$8+1,
IF(AND(F18&lt;=Parámetros!$B$8,G18&lt;=Parámetros!$D$8),IF(OR(G18="",G18=0),Parámetros!$D$8-Parámetros!$B$8+1,G18-Parámetros!$B$8+1),
IF(AND(F18&gt;Parámetros!$B$8,OR(G18&gt;Parámetros!$D$8,G18="",G18=0)),Parámetros!$D$8-F18+1,
IF(AND(F18&gt;Parámetros!$B$8,G18&lt;=Parámetros!$D$8),G18-F18+1))))),0)
-
IF(I18=1,
COUNTIFS('Selección días no hábiles'!A:A,
IF(OR(F18=0,F18="",F18&lt;Parámetros!$B$8),"&gt;="&amp;Parámetros!$B$8,"&gt;="&amp;Listas!F18),
'Selección días no hábiles'!A:A,
IF(OR(G18=0,G18="",G18&gt;=Parámetros!$D$8),"&lt;="&amp;Parámetros!$D$8,"&lt;="&amp;Listas!G18),
'Selección días no hábiles'!C:C,"X"),0)</f>
        <v>1</v>
      </c>
    </row>
    <row r="19" spans="1:11">
      <c r="A19" s="143" t="s">
        <v>240</v>
      </c>
      <c r="B19" s="152">
        <v>22996020</v>
      </c>
      <c r="C19" s="153" t="s">
        <v>297</v>
      </c>
      <c r="D19" s="153" t="s">
        <v>1339</v>
      </c>
      <c r="E19" s="154" t="s">
        <v>261</v>
      </c>
      <c r="F19" s="146">
        <v>0</v>
      </c>
      <c r="G19" s="146">
        <v>0</v>
      </c>
      <c r="H19" s="112">
        <f>+IF(AND(OR(F19="",F19=0),OR(G19="",G19=0)),1,IF(AND(OR(F19&lt;=Parámetros!$B$5,F19=0,F19=""),OR(G19&gt;Parámetros!$B$5,G19="",G19=0)),1,IF(AND(F19&gt;Parámetros!$B$5,F19&lt;=Parámetros!$D$5,OR(Listas!G19&gt;Parámetros!$B$5,G19="",G19=0)),1,0)))</f>
        <v>1</v>
      </c>
      <c r="I19" s="112">
        <f>+IF(AND(OR(F19="",F19=0),OR(G19="",G19=0)),1,IF(AND(OR(F19&lt;=Parámetros!$B$8,F19=0,F19=""),OR(G19&gt;Parámetros!$B$8,G19="",G19=0)),1,IF(AND(F19&gt;Parámetros!$B$8,F19&lt;=Parámetros!$D$8,OR(Listas!G19&gt;Parámetros!$B$8,G19="",G19=0)),1,0)))</f>
        <v>1</v>
      </c>
      <c r="J19" s="112">
        <f>IF(H19=1,
IF(AND(OR(F19=0,F19=""),OR(G19=0,G19="")),Parámetros!$D$5-Parámetros!$B$5+1,
IF(AND(OR(F19&lt;=Parámetros!$B$5,F19=0,F19=""),OR(G19&gt;Parámetros!$D$5,G19="",G19=0)),Parámetros!$D$5-Parámetros!$B$5+1,
IF(AND(OR(F19&lt;=Parámetros!$B$5,F19=0,F19=""),G19&lt;=Parámetros!$D$5),IF(OR(G19="",G19=0),Parámetros!$D$5-Parámetros!$B$5+1,G19-Parámetros!$B$5+1),
IF(AND(F19&gt;Parámetros!$B$5,OR(G19&gt;Parámetros!$D$5,G19="",G19=0)),Parámetros!$D$5-F19+1,
IF(AND(F19&gt;Parámetros!$B$5,G19&lt;=Parámetros!$D$5),G19-F19+1))))),0)
-
IF(H19=1,
COUNTIFS('Selección días no hábiles'!A:A,
IF(OR(F19=0,F19="",F19&lt;Parámetros!$B$5),"&gt;="&amp;Parámetros!$B$5,"&gt;="&amp;Listas!F19),
'Selección días no hábiles'!A:A,
IF(OR(G19=0,G19="",G19&gt;=Parámetros!$D$5),"&lt;="&amp;Parámetros!$D$5,"&lt;="&amp;Listas!G19),
'Selección días no hábiles'!C:C,"X"),0)</f>
        <v>43709</v>
      </c>
      <c r="K19" s="112">
        <f>IF(I19=1,
IF(AND(OR(F19=0,F19=""),OR(G19=0,G19="")),Parámetros!$D$8-Parámetros!$B$8+1,
IF(AND(F19&lt;=Parámetros!$B$8,OR(G19&gt;Parámetros!$D$8,G19="",G19=0)),Parámetros!$D$8-Parámetros!$B$8+1,
IF(AND(F19&lt;=Parámetros!$B$8,G19&lt;=Parámetros!$D$8),IF(OR(G19="",G19=0),Parámetros!$D$8-Parámetros!$B$8+1,G19-Parámetros!$B$8+1),
IF(AND(F19&gt;Parámetros!$B$8,OR(G19&gt;Parámetros!$D$8,G19="",G19=0)),Parámetros!$D$8-F19+1,
IF(AND(F19&gt;Parámetros!$B$8,G19&lt;=Parámetros!$D$8),G19-F19+1))))),0)
-
IF(I19=1,
COUNTIFS('Selección días no hábiles'!A:A,
IF(OR(F19=0,F19="",F19&lt;Parámetros!$B$8),"&gt;="&amp;Parámetros!$B$8,"&gt;="&amp;Listas!F19),
'Selección días no hábiles'!A:A,
IF(OR(G19=0,G19="",G19&gt;=Parámetros!$D$8),"&lt;="&amp;Parámetros!$D$8,"&lt;="&amp;Listas!G19),
'Selección días no hábiles'!C:C,"X"),0)</f>
        <v>1</v>
      </c>
    </row>
    <row r="20" spans="1:11">
      <c r="A20" s="143" t="s">
        <v>241</v>
      </c>
      <c r="B20" s="152">
        <v>32539184</v>
      </c>
      <c r="C20" s="153" t="s">
        <v>298</v>
      </c>
      <c r="D20" s="153" t="s">
        <v>1340</v>
      </c>
      <c r="E20" s="154" t="s">
        <v>261</v>
      </c>
      <c r="F20" s="146">
        <v>0</v>
      </c>
      <c r="G20" s="146">
        <v>0</v>
      </c>
      <c r="H20" s="112">
        <f>+IF(AND(OR(F20="",F20=0),OR(G20="",G20=0)),1,IF(AND(OR(F20&lt;=Parámetros!$B$5,F20=0,F20=""),OR(G20&gt;Parámetros!$B$5,G20="",G20=0)),1,IF(AND(F20&gt;Parámetros!$B$5,F20&lt;=Parámetros!$D$5,OR(Listas!G20&gt;Parámetros!$B$5,G20="",G20=0)),1,0)))</f>
        <v>1</v>
      </c>
      <c r="I20" s="112">
        <f>+IF(AND(OR(F20="",F20=0),OR(G20="",G20=0)),1,IF(AND(OR(F20&lt;=Parámetros!$B$8,F20=0,F20=""),OR(G20&gt;Parámetros!$B$8,G20="",G20=0)),1,IF(AND(F20&gt;Parámetros!$B$8,F20&lt;=Parámetros!$D$8,OR(Listas!G20&gt;Parámetros!$B$8,G20="",G20=0)),1,0)))</f>
        <v>1</v>
      </c>
      <c r="J20" s="112">
        <f>IF(H20=1,
IF(AND(OR(F20=0,F20=""),OR(G20=0,G20="")),Parámetros!$D$5-Parámetros!$B$5+1,
IF(AND(OR(F20&lt;=Parámetros!$B$5,F20=0,F20=""),OR(G20&gt;Parámetros!$D$5,G20="",G20=0)),Parámetros!$D$5-Parámetros!$B$5+1,
IF(AND(OR(F20&lt;=Parámetros!$B$5,F20=0,F20=""),G20&lt;=Parámetros!$D$5),IF(OR(G20="",G20=0),Parámetros!$D$5-Parámetros!$B$5+1,G20-Parámetros!$B$5+1),
IF(AND(F20&gt;Parámetros!$B$5,OR(G20&gt;Parámetros!$D$5,G20="",G20=0)),Parámetros!$D$5-F20+1,
IF(AND(F20&gt;Parámetros!$B$5,G20&lt;=Parámetros!$D$5),G20-F20+1))))),0)
-
IF(H20=1,
COUNTIFS('Selección días no hábiles'!A:A,
IF(OR(F20=0,F20="",F20&lt;Parámetros!$B$5),"&gt;="&amp;Parámetros!$B$5,"&gt;="&amp;Listas!F20),
'Selección días no hábiles'!A:A,
IF(OR(G20=0,G20="",G20&gt;=Parámetros!$D$5),"&lt;="&amp;Parámetros!$D$5,"&lt;="&amp;Listas!G20),
'Selección días no hábiles'!C:C,"X"),0)</f>
        <v>43709</v>
      </c>
      <c r="K20" s="112">
        <f>IF(I20=1,
IF(AND(OR(F20=0,F20=""),OR(G20=0,G20="")),Parámetros!$D$8-Parámetros!$B$8+1,
IF(AND(F20&lt;=Parámetros!$B$8,OR(G20&gt;Parámetros!$D$8,G20="",G20=0)),Parámetros!$D$8-Parámetros!$B$8+1,
IF(AND(F20&lt;=Parámetros!$B$8,G20&lt;=Parámetros!$D$8),IF(OR(G20="",G20=0),Parámetros!$D$8-Parámetros!$B$8+1,G20-Parámetros!$B$8+1),
IF(AND(F20&gt;Parámetros!$B$8,OR(G20&gt;Parámetros!$D$8,G20="",G20=0)),Parámetros!$D$8-F20+1,
IF(AND(F20&gt;Parámetros!$B$8,G20&lt;=Parámetros!$D$8),G20-F20+1))))),0)
-
IF(I20=1,
COUNTIFS('Selección días no hábiles'!A:A,
IF(OR(F20=0,F20="",F20&lt;Parámetros!$B$8),"&gt;="&amp;Parámetros!$B$8,"&gt;="&amp;Listas!F20),
'Selección días no hábiles'!A:A,
IF(OR(G20=0,G20="",G20&gt;=Parámetros!$D$8),"&lt;="&amp;Parámetros!$D$8,"&lt;="&amp;Listas!G20),
'Selección días no hábiles'!C:C,"X"),0)</f>
        <v>1</v>
      </c>
    </row>
    <row r="21" spans="1:11">
      <c r="A21" s="143" t="s">
        <v>242</v>
      </c>
      <c r="B21" s="152">
        <v>33503269</v>
      </c>
      <c r="C21" s="153" t="s">
        <v>299</v>
      </c>
      <c r="D21" s="153" t="s">
        <v>1341</v>
      </c>
      <c r="E21" s="154" t="s">
        <v>261</v>
      </c>
      <c r="F21" s="146">
        <v>0</v>
      </c>
      <c r="G21" s="146">
        <v>0</v>
      </c>
      <c r="H21" s="112">
        <f>+IF(AND(OR(F21="",F21=0),OR(G21="",G21=0)),1,IF(AND(OR(F21&lt;=Parámetros!$B$5,F21=0,F21=""),OR(G21&gt;Parámetros!$B$5,G21="",G21=0)),1,IF(AND(F21&gt;Parámetros!$B$5,F21&lt;=Parámetros!$D$5,OR(Listas!G21&gt;Parámetros!$B$5,G21="",G21=0)),1,0)))</f>
        <v>1</v>
      </c>
      <c r="I21" s="112">
        <f>+IF(AND(OR(F21="",F21=0),OR(G21="",G21=0)),1,IF(AND(OR(F21&lt;=Parámetros!$B$8,F21=0,F21=""),OR(G21&gt;Parámetros!$B$8,G21="",G21=0)),1,IF(AND(F21&gt;Parámetros!$B$8,F21&lt;=Parámetros!$D$8,OR(Listas!G21&gt;Parámetros!$B$8,G21="",G21=0)),1,0)))</f>
        <v>1</v>
      </c>
      <c r="J21" s="112">
        <f>IF(H21=1,
IF(AND(OR(F21=0,F21=""),OR(G21=0,G21="")),Parámetros!$D$5-Parámetros!$B$5+1,
IF(AND(OR(F21&lt;=Parámetros!$B$5,F21=0,F21=""),OR(G21&gt;Parámetros!$D$5,G21="",G21=0)),Parámetros!$D$5-Parámetros!$B$5+1,
IF(AND(OR(F21&lt;=Parámetros!$B$5,F21=0,F21=""),G21&lt;=Parámetros!$D$5),IF(OR(G21="",G21=0),Parámetros!$D$5-Parámetros!$B$5+1,G21-Parámetros!$B$5+1),
IF(AND(F21&gt;Parámetros!$B$5,OR(G21&gt;Parámetros!$D$5,G21="",G21=0)),Parámetros!$D$5-F21+1,
IF(AND(F21&gt;Parámetros!$B$5,G21&lt;=Parámetros!$D$5),G21-F21+1))))),0)
-
IF(H21=1,
COUNTIFS('Selección días no hábiles'!A:A,
IF(OR(F21=0,F21="",F21&lt;Parámetros!$B$5),"&gt;="&amp;Parámetros!$B$5,"&gt;="&amp;Listas!F21),
'Selección días no hábiles'!A:A,
IF(OR(G21=0,G21="",G21&gt;=Parámetros!$D$5),"&lt;="&amp;Parámetros!$D$5,"&lt;="&amp;Listas!G21),
'Selección días no hábiles'!C:C,"X"),0)</f>
        <v>43709</v>
      </c>
      <c r="K21" s="112">
        <f>IF(I21=1,
IF(AND(OR(F21=0,F21=""),OR(G21=0,G21="")),Parámetros!$D$8-Parámetros!$B$8+1,
IF(AND(F21&lt;=Parámetros!$B$8,OR(G21&gt;Parámetros!$D$8,G21="",G21=0)),Parámetros!$D$8-Parámetros!$B$8+1,
IF(AND(F21&lt;=Parámetros!$B$8,G21&lt;=Parámetros!$D$8),IF(OR(G21="",G21=0),Parámetros!$D$8-Parámetros!$B$8+1,G21-Parámetros!$B$8+1),
IF(AND(F21&gt;Parámetros!$B$8,OR(G21&gt;Parámetros!$D$8,G21="",G21=0)),Parámetros!$D$8-F21+1,
IF(AND(F21&gt;Parámetros!$B$8,G21&lt;=Parámetros!$D$8),G21-F21+1))))),0)
-
IF(I21=1,
COUNTIFS('Selección días no hábiles'!A:A,
IF(OR(F21=0,F21="",F21&lt;Parámetros!$B$8),"&gt;="&amp;Parámetros!$B$8,"&gt;="&amp;Listas!F21),
'Selección días no hábiles'!A:A,
IF(OR(G21=0,G21="",G21&gt;=Parámetros!$D$8),"&lt;="&amp;Parámetros!$D$8,"&lt;="&amp;Listas!G21),
'Selección días no hábiles'!C:C,"X"),0)</f>
        <v>1</v>
      </c>
    </row>
    <row r="22" spans="1:11">
      <c r="A22" s="143" t="s">
        <v>243</v>
      </c>
      <c r="B22" s="152">
        <v>27447510</v>
      </c>
      <c r="C22" s="153" t="s">
        <v>300</v>
      </c>
      <c r="D22" s="153" t="s">
        <v>1342</v>
      </c>
      <c r="E22" s="154" t="s">
        <v>261</v>
      </c>
      <c r="F22" s="146">
        <v>0</v>
      </c>
      <c r="G22" s="146">
        <v>0</v>
      </c>
      <c r="H22" s="112">
        <f>+IF(AND(OR(F22="",F22=0),OR(G22="",G22=0)),1,IF(AND(OR(F22&lt;=Parámetros!$B$5,F22=0,F22=""),OR(G22&gt;Parámetros!$B$5,G22="",G22=0)),1,IF(AND(F22&gt;Parámetros!$B$5,F22&lt;=Parámetros!$D$5,OR(Listas!G22&gt;Parámetros!$B$5,G22="",G22=0)),1,0)))</f>
        <v>1</v>
      </c>
      <c r="I22" s="112">
        <f>+IF(AND(OR(F22="",F22=0),OR(G22="",G22=0)),1,IF(AND(OR(F22&lt;=Parámetros!$B$8,F22=0,F22=""),OR(G22&gt;Parámetros!$B$8,G22="",G22=0)),1,IF(AND(F22&gt;Parámetros!$B$8,F22&lt;=Parámetros!$D$8,OR(Listas!G22&gt;Parámetros!$B$8,G22="",G22=0)),1,0)))</f>
        <v>1</v>
      </c>
      <c r="J22" s="112">
        <f>IF(H22=1,
IF(AND(OR(F22=0,F22=""),OR(G22=0,G22="")),Parámetros!$D$5-Parámetros!$B$5+1,
IF(AND(OR(F22&lt;=Parámetros!$B$5,F22=0,F22=""),OR(G22&gt;Parámetros!$D$5,G22="",G22=0)),Parámetros!$D$5-Parámetros!$B$5+1,
IF(AND(OR(F22&lt;=Parámetros!$B$5,F22=0,F22=""),G22&lt;=Parámetros!$D$5),IF(OR(G22="",G22=0),Parámetros!$D$5-Parámetros!$B$5+1,G22-Parámetros!$B$5+1),
IF(AND(F22&gt;Parámetros!$B$5,OR(G22&gt;Parámetros!$D$5,G22="",G22=0)),Parámetros!$D$5-F22+1,
IF(AND(F22&gt;Parámetros!$B$5,G22&lt;=Parámetros!$D$5),G22-F22+1))))),0)
-
IF(H22=1,
COUNTIFS('Selección días no hábiles'!A:A,
IF(OR(F22=0,F22="",F22&lt;Parámetros!$B$5),"&gt;="&amp;Parámetros!$B$5,"&gt;="&amp;Listas!F22),
'Selección días no hábiles'!A:A,
IF(OR(G22=0,G22="",G22&gt;=Parámetros!$D$5),"&lt;="&amp;Parámetros!$D$5,"&lt;="&amp;Listas!G22),
'Selección días no hábiles'!C:C,"X"),0)</f>
        <v>43709</v>
      </c>
      <c r="K22" s="112">
        <f>IF(I22=1,
IF(AND(OR(F22=0,F22=""),OR(G22=0,G22="")),Parámetros!$D$8-Parámetros!$B$8+1,
IF(AND(F22&lt;=Parámetros!$B$8,OR(G22&gt;Parámetros!$D$8,G22="",G22=0)),Parámetros!$D$8-Parámetros!$B$8+1,
IF(AND(F22&lt;=Parámetros!$B$8,G22&lt;=Parámetros!$D$8),IF(OR(G22="",G22=0),Parámetros!$D$8-Parámetros!$B$8+1,G22-Parámetros!$B$8+1),
IF(AND(F22&gt;Parámetros!$B$8,OR(G22&gt;Parámetros!$D$8,G22="",G22=0)),Parámetros!$D$8-F22+1,
IF(AND(F22&gt;Parámetros!$B$8,G22&lt;=Parámetros!$D$8),G22-F22+1))))),0)
-
IF(I22=1,
COUNTIFS('Selección días no hábiles'!A:A,
IF(OR(F22=0,F22="",F22&lt;Parámetros!$B$8),"&gt;="&amp;Parámetros!$B$8,"&gt;="&amp;Listas!F22),
'Selección días no hábiles'!A:A,
IF(OR(G22=0,G22="",G22&gt;=Parámetros!$D$8),"&lt;="&amp;Parámetros!$D$8,"&lt;="&amp;Listas!G22),
'Selección días no hábiles'!C:C,"X"),0)</f>
        <v>1</v>
      </c>
    </row>
    <row r="23" spans="1:11">
      <c r="A23" s="143" t="s">
        <v>244</v>
      </c>
      <c r="B23" s="152">
        <v>28158526</v>
      </c>
      <c r="C23" s="153" t="s">
        <v>301</v>
      </c>
      <c r="D23" s="153" t="s">
        <v>1343</v>
      </c>
      <c r="E23" s="154" t="s">
        <v>261</v>
      </c>
      <c r="F23" s="146">
        <v>0</v>
      </c>
      <c r="G23" s="146">
        <v>0</v>
      </c>
      <c r="H23" s="112">
        <f>+IF(AND(OR(F23="",F23=0),OR(G23="",G23=0)),1,IF(AND(OR(F23&lt;=Parámetros!$B$5,F23=0,F23=""),OR(G23&gt;Parámetros!$B$5,G23="",G23=0)),1,IF(AND(F23&gt;Parámetros!$B$5,F23&lt;=Parámetros!$D$5,OR(Listas!G23&gt;Parámetros!$B$5,G23="",G23=0)),1,0)))</f>
        <v>1</v>
      </c>
      <c r="I23" s="112">
        <f>+IF(AND(OR(F23="",F23=0),OR(G23="",G23=0)),1,IF(AND(OR(F23&lt;=Parámetros!$B$8,F23=0,F23=""),OR(G23&gt;Parámetros!$B$8,G23="",G23=0)),1,IF(AND(F23&gt;Parámetros!$B$8,F23&lt;=Parámetros!$D$8,OR(Listas!G23&gt;Parámetros!$B$8,G23="",G23=0)),1,0)))</f>
        <v>1</v>
      </c>
      <c r="J23" s="112">
        <f>IF(H23=1,
IF(AND(OR(F23=0,F23=""),OR(G23=0,G23="")),Parámetros!$D$5-Parámetros!$B$5+1,
IF(AND(OR(F23&lt;=Parámetros!$B$5,F23=0,F23=""),OR(G23&gt;Parámetros!$D$5,G23="",G23=0)),Parámetros!$D$5-Parámetros!$B$5+1,
IF(AND(OR(F23&lt;=Parámetros!$B$5,F23=0,F23=""),G23&lt;=Parámetros!$D$5),IF(OR(G23="",G23=0),Parámetros!$D$5-Parámetros!$B$5+1,G23-Parámetros!$B$5+1),
IF(AND(F23&gt;Parámetros!$B$5,OR(G23&gt;Parámetros!$D$5,G23="",G23=0)),Parámetros!$D$5-F23+1,
IF(AND(F23&gt;Parámetros!$B$5,G23&lt;=Parámetros!$D$5),G23-F23+1))))),0)
-
IF(H23=1,
COUNTIFS('Selección días no hábiles'!A:A,
IF(OR(F23=0,F23="",F23&lt;Parámetros!$B$5),"&gt;="&amp;Parámetros!$B$5,"&gt;="&amp;Listas!F23),
'Selección días no hábiles'!A:A,
IF(OR(G23=0,G23="",G23&gt;=Parámetros!$D$5),"&lt;="&amp;Parámetros!$D$5,"&lt;="&amp;Listas!G23),
'Selección días no hábiles'!C:C,"X"),0)</f>
        <v>43709</v>
      </c>
      <c r="K23" s="112">
        <f>IF(I23=1,
IF(AND(OR(F23=0,F23=""),OR(G23=0,G23="")),Parámetros!$D$8-Parámetros!$B$8+1,
IF(AND(F23&lt;=Parámetros!$B$8,OR(G23&gt;Parámetros!$D$8,G23="",G23=0)),Parámetros!$D$8-Parámetros!$B$8+1,
IF(AND(F23&lt;=Parámetros!$B$8,G23&lt;=Parámetros!$D$8),IF(OR(G23="",G23=0),Parámetros!$D$8-Parámetros!$B$8+1,G23-Parámetros!$B$8+1),
IF(AND(F23&gt;Parámetros!$B$8,OR(G23&gt;Parámetros!$D$8,G23="",G23=0)),Parámetros!$D$8-F23+1,
IF(AND(F23&gt;Parámetros!$B$8,G23&lt;=Parámetros!$D$8),G23-F23+1))))),0)
-
IF(I23=1,
COUNTIFS('Selección días no hábiles'!A:A,
IF(OR(F23=0,F23="",F23&lt;Parámetros!$B$8),"&gt;="&amp;Parámetros!$B$8,"&gt;="&amp;Listas!F23),
'Selección días no hábiles'!A:A,
IF(OR(G23=0,G23="",G23&gt;=Parámetros!$D$8),"&lt;="&amp;Parámetros!$D$8,"&lt;="&amp;Listas!G23),
'Selección días no hábiles'!C:C,"X"),0)</f>
        <v>1</v>
      </c>
    </row>
    <row r="24" spans="1:11">
      <c r="A24" s="143" t="s">
        <v>245</v>
      </c>
      <c r="B24" s="152">
        <v>32831347</v>
      </c>
      <c r="C24" s="153" t="s">
        <v>46</v>
      </c>
      <c r="D24" s="153" t="s">
        <v>1344</v>
      </c>
      <c r="E24" s="154" t="s">
        <v>261</v>
      </c>
      <c r="F24" s="146">
        <v>0</v>
      </c>
      <c r="G24" s="146">
        <v>0</v>
      </c>
      <c r="H24" s="112">
        <f>+IF(AND(OR(F24="",F24=0),OR(G24="",G24=0)),1,IF(AND(OR(F24&lt;=Parámetros!$B$5,F24=0,F24=""),OR(G24&gt;Parámetros!$B$5,G24="",G24=0)),1,IF(AND(F24&gt;Parámetros!$B$5,F24&lt;=Parámetros!$D$5,OR(Listas!G24&gt;Parámetros!$B$5,G24="",G24=0)),1,0)))</f>
        <v>1</v>
      </c>
      <c r="I24" s="112">
        <f>+IF(AND(OR(F24="",F24=0),OR(G24="",G24=0)),1,IF(AND(OR(F24&lt;=Parámetros!$B$8,F24=0,F24=""),OR(G24&gt;Parámetros!$B$8,G24="",G24=0)),1,IF(AND(F24&gt;Parámetros!$B$8,F24&lt;=Parámetros!$D$8,OR(Listas!G24&gt;Parámetros!$B$8,G24="",G24=0)),1,0)))</f>
        <v>1</v>
      </c>
      <c r="J24" s="112">
        <f>IF(H24=1,
IF(AND(OR(F24=0,F24=""),OR(G24=0,G24="")),Parámetros!$D$5-Parámetros!$B$5+1,
IF(AND(OR(F24&lt;=Parámetros!$B$5,F24=0,F24=""),OR(G24&gt;Parámetros!$D$5,G24="",G24=0)),Parámetros!$D$5-Parámetros!$B$5+1,
IF(AND(OR(F24&lt;=Parámetros!$B$5,F24=0,F24=""),G24&lt;=Parámetros!$D$5),IF(OR(G24="",G24=0),Parámetros!$D$5-Parámetros!$B$5+1,G24-Parámetros!$B$5+1),
IF(AND(F24&gt;Parámetros!$B$5,OR(G24&gt;Parámetros!$D$5,G24="",G24=0)),Parámetros!$D$5-F24+1,
IF(AND(F24&gt;Parámetros!$B$5,G24&lt;=Parámetros!$D$5),G24-F24+1))))),0)
-
IF(H24=1,
COUNTIFS('Selección días no hábiles'!A:A,
IF(OR(F24=0,F24="",F24&lt;Parámetros!$B$5),"&gt;="&amp;Parámetros!$B$5,"&gt;="&amp;Listas!F24),
'Selección días no hábiles'!A:A,
IF(OR(G24=0,G24="",G24&gt;=Parámetros!$D$5),"&lt;="&amp;Parámetros!$D$5,"&lt;="&amp;Listas!G24),
'Selección días no hábiles'!C:C,"X"),0)</f>
        <v>43709</v>
      </c>
      <c r="K24" s="112">
        <f>IF(I24=1,
IF(AND(OR(F24=0,F24=""),OR(G24=0,G24="")),Parámetros!$D$8-Parámetros!$B$8+1,
IF(AND(F24&lt;=Parámetros!$B$8,OR(G24&gt;Parámetros!$D$8,G24="",G24=0)),Parámetros!$D$8-Parámetros!$B$8+1,
IF(AND(F24&lt;=Parámetros!$B$8,G24&lt;=Parámetros!$D$8),IF(OR(G24="",G24=0),Parámetros!$D$8-Parámetros!$B$8+1,G24-Parámetros!$B$8+1),
IF(AND(F24&gt;Parámetros!$B$8,OR(G24&gt;Parámetros!$D$8,G24="",G24=0)),Parámetros!$D$8-F24+1,
IF(AND(F24&gt;Parámetros!$B$8,G24&lt;=Parámetros!$D$8),G24-F24+1))))),0)
-
IF(I24=1,
COUNTIFS('Selección días no hábiles'!A:A,
IF(OR(F24=0,F24="",F24&lt;Parámetros!$B$8),"&gt;="&amp;Parámetros!$B$8,"&gt;="&amp;Listas!F24),
'Selección días no hábiles'!A:A,
IF(OR(G24=0,G24="",G24&gt;=Parámetros!$D$8),"&lt;="&amp;Parámetros!$D$8,"&lt;="&amp;Listas!G24),
'Selección días no hábiles'!C:C,"X"),0)</f>
        <v>1</v>
      </c>
    </row>
    <row r="25" spans="1:11">
      <c r="A25" s="143" t="s">
        <v>246</v>
      </c>
      <c r="B25" s="152">
        <v>34934256</v>
      </c>
      <c r="C25" s="153" t="s">
        <v>302</v>
      </c>
      <c r="D25" s="153" t="s">
        <v>1345</v>
      </c>
      <c r="E25" s="154" t="s">
        <v>261</v>
      </c>
      <c r="F25" s="146">
        <v>0</v>
      </c>
      <c r="G25" s="146">
        <v>0</v>
      </c>
      <c r="H25" s="112">
        <f>+IF(AND(OR(F25="",F25=0),OR(G25="",G25=0)),1,IF(AND(OR(F25&lt;=Parámetros!$B$5,F25=0,F25=""),OR(G25&gt;Parámetros!$B$5,G25="",G25=0)),1,IF(AND(F25&gt;Parámetros!$B$5,F25&lt;=Parámetros!$D$5,OR(Listas!G25&gt;Parámetros!$B$5,G25="",G25=0)),1,0)))</f>
        <v>1</v>
      </c>
      <c r="I25" s="112">
        <f>+IF(AND(OR(F25="",F25=0),OR(G25="",G25=0)),1,IF(AND(OR(F25&lt;=Parámetros!$B$8,F25=0,F25=""),OR(G25&gt;Parámetros!$B$8,G25="",G25=0)),1,IF(AND(F25&gt;Parámetros!$B$8,F25&lt;=Parámetros!$D$8,OR(Listas!G25&gt;Parámetros!$B$8,G25="",G25=0)),1,0)))</f>
        <v>1</v>
      </c>
      <c r="J25" s="112">
        <f>IF(H25=1,
IF(AND(OR(F25=0,F25=""),OR(G25=0,G25="")),Parámetros!$D$5-Parámetros!$B$5+1,
IF(AND(OR(F25&lt;=Parámetros!$B$5,F25=0,F25=""),OR(G25&gt;Parámetros!$D$5,G25="",G25=0)),Parámetros!$D$5-Parámetros!$B$5+1,
IF(AND(OR(F25&lt;=Parámetros!$B$5,F25=0,F25=""),G25&lt;=Parámetros!$D$5),IF(OR(G25="",G25=0),Parámetros!$D$5-Parámetros!$B$5+1,G25-Parámetros!$B$5+1),
IF(AND(F25&gt;Parámetros!$B$5,OR(G25&gt;Parámetros!$D$5,G25="",G25=0)),Parámetros!$D$5-F25+1,
IF(AND(F25&gt;Parámetros!$B$5,G25&lt;=Parámetros!$D$5),G25-F25+1))))),0)
-
IF(H25=1,
COUNTIFS('Selección días no hábiles'!A:A,
IF(OR(F25=0,F25="",F25&lt;Parámetros!$B$5),"&gt;="&amp;Parámetros!$B$5,"&gt;="&amp;Listas!F25),
'Selección días no hábiles'!A:A,
IF(OR(G25=0,G25="",G25&gt;=Parámetros!$D$5),"&lt;="&amp;Parámetros!$D$5,"&lt;="&amp;Listas!G25),
'Selección días no hábiles'!C:C,"X"),0)</f>
        <v>43709</v>
      </c>
      <c r="K25" s="112">
        <f>IF(I25=1,
IF(AND(OR(F25=0,F25=""),OR(G25=0,G25="")),Parámetros!$D$8-Parámetros!$B$8+1,
IF(AND(F25&lt;=Parámetros!$B$8,OR(G25&gt;Parámetros!$D$8,G25="",G25=0)),Parámetros!$D$8-Parámetros!$B$8+1,
IF(AND(F25&lt;=Parámetros!$B$8,G25&lt;=Parámetros!$D$8),IF(OR(G25="",G25=0),Parámetros!$D$8-Parámetros!$B$8+1,G25-Parámetros!$B$8+1),
IF(AND(F25&gt;Parámetros!$B$8,OR(G25&gt;Parámetros!$D$8,G25="",G25=0)),Parámetros!$D$8-F25+1,
IF(AND(F25&gt;Parámetros!$B$8,G25&lt;=Parámetros!$D$8),G25-F25+1))))),0)
-
IF(I25=1,
COUNTIFS('Selección días no hábiles'!A:A,
IF(OR(F25=0,F25="",F25&lt;Parámetros!$B$8),"&gt;="&amp;Parámetros!$B$8,"&gt;="&amp;Listas!F25),
'Selección días no hábiles'!A:A,
IF(OR(G25=0,G25="",G25&gt;=Parámetros!$D$8),"&lt;="&amp;Parámetros!$D$8,"&lt;="&amp;Listas!G25),
'Selección días no hábiles'!C:C,"X"),0)</f>
        <v>1</v>
      </c>
    </row>
    <row r="26" spans="1:11">
      <c r="A26" s="143" t="s">
        <v>247</v>
      </c>
      <c r="B26" s="152">
        <v>29758339</v>
      </c>
      <c r="C26" s="153" t="s">
        <v>303</v>
      </c>
      <c r="D26" s="153" t="s">
        <v>1346</v>
      </c>
      <c r="E26" s="154" t="s">
        <v>261</v>
      </c>
      <c r="F26" s="146">
        <v>0</v>
      </c>
      <c r="G26" s="146">
        <v>0</v>
      </c>
      <c r="H26" s="112">
        <f>+IF(AND(OR(F26="",F26=0),OR(G26="",G26=0)),1,IF(AND(OR(F26&lt;=Parámetros!$B$5,F26=0,F26=""),OR(G26&gt;Parámetros!$B$5,G26="",G26=0)),1,IF(AND(F26&gt;Parámetros!$B$5,F26&lt;=Parámetros!$D$5,OR(Listas!G26&gt;Parámetros!$B$5,G26="",G26=0)),1,0)))</f>
        <v>1</v>
      </c>
      <c r="I26" s="112">
        <f>+IF(AND(OR(F26="",F26=0),OR(G26="",G26=0)),1,IF(AND(OR(F26&lt;=Parámetros!$B$8,F26=0,F26=""),OR(G26&gt;Parámetros!$B$8,G26="",G26=0)),1,IF(AND(F26&gt;Parámetros!$B$8,F26&lt;=Parámetros!$D$8,OR(Listas!G26&gt;Parámetros!$B$8,G26="",G26=0)),1,0)))</f>
        <v>1</v>
      </c>
      <c r="J26" s="112">
        <f>IF(H26=1,
IF(AND(OR(F26=0,F26=""),OR(G26=0,G26="")),Parámetros!$D$5-Parámetros!$B$5+1,
IF(AND(OR(F26&lt;=Parámetros!$B$5,F26=0,F26=""),OR(G26&gt;Parámetros!$D$5,G26="",G26=0)),Parámetros!$D$5-Parámetros!$B$5+1,
IF(AND(OR(F26&lt;=Parámetros!$B$5,F26=0,F26=""),G26&lt;=Parámetros!$D$5),IF(OR(G26="",G26=0),Parámetros!$D$5-Parámetros!$B$5+1,G26-Parámetros!$B$5+1),
IF(AND(F26&gt;Parámetros!$B$5,OR(G26&gt;Parámetros!$D$5,G26="",G26=0)),Parámetros!$D$5-F26+1,
IF(AND(F26&gt;Parámetros!$B$5,G26&lt;=Parámetros!$D$5),G26-F26+1))))),0)
-
IF(H26=1,
COUNTIFS('Selección días no hábiles'!A:A,
IF(OR(F26=0,F26="",F26&lt;Parámetros!$B$5),"&gt;="&amp;Parámetros!$B$5,"&gt;="&amp;Listas!F26),
'Selección días no hábiles'!A:A,
IF(OR(G26=0,G26="",G26&gt;=Parámetros!$D$5),"&lt;="&amp;Parámetros!$D$5,"&lt;="&amp;Listas!G26),
'Selección días no hábiles'!C:C,"X"),0)</f>
        <v>43709</v>
      </c>
      <c r="K26" s="112">
        <f>IF(I26=1,
IF(AND(OR(F26=0,F26=""),OR(G26=0,G26="")),Parámetros!$D$8-Parámetros!$B$8+1,
IF(AND(F26&lt;=Parámetros!$B$8,OR(G26&gt;Parámetros!$D$8,G26="",G26=0)),Parámetros!$D$8-Parámetros!$B$8+1,
IF(AND(F26&lt;=Parámetros!$B$8,G26&lt;=Parámetros!$D$8),IF(OR(G26="",G26=0),Parámetros!$D$8-Parámetros!$B$8+1,G26-Parámetros!$B$8+1),
IF(AND(F26&gt;Parámetros!$B$8,OR(G26&gt;Parámetros!$D$8,G26="",G26=0)),Parámetros!$D$8-F26+1,
IF(AND(F26&gt;Parámetros!$B$8,G26&lt;=Parámetros!$D$8),G26-F26+1))))),0)
-
IF(I26=1,
COUNTIFS('Selección días no hábiles'!A:A,
IF(OR(F26=0,F26="",F26&lt;Parámetros!$B$8),"&gt;="&amp;Parámetros!$B$8,"&gt;="&amp;Listas!F26),
'Selección días no hábiles'!A:A,
IF(OR(G26=0,G26="",G26&gt;=Parámetros!$D$8),"&lt;="&amp;Parámetros!$D$8,"&lt;="&amp;Listas!G26),
'Selección días no hábiles'!C:C,"X"),0)</f>
        <v>1</v>
      </c>
    </row>
    <row r="27" spans="1:11">
      <c r="A27" s="143" t="s">
        <v>248</v>
      </c>
      <c r="B27" s="152">
        <v>19051374</v>
      </c>
      <c r="C27" s="153" t="s">
        <v>304</v>
      </c>
      <c r="D27" s="153" t="s">
        <v>1347</v>
      </c>
      <c r="E27" s="154" t="s">
        <v>261</v>
      </c>
      <c r="F27" s="146">
        <v>0</v>
      </c>
      <c r="G27" s="146">
        <v>0</v>
      </c>
      <c r="H27" s="112">
        <f>+IF(AND(OR(F27="",F27=0),OR(G27="",G27=0)),1,IF(AND(OR(F27&lt;=Parámetros!$B$5,F27=0,F27=""),OR(G27&gt;Parámetros!$B$5,G27="",G27=0)),1,IF(AND(F27&gt;Parámetros!$B$5,F27&lt;=Parámetros!$D$5,OR(Listas!G27&gt;Parámetros!$B$5,G27="",G27=0)),1,0)))</f>
        <v>1</v>
      </c>
      <c r="I27" s="112">
        <f>+IF(AND(OR(F27="",F27=0),OR(G27="",G27=0)),1,IF(AND(OR(F27&lt;=Parámetros!$B$8,F27=0,F27=""),OR(G27&gt;Parámetros!$B$8,G27="",G27=0)),1,IF(AND(F27&gt;Parámetros!$B$8,F27&lt;=Parámetros!$D$8,OR(Listas!G27&gt;Parámetros!$B$8,G27="",G27=0)),1,0)))</f>
        <v>1</v>
      </c>
      <c r="J27" s="112">
        <f>IF(H27=1,
IF(AND(OR(F27=0,F27=""),OR(G27=0,G27="")),Parámetros!$D$5-Parámetros!$B$5+1,
IF(AND(OR(F27&lt;=Parámetros!$B$5,F27=0,F27=""),OR(G27&gt;Parámetros!$D$5,G27="",G27=0)),Parámetros!$D$5-Parámetros!$B$5+1,
IF(AND(OR(F27&lt;=Parámetros!$B$5,F27=0,F27=""),G27&lt;=Parámetros!$D$5),IF(OR(G27="",G27=0),Parámetros!$D$5-Parámetros!$B$5+1,G27-Parámetros!$B$5+1),
IF(AND(F27&gt;Parámetros!$B$5,OR(G27&gt;Parámetros!$D$5,G27="",G27=0)),Parámetros!$D$5-F27+1,
IF(AND(F27&gt;Parámetros!$B$5,G27&lt;=Parámetros!$D$5),G27-F27+1))))),0)
-
IF(H27=1,
COUNTIFS('Selección días no hábiles'!A:A,
IF(OR(F27=0,F27="",F27&lt;Parámetros!$B$5),"&gt;="&amp;Parámetros!$B$5,"&gt;="&amp;Listas!F27),
'Selección días no hábiles'!A:A,
IF(OR(G27=0,G27="",G27&gt;=Parámetros!$D$5),"&lt;="&amp;Parámetros!$D$5,"&lt;="&amp;Listas!G27),
'Selección días no hábiles'!C:C,"X"),0)</f>
        <v>43709</v>
      </c>
      <c r="K27" s="112">
        <f>IF(I27=1,
IF(AND(OR(F27=0,F27=""),OR(G27=0,G27="")),Parámetros!$D$8-Parámetros!$B$8+1,
IF(AND(F27&lt;=Parámetros!$B$8,OR(G27&gt;Parámetros!$D$8,G27="",G27=0)),Parámetros!$D$8-Parámetros!$B$8+1,
IF(AND(F27&lt;=Parámetros!$B$8,G27&lt;=Parámetros!$D$8),IF(OR(G27="",G27=0),Parámetros!$D$8-Parámetros!$B$8+1,G27-Parámetros!$B$8+1),
IF(AND(F27&gt;Parámetros!$B$8,OR(G27&gt;Parámetros!$D$8,G27="",G27=0)),Parámetros!$D$8-F27+1,
IF(AND(F27&gt;Parámetros!$B$8,G27&lt;=Parámetros!$D$8),G27-F27+1))))),0)
-
IF(I27=1,
COUNTIFS('Selección días no hábiles'!A:A,
IF(OR(F27=0,F27="",F27&lt;Parámetros!$B$8),"&gt;="&amp;Parámetros!$B$8,"&gt;="&amp;Listas!F27),
'Selección días no hábiles'!A:A,
IF(OR(G27=0,G27="",G27&gt;=Parámetros!$D$8),"&lt;="&amp;Parámetros!$D$8,"&lt;="&amp;Listas!G27),
'Selección días no hábiles'!C:C,"X"),0)</f>
        <v>1</v>
      </c>
    </row>
    <row r="28" spans="1:11">
      <c r="A28" s="143" t="s">
        <v>249</v>
      </c>
      <c r="B28" s="152">
        <v>25921618</v>
      </c>
      <c r="C28" s="153" t="s">
        <v>305</v>
      </c>
      <c r="D28" s="153" t="s">
        <v>1348</v>
      </c>
      <c r="E28" s="154" t="s">
        <v>261</v>
      </c>
      <c r="F28" s="146">
        <v>0</v>
      </c>
      <c r="G28" s="146">
        <v>0</v>
      </c>
      <c r="H28" s="112">
        <f>+IF(AND(OR(F28="",F28=0),OR(G28="",G28=0)),1,IF(AND(OR(F28&lt;=Parámetros!$B$5,F28=0,F28=""),OR(G28&gt;Parámetros!$B$5,G28="",G28=0)),1,IF(AND(F28&gt;Parámetros!$B$5,F28&lt;=Parámetros!$D$5,OR(Listas!G28&gt;Parámetros!$B$5,G28="",G28=0)),1,0)))</f>
        <v>1</v>
      </c>
      <c r="I28" s="112">
        <f>+IF(AND(OR(F28="",F28=0),OR(G28="",G28=0)),1,IF(AND(OR(F28&lt;=Parámetros!$B$8,F28=0,F28=""),OR(G28&gt;Parámetros!$B$8,G28="",G28=0)),1,IF(AND(F28&gt;Parámetros!$B$8,F28&lt;=Parámetros!$D$8,OR(Listas!G28&gt;Parámetros!$B$8,G28="",G28=0)),1,0)))</f>
        <v>1</v>
      </c>
      <c r="J28" s="112">
        <f>IF(H28=1,
IF(AND(OR(F28=0,F28=""),OR(G28=0,G28="")),Parámetros!$D$5-Parámetros!$B$5+1,
IF(AND(OR(F28&lt;=Parámetros!$B$5,F28=0,F28=""),OR(G28&gt;Parámetros!$D$5,G28="",G28=0)),Parámetros!$D$5-Parámetros!$B$5+1,
IF(AND(OR(F28&lt;=Parámetros!$B$5,F28=0,F28=""),G28&lt;=Parámetros!$D$5),IF(OR(G28="",G28=0),Parámetros!$D$5-Parámetros!$B$5+1,G28-Parámetros!$B$5+1),
IF(AND(F28&gt;Parámetros!$B$5,OR(G28&gt;Parámetros!$D$5,G28="",G28=0)),Parámetros!$D$5-F28+1,
IF(AND(F28&gt;Parámetros!$B$5,G28&lt;=Parámetros!$D$5),G28-F28+1))))),0)
-
IF(H28=1,
COUNTIFS('Selección días no hábiles'!A:A,
IF(OR(F28=0,F28="",F28&lt;Parámetros!$B$5),"&gt;="&amp;Parámetros!$B$5,"&gt;="&amp;Listas!F28),
'Selección días no hábiles'!A:A,
IF(OR(G28=0,G28="",G28&gt;=Parámetros!$D$5),"&lt;="&amp;Parámetros!$D$5,"&lt;="&amp;Listas!G28),
'Selección días no hábiles'!C:C,"X"),0)</f>
        <v>43709</v>
      </c>
      <c r="K28" s="112">
        <f>IF(I28=1,
IF(AND(OR(F28=0,F28=""),OR(G28=0,G28="")),Parámetros!$D$8-Parámetros!$B$8+1,
IF(AND(F28&lt;=Parámetros!$B$8,OR(G28&gt;Parámetros!$D$8,G28="",G28=0)),Parámetros!$D$8-Parámetros!$B$8+1,
IF(AND(F28&lt;=Parámetros!$B$8,G28&lt;=Parámetros!$D$8),IF(OR(G28="",G28=0),Parámetros!$D$8-Parámetros!$B$8+1,G28-Parámetros!$B$8+1),
IF(AND(F28&gt;Parámetros!$B$8,OR(G28&gt;Parámetros!$D$8,G28="",G28=0)),Parámetros!$D$8-F28+1,
IF(AND(F28&gt;Parámetros!$B$8,G28&lt;=Parámetros!$D$8),G28-F28+1))))),0)
-
IF(I28=1,
COUNTIFS('Selección días no hábiles'!A:A,
IF(OR(F28=0,F28="",F28&lt;Parámetros!$B$8),"&gt;="&amp;Parámetros!$B$8,"&gt;="&amp;Listas!F28),
'Selección días no hábiles'!A:A,
IF(OR(G28=0,G28="",G28&gt;=Parámetros!$D$8),"&lt;="&amp;Parámetros!$D$8,"&lt;="&amp;Listas!G28),
'Selección días no hábiles'!C:C,"X"),0)</f>
        <v>1</v>
      </c>
    </row>
    <row r="29" spans="1:11">
      <c r="A29" s="143" t="s">
        <v>250</v>
      </c>
      <c r="B29" s="152">
        <v>17233951</v>
      </c>
      <c r="C29" s="153" t="s">
        <v>306</v>
      </c>
      <c r="D29" s="153" t="s">
        <v>1349</v>
      </c>
      <c r="E29" s="154" t="s">
        <v>261</v>
      </c>
      <c r="F29" s="146">
        <v>0</v>
      </c>
      <c r="G29" s="146">
        <v>0</v>
      </c>
      <c r="H29" s="112">
        <f>+IF(AND(OR(F29="",F29=0),OR(G29="",G29=0)),1,IF(AND(OR(F29&lt;=Parámetros!$B$5,F29=0,F29=""),OR(G29&gt;Parámetros!$B$5,G29="",G29=0)),1,IF(AND(F29&gt;Parámetros!$B$5,F29&lt;=Parámetros!$D$5,OR(Listas!G29&gt;Parámetros!$B$5,G29="",G29=0)),1,0)))</f>
        <v>1</v>
      </c>
      <c r="I29" s="112">
        <f>+IF(AND(OR(F29="",F29=0),OR(G29="",G29=0)),1,IF(AND(OR(F29&lt;=Parámetros!$B$8,F29=0,F29=""),OR(G29&gt;Parámetros!$B$8,G29="",G29=0)),1,IF(AND(F29&gt;Parámetros!$B$8,F29&lt;=Parámetros!$D$8,OR(Listas!G29&gt;Parámetros!$B$8,G29="",G29=0)),1,0)))</f>
        <v>1</v>
      </c>
      <c r="J29" s="112">
        <f>IF(H29=1,
IF(AND(OR(F29=0,F29=""),OR(G29=0,G29="")),Parámetros!$D$5-Parámetros!$B$5+1,
IF(AND(OR(F29&lt;=Parámetros!$B$5,F29=0,F29=""),OR(G29&gt;Parámetros!$D$5,G29="",G29=0)),Parámetros!$D$5-Parámetros!$B$5+1,
IF(AND(OR(F29&lt;=Parámetros!$B$5,F29=0,F29=""),G29&lt;=Parámetros!$D$5),IF(OR(G29="",G29=0),Parámetros!$D$5-Parámetros!$B$5+1,G29-Parámetros!$B$5+1),
IF(AND(F29&gt;Parámetros!$B$5,OR(G29&gt;Parámetros!$D$5,G29="",G29=0)),Parámetros!$D$5-F29+1,
IF(AND(F29&gt;Parámetros!$B$5,G29&lt;=Parámetros!$D$5),G29-F29+1))))),0)
-
IF(H29=1,
COUNTIFS('Selección días no hábiles'!A:A,
IF(OR(F29=0,F29="",F29&lt;Parámetros!$B$5),"&gt;="&amp;Parámetros!$B$5,"&gt;="&amp;Listas!F29),
'Selección días no hábiles'!A:A,
IF(OR(G29=0,G29="",G29&gt;=Parámetros!$D$5),"&lt;="&amp;Parámetros!$D$5,"&lt;="&amp;Listas!G29),
'Selección días no hábiles'!C:C,"X"),0)</f>
        <v>43709</v>
      </c>
      <c r="K29" s="112">
        <f>IF(I29=1,
IF(AND(OR(F29=0,F29=""),OR(G29=0,G29="")),Parámetros!$D$8-Parámetros!$B$8+1,
IF(AND(F29&lt;=Parámetros!$B$8,OR(G29&gt;Parámetros!$D$8,G29="",G29=0)),Parámetros!$D$8-Parámetros!$B$8+1,
IF(AND(F29&lt;=Parámetros!$B$8,G29&lt;=Parámetros!$D$8),IF(OR(G29="",G29=0),Parámetros!$D$8-Parámetros!$B$8+1,G29-Parámetros!$B$8+1),
IF(AND(F29&gt;Parámetros!$B$8,OR(G29&gt;Parámetros!$D$8,G29="",G29=0)),Parámetros!$D$8-F29+1,
IF(AND(F29&gt;Parámetros!$B$8,G29&lt;=Parámetros!$D$8),G29-F29+1))))),0)
-
IF(I29=1,
COUNTIFS('Selección días no hábiles'!A:A,
IF(OR(F29=0,F29="",F29&lt;Parámetros!$B$8),"&gt;="&amp;Parámetros!$B$8,"&gt;="&amp;Listas!F29),
'Selección días no hábiles'!A:A,
IF(OR(G29=0,G29="",G29&gt;=Parámetros!$D$8),"&lt;="&amp;Parámetros!$D$8,"&lt;="&amp;Listas!G29),
'Selección días no hábiles'!C:C,"X"),0)</f>
        <v>1</v>
      </c>
    </row>
    <row r="30" spans="1:11">
      <c r="A30" s="143" t="s">
        <v>251</v>
      </c>
      <c r="B30" s="152">
        <v>29406446</v>
      </c>
      <c r="C30" s="153" t="s">
        <v>307</v>
      </c>
      <c r="D30" s="153" t="s">
        <v>1350</v>
      </c>
      <c r="E30" s="154" t="s">
        <v>261</v>
      </c>
      <c r="F30" s="146">
        <v>0</v>
      </c>
      <c r="G30" s="146">
        <v>0</v>
      </c>
      <c r="H30" s="112">
        <f>+IF(AND(OR(F30="",F30=0),OR(G30="",G30=0)),1,IF(AND(OR(F30&lt;=Parámetros!$B$5,F30=0,F30=""),OR(G30&gt;Parámetros!$B$5,G30="",G30=0)),1,IF(AND(F30&gt;Parámetros!$B$5,F30&lt;=Parámetros!$D$5,OR(Listas!G30&gt;Parámetros!$B$5,G30="",G30=0)),1,0)))</f>
        <v>1</v>
      </c>
      <c r="I30" s="112">
        <f>+IF(AND(OR(F30="",F30=0),OR(G30="",G30=0)),1,IF(AND(OR(F30&lt;=Parámetros!$B$8,F30=0,F30=""),OR(G30&gt;Parámetros!$B$8,G30="",G30=0)),1,IF(AND(F30&gt;Parámetros!$B$8,F30&lt;=Parámetros!$D$8,OR(Listas!G30&gt;Parámetros!$B$8,G30="",G30=0)),1,0)))</f>
        <v>1</v>
      </c>
      <c r="J30" s="112">
        <f>IF(H30=1,
IF(AND(OR(F30=0,F30=""),OR(G30=0,G30="")),Parámetros!$D$5-Parámetros!$B$5+1,
IF(AND(OR(F30&lt;=Parámetros!$B$5,F30=0,F30=""),OR(G30&gt;Parámetros!$D$5,G30="",G30=0)),Parámetros!$D$5-Parámetros!$B$5+1,
IF(AND(OR(F30&lt;=Parámetros!$B$5,F30=0,F30=""),G30&lt;=Parámetros!$D$5),IF(OR(G30="",G30=0),Parámetros!$D$5-Parámetros!$B$5+1,G30-Parámetros!$B$5+1),
IF(AND(F30&gt;Parámetros!$B$5,OR(G30&gt;Parámetros!$D$5,G30="",G30=0)),Parámetros!$D$5-F30+1,
IF(AND(F30&gt;Parámetros!$B$5,G30&lt;=Parámetros!$D$5),G30-F30+1))))),0)
-
IF(H30=1,
COUNTIFS('Selección días no hábiles'!A:A,
IF(OR(F30=0,F30="",F30&lt;Parámetros!$B$5),"&gt;="&amp;Parámetros!$B$5,"&gt;="&amp;Listas!F30),
'Selección días no hábiles'!A:A,
IF(OR(G30=0,G30="",G30&gt;=Parámetros!$D$5),"&lt;="&amp;Parámetros!$D$5,"&lt;="&amp;Listas!G30),
'Selección días no hábiles'!C:C,"X"),0)</f>
        <v>43709</v>
      </c>
      <c r="K30" s="112">
        <f>IF(I30=1,
IF(AND(OR(F30=0,F30=""),OR(G30=0,G30="")),Parámetros!$D$8-Parámetros!$B$8+1,
IF(AND(F30&lt;=Parámetros!$B$8,OR(G30&gt;Parámetros!$D$8,G30="",G30=0)),Parámetros!$D$8-Parámetros!$B$8+1,
IF(AND(F30&lt;=Parámetros!$B$8,G30&lt;=Parámetros!$D$8),IF(OR(G30="",G30=0),Parámetros!$D$8-Parámetros!$B$8+1,G30-Parámetros!$B$8+1),
IF(AND(F30&gt;Parámetros!$B$8,OR(G30&gt;Parámetros!$D$8,G30="",G30=0)),Parámetros!$D$8-F30+1,
IF(AND(F30&gt;Parámetros!$B$8,G30&lt;=Parámetros!$D$8),G30-F30+1))))),0)
-
IF(I30=1,
COUNTIFS('Selección días no hábiles'!A:A,
IF(OR(F30=0,F30="",F30&lt;Parámetros!$B$8),"&gt;="&amp;Parámetros!$B$8,"&gt;="&amp;Listas!F30),
'Selección días no hábiles'!A:A,
IF(OR(G30=0,G30="",G30&gt;=Parámetros!$D$8),"&lt;="&amp;Parámetros!$D$8,"&lt;="&amp;Listas!G30),
'Selección días no hábiles'!C:C,"X"),0)</f>
        <v>1</v>
      </c>
    </row>
    <row r="31" spans="1:11">
      <c r="A31" s="143" t="s">
        <v>252</v>
      </c>
      <c r="B31" s="152">
        <v>31196406</v>
      </c>
      <c r="C31" s="153" t="s">
        <v>307</v>
      </c>
      <c r="D31" s="153" t="s">
        <v>1351</v>
      </c>
      <c r="E31" s="154" t="s">
        <v>261</v>
      </c>
      <c r="F31" s="146">
        <v>0</v>
      </c>
      <c r="G31" s="146">
        <v>0</v>
      </c>
      <c r="H31" s="112">
        <f>+IF(AND(OR(F31="",F31=0),OR(G31="",G31=0)),1,IF(AND(OR(F31&lt;=Parámetros!$B$5,F31=0,F31=""),OR(G31&gt;Parámetros!$B$5,G31="",G31=0)),1,IF(AND(F31&gt;Parámetros!$B$5,F31&lt;=Parámetros!$D$5,OR(Listas!G31&gt;Parámetros!$B$5,G31="",G31=0)),1,0)))</f>
        <v>1</v>
      </c>
      <c r="I31" s="112">
        <f>+IF(AND(OR(F31="",F31=0),OR(G31="",G31=0)),1,IF(AND(OR(F31&lt;=Parámetros!$B$8,F31=0,F31=""),OR(G31&gt;Parámetros!$B$8,G31="",G31=0)),1,IF(AND(F31&gt;Parámetros!$B$8,F31&lt;=Parámetros!$D$8,OR(Listas!G31&gt;Parámetros!$B$8,G31="",G31=0)),1,0)))</f>
        <v>1</v>
      </c>
      <c r="J31" s="112">
        <f>IF(H31=1,
IF(AND(OR(F31=0,F31=""),OR(G31=0,G31="")),Parámetros!$D$5-Parámetros!$B$5+1,
IF(AND(OR(F31&lt;=Parámetros!$B$5,F31=0,F31=""),OR(G31&gt;Parámetros!$D$5,G31="",G31=0)),Parámetros!$D$5-Parámetros!$B$5+1,
IF(AND(OR(F31&lt;=Parámetros!$B$5,F31=0,F31=""),G31&lt;=Parámetros!$D$5),IF(OR(G31="",G31=0),Parámetros!$D$5-Parámetros!$B$5+1,G31-Parámetros!$B$5+1),
IF(AND(F31&gt;Parámetros!$B$5,OR(G31&gt;Parámetros!$D$5,G31="",G31=0)),Parámetros!$D$5-F31+1,
IF(AND(F31&gt;Parámetros!$B$5,G31&lt;=Parámetros!$D$5),G31-F31+1))))),0)
-
IF(H31=1,
COUNTIFS('Selección días no hábiles'!A:A,
IF(OR(F31=0,F31="",F31&lt;Parámetros!$B$5),"&gt;="&amp;Parámetros!$B$5,"&gt;="&amp;Listas!F31),
'Selección días no hábiles'!A:A,
IF(OR(G31=0,G31="",G31&gt;=Parámetros!$D$5),"&lt;="&amp;Parámetros!$D$5,"&lt;="&amp;Listas!G31),
'Selección días no hábiles'!C:C,"X"),0)</f>
        <v>43709</v>
      </c>
      <c r="K31" s="112">
        <f>IF(I31=1,
IF(AND(OR(F31=0,F31=""),OR(G31=0,G31="")),Parámetros!$D$8-Parámetros!$B$8+1,
IF(AND(F31&lt;=Parámetros!$B$8,OR(G31&gt;Parámetros!$D$8,G31="",G31=0)),Parámetros!$D$8-Parámetros!$B$8+1,
IF(AND(F31&lt;=Parámetros!$B$8,G31&lt;=Parámetros!$D$8),IF(OR(G31="",G31=0),Parámetros!$D$8-Parámetros!$B$8+1,G31-Parámetros!$B$8+1),
IF(AND(F31&gt;Parámetros!$B$8,OR(G31&gt;Parámetros!$D$8,G31="",G31=0)),Parámetros!$D$8-F31+1,
IF(AND(F31&gt;Parámetros!$B$8,G31&lt;=Parámetros!$D$8),G31-F31+1))))),0)
-
IF(I31=1,
COUNTIFS('Selección días no hábiles'!A:A,
IF(OR(F31=0,F31="",F31&lt;Parámetros!$B$8),"&gt;="&amp;Parámetros!$B$8,"&gt;="&amp;Listas!F31),
'Selección días no hábiles'!A:A,
IF(OR(G31=0,G31="",G31&gt;=Parámetros!$D$8),"&lt;="&amp;Parámetros!$D$8,"&lt;="&amp;Listas!G31),
'Selección días no hábiles'!C:C,"X"),0)</f>
        <v>1</v>
      </c>
    </row>
    <row r="32" spans="1:11">
      <c r="A32" s="143" t="s">
        <v>253</v>
      </c>
      <c r="B32" s="152">
        <v>95137266</v>
      </c>
      <c r="C32" s="153" t="s">
        <v>308</v>
      </c>
      <c r="D32" s="153" t="s">
        <v>1352</v>
      </c>
      <c r="E32" s="154" t="s">
        <v>261</v>
      </c>
      <c r="F32" s="146">
        <v>0</v>
      </c>
      <c r="G32" s="146">
        <v>0</v>
      </c>
      <c r="H32" s="112">
        <f>+IF(AND(OR(F32="",F32=0),OR(G32="",G32=0)),1,IF(AND(OR(F32&lt;=Parámetros!$B$5,F32=0,F32=""),OR(G32&gt;Parámetros!$B$5,G32="",G32=0)),1,IF(AND(F32&gt;Parámetros!$B$5,F32&lt;=Parámetros!$D$5,OR(Listas!G32&gt;Parámetros!$B$5,G32="",G32=0)),1,0)))</f>
        <v>1</v>
      </c>
      <c r="I32" s="112">
        <f>+IF(AND(OR(F32="",F32=0),OR(G32="",G32=0)),1,IF(AND(OR(F32&lt;=Parámetros!$B$8,F32=0,F32=""),OR(G32&gt;Parámetros!$B$8,G32="",G32=0)),1,IF(AND(F32&gt;Parámetros!$B$8,F32&lt;=Parámetros!$D$8,OR(Listas!G32&gt;Parámetros!$B$8,G32="",G32=0)),1,0)))</f>
        <v>1</v>
      </c>
      <c r="J32" s="112">
        <f>IF(H32=1,
IF(AND(OR(F32=0,F32=""),OR(G32=0,G32="")),Parámetros!$D$5-Parámetros!$B$5+1,
IF(AND(OR(F32&lt;=Parámetros!$B$5,F32=0,F32=""),OR(G32&gt;Parámetros!$D$5,G32="",G32=0)),Parámetros!$D$5-Parámetros!$B$5+1,
IF(AND(OR(F32&lt;=Parámetros!$B$5,F32=0,F32=""),G32&lt;=Parámetros!$D$5),IF(OR(G32="",G32=0),Parámetros!$D$5-Parámetros!$B$5+1,G32-Parámetros!$B$5+1),
IF(AND(F32&gt;Parámetros!$B$5,OR(G32&gt;Parámetros!$D$5,G32="",G32=0)),Parámetros!$D$5-F32+1,
IF(AND(F32&gt;Parámetros!$B$5,G32&lt;=Parámetros!$D$5),G32-F32+1))))),0)
-
IF(H32=1,
COUNTIFS('Selección días no hábiles'!A:A,
IF(OR(F32=0,F32="",F32&lt;Parámetros!$B$5),"&gt;="&amp;Parámetros!$B$5,"&gt;="&amp;Listas!F32),
'Selección días no hábiles'!A:A,
IF(OR(G32=0,G32="",G32&gt;=Parámetros!$D$5),"&lt;="&amp;Parámetros!$D$5,"&lt;="&amp;Listas!G32),
'Selección días no hábiles'!C:C,"X"),0)</f>
        <v>43709</v>
      </c>
      <c r="K32" s="112">
        <f>IF(I32=1,
IF(AND(OR(F32=0,F32=""),OR(G32=0,G32="")),Parámetros!$D$8-Parámetros!$B$8+1,
IF(AND(F32&lt;=Parámetros!$B$8,OR(G32&gt;Parámetros!$D$8,G32="",G32=0)),Parámetros!$D$8-Parámetros!$B$8+1,
IF(AND(F32&lt;=Parámetros!$B$8,G32&lt;=Parámetros!$D$8),IF(OR(G32="",G32=0),Parámetros!$D$8-Parámetros!$B$8+1,G32-Parámetros!$B$8+1),
IF(AND(F32&gt;Parámetros!$B$8,OR(G32&gt;Parámetros!$D$8,G32="",G32=0)),Parámetros!$D$8-F32+1,
IF(AND(F32&gt;Parámetros!$B$8,G32&lt;=Parámetros!$D$8),G32-F32+1))))),0)
-
IF(I32=1,
COUNTIFS('Selección días no hábiles'!A:A,
IF(OR(F32=0,F32="",F32&lt;Parámetros!$B$8),"&gt;="&amp;Parámetros!$B$8,"&gt;="&amp;Listas!F32),
'Selección días no hábiles'!A:A,
IF(OR(G32=0,G32="",G32&gt;=Parámetros!$D$8),"&lt;="&amp;Parámetros!$D$8,"&lt;="&amp;Listas!G32),
'Selección días no hábiles'!C:C,"X"),0)</f>
        <v>1</v>
      </c>
    </row>
    <row r="33" spans="1:11">
      <c r="A33" s="143" t="s">
        <v>254</v>
      </c>
      <c r="B33" s="152">
        <v>32221651</v>
      </c>
      <c r="C33" s="153" t="s">
        <v>309</v>
      </c>
      <c r="D33" s="153" t="s">
        <v>1353</v>
      </c>
      <c r="E33" s="154" t="s">
        <v>261</v>
      </c>
      <c r="F33" s="146">
        <v>0</v>
      </c>
      <c r="G33" s="146">
        <v>0</v>
      </c>
      <c r="H33" s="112">
        <f>+IF(AND(OR(F33="",F33=0),OR(G33="",G33=0)),1,IF(AND(OR(F33&lt;=Parámetros!$B$5,F33=0,F33=""),OR(G33&gt;Parámetros!$B$5,G33="",G33=0)),1,IF(AND(F33&gt;Parámetros!$B$5,F33&lt;=Parámetros!$D$5,OR(Listas!G33&gt;Parámetros!$B$5,G33="",G33=0)),1,0)))</f>
        <v>1</v>
      </c>
      <c r="I33" s="112">
        <f>+IF(AND(OR(F33="",F33=0),OR(G33="",G33=0)),1,IF(AND(OR(F33&lt;=Parámetros!$B$8,F33=0,F33=""),OR(G33&gt;Parámetros!$B$8,G33="",G33=0)),1,IF(AND(F33&gt;Parámetros!$B$8,F33&lt;=Parámetros!$D$8,OR(Listas!G33&gt;Parámetros!$B$8,G33="",G33=0)),1,0)))</f>
        <v>1</v>
      </c>
      <c r="J33" s="112">
        <f>IF(H33=1,
IF(AND(OR(F33=0,F33=""),OR(G33=0,G33="")),Parámetros!$D$5-Parámetros!$B$5+1,
IF(AND(OR(F33&lt;=Parámetros!$B$5,F33=0,F33=""),OR(G33&gt;Parámetros!$D$5,G33="",G33=0)),Parámetros!$D$5-Parámetros!$B$5+1,
IF(AND(OR(F33&lt;=Parámetros!$B$5,F33=0,F33=""),G33&lt;=Parámetros!$D$5),IF(OR(G33="",G33=0),Parámetros!$D$5-Parámetros!$B$5+1,G33-Parámetros!$B$5+1),
IF(AND(F33&gt;Parámetros!$B$5,OR(G33&gt;Parámetros!$D$5,G33="",G33=0)),Parámetros!$D$5-F33+1,
IF(AND(F33&gt;Parámetros!$B$5,G33&lt;=Parámetros!$D$5),G33-F33+1))))),0)
-
IF(H33=1,
COUNTIFS('Selección días no hábiles'!A:A,
IF(OR(F33=0,F33="",F33&lt;Parámetros!$B$5),"&gt;="&amp;Parámetros!$B$5,"&gt;="&amp;Listas!F33),
'Selección días no hábiles'!A:A,
IF(OR(G33=0,G33="",G33&gt;=Parámetros!$D$5),"&lt;="&amp;Parámetros!$D$5,"&lt;="&amp;Listas!G33),
'Selección días no hábiles'!C:C,"X"),0)</f>
        <v>43709</v>
      </c>
      <c r="K33" s="112">
        <f>IF(I33=1,
IF(AND(OR(F33=0,F33=""),OR(G33=0,G33="")),Parámetros!$D$8-Parámetros!$B$8+1,
IF(AND(F33&lt;=Parámetros!$B$8,OR(G33&gt;Parámetros!$D$8,G33="",G33=0)),Parámetros!$D$8-Parámetros!$B$8+1,
IF(AND(F33&lt;=Parámetros!$B$8,G33&lt;=Parámetros!$D$8),IF(OR(G33="",G33=0),Parámetros!$D$8-Parámetros!$B$8+1,G33-Parámetros!$B$8+1),
IF(AND(F33&gt;Parámetros!$B$8,OR(G33&gt;Parámetros!$D$8,G33="",G33=0)),Parámetros!$D$8-F33+1,
IF(AND(F33&gt;Parámetros!$B$8,G33&lt;=Parámetros!$D$8),G33-F33+1))))),0)
-
IF(I33=1,
COUNTIFS('Selección días no hábiles'!A:A,
IF(OR(F33=0,F33="",F33&lt;Parámetros!$B$8),"&gt;="&amp;Parámetros!$B$8,"&gt;="&amp;Listas!F33),
'Selección días no hábiles'!A:A,
IF(OR(G33=0,G33="",G33&gt;=Parámetros!$D$8),"&lt;="&amp;Parámetros!$D$8,"&lt;="&amp;Listas!G33),
'Selección días no hábiles'!C:C,"X"),0)</f>
        <v>1</v>
      </c>
    </row>
    <row r="34" spans="1:11">
      <c r="A34" s="143" t="s">
        <v>255</v>
      </c>
      <c r="B34" s="152">
        <v>18185850</v>
      </c>
      <c r="C34" s="153" t="s">
        <v>310</v>
      </c>
      <c r="D34" s="153" t="s">
        <v>1354</v>
      </c>
      <c r="E34" s="154" t="s">
        <v>261</v>
      </c>
      <c r="F34" s="146">
        <v>0</v>
      </c>
      <c r="G34" s="146">
        <v>0</v>
      </c>
      <c r="H34" s="112">
        <f>+IF(AND(OR(F34="",F34=0),OR(G34="",G34=0)),1,IF(AND(OR(F34&lt;=Parámetros!$B$5,F34=0,F34=""),OR(G34&gt;Parámetros!$B$5,G34="",G34=0)),1,IF(AND(F34&gt;Parámetros!$B$5,F34&lt;=Parámetros!$D$5,OR(Listas!G34&gt;Parámetros!$B$5,G34="",G34=0)),1,0)))</f>
        <v>1</v>
      </c>
      <c r="I34" s="112">
        <f>+IF(AND(OR(F34="",F34=0),OR(G34="",G34=0)),1,IF(AND(OR(F34&lt;=Parámetros!$B$8,F34=0,F34=""),OR(G34&gt;Parámetros!$B$8,G34="",G34=0)),1,IF(AND(F34&gt;Parámetros!$B$8,F34&lt;=Parámetros!$D$8,OR(Listas!G34&gt;Parámetros!$B$8,G34="",G34=0)),1,0)))</f>
        <v>1</v>
      </c>
      <c r="J34" s="112">
        <f>IF(H34=1,
IF(AND(OR(F34=0,F34=""),OR(G34=0,G34="")),Parámetros!$D$5-Parámetros!$B$5+1,
IF(AND(OR(F34&lt;=Parámetros!$B$5,F34=0,F34=""),OR(G34&gt;Parámetros!$D$5,G34="",G34=0)),Parámetros!$D$5-Parámetros!$B$5+1,
IF(AND(OR(F34&lt;=Parámetros!$B$5,F34=0,F34=""),G34&lt;=Parámetros!$D$5),IF(OR(G34="",G34=0),Parámetros!$D$5-Parámetros!$B$5+1,G34-Parámetros!$B$5+1),
IF(AND(F34&gt;Parámetros!$B$5,OR(G34&gt;Parámetros!$D$5,G34="",G34=0)),Parámetros!$D$5-F34+1,
IF(AND(F34&gt;Parámetros!$B$5,G34&lt;=Parámetros!$D$5),G34-F34+1))))),0)
-
IF(H34=1,
COUNTIFS('Selección días no hábiles'!A:A,
IF(OR(F34=0,F34="",F34&lt;Parámetros!$B$5),"&gt;="&amp;Parámetros!$B$5,"&gt;="&amp;Listas!F34),
'Selección días no hábiles'!A:A,
IF(OR(G34=0,G34="",G34&gt;=Parámetros!$D$5),"&lt;="&amp;Parámetros!$D$5,"&lt;="&amp;Listas!G34),
'Selección días no hábiles'!C:C,"X"),0)</f>
        <v>43709</v>
      </c>
      <c r="K34" s="112">
        <f>IF(I34=1,
IF(AND(OR(F34=0,F34=""),OR(G34=0,G34="")),Parámetros!$D$8-Parámetros!$B$8+1,
IF(AND(F34&lt;=Parámetros!$B$8,OR(G34&gt;Parámetros!$D$8,G34="",G34=0)),Parámetros!$D$8-Parámetros!$B$8+1,
IF(AND(F34&lt;=Parámetros!$B$8,G34&lt;=Parámetros!$D$8),IF(OR(G34="",G34=0),Parámetros!$D$8-Parámetros!$B$8+1,G34-Parámetros!$B$8+1),
IF(AND(F34&gt;Parámetros!$B$8,OR(G34&gt;Parámetros!$D$8,G34="",G34=0)),Parámetros!$D$8-F34+1,
IF(AND(F34&gt;Parámetros!$B$8,G34&lt;=Parámetros!$D$8),G34-F34+1))))),0)
-
IF(I34=1,
COUNTIFS('Selección días no hábiles'!A:A,
IF(OR(F34=0,F34="",F34&lt;Parámetros!$B$8),"&gt;="&amp;Parámetros!$B$8,"&gt;="&amp;Listas!F34),
'Selección días no hábiles'!A:A,
IF(OR(G34=0,G34="",G34&gt;=Parámetros!$D$8),"&lt;="&amp;Parámetros!$D$8,"&lt;="&amp;Listas!G34),
'Selección días no hábiles'!C:C,"X"),0)</f>
        <v>1</v>
      </c>
    </row>
    <row r="35" spans="1:11">
      <c r="A35" s="143" t="s">
        <v>256</v>
      </c>
      <c r="B35" s="152">
        <v>34321368</v>
      </c>
      <c r="C35" s="153" t="s">
        <v>311</v>
      </c>
      <c r="D35" s="153" t="s">
        <v>1355</v>
      </c>
      <c r="E35" s="154" t="s">
        <v>261</v>
      </c>
      <c r="F35" s="146">
        <v>0</v>
      </c>
      <c r="G35" s="146">
        <v>0</v>
      </c>
      <c r="H35" s="112">
        <f>+IF(AND(OR(F35="",F35=0),OR(G35="",G35=0)),1,IF(AND(OR(F35&lt;=Parámetros!$B$5,F35=0,F35=""),OR(G35&gt;Parámetros!$B$5,G35="",G35=0)),1,IF(AND(F35&gt;Parámetros!$B$5,F35&lt;=Parámetros!$D$5,OR(Listas!G35&gt;Parámetros!$B$5,G35="",G35=0)),1,0)))</f>
        <v>1</v>
      </c>
      <c r="I35" s="112">
        <f>+IF(AND(OR(F35="",F35=0),OR(G35="",G35=0)),1,IF(AND(OR(F35&lt;=Parámetros!$B$8,F35=0,F35=""),OR(G35&gt;Parámetros!$B$8,G35="",G35=0)),1,IF(AND(F35&gt;Parámetros!$B$8,F35&lt;=Parámetros!$D$8,OR(Listas!G35&gt;Parámetros!$B$8,G35="",G35=0)),1,0)))</f>
        <v>1</v>
      </c>
      <c r="J35" s="112">
        <f>IF(H35=1,
IF(AND(OR(F35=0,F35=""),OR(G35=0,G35="")),Parámetros!$D$5-Parámetros!$B$5+1,
IF(AND(OR(F35&lt;=Parámetros!$B$5,F35=0,F35=""),OR(G35&gt;Parámetros!$D$5,G35="",G35=0)),Parámetros!$D$5-Parámetros!$B$5+1,
IF(AND(OR(F35&lt;=Parámetros!$B$5,F35=0,F35=""),G35&lt;=Parámetros!$D$5),IF(OR(G35="",G35=0),Parámetros!$D$5-Parámetros!$B$5+1,G35-Parámetros!$B$5+1),
IF(AND(F35&gt;Parámetros!$B$5,OR(G35&gt;Parámetros!$D$5,G35="",G35=0)),Parámetros!$D$5-F35+1,
IF(AND(F35&gt;Parámetros!$B$5,G35&lt;=Parámetros!$D$5),G35-F35+1))))),0)
-
IF(H35=1,
COUNTIFS('Selección días no hábiles'!A:A,
IF(OR(F35=0,F35="",F35&lt;Parámetros!$B$5),"&gt;="&amp;Parámetros!$B$5,"&gt;="&amp;Listas!F35),
'Selección días no hábiles'!A:A,
IF(OR(G35=0,G35="",G35&gt;=Parámetros!$D$5),"&lt;="&amp;Parámetros!$D$5,"&lt;="&amp;Listas!G35),
'Selección días no hábiles'!C:C,"X"),0)</f>
        <v>43709</v>
      </c>
      <c r="K35" s="112">
        <f>IF(I35=1,
IF(AND(OR(F35=0,F35=""),OR(G35=0,G35="")),Parámetros!$D$8-Parámetros!$B$8+1,
IF(AND(F35&lt;=Parámetros!$B$8,OR(G35&gt;Parámetros!$D$8,G35="",G35=0)),Parámetros!$D$8-Parámetros!$B$8+1,
IF(AND(F35&lt;=Parámetros!$B$8,G35&lt;=Parámetros!$D$8),IF(OR(G35="",G35=0),Parámetros!$D$8-Parámetros!$B$8+1,G35-Parámetros!$B$8+1),
IF(AND(F35&gt;Parámetros!$B$8,OR(G35&gt;Parámetros!$D$8,G35="",G35=0)),Parámetros!$D$8-F35+1,
IF(AND(F35&gt;Parámetros!$B$8,G35&lt;=Parámetros!$D$8),G35-F35+1))))),0)
-
IF(I35=1,
COUNTIFS('Selección días no hábiles'!A:A,
IF(OR(F35=0,F35="",F35&lt;Parámetros!$B$8),"&gt;="&amp;Parámetros!$B$8,"&gt;="&amp;Listas!F35),
'Selección días no hábiles'!A:A,
IF(OR(G35=0,G35="",G35&gt;=Parámetros!$D$8),"&lt;="&amp;Parámetros!$D$8,"&lt;="&amp;Listas!G35),
'Selección días no hábiles'!C:C,"X"),0)</f>
        <v>1</v>
      </c>
    </row>
    <row r="36" spans="1:11">
      <c r="A36" s="143" t="s">
        <v>257</v>
      </c>
      <c r="B36" s="152">
        <v>22514341</v>
      </c>
      <c r="C36" s="153" t="s">
        <v>312</v>
      </c>
      <c r="D36" s="153" t="s">
        <v>1356</v>
      </c>
      <c r="E36" s="154" t="s">
        <v>261</v>
      </c>
      <c r="F36" s="146">
        <v>0</v>
      </c>
      <c r="G36" s="146">
        <v>0</v>
      </c>
      <c r="H36" s="112">
        <f>+IF(AND(OR(F36="",F36=0),OR(G36="",G36=0)),1,IF(AND(OR(F36&lt;=Parámetros!$B$5,F36=0,F36=""),OR(G36&gt;Parámetros!$B$5,G36="",G36=0)),1,IF(AND(F36&gt;Parámetros!$B$5,F36&lt;=Parámetros!$D$5,OR(Listas!G36&gt;Parámetros!$B$5,G36="",G36=0)),1,0)))</f>
        <v>1</v>
      </c>
      <c r="I36" s="112">
        <f>+IF(AND(OR(F36="",F36=0),OR(G36="",G36=0)),1,IF(AND(OR(F36&lt;=Parámetros!$B$8,F36=0,F36=""),OR(G36&gt;Parámetros!$B$8,G36="",G36=0)),1,IF(AND(F36&gt;Parámetros!$B$8,F36&lt;=Parámetros!$D$8,OR(Listas!G36&gt;Parámetros!$B$8,G36="",G36=0)),1,0)))</f>
        <v>1</v>
      </c>
      <c r="J36" s="112">
        <f>IF(H36=1,
IF(AND(OR(F36=0,F36=""),OR(G36=0,G36="")),Parámetros!$D$5-Parámetros!$B$5+1,
IF(AND(OR(F36&lt;=Parámetros!$B$5,F36=0,F36=""),OR(G36&gt;Parámetros!$D$5,G36="",G36=0)),Parámetros!$D$5-Parámetros!$B$5+1,
IF(AND(OR(F36&lt;=Parámetros!$B$5,F36=0,F36=""),G36&lt;=Parámetros!$D$5),IF(OR(G36="",G36=0),Parámetros!$D$5-Parámetros!$B$5+1,G36-Parámetros!$B$5+1),
IF(AND(F36&gt;Parámetros!$B$5,OR(G36&gt;Parámetros!$D$5,G36="",G36=0)),Parámetros!$D$5-F36+1,
IF(AND(F36&gt;Parámetros!$B$5,G36&lt;=Parámetros!$D$5),G36-F36+1))))),0)
-
IF(H36=1,
COUNTIFS('Selección días no hábiles'!A:A,
IF(OR(F36=0,F36="",F36&lt;Parámetros!$B$5),"&gt;="&amp;Parámetros!$B$5,"&gt;="&amp;Listas!F36),
'Selección días no hábiles'!A:A,
IF(OR(G36=0,G36="",G36&gt;=Parámetros!$D$5),"&lt;="&amp;Parámetros!$D$5,"&lt;="&amp;Listas!G36),
'Selección días no hábiles'!C:C,"X"),0)</f>
        <v>43709</v>
      </c>
      <c r="K36" s="112">
        <f>IF(I36=1,
IF(AND(OR(F36=0,F36=""),OR(G36=0,G36="")),Parámetros!$D$8-Parámetros!$B$8+1,
IF(AND(F36&lt;=Parámetros!$B$8,OR(G36&gt;Parámetros!$D$8,G36="",G36=0)),Parámetros!$D$8-Parámetros!$B$8+1,
IF(AND(F36&lt;=Parámetros!$B$8,G36&lt;=Parámetros!$D$8),IF(OR(G36="",G36=0),Parámetros!$D$8-Parámetros!$B$8+1,G36-Parámetros!$B$8+1),
IF(AND(F36&gt;Parámetros!$B$8,OR(G36&gt;Parámetros!$D$8,G36="",G36=0)),Parámetros!$D$8-F36+1,
IF(AND(F36&gt;Parámetros!$B$8,G36&lt;=Parámetros!$D$8),G36-F36+1))))),0)
-
IF(I36=1,
COUNTIFS('Selección días no hábiles'!A:A,
IF(OR(F36=0,F36="",F36&lt;Parámetros!$B$8),"&gt;="&amp;Parámetros!$B$8,"&gt;="&amp;Listas!F36),
'Selección días no hábiles'!A:A,
IF(OR(G36=0,G36="",G36&gt;=Parámetros!$D$8),"&lt;="&amp;Parámetros!$D$8,"&lt;="&amp;Listas!G36),
'Selección días no hábiles'!C:C,"X"),0)</f>
        <v>1</v>
      </c>
    </row>
    <row r="37" spans="1:11">
      <c r="A37" s="143" t="s">
        <v>258</v>
      </c>
      <c r="B37" s="152">
        <v>16431275</v>
      </c>
      <c r="C37" s="153" t="s">
        <v>36</v>
      </c>
      <c r="D37" s="153" t="s">
        <v>1357</v>
      </c>
      <c r="E37" s="154" t="s">
        <v>261</v>
      </c>
      <c r="F37" s="146">
        <v>0</v>
      </c>
      <c r="G37" s="146">
        <v>0</v>
      </c>
      <c r="H37" s="112">
        <f>+IF(AND(OR(F37="",F37=0),OR(G37="",G37=0)),1,IF(AND(OR(F37&lt;=Parámetros!$B$5,F37=0,F37=""),OR(G37&gt;Parámetros!$B$5,G37="",G37=0)),1,IF(AND(F37&gt;Parámetros!$B$5,F37&lt;=Parámetros!$D$5,OR(Listas!G37&gt;Parámetros!$B$5,G37="",G37=0)),1,0)))</f>
        <v>1</v>
      </c>
      <c r="I37" s="112">
        <f>+IF(AND(OR(F37="",F37=0),OR(G37="",G37=0)),1,IF(AND(OR(F37&lt;=Parámetros!$B$8,F37=0,F37=""),OR(G37&gt;Parámetros!$B$8,G37="",G37=0)),1,IF(AND(F37&gt;Parámetros!$B$8,F37&lt;=Parámetros!$D$8,OR(Listas!G37&gt;Parámetros!$B$8,G37="",G37=0)),1,0)))</f>
        <v>1</v>
      </c>
      <c r="J37" s="112">
        <f>IF(H37=1,
IF(AND(OR(F37=0,F37=""),OR(G37=0,G37="")),Parámetros!$D$5-Parámetros!$B$5+1,
IF(AND(OR(F37&lt;=Parámetros!$B$5,F37=0,F37=""),OR(G37&gt;Parámetros!$D$5,G37="",G37=0)),Parámetros!$D$5-Parámetros!$B$5+1,
IF(AND(OR(F37&lt;=Parámetros!$B$5,F37=0,F37=""),G37&lt;=Parámetros!$D$5),IF(OR(G37="",G37=0),Parámetros!$D$5-Parámetros!$B$5+1,G37-Parámetros!$B$5+1),
IF(AND(F37&gt;Parámetros!$B$5,OR(G37&gt;Parámetros!$D$5,G37="",G37=0)),Parámetros!$D$5-F37+1,
IF(AND(F37&gt;Parámetros!$B$5,G37&lt;=Parámetros!$D$5),G37-F37+1))))),0)
-
IF(H37=1,
COUNTIFS('Selección días no hábiles'!A:A,
IF(OR(F37=0,F37="",F37&lt;Parámetros!$B$5),"&gt;="&amp;Parámetros!$B$5,"&gt;="&amp;Listas!F37),
'Selección días no hábiles'!A:A,
IF(OR(G37=0,G37="",G37&gt;=Parámetros!$D$5),"&lt;="&amp;Parámetros!$D$5,"&lt;="&amp;Listas!G37),
'Selección días no hábiles'!C:C,"X"),0)</f>
        <v>43709</v>
      </c>
      <c r="K37" s="112">
        <f>IF(I37=1,
IF(AND(OR(F37=0,F37=""),OR(G37=0,G37="")),Parámetros!$D$8-Parámetros!$B$8+1,
IF(AND(F37&lt;=Parámetros!$B$8,OR(G37&gt;Parámetros!$D$8,G37="",G37=0)),Parámetros!$D$8-Parámetros!$B$8+1,
IF(AND(F37&lt;=Parámetros!$B$8,G37&lt;=Parámetros!$D$8),IF(OR(G37="",G37=0),Parámetros!$D$8-Parámetros!$B$8+1,G37-Parámetros!$B$8+1),
IF(AND(F37&gt;Parámetros!$B$8,OR(G37&gt;Parámetros!$D$8,G37="",G37=0)),Parámetros!$D$8-F37+1,
IF(AND(F37&gt;Parámetros!$B$8,G37&lt;=Parámetros!$D$8),G37-F37+1))))),0)
-
IF(I37=1,
COUNTIFS('Selección días no hábiles'!A:A,
IF(OR(F37=0,F37="",F37&lt;Parámetros!$B$8),"&gt;="&amp;Parámetros!$B$8,"&gt;="&amp;Listas!F37),
'Selección días no hábiles'!A:A,
IF(OR(G37=0,G37="",G37&gt;=Parámetros!$D$8),"&lt;="&amp;Parámetros!$D$8,"&lt;="&amp;Listas!G37),
'Selección días no hábiles'!C:C,"X"),0)</f>
        <v>1</v>
      </c>
    </row>
    <row r="38" spans="1:11">
      <c r="A38" s="143" t="s">
        <v>259</v>
      </c>
      <c r="B38" s="152">
        <v>14286240</v>
      </c>
      <c r="C38" s="153" t="s">
        <v>313</v>
      </c>
      <c r="D38" s="153" t="s">
        <v>1358</v>
      </c>
      <c r="E38" s="154" t="s">
        <v>261</v>
      </c>
      <c r="F38" s="146">
        <v>0</v>
      </c>
      <c r="G38" s="146">
        <v>0</v>
      </c>
      <c r="H38" s="112">
        <f>+IF(AND(OR(F38="",F38=0),OR(G38="",G38=0)),1,IF(AND(OR(F38&lt;=Parámetros!$B$5,F38=0,F38=""),OR(G38&gt;Parámetros!$B$5,G38="",G38=0)),1,IF(AND(F38&gt;Parámetros!$B$5,F38&lt;=Parámetros!$D$5,OR(Listas!G38&gt;Parámetros!$B$5,G38="",G38=0)),1,0)))</f>
        <v>1</v>
      </c>
      <c r="I38" s="112">
        <f>+IF(AND(OR(F38="",F38=0),OR(G38="",G38=0)),1,IF(AND(OR(F38&lt;=Parámetros!$B$8,F38=0,F38=""),OR(G38&gt;Parámetros!$B$8,G38="",G38=0)),1,IF(AND(F38&gt;Parámetros!$B$8,F38&lt;=Parámetros!$D$8,OR(Listas!G38&gt;Parámetros!$B$8,G38="",G38=0)),1,0)))</f>
        <v>1</v>
      </c>
      <c r="J38" s="112">
        <f>IF(H38=1,
IF(AND(OR(F38=0,F38=""),OR(G38=0,G38="")),Parámetros!$D$5-Parámetros!$B$5+1,
IF(AND(OR(F38&lt;=Parámetros!$B$5,F38=0,F38=""),OR(G38&gt;Parámetros!$D$5,G38="",G38=0)),Parámetros!$D$5-Parámetros!$B$5+1,
IF(AND(OR(F38&lt;=Parámetros!$B$5,F38=0,F38=""),G38&lt;=Parámetros!$D$5),IF(OR(G38="",G38=0),Parámetros!$D$5-Parámetros!$B$5+1,G38-Parámetros!$B$5+1),
IF(AND(F38&gt;Parámetros!$B$5,OR(G38&gt;Parámetros!$D$5,G38="",G38=0)),Parámetros!$D$5-F38+1,
IF(AND(F38&gt;Parámetros!$B$5,G38&lt;=Parámetros!$D$5),G38-F38+1))))),0)
-
IF(H38=1,
COUNTIFS('Selección días no hábiles'!A:A,
IF(OR(F38=0,F38="",F38&lt;Parámetros!$B$5),"&gt;="&amp;Parámetros!$B$5,"&gt;="&amp;Listas!F38),
'Selección días no hábiles'!A:A,
IF(OR(G38=0,G38="",G38&gt;=Parámetros!$D$5),"&lt;="&amp;Parámetros!$D$5,"&lt;="&amp;Listas!G38),
'Selección días no hábiles'!C:C,"X"),0)</f>
        <v>43709</v>
      </c>
      <c r="K38" s="112">
        <f>IF(I38=1,
IF(AND(OR(F38=0,F38=""),OR(G38=0,G38="")),Parámetros!$D$8-Parámetros!$B$8+1,
IF(AND(F38&lt;=Parámetros!$B$8,OR(G38&gt;Parámetros!$D$8,G38="",G38=0)),Parámetros!$D$8-Parámetros!$B$8+1,
IF(AND(F38&lt;=Parámetros!$B$8,G38&lt;=Parámetros!$D$8),IF(OR(G38="",G38=0),Parámetros!$D$8-Parámetros!$B$8+1,G38-Parámetros!$B$8+1),
IF(AND(F38&gt;Parámetros!$B$8,OR(G38&gt;Parámetros!$D$8,G38="",G38=0)),Parámetros!$D$8-F38+1,
IF(AND(F38&gt;Parámetros!$B$8,G38&lt;=Parámetros!$D$8),G38-F38+1))))),0)
-
IF(I38=1,
COUNTIFS('Selección días no hábiles'!A:A,
IF(OR(F38=0,F38="",F38&lt;Parámetros!$B$8),"&gt;="&amp;Parámetros!$B$8,"&gt;="&amp;Listas!F38),
'Selección días no hábiles'!A:A,
IF(OR(G38=0,G38="",G38&gt;=Parámetros!$D$8),"&lt;="&amp;Parámetros!$D$8,"&lt;="&amp;Listas!G38),
'Selección días no hábiles'!C:C,"X"),0)</f>
        <v>1</v>
      </c>
    </row>
    <row r="39" spans="1:11">
      <c r="A39" s="143" t="s">
        <v>260</v>
      </c>
      <c r="B39" s="152">
        <v>34196960</v>
      </c>
      <c r="C39" s="153" t="s">
        <v>314</v>
      </c>
      <c r="D39" s="153" t="s">
        <v>1359</v>
      </c>
      <c r="E39" s="154" t="s">
        <v>261</v>
      </c>
      <c r="F39" s="146">
        <v>0</v>
      </c>
      <c r="G39" s="146">
        <v>0</v>
      </c>
      <c r="H39" s="112">
        <f>+IF(AND(OR(F39="",F39=0),OR(G39="",G39=0)),1,IF(AND(OR(F39&lt;=Parámetros!$B$5,F39=0,F39=""),OR(G39&gt;Parámetros!$B$5,G39="",G39=0)),1,IF(AND(F39&gt;Parámetros!$B$5,F39&lt;=Parámetros!$D$5,OR(Listas!G39&gt;Parámetros!$B$5,G39="",G39=0)),1,0)))</f>
        <v>1</v>
      </c>
      <c r="I39" s="112">
        <f>+IF(AND(OR(F39="",F39=0),OR(G39="",G39=0)),1,IF(AND(OR(F39&lt;=Parámetros!$B$8,F39=0,F39=""),OR(G39&gt;Parámetros!$B$8,G39="",G39=0)),1,IF(AND(F39&gt;Parámetros!$B$8,F39&lt;=Parámetros!$D$8,OR(Listas!G39&gt;Parámetros!$B$8,G39="",G39=0)),1,0)))</f>
        <v>1</v>
      </c>
      <c r="J39" s="112">
        <f>IF(H39=1,
IF(AND(OR(F39=0,F39=""),OR(G39=0,G39="")),Parámetros!$D$5-Parámetros!$B$5+1,
IF(AND(OR(F39&lt;=Parámetros!$B$5,F39=0,F39=""),OR(G39&gt;Parámetros!$D$5,G39="",G39=0)),Parámetros!$D$5-Parámetros!$B$5+1,
IF(AND(OR(F39&lt;=Parámetros!$B$5,F39=0,F39=""),G39&lt;=Parámetros!$D$5),IF(OR(G39="",G39=0),Parámetros!$D$5-Parámetros!$B$5+1,G39-Parámetros!$B$5+1),
IF(AND(F39&gt;Parámetros!$B$5,OR(G39&gt;Parámetros!$D$5,G39="",G39=0)),Parámetros!$D$5-F39+1,
IF(AND(F39&gt;Parámetros!$B$5,G39&lt;=Parámetros!$D$5),G39-F39+1))))),0)
-
IF(H39=1,
COUNTIFS('Selección días no hábiles'!A:A,
IF(OR(F39=0,F39="",F39&lt;Parámetros!$B$5),"&gt;="&amp;Parámetros!$B$5,"&gt;="&amp;Listas!F39),
'Selección días no hábiles'!A:A,
IF(OR(G39=0,G39="",G39&gt;=Parámetros!$D$5),"&lt;="&amp;Parámetros!$D$5,"&lt;="&amp;Listas!G39),
'Selección días no hábiles'!C:C,"X"),0)</f>
        <v>43709</v>
      </c>
      <c r="K39" s="112">
        <f>IF(I39=1,
IF(AND(OR(F39=0,F39=""),OR(G39=0,G39="")),Parámetros!$D$8-Parámetros!$B$8+1,
IF(AND(F39&lt;=Parámetros!$B$8,OR(G39&gt;Parámetros!$D$8,G39="",G39=0)),Parámetros!$D$8-Parámetros!$B$8+1,
IF(AND(F39&lt;=Parámetros!$B$8,G39&lt;=Parámetros!$D$8),IF(OR(G39="",G39=0),Parámetros!$D$8-Parámetros!$B$8+1,G39-Parámetros!$B$8+1),
IF(AND(F39&gt;Parámetros!$B$8,OR(G39&gt;Parámetros!$D$8,G39="",G39=0)),Parámetros!$D$8-F39+1,
IF(AND(F39&gt;Parámetros!$B$8,G39&lt;=Parámetros!$D$8),G39-F39+1))))),0)
-
IF(I39=1,
COUNTIFS('Selección días no hábiles'!A:A,
IF(OR(F39=0,F39="",F39&lt;Parámetros!$B$8),"&gt;="&amp;Parámetros!$B$8,"&gt;="&amp;Listas!F39),
'Selección días no hábiles'!A:A,
IF(OR(G39=0,G39="",G39&gt;=Parámetros!$D$8),"&lt;="&amp;Parámetros!$D$8,"&lt;="&amp;Listas!G39),
'Selección días no hábiles'!C:C,"X"),0)</f>
        <v>1</v>
      </c>
    </row>
    <row r="40" spans="1:11">
      <c r="A40" s="143" t="s">
        <v>261</v>
      </c>
      <c r="B40" s="152">
        <v>30797253</v>
      </c>
      <c r="C40" s="153" t="s">
        <v>315</v>
      </c>
      <c r="D40" s="153" t="s">
        <v>1360</v>
      </c>
      <c r="E40" s="154" t="s">
        <v>261</v>
      </c>
      <c r="F40" s="146">
        <v>0</v>
      </c>
      <c r="G40" s="146">
        <v>0</v>
      </c>
      <c r="H40" s="112">
        <f>+IF(AND(OR(F40="",F40=0),OR(G40="",G40=0)),1,IF(AND(OR(F40&lt;=Parámetros!$B$5,F40=0,F40=""),OR(G40&gt;Parámetros!$B$5,G40="",G40=0)),1,IF(AND(F40&gt;Parámetros!$B$5,F40&lt;=Parámetros!$D$5,OR(Listas!G40&gt;Parámetros!$B$5,G40="",G40=0)),1,0)))</f>
        <v>1</v>
      </c>
      <c r="I40" s="112">
        <f>+IF(AND(OR(F40="",F40=0),OR(G40="",G40=0)),1,IF(AND(OR(F40&lt;=Parámetros!$B$8,F40=0,F40=""),OR(G40&gt;Parámetros!$B$8,G40="",G40=0)),1,IF(AND(F40&gt;Parámetros!$B$8,F40&lt;=Parámetros!$D$8,OR(Listas!G40&gt;Parámetros!$B$8,G40="",G40=0)),1,0)))</f>
        <v>1</v>
      </c>
      <c r="J40" s="112">
        <f>IF(H40=1,
IF(AND(OR(F40=0,F40=""),OR(G40=0,G40="")),Parámetros!$D$5-Parámetros!$B$5+1,
IF(AND(OR(F40&lt;=Parámetros!$B$5,F40=0,F40=""),OR(G40&gt;Parámetros!$D$5,G40="",G40=0)),Parámetros!$D$5-Parámetros!$B$5+1,
IF(AND(OR(F40&lt;=Parámetros!$B$5,F40=0,F40=""),G40&lt;=Parámetros!$D$5),IF(OR(G40="",G40=0),Parámetros!$D$5-Parámetros!$B$5+1,G40-Parámetros!$B$5+1),
IF(AND(F40&gt;Parámetros!$B$5,OR(G40&gt;Parámetros!$D$5,G40="",G40=0)),Parámetros!$D$5-F40+1,
IF(AND(F40&gt;Parámetros!$B$5,G40&lt;=Parámetros!$D$5),G40-F40+1))))),0)
-
IF(H40=1,
COUNTIFS('Selección días no hábiles'!A:A,
IF(OR(F40=0,F40="",F40&lt;Parámetros!$B$5),"&gt;="&amp;Parámetros!$B$5,"&gt;="&amp;Listas!F40),
'Selección días no hábiles'!A:A,
IF(OR(G40=0,G40="",G40&gt;=Parámetros!$D$5),"&lt;="&amp;Parámetros!$D$5,"&lt;="&amp;Listas!G40),
'Selección días no hábiles'!C:C,"X"),0)</f>
        <v>43709</v>
      </c>
      <c r="K40" s="112">
        <f>IF(I40=1,
IF(AND(OR(F40=0,F40=""),OR(G40=0,G40="")),Parámetros!$D$8-Parámetros!$B$8+1,
IF(AND(F40&lt;=Parámetros!$B$8,OR(G40&gt;Parámetros!$D$8,G40="",G40=0)),Parámetros!$D$8-Parámetros!$B$8+1,
IF(AND(F40&lt;=Parámetros!$B$8,G40&lt;=Parámetros!$D$8),IF(OR(G40="",G40=0),Parámetros!$D$8-Parámetros!$B$8+1,G40-Parámetros!$B$8+1),
IF(AND(F40&gt;Parámetros!$B$8,OR(G40&gt;Parámetros!$D$8,G40="",G40=0)),Parámetros!$D$8-F40+1,
IF(AND(F40&gt;Parámetros!$B$8,G40&lt;=Parámetros!$D$8),G40-F40+1))))),0)
-
IF(I40=1,
COUNTIFS('Selección días no hábiles'!A:A,
IF(OR(F40=0,F40="",F40&lt;Parámetros!$B$8),"&gt;="&amp;Parámetros!$B$8,"&gt;="&amp;Listas!F40),
'Selección días no hábiles'!A:A,
IF(OR(G40=0,G40="",G40&gt;=Parámetros!$D$8),"&lt;="&amp;Parámetros!$D$8,"&lt;="&amp;Listas!G40),
'Selección días no hábiles'!C:C,"X"),0)</f>
        <v>1</v>
      </c>
    </row>
    <row r="41" spans="1:11">
      <c r="A41" s="143"/>
      <c r="B41" s="152">
        <v>14464275</v>
      </c>
      <c r="C41" s="153" t="s">
        <v>316</v>
      </c>
      <c r="D41" s="153" t="s">
        <v>1361</v>
      </c>
      <c r="E41" s="154" t="s">
        <v>261</v>
      </c>
      <c r="F41" s="146">
        <v>0</v>
      </c>
      <c r="G41" s="146">
        <v>0</v>
      </c>
      <c r="H41" s="112">
        <f>+IF(AND(OR(F41="",F41=0),OR(G41="",G41=0)),1,IF(AND(OR(F41&lt;=Parámetros!$B$5,F41=0,F41=""),OR(G41&gt;Parámetros!$B$5,G41="",G41=0)),1,IF(AND(F41&gt;Parámetros!$B$5,F41&lt;=Parámetros!$D$5,OR(Listas!G41&gt;Parámetros!$B$5,G41="",G41=0)),1,0)))</f>
        <v>1</v>
      </c>
      <c r="I41" s="112">
        <f>+IF(AND(OR(F41="",F41=0),OR(G41="",G41=0)),1,IF(AND(OR(F41&lt;=Parámetros!$B$8,F41=0,F41=""),OR(G41&gt;Parámetros!$B$8,G41="",G41=0)),1,IF(AND(F41&gt;Parámetros!$B$8,F41&lt;=Parámetros!$D$8,OR(Listas!G41&gt;Parámetros!$B$8,G41="",G41=0)),1,0)))</f>
        <v>1</v>
      </c>
      <c r="J41" s="112">
        <f>IF(H41=1,
IF(AND(OR(F41=0,F41=""),OR(G41=0,G41="")),Parámetros!$D$5-Parámetros!$B$5+1,
IF(AND(OR(F41&lt;=Parámetros!$B$5,F41=0,F41=""),OR(G41&gt;Parámetros!$D$5,G41="",G41=0)),Parámetros!$D$5-Parámetros!$B$5+1,
IF(AND(OR(F41&lt;=Parámetros!$B$5,F41=0,F41=""),G41&lt;=Parámetros!$D$5),IF(OR(G41="",G41=0),Parámetros!$D$5-Parámetros!$B$5+1,G41-Parámetros!$B$5+1),
IF(AND(F41&gt;Parámetros!$B$5,OR(G41&gt;Parámetros!$D$5,G41="",G41=0)),Parámetros!$D$5-F41+1,
IF(AND(F41&gt;Parámetros!$B$5,G41&lt;=Parámetros!$D$5),G41-F41+1))))),0)
-
IF(H41=1,
COUNTIFS('Selección días no hábiles'!A:A,
IF(OR(F41=0,F41="",F41&lt;Parámetros!$B$5),"&gt;="&amp;Parámetros!$B$5,"&gt;="&amp;Listas!F41),
'Selección días no hábiles'!A:A,
IF(OR(G41=0,G41="",G41&gt;=Parámetros!$D$5),"&lt;="&amp;Parámetros!$D$5,"&lt;="&amp;Listas!G41),
'Selección días no hábiles'!C:C,"X"),0)</f>
        <v>43709</v>
      </c>
      <c r="K41" s="112">
        <f>IF(I41=1,
IF(AND(OR(F41=0,F41=""),OR(G41=0,G41="")),Parámetros!$D$8-Parámetros!$B$8+1,
IF(AND(F41&lt;=Parámetros!$B$8,OR(G41&gt;Parámetros!$D$8,G41="",G41=0)),Parámetros!$D$8-Parámetros!$B$8+1,
IF(AND(F41&lt;=Parámetros!$B$8,G41&lt;=Parámetros!$D$8),IF(OR(G41="",G41=0),Parámetros!$D$8-Parámetros!$B$8+1,G41-Parámetros!$B$8+1),
IF(AND(F41&gt;Parámetros!$B$8,OR(G41&gt;Parámetros!$D$8,G41="",G41=0)),Parámetros!$D$8-F41+1,
IF(AND(F41&gt;Parámetros!$B$8,G41&lt;=Parámetros!$D$8),G41-F41+1))))),0)
-
IF(I41=1,
COUNTIFS('Selección días no hábiles'!A:A,
IF(OR(F41=0,F41="",F41&lt;Parámetros!$B$8),"&gt;="&amp;Parámetros!$B$8,"&gt;="&amp;Listas!F41),
'Selección días no hábiles'!A:A,
IF(OR(G41=0,G41="",G41&gt;=Parámetros!$D$8),"&lt;="&amp;Parámetros!$D$8,"&lt;="&amp;Listas!G41),
'Selección días no hábiles'!C:C,"X"),0)</f>
        <v>1</v>
      </c>
    </row>
    <row r="42" spans="1:11">
      <c r="A42" s="23"/>
      <c r="B42" s="152">
        <v>32292218</v>
      </c>
      <c r="C42" s="153" t="s">
        <v>317</v>
      </c>
      <c r="D42" s="153" t="s">
        <v>1362</v>
      </c>
      <c r="E42" s="154" t="s">
        <v>261</v>
      </c>
      <c r="F42" s="146">
        <v>0</v>
      </c>
      <c r="G42" s="146">
        <v>0</v>
      </c>
      <c r="H42" s="112">
        <f>+IF(AND(OR(F42="",F42=0),OR(G42="",G42=0)),1,IF(AND(OR(F42&lt;=Parámetros!$B$5,F42=0,F42=""),OR(G42&gt;Parámetros!$B$5,G42="",G42=0)),1,IF(AND(F42&gt;Parámetros!$B$5,F42&lt;=Parámetros!$D$5,OR(Listas!G42&gt;Parámetros!$B$5,G42="",G42=0)),1,0)))</f>
        <v>1</v>
      </c>
      <c r="I42" s="112">
        <f>+IF(AND(OR(F42="",F42=0),OR(G42="",G42=0)),1,IF(AND(OR(F42&lt;=Parámetros!$B$8,F42=0,F42=""),OR(G42&gt;Parámetros!$B$8,G42="",G42=0)),1,IF(AND(F42&gt;Parámetros!$B$8,F42&lt;=Parámetros!$D$8,OR(Listas!G42&gt;Parámetros!$B$8,G42="",G42=0)),1,0)))</f>
        <v>1</v>
      </c>
      <c r="J42" s="112">
        <f>IF(H42=1,
IF(AND(OR(F42=0,F42=""),OR(G42=0,G42="")),Parámetros!$D$5-Parámetros!$B$5+1,
IF(AND(OR(F42&lt;=Parámetros!$B$5,F42=0,F42=""),OR(G42&gt;Parámetros!$D$5,G42="",G42=0)),Parámetros!$D$5-Parámetros!$B$5+1,
IF(AND(OR(F42&lt;=Parámetros!$B$5,F42=0,F42=""),G42&lt;=Parámetros!$D$5),IF(OR(G42="",G42=0),Parámetros!$D$5-Parámetros!$B$5+1,G42-Parámetros!$B$5+1),
IF(AND(F42&gt;Parámetros!$B$5,OR(G42&gt;Parámetros!$D$5,G42="",G42=0)),Parámetros!$D$5-F42+1,
IF(AND(F42&gt;Parámetros!$B$5,G42&lt;=Parámetros!$D$5),G42-F42+1))))),0)
-
IF(H42=1,
COUNTIFS('Selección días no hábiles'!A:A,
IF(OR(F42=0,F42="",F42&lt;Parámetros!$B$5),"&gt;="&amp;Parámetros!$B$5,"&gt;="&amp;Listas!F42),
'Selección días no hábiles'!A:A,
IF(OR(G42=0,G42="",G42&gt;=Parámetros!$D$5),"&lt;="&amp;Parámetros!$D$5,"&lt;="&amp;Listas!G42),
'Selección días no hábiles'!C:C,"X"),0)</f>
        <v>43709</v>
      </c>
      <c r="K42" s="112">
        <f>IF(I42=1,
IF(AND(OR(F42=0,F42=""),OR(G42=0,G42="")),Parámetros!$D$8-Parámetros!$B$8+1,
IF(AND(F42&lt;=Parámetros!$B$8,OR(G42&gt;Parámetros!$D$8,G42="",G42=0)),Parámetros!$D$8-Parámetros!$B$8+1,
IF(AND(F42&lt;=Parámetros!$B$8,G42&lt;=Parámetros!$D$8),IF(OR(G42="",G42=0),Parámetros!$D$8-Parámetros!$B$8+1,G42-Parámetros!$B$8+1),
IF(AND(F42&gt;Parámetros!$B$8,OR(G42&gt;Parámetros!$D$8,G42="",G42=0)),Parámetros!$D$8-F42+1,
IF(AND(F42&gt;Parámetros!$B$8,G42&lt;=Parámetros!$D$8),G42-F42+1))))),0)
-
IF(I42=1,
COUNTIFS('Selección días no hábiles'!A:A,
IF(OR(F42=0,F42="",F42&lt;Parámetros!$B$8),"&gt;="&amp;Parámetros!$B$8,"&gt;="&amp;Listas!F42),
'Selección días no hábiles'!A:A,
IF(OR(G42=0,G42="",G42&gt;=Parámetros!$D$8),"&lt;="&amp;Parámetros!$D$8,"&lt;="&amp;Listas!G42),
'Selección días no hábiles'!C:C,"X"),0)</f>
        <v>1</v>
      </c>
    </row>
    <row r="43" spans="1:11">
      <c r="A43" s="23"/>
      <c r="B43" s="152" t="s">
        <v>262</v>
      </c>
      <c r="C43" s="153" t="s">
        <v>318</v>
      </c>
      <c r="D43" s="153" t="s">
        <v>1363</v>
      </c>
      <c r="E43" s="154" t="s">
        <v>261</v>
      </c>
      <c r="F43" s="146">
        <v>0</v>
      </c>
      <c r="G43" s="146">
        <v>0</v>
      </c>
      <c r="H43" s="112">
        <f>+IF(AND(OR(F43="",F43=0),OR(G43="",G43=0)),1,IF(AND(OR(F43&lt;=Parámetros!$B$5,F43=0,F43=""),OR(G43&gt;Parámetros!$B$5,G43="",G43=0)),1,IF(AND(F43&gt;Parámetros!$B$5,F43&lt;=Parámetros!$D$5,OR(Listas!G43&gt;Parámetros!$B$5,G43="",G43=0)),1,0)))</f>
        <v>1</v>
      </c>
      <c r="I43" s="112">
        <f>+IF(AND(OR(F43="",F43=0),OR(G43="",G43=0)),1,IF(AND(OR(F43&lt;=Parámetros!$B$8,F43=0,F43=""),OR(G43&gt;Parámetros!$B$8,G43="",G43=0)),1,IF(AND(F43&gt;Parámetros!$B$8,F43&lt;=Parámetros!$D$8,OR(Listas!G43&gt;Parámetros!$B$8,G43="",G43=0)),1,0)))</f>
        <v>1</v>
      </c>
      <c r="J43" s="112">
        <f>IF(H43=1,
IF(AND(OR(F43=0,F43=""),OR(G43=0,G43="")),Parámetros!$D$5-Parámetros!$B$5+1,
IF(AND(OR(F43&lt;=Parámetros!$B$5,F43=0,F43=""),OR(G43&gt;Parámetros!$D$5,G43="",G43=0)),Parámetros!$D$5-Parámetros!$B$5+1,
IF(AND(OR(F43&lt;=Parámetros!$B$5,F43=0,F43=""),G43&lt;=Parámetros!$D$5),IF(OR(G43="",G43=0),Parámetros!$D$5-Parámetros!$B$5+1,G43-Parámetros!$B$5+1),
IF(AND(F43&gt;Parámetros!$B$5,OR(G43&gt;Parámetros!$D$5,G43="",G43=0)),Parámetros!$D$5-F43+1,
IF(AND(F43&gt;Parámetros!$B$5,G43&lt;=Parámetros!$D$5),G43-F43+1))))),0)
-
IF(H43=1,
COUNTIFS('Selección días no hábiles'!A:A,
IF(OR(F43=0,F43="",F43&lt;Parámetros!$B$5),"&gt;="&amp;Parámetros!$B$5,"&gt;="&amp;Listas!F43),
'Selección días no hábiles'!A:A,
IF(OR(G43=0,G43="",G43&gt;=Parámetros!$D$5),"&lt;="&amp;Parámetros!$D$5,"&lt;="&amp;Listas!G43),
'Selección días no hábiles'!C:C,"X"),0)</f>
        <v>43709</v>
      </c>
      <c r="K43" s="112">
        <f>IF(I43=1,
IF(AND(OR(F43=0,F43=""),OR(G43=0,G43="")),Parámetros!$D$8-Parámetros!$B$8+1,
IF(AND(F43&lt;=Parámetros!$B$8,OR(G43&gt;Parámetros!$D$8,G43="",G43=0)),Parámetros!$D$8-Parámetros!$B$8+1,
IF(AND(F43&lt;=Parámetros!$B$8,G43&lt;=Parámetros!$D$8),IF(OR(G43="",G43=0),Parámetros!$D$8-Parámetros!$B$8+1,G43-Parámetros!$B$8+1),
IF(AND(F43&gt;Parámetros!$B$8,OR(G43&gt;Parámetros!$D$8,G43="",G43=0)),Parámetros!$D$8-F43+1,
IF(AND(F43&gt;Parámetros!$B$8,G43&lt;=Parámetros!$D$8),G43-F43+1))))),0)
-
IF(I43=1,
COUNTIFS('Selección días no hábiles'!A:A,
IF(OR(F43=0,F43="",F43&lt;Parámetros!$B$8),"&gt;="&amp;Parámetros!$B$8,"&gt;="&amp;Listas!F43),
'Selección días no hábiles'!A:A,
IF(OR(G43=0,G43="",G43&gt;=Parámetros!$D$8),"&lt;="&amp;Parámetros!$D$8,"&lt;="&amp;Listas!G43),
'Selección días no hábiles'!C:C,"X"),0)</f>
        <v>1</v>
      </c>
    </row>
    <row r="44" spans="1:11">
      <c r="A44" s="23"/>
      <c r="B44" s="152">
        <v>34320774</v>
      </c>
      <c r="C44" s="153" t="s">
        <v>319</v>
      </c>
      <c r="D44" s="153" t="s">
        <v>1364</v>
      </c>
      <c r="E44" s="154" t="s">
        <v>261</v>
      </c>
      <c r="F44" s="146">
        <v>0</v>
      </c>
      <c r="G44" s="146">
        <v>0</v>
      </c>
      <c r="H44" s="112">
        <f>+IF(AND(OR(F44="",F44=0),OR(G44="",G44=0)),1,IF(AND(OR(F44&lt;=Parámetros!$B$5,F44=0,F44=""),OR(G44&gt;Parámetros!$B$5,G44="",G44=0)),1,IF(AND(F44&gt;Parámetros!$B$5,F44&lt;=Parámetros!$D$5,OR(Listas!G44&gt;Parámetros!$B$5,G44="",G44=0)),1,0)))</f>
        <v>1</v>
      </c>
      <c r="I44" s="112">
        <f>+IF(AND(OR(F44="",F44=0),OR(G44="",G44=0)),1,IF(AND(OR(F44&lt;=Parámetros!$B$8,F44=0,F44=""),OR(G44&gt;Parámetros!$B$8,G44="",G44=0)),1,IF(AND(F44&gt;Parámetros!$B$8,F44&lt;=Parámetros!$D$8,OR(Listas!G44&gt;Parámetros!$B$8,G44="",G44=0)),1,0)))</f>
        <v>1</v>
      </c>
      <c r="J44" s="112">
        <f>IF(H44=1,
IF(AND(OR(F44=0,F44=""),OR(G44=0,G44="")),Parámetros!$D$5-Parámetros!$B$5+1,
IF(AND(OR(F44&lt;=Parámetros!$B$5,F44=0,F44=""),OR(G44&gt;Parámetros!$D$5,G44="",G44=0)),Parámetros!$D$5-Parámetros!$B$5+1,
IF(AND(OR(F44&lt;=Parámetros!$B$5,F44=0,F44=""),G44&lt;=Parámetros!$D$5),IF(OR(G44="",G44=0),Parámetros!$D$5-Parámetros!$B$5+1,G44-Parámetros!$B$5+1),
IF(AND(F44&gt;Parámetros!$B$5,OR(G44&gt;Parámetros!$D$5,G44="",G44=0)),Parámetros!$D$5-F44+1,
IF(AND(F44&gt;Parámetros!$B$5,G44&lt;=Parámetros!$D$5),G44-F44+1))))),0)
-
IF(H44=1,
COUNTIFS('Selección días no hábiles'!A:A,
IF(OR(F44=0,F44="",F44&lt;Parámetros!$B$5),"&gt;="&amp;Parámetros!$B$5,"&gt;="&amp;Listas!F44),
'Selección días no hábiles'!A:A,
IF(OR(G44=0,G44="",G44&gt;=Parámetros!$D$5),"&lt;="&amp;Parámetros!$D$5,"&lt;="&amp;Listas!G44),
'Selección días no hábiles'!C:C,"X"),0)</f>
        <v>43709</v>
      </c>
      <c r="K44" s="112">
        <f>IF(I44=1,
IF(AND(OR(F44=0,F44=""),OR(G44=0,G44="")),Parámetros!$D$8-Parámetros!$B$8+1,
IF(AND(F44&lt;=Parámetros!$B$8,OR(G44&gt;Parámetros!$D$8,G44="",G44=0)),Parámetros!$D$8-Parámetros!$B$8+1,
IF(AND(F44&lt;=Parámetros!$B$8,G44&lt;=Parámetros!$D$8),IF(OR(G44="",G44=0),Parámetros!$D$8-Parámetros!$B$8+1,G44-Parámetros!$B$8+1),
IF(AND(F44&gt;Parámetros!$B$8,OR(G44&gt;Parámetros!$D$8,G44="",G44=0)),Parámetros!$D$8-F44+1,
IF(AND(F44&gt;Parámetros!$B$8,G44&lt;=Parámetros!$D$8),G44-F44+1))))),0)
-
IF(I44=1,
COUNTIFS('Selección días no hábiles'!A:A,
IF(OR(F44=0,F44="",F44&lt;Parámetros!$B$8),"&gt;="&amp;Parámetros!$B$8,"&gt;="&amp;Listas!F44),
'Selección días no hábiles'!A:A,
IF(OR(G44=0,G44="",G44&gt;=Parámetros!$D$8),"&lt;="&amp;Parámetros!$D$8,"&lt;="&amp;Listas!G44),
'Selección días no hábiles'!C:C,"X"),0)</f>
        <v>1</v>
      </c>
    </row>
    <row r="45" spans="1:11">
      <c r="A45" s="24"/>
      <c r="B45" s="152">
        <v>18351194</v>
      </c>
      <c r="C45" s="153" t="s">
        <v>320</v>
      </c>
      <c r="D45" s="153" t="s">
        <v>1365</v>
      </c>
      <c r="E45" s="154" t="s">
        <v>261</v>
      </c>
      <c r="F45" s="146">
        <v>0</v>
      </c>
      <c r="G45" s="146">
        <v>0</v>
      </c>
      <c r="H45" s="112">
        <f>+IF(AND(OR(F45="",F45=0),OR(G45="",G45=0)),1,IF(AND(OR(F45&lt;=Parámetros!$B$5,F45=0,F45=""),OR(G45&gt;Parámetros!$B$5,G45="",G45=0)),1,IF(AND(F45&gt;Parámetros!$B$5,F45&lt;=Parámetros!$D$5,OR(Listas!G45&gt;Parámetros!$B$5,G45="",G45=0)),1,0)))</f>
        <v>1</v>
      </c>
      <c r="I45" s="112">
        <f>+IF(AND(OR(F45="",F45=0),OR(G45="",G45=0)),1,IF(AND(OR(F45&lt;=Parámetros!$B$8,F45=0,F45=""),OR(G45&gt;Parámetros!$B$8,G45="",G45=0)),1,IF(AND(F45&gt;Parámetros!$B$8,F45&lt;=Parámetros!$D$8,OR(Listas!G45&gt;Parámetros!$B$8,G45="",G45=0)),1,0)))</f>
        <v>1</v>
      </c>
      <c r="J45" s="112">
        <f>IF(H45=1,
IF(AND(OR(F45=0,F45=""),OR(G45=0,G45="")),Parámetros!$D$5-Parámetros!$B$5+1,
IF(AND(OR(F45&lt;=Parámetros!$B$5,F45=0,F45=""),OR(G45&gt;Parámetros!$D$5,G45="",G45=0)),Parámetros!$D$5-Parámetros!$B$5+1,
IF(AND(OR(F45&lt;=Parámetros!$B$5,F45=0,F45=""),G45&lt;=Parámetros!$D$5),IF(OR(G45="",G45=0),Parámetros!$D$5-Parámetros!$B$5+1,G45-Parámetros!$B$5+1),
IF(AND(F45&gt;Parámetros!$B$5,OR(G45&gt;Parámetros!$D$5,G45="",G45=0)),Parámetros!$D$5-F45+1,
IF(AND(F45&gt;Parámetros!$B$5,G45&lt;=Parámetros!$D$5),G45-F45+1))))),0)
-
IF(H45=1,
COUNTIFS('Selección días no hábiles'!A:A,
IF(OR(F45=0,F45="",F45&lt;Parámetros!$B$5),"&gt;="&amp;Parámetros!$B$5,"&gt;="&amp;Listas!F45),
'Selección días no hábiles'!A:A,
IF(OR(G45=0,G45="",G45&gt;=Parámetros!$D$5),"&lt;="&amp;Parámetros!$D$5,"&lt;="&amp;Listas!G45),
'Selección días no hábiles'!C:C,"X"),0)</f>
        <v>43709</v>
      </c>
      <c r="K45" s="112">
        <f>IF(I45=1,
IF(AND(OR(F45=0,F45=""),OR(G45=0,G45="")),Parámetros!$D$8-Parámetros!$B$8+1,
IF(AND(F45&lt;=Parámetros!$B$8,OR(G45&gt;Parámetros!$D$8,G45="",G45=0)),Parámetros!$D$8-Parámetros!$B$8+1,
IF(AND(F45&lt;=Parámetros!$B$8,G45&lt;=Parámetros!$D$8),IF(OR(G45="",G45=0),Parámetros!$D$8-Parámetros!$B$8+1,G45-Parámetros!$B$8+1),
IF(AND(F45&gt;Parámetros!$B$8,OR(G45&gt;Parámetros!$D$8,G45="",G45=0)),Parámetros!$D$8-F45+1,
IF(AND(F45&gt;Parámetros!$B$8,G45&lt;=Parámetros!$D$8),G45-F45+1))))),0)
-
IF(I45=1,
COUNTIFS('Selección días no hábiles'!A:A,
IF(OR(F45=0,F45="",F45&lt;Parámetros!$B$8),"&gt;="&amp;Parámetros!$B$8,"&gt;="&amp;Listas!F45),
'Selección días no hábiles'!A:A,
IF(OR(G45=0,G45="",G45&gt;=Parámetros!$D$8),"&lt;="&amp;Parámetros!$D$8,"&lt;="&amp;Listas!G45),
'Selección días no hábiles'!C:C,"X"),0)</f>
        <v>1</v>
      </c>
    </row>
    <row r="46" spans="1:11">
      <c r="A46" s="23"/>
      <c r="B46" s="152">
        <v>28783874</v>
      </c>
      <c r="C46" s="153" t="s">
        <v>321</v>
      </c>
      <c r="D46" s="153" t="s">
        <v>1366</v>
      </c>
      <c r="E46" s="154" t="s">
        <v>261</v>
      </c>
      <c r="F46" s="146">
        <v>0</v>
      </c>
      <c r="G46" s="146">
        <v>0</v>
      </c>
      <c r="H46" s="112">
        <f>+IF(AND(OR(F46="",F46=0),OR(G46="",G46=0)),1,IF(AND(OR(F46&lt;=Parámetros!$B$5,F46=0,F46=""),OR(G46&gt;Parámetros!$B$5,G46="",G46=0)),1,IF(AND(F46&gt;Parámetros!$B$5,F46&lt;=Parámetros!$D$5,OR(Listas!G46&gt;Parámetros!$B$5,G46="",G46=0)),1,0)))</f>
        <v>1</v>
      </c>
      <c r="I46" s="112">
        <f>+IF(AND(OR(F46="",F46=0),OR(G46="",G46=0)),1,IF(AND(OR(F46&lt;=Parámetros!$B$8,F46=0,F46=""),OR(G46&gt;Parámetros!$B$8,G46="",G46=0)),1,IF(AND(F46&gt;Parámetros!$B$8,F46&lt;=Parámetros!$D$8,OR(Listas!G46&gt;Parámetros!$B$8,G46="",G46=0)),1,0)))</f>
        <v>1</v>
      </c>
      <c r="J46" s="112">
        <f>IF(H46=1,
IF(AND(OR(F46=0,F46=""),OR(G46=0,G46="")),Parámetros!$D$5-Parámetros!$B$5+1,
IF(AND(OR(F46&lt;=Parámetros!$B$5,F46=0,F46=""),OR(G46&gt;Parámetros!$D$5,G46="",G46=0)),Parámetros!$D$5-Parámetros!$B$5+1,
IF(AND(OR(F46&lt;=Parámetros!$B$5,F46=0,F46=""),G46&lt;=Parámetros!$D$5),IF(OR(G46="",G46=0),Parámetros!$D$5-Parámetros!$B$5+1,G46-Parámetros!$B$5+1),
IF(AND(F46&gt;Parámetros!$B$5,OR(G46&gt;Parámetros!$D$5,G46="",G46=0)),Parámetros!$D$5-F46+1,
IF(AND(F46&gt;Parámetros!$B$5,G46&lt;=Parámetros!$D$5),G46-F46+1))))),0)
-
IF(H46=1,
COUNTIFS('Selección días no hábiles'!A:A,
IF(OR(F46=0,F46="",F46&lt;Parámetros!$B$5),"&gt;="&amp;Parámetros!$B$5,"&gt;="&amp;Listas!F46),
'Selección días no hábiles'!A:A,
IF(OR(G46=0,G46="",G46&gt;=Parámetros!$D$5),"&lt;="&amp;Parámetros!$D$5,"&lt;="&amp;Listas!G46),
'Selección días no hábiles'!C:C,"X"),0)</f>
        <v>43709</v>
      </c>
      <c r="K46" s="112">
        <f>IF(I46=1,
IF(AND(OR(F46=0,F46=""),OR(G46=0,G46="")),Parámetros!$D$8-Parámetros!$B$8+1,
IF(AND(F46&lt;=Parámetros!$B$8,OR(G46&gt;Parámetros!$D$8,G46="",G46=0)),Parámetros!$D$8-Parámetros!$B$8+1,
IF(AND(F46&lt;=Parámetros!$B$8,G46&lt;=Parámetros!$D$8),IF(OR(G46="",G46=0),Parámetros!$D$8-Parámetros!$B$8+1,G46-Parámetros!$B$8+1),
IF(AND(F46&gt;Parámetros!$B$8,OR(G46&gt;Parámetros!$D$8,G46="",G46=0)),Parámetros!$D$8-F46+1,
IF(AND(F46&gt;Parámetros!$B$8,G46&lt;=Parámetros!$D$8),G46-F46+1))))),0)
-
IF(I46=1,
COUNTIFS('Selección días no hábiles'!A:A,
IF(OR(F46=0,F46="",F46&lt;Parámetros!$B$8),"&gt;="&amp;Parámetros!$B$8,"&gt;="&amp;Listas!F46),
'Selección días no hábiles'!A:A,
IF(OR(G46=0,G46="",G46&gt;=Parámetros!$D$8),"&lt;="&amp;Parámetros!$D$8,"&lt;="&amp;Listas!G46),
'Selección días no hábiles'!C:C,"X"),0)</f>
        <v>1</v>
      </c>
    </row>
    <row r="47" spans="1:11">
      <c r="A47" s="23"/>
      <c r="B47" s="152">
        <v>35882721</v>
      </c>
      <c r="C47" s="153" t="s">
        <v>322</v>
      </c>
      <c r="D47" s="153" t="s">
        <v>1367</v>
      </c>
      <c r="E47" s="154" t="s">
        <v>261</v>
      </c>
      <c r="F47" s="146">
        <v>0</v>
      </c>
      <c r="G47" s="146">
        <v>0</v>
      </c>
      <c r="H47" s="112">
        <f>+IF(AND(OR(F47="",F47=0),OR(G47="",G47=0)),1,IF(AND(OR(F47&lt;=Parámetros!$B$5,F47=0,F47=""),OR(G47&gt;Parámetros!$B$5,G47="",G47=0)),1,IF(AND(F47&gt;Parámetros!$B$5,F47&lt;=Parámetros!$D$5,OR(Listas!G47&gt;Parámetros!$B$5,G47="",G47=0)),1,0)))</f>
        <v>1</v>
      </c>
      <c r="I47" s="112">
        <f>+IF(AND(OR(F47="",F47=0),OR(G47="",G47=0)),1,IF(AND(OR(F47&lt;=Parámetros!$B$8,F47=0,F47=""),OR(G47&gt;Parámetros!$B$8,G47="",G47=0)),1,IF(AND(F47&gt;Parámetros!$B$8,F47&lt;=Parámetros!$D$8,OR(Listas!G47&gt;Parámetros!$B$8,G47="",G47=0)),1,0)))</f>
        <v>1</v>
      </c>
      <c r="J47" s="112">
        <f>IF(H47=1,
IF(AND(OR(F47=0,F47=""),OR(G47=0,G47="")),Parámetros!$D$5-Parámetros!$B$5+1,
IF(AND(OR(F47&lt;=Parámetros!$B$5,F47=0,F47=""),OR(G47&gt;Parámetros!$D$5,G47="",G47=0)),Parámetros!$D$5-Parámetros!$B$5+1,
IF(AND(OR(F47&lt;=Parámetros!$B$5,F47=0,F47=""),G47&lt;=Parámetros!$D$5),IF(OR(G47="",G47=0),Parámetros!$D$5-Parámetros!$B$5+1,G47-Parámetros!$B$5+1),
IF(AND(F47&gt;Parámetros!$B$5,OR(G47&gt;Parámetros!$D$5,G47="",G47=0)),Parámetros!$D$5-F47+1,
IF(AND(F47&gt;Parámetros!$B$5,G47&lt;=Parámetros!$D$5),G47-F47+1))))),0)
-
IF(H47=1,
COUNTIFS('Selección días no hábiles'!A:A,
IF(OR(F47=0,F47="",F47&lt;Parámetros!$B$5),"&gt;="&amp;Parámetros!$B$5,"&gt;="&amp;Listas!F47),
'Selección días no hábiles'!A:A,
IF(OR(G47=0,G47="",G47&gt;=Parámetros!$D$5),"&lt;="&amp;Parámetros!$D$5,"&lt;="&amp;Listas!G47),
'Selección días no hábiles'!C:C,"X"),0)</f>
        <v>43709</v>
      </c>
      <c r="K47" s="112">
        <f>IF(I47=1,
IF(AND(OR(F47=0,F47=""),OR(G47=0,G47="")),Parámetros!$D$8-Parámetros!$B$8+1,
IF(AND(F47&lt;=Parámetros!$B$8,OR(G47&gt;Parámetros!$D$8,G47="",G47=0)),Parámetros!$D$8-Parámetros!$B$8+1,
IF(AND(F47&lt;=Parámetros!$B$8,G47&lt;=Parámetros!$D$8),IF(OR(G47="",G47=0),Parámetros!$D$8-Parámetros!$B$8+1,G47-Parámetros!$B$8+1),
IF(AND(F47&gt;Parámetros!$B$8,OR(G47&gt;Parámetros!$D$8,G47="",G47=0)),Parámetros!$D$8-F47+1,
IF(AND(F47&gt;Parámetros!$B$8,G47&lt;=Parámetros!$D$8),G47-F47+1))))),0)
-
IF(I47=1,
COUNTIFS('Selección días no hábiles'!A:A,
IF(OR(F47=0,F47="",F47&lt;Parámetros!$B$8),"&gt;="&amp;Parámetros!$B$8,"&gt;="&amp;Listas!F47),
'Selección días no hábiles'!A:A,
IF(OR(G47=0,G47="",G47&gt;=Parámetros!$D$8),"&lt;="&amp;Parámetros!$D$8,"&lt;="&amp;Listas!G47),
'Selección días no hábiles'!C:C,"X"),0)</f>
        <v>1</v>
      </c>
    </row>
    <row r="48" spans="1:11">
      <c r="A48" s="23"/>
      <c r="B48" s="152">
        <v>29990855</v>
      </c>
      <c r="C48" s="153" t="s">
        <v>323</v>
      </c>
      <c r="D48" s="153" t="s">
        <v>1368</v>
      </c>
      <c r="E48" s="154" t="s">
        <v>261</v>
      </c>
      <c r="F48" s="146">
        <v>0</v>
      </c>
      <c r="G48" s="146">
        <v>0</v>
      </c>
      <c r="H48" s="112">
        <f>+IF(AND(OR(F48="",F48=0),OR(G48="",G48=0)),1,IF(AND(OR(F48&lt;=Parámetros!$B$5,F48=0,F48=""),OR(G48&gt;Parámetros!$B$5,G48="",G48=0)),1,IF(AND(F48&gt;Parámetros!$B$5,F48&lt;=Parámetros!$D$5,OR(Listas!G48&gt;Parámetros!$B$5,G48="",G48=0)),1,0)))</f>
        <v>1</v>
      </c>
      <c r="I48" s="112">
        <f>+IF(AND(OR(F48="",F48=0),OR(G48="",G48=0)),1,IF(AND(OR(F48&lt;=Parámetros!$B$8,F48=0,F48=""),OR(G48&gt;Parámetros!$B$8,G48="",G48=0)),1,IF(AND(F48&gt;Parámetros!$B$8,F48&lt;=Parámetros!$D$8,OR(Listas!G48&gt;Parámetros!$B$8,G48="",G48=0)),1,0)))</f>
        <v>1</v>
      </c>
      <c r="J48" s="112">
        <f>IF(H48=1,
IF(AND(OR(F48=0,F48=""),OR(G48=0,G48="")),Parámetros!$D$5-Parámetros!$B$5+1,
IF(AND(OR(F48&lt;=Parámetros!$B$5,F48=0,F48=""),OR(G48&gt;Parámetros!$D$5,G48="",G48=0)),Parámetros!$D$5-Parámetros!$B$5+1,
IF(AND(OR(F48&lt;=Parámetros!$B$5,F48=0,F48=""),G48&lt;=Parámetros!$D$5),IF(OR(G48="",G48=0),Parámetros!$D$5-Parámetros!$B$5+1,G48-Parámetros!$B$5+1),
IF(AND(F48&gt;Parámetros!$B$5,OR(G48&gt;Parámetros!$D$5,G48="",G48=0)),Parámetros!$D$5-F48+1,
IF(AND(F48&gt;Parámetros!$B$5,G48&lt;=Parámetros!$D$5),G48-F48+1))))),0)
-
IF(H48=1,
COUNTIFS('Selección días no hábiles'!A:A,
IF(OR(F48=0,F48="",F48&lt;Parámetros!$B$5),"&gt;="&amp;Parámetros!$B$5,"&gt;="&amp;Listas!F48),
'Selección días no hábiles'!A:A,
IF(OR(G48=0,G48="",G48&gt;=Parámetros!$D$5),"&lt;="&amp;Parámetros!$D$5,"&lt;="&amp;Listas!G48),
'Selección días no hábiles'!C:C,"X"),0)</f>
        <v>43709</v>
      </c>
      <c r="K48" s="112">
        <f>IF(I48=1,
IF(AND(OR(F48=0,F48=""),OR(G48=0,G48="")),Parámetros!$D$8-Parámetros!$B$8+1,
IF(AND(F48&lt;=Parámetros!$B$8,OR(G48&gt;Parámetros!$D$8,G48="",G48=0)),Parámetros!$D$8-Parámetros!$B$8+1,
IF(AND(F48&lt;=Parámetros!$B$8,G48&lt;=Parámetros!$D$8),IF(OR(G48="",G48=0),Parámetros!$D$8-Parámetros!$B$8+1,G48-Parámetros!$B$8+1),
IF(AND(F48&gt;Parámetros!$B$8,OR(G48&gt;Parámetros!$D$8,G48="",G48=0)),Parámetros!$D$8-F48+1,
IF(AND(F48&gt;Parámetros!$B$8,G48&lt;=Parámetros!$D$8),G48-F48+1))))),0)
-
IF(I48=1,
COUNTIFS('Selección días no hábiles'!A:A,
IF(OR(F48=0,F48="",F48&lt;Parámetros!$B$8),"&gt;="&amp;Parámetros!$B$8,"&gt;="&amp;Listas!F48),
'Selección días no hábiles'!A:A,
IF(OR(G48=0,G48="",G48&gt;=Parámetros!$D$8),"&lt;="&amp;Parámetros!$D$8,"&lt;="&amp;Listas!G48),
'Selección días no hábiles'!C:C,"X"),0)</f>
        <v>1</v>
      </c>
    </row>
    <row r="49" spans="1:11">
      <c r="A49" s="23"/>
      <c r="B49" s="152">
        <v>31230927</v>
      </c>
      <c r="C49" s="153" t="s">
        <v>324</v>
      </c>
      <c r="D49" s="153" t="s">
        <v>1369</v>
      </c>
      <c r="E49" s="154" t="s">
        <v>261</v>
      </c>
      <c r="F49" s="146">
        <v>0</v>
      </c>
      <c r="G49" s="146">
        <v>0</v>
      </c>
      <c r="H49" s="112">
        <f>+IF(AND(OR(F49="",F49=0),OR(G49="",G49=0)),1,IF(AND(OR(F49&lt;=Parámetros!$B$5,F49=0,F49=""),OR(G49&gt;Parámetros!$B$5,G49="",G49=0)),1,IF(AND(F49&gt;Parámetros!$B$5,F49&lt;=Parámetros!$D$5,OR(Listas!G49&gt;Parámetros!$B$5,G49="",G49=0)),1,0)))</f>
        <v>1</v>
      </c>
      <c r="I49" s="112">
        <f>+IF(AND(OR(F49="",F49=0),OR(G49="",G49=0)),1,IF(AND(OR(F49&lt;=Parámetros!$B$8,F49=0,F49=""),OR(G49&gt;Parámetros!$B$8,G49="",G49=0)),1,IF(AND(F49&gt;Parámetros!$B$8,F49&lt;=Parámetros!$D$8,OR(Listas!G49&gt;Parámetros!$B$8,G49="",G49=0)),1,0)))</f>
        <v>1</v>
      </c>
      <c r="J49" s="112">
        <f>IF(H49=1,
IF(AND(OR(F49=0,F49=""),OR(G49=0,G49="")),Parámetros!$D$5-Parámetros!$B$5+1,
IF(AND(OR(F49&lt;=Parámetros!$B$5,F49=0,F49=""),OR(G49&gt;Parámetros!$D$5,G49="",G49=0)),Parámetros!$D$5-Parámetros!$B$5+1,
IF(AND(OR(F49&lt;=Parámetros!$B$5,F49=0,F49=""),G49&lt;=Parámetros!$D$5),IF(OR(G49="",G49=0),Parámetros!$D$5-Parámetros!$B$5+1,G49-Parámetros!$B$5+1),
IF(AND(F49&gt;Parámetros!$B$5,OR(G49&gt;Parámetros!$D$5,G49="",G49=0)),Parámetros!$D$5-F49+1,
IF(AND(F49&gt;Parámetros!$B$5,G49&lt;=Parámetros!$D$5),G49-F49+1))))),0)
-
IF(H49=1,
COUNTIFS('Selección días no hábiles'!A:A,
IF(OR(F49=0,F49="",F49&lt;Parámetros!$B$5),"&gt;="&amp;Parámetros!$B$5,"&gt;="&amp;Listas!F49),
'Selección días no hábiles'!A:A,
IF(OR(G49=0,G49="",G49&gt;=Parámetros!$D$5),"&lt;="&amp;Parámetros!$D$5,"&lt;="&amp;Listas!G49),
'Selección días no hábiles'!C:C,"X"),0)</f>
        <v>43709</v>
      </c>
      <c r="K49" s="112">
        <f>IF(I49=1,
IF(AND(OR(F49=0,F49=""),OR(G49=0,G49="")),Parámetros!$D$8-Parámetros!$B$8+1,
IF(AND(F49&lt;=Parámetros!$B$8,OR(G49&gt;Parámetros!$D$8,G49="",G49=0)),Parámetros!$D$8-Parámetros!$B$8+1,
IF(AND(F49&lt;=Parámetros!$B$8,G49&lt;=Parámetros!$D$8),IF(OR(G49="",G49=0),Parámetros!$D$8-Parámetros!$B$8+1,G49-Parámetros!$B$8+1),
IF(AND(F49&gt;Parámetros!$B$8,OR(G49&gt;Parámetros!$D$8,G49="",G49=0)),Parámetros!$D$8-F49+1,
IF(AND(F49&gt;Parámetros!$B$8,G49&lt;=Parámetros!$D$8),G49-F49+1))))),0)
-
IF(I49=1,
COUNTIFS('Selección días no hábiles'!A:A,
IF(OR(F49=0,F49="",F49&lt;Parámetros!$B$8),"&gt;="&amp;Parámetros!$B$8,"&gt;="&amp;Listas!F49),
'Selección días no hábiles'!A:A,
IF(OR(G49=0,G49="",G49&gt;=Parámetros!$D$8),"&lt;="&amp;Parámetros!$D$8,"&lt;="&amp;Listas!G49),
'Selección días no hábiles'!C:C,"X"),0)</f>
        <v>1</v>
      </c>
    </row>
    <row r="50" spans="1:11">
      <c r="A50" s="23"/>
      <c r="B50" s="152">
        <v>38261206</v>
      </c>
      <c r="C50" s="153" t="s">
        <v>325</v>
      </c>
      <c r="D50" s="153" t="s">
        <v>1370</v>
      </c>
      <c r="E50" s="154" t="s">
        <v>261</v>
      </c>
      <c r="F50" s="146">
        <v>0</v>
      </c>
      <c r="G50" s="146">
        <v>0</v>
      </c>
      <c r="H50" s="112">
        <f>+IF(AND(OR(F50="",F50=0),OR(G50="",G50=0)),1,IF(AND(OR(F50&lt;=Parámetros!$B$5,F50=0,F50=""),OR(G50&gt;Parámetros!$B$5,G50="",G50=0)),1,IF(AND(F50&gt;Parámetros!$B$5,F50&lt;=Parámetros!$D$5,OR(Listas!G50&gt;Parámetros!$B$5,G50="",G50=0)),1,0)))</f>
        <v>1</v>
      </c>
      <c r="I50" s="112">
        <f>+IF(AND(OR(F50="",F50=0),OR(G50="",G50=0)),1,IF(AND(OR(F50&lt;=Parámetros!$B$8,F50=0,F50=""),OR(G50&gt;Parámetros!$B$8,G50="",G50=0)),1,IF(AND(F50&gt;Parámetros!$B$8,F50&lt;=Parámetros!$D$8,OR(Listas!G50&gt;Parámetros!$B$8,G50="",G50=0)),1,0)))</f>
        <v>1</v>
      </c>
      <c r="J50" s="112">
        <f>IF(H50=1,
IF(AND(OR(F50=0,F50=""),OR(G50=0,G50="")),Parámetros!$D$5-Parámetros!$B$5+1,
IF(AND(OR(F50&lt;=Parámetros!$B$5,F50=0,F50=""),OR(G50&gt;Parámetros!$D$5,G50="",G50=0)),Parámetros!$D$5-Parámetros!$B$5+1,
IF(AND(OR(F50&lt;=Parámetros!$B$5,F50=0,F50=""),G50&lt;=Parámetros!$D$5),IF(OR(G50="",G50=0),Parámetros!$D$5-Parámetros!$B$5+1,G50-Parámetros!$B$5+1),
IF(AND(F50&gt;Parámetros!$B$5,OR(G50&gt;Parámetros!$D$5,G50="",G50=0)),Parámetros!$D$5-F50+1,
IF(AND(F50&gt;Parámetros!$B$5,G50&lt;=Parámetros!$D$5),G50-F50+1))))),0)
-
IF(H50=1,
COUNTIFS('Selección días no hábiles'!A:A,
IF(OR(F50=0,F50="",F50&lt;Parámetros!$B$5),"&gt;="&amp;Parámetros!$B$5,"&gt;="&amp;Listas!F50),
'Selección días no hábiles'!A:A,
IF(OR(G50=0,G50="",G50&gt;=Parámetros!$D$5),"&lt;="&amp;Parámetros!$D$5,"&lt;="&amp;Listas!G50),
'Selección días no hábiles'!C:C,"X"),0)</f>
        <v>43709</v>
      </c>
      <c r="K50" s="112">
        <f>IF(I50=1,
IF(AND(OR(F50=0,F50=""),OR(G50=0,G50="")),Parámetros!$D$8-Parámetros!$B$8+1,
IF(AND(F50&lt;=Parámetros!$B$8,OR(G50&gt;Parámetros!$D$8,G50="",G50=0)),Parámetros!$D$8-Parámetros!$B$8+1,
IF(AND(F50&lt;=Parámetros!$B$8,G50&lt;=Parámetros!$D$8),IF(OR(G50="",G50=0),Parámetros!$D$8-Parámetros!$B$8+1,G50-Parámetros!$B$8+1),
IF(AND(F50&gt;Parámetros!$B$8,OR(G50&gt;Parámetros!$D$8,G50="",G50=0)),Parámetros!$D$8-F50+1,
IF(AND(F50&gt;Parámetros!$B$8,G50&lt;=Parámetros!$D$8),G50-F50+1))))),0)
-
IF(I50=1,
COUNTIFS('Selección días no hábiles'!A:A,
IF(OR(F50=0,F50="",F50&lt;Parámetros!$B$8),"&gt;="&amp;Parámetros!$B$8,"&gt;="&amp;Listas!F50),
'Selección días no hábiles'!A:A,
IF(OR(G50=0,G50="",G50&gt;=Parámetros!$D$8),"&lt;="&amp;Parámetros!$D$8,"&lt;="&amp;Listas!G50),
'Selección días no hábiles'!C:C,"X"),0)</f>
        <v>1</v>
      </c>
    </row>
    <row r="51" spans="1:11">
      <c r="A51" s="23"/>
      <c r="B51" s="152">
        <v>21816069</v>
      </c>
      <c r="C51" s="153" t="s">
        <v>326</v>
      </c>
      <c r="D51" s="153" t="s">
        <v>1371</v>
      </c>
      <c r="E51" s="154" t="s">
        <v>261</v>
      </c>
      <c r="F51" s="146">
        <v>0</v>
      </c>
      <c r="G51" s="146">
        <v>0</v>
      </c>
      <c r="H51" s="112">
        <f>+IF(AND(OR(F51="",F51=0),OR(G51="",G51=0)),1,IF(AND(OR(F51&lt;=Parámetros!$B$5,F51=0,F51=""),OR(G51&gt;Parámetros!$B$5,G51="",G51=0)),1,IF(AND(F51&gt;Parámetros!$B$5,F51&lt;=Parámetros!$D$5,OR(Listas!G51&gt;Parámetros!$B$5,G51="",G51=0)),1,0)))</f>
        <v>1</v>
      </c>
      <c r="I51" s="112">
        <f>+IF(AND(OR(F51="",F51=0),OR(G51="",G51=0)),1,IF(AND(OR(F51&lt;=Parámetros!$B$8,F51=0,F51=""),OR(G51&gt;Parámetros!$B$8,G51="",G51=0)),1,IF(AND(F51&gt;Parámetros!$B$8,F51&lt;=Parámetros!$D$8,OR(Listas!G51&gt;Parámetros!$B$8,G51="",G51=0)),1,0)))</f>
        <v>1</v>
      </c>
      <c r="J51" s="112">
        <f>IF(H51=1,
IF(AND(OR(F51=0,F51=""),OR(G51=0,G51="")),Parámetros!$D$5-Parámetros!$B$5+1,
IF(AND(OR(F51&lt;=Parámetros!$B$5,F51=0,F51=""),OR(G51&gt;Parámetros!$D$5,G51="",G51=0)),Parámetros!$D$5-Parámetros!$B$5+1,
IF(AND(OR(F51&lt;=Parámetros!$B$5,F51=0,F51=""),G51&lt;=Parámetros!$D$5),IF(OR(G51="",G51=0),Parámetros!$D$5-Parámetros!$B$5+1,G51-Parámetros!$B$5+1),
IF(AND(F51&gt;Parámetros!$B$5,OR(G51&gt;Parámetros!$D$5,G51="",G51=0)),Parámetros!$D$5-F51+1,
IF(AND(F51&gt;Parámetros!$B$5,G51&lt;=Parámetros!$D$5),G51-F51+1))))),0)
-
IF(H51=1,
COUNTIFS('Selección días no hábiles'!A:A,
IF(OR(F51=0,F51="",F51&lt;Parámetros!$B$5),"&gt;="&amp;Parámetros!$B$5,"&gt;="&amp;Listas!F51),
'Selección días no hábiles'!A:A,
IF(OR(G51=0,G51="",G51&gt;=Parámetros!$D$5),"&lt;="&amp;Parámetros!$D$5,"&lt;="&amp;Listas!G51),
'Selección días no hábiles'!C:C,"X"),0)</f>
        <v>43709</v>
      </c>
      <c r="K51" s="112">
        <f>IF(I51=1,
IF(AND(OR(F51=0,F51=""),OR(G51=0,G51="")),Parámetros!$D$8-Parámetros!$B$8+1,
IF(AND(F51&lt;=Parámetros!$B$8,OR(G51&gt;Parámetros!$D$8,G51="",G51=0)),Parámetros!$D$8-Parámetros!$B$8+1,
IF(AND(F51&lt;=Parámetros!$B$8,G51&lt;=Parámetros!$D$8),IF(OR(G51="",G51=0),Parámetros!$D$8-Parámetros!$B$8+1,G51-Parámetros!$B$8+1),
IF(AND(F51&gt;Parámetros!$B$8,OR(G51&gt;Parámetros!$D$8,G51="",G51=0)),Parámetros!$D$8-F51+1,
IF(AND(F51&gt;Parámetros!$B$8,G51&lt;=Parámetros!$D$8),G51-F51+1))))),0)
-
IF(I51=1,
COUNTIFS('Selección días no hábiles'!A:A,
IF(OR(F51=0,F51="",F51&lt;Parámetros!$B$8),"&gt;="&amp;Parámetros!$B$8,"&gt;="&amp;Listas!F51),
'Selección días no hábiles'!A:A,
IF(OR(G51=0,G51="",G51&gt;=Parámetros!$D$8),"&lt;="&amp;Parámetros!$D$8,"&lt;="&amp;Listas!G51),
'Selección días no hábiles'!C:C,"X"),0)</f>
        <v>1</v>
      </c>
    </row>
    <row r="52" spans="1:11">
      <c r="A52" s="23"/>
      <c r="B52" s="152">
        <v>35128956</v>
      </c>
      <c r="C52" s="153" t="s">
        <v>55</v>
      </c>
      <c r="D52" s="153" t="s">
        <v>1372</v>
      </c>
      <c r="E52" s="154" t="s">
        <v>261</v>
      </c>
      <c r="F52" s="146">
        <v>0</v>
      </c>
      <c r="G52" s="146">
        <v>0</v>
      </c>
      <c r="H52" s="112">
        <f>+IF(AND(OR(F52="",F52=0),OR(G52="",G52=0)),1,IF(AND(OR(F52&lt;=Parámetros!$B$5,F52=0,F52=""),OR(G52&gt;Parámetros!$B$5,G52="",G52=0)),1,IF(AND(F52&gt;Parámetros!$B$5,F52&lt;=Parámetros!$D$5,OR(Listas!G52&gt;Parámetros!$B$5,G52="",G52=0)),1,0)))</f>
        <v>1</v>
      </c>
      <c r="I52" s="112">
        <f>+IF(AND(OR(F52="",F52=0),OR(G52="",G52=0)),1,IF(AND(OR(F52&lt;=Parámetros!$B$8,F52=0,F52=""),OR(G52&gt;Parámetros!$B$8,G52="",G52=0)),1,IF(AND(F52&gt;Parámetros!$B$8,F52&lt;=Parámetros!$D$8,OR(Listas!G52&gt;Parámetros!$B$8,G52="",G52=0)),1,0)))</f>
        <v>1</v>
      </c>
      <c r="J52" s="112">
        <f>IF(H52=1,
IF(AND(OR(F52=0,F52=""),OR(G52=0,G52="")),Parámetros!$D$5-Parámetros!$B$5+1,
IF(AND(OR(F52&lt;=Parámetros!$B$5,F52=0,F52=""),OR(G52&gt;Parámetros!$D$5,G52="",G52=0)),Parámetros!$D$5-Parámetros!$B$5+1,
IF(AND(OR(F52&lt;=Parámetros!$B$5,F52=0,F52=""),G52&lt;=Parámetros!$D$5),IF(OR(G52="",G52=0),Parámetros!$D$5-Parámetros!$B$5+1,G52-Parámetros!$B$5+1),
IF(AND(F52&gt;Parámetros!$B$5,OR(G52&gt;Parámetros!$D$5,G52="",G52=0)),Parámetros!$D$5-F52+1,
IF(AND(F52&gt;Parámetros!$B$5,G52&lt;=Parámetros!$D$5),G52-F52+1))))),0)
-
IF(H52=1,
COUNTIFS('Selección días no hábiles'!A:A,
IF(OR(F52=0,F52="",F52&lt;Parámetros!$B$5),"&gt;="&amp;Parámetros!$B$5,"&gt;="&amp;Listas!F52),
'Selección días no hábiles'!A:A,
IF(OR(G52=0,G52="",G52&gt;=Parámetros!$D$5),"&lt;="&amp;Parámetros!$D$5,"&lt;="&amp;Listas!G52),
'Selección días no hábiles'!C:C,"X"),0)</f>
        <v>43709</v>
      </c>
      <c r="K52" s="112">
        <f>IF(I52=1,
IF(AND(OR(F52=0,F52=""),OR(G52=0,G52="")),Parámetros!$D$8-Parámetros!$B$8+1,
IF(AND(F52&lt;=Parámetros!$B$8,OR(G52&gt;Parámetros!$D$8,G52="",G52=0)),Parámetros!$D$8-Parámetros!$B$8+1,
IF(AND(F52&lt;=Parámetros!$B$8,G52&lt;=Parámetros!$D$8),IF(OR(G52="",G52=0),Parámetros!$D$8-Parámetros!$B$8+1,G52-Parámetros!$B$8+1),
IF(AND(F52&gt;Parámetros!$B$8,OR(G52&gt;Parámetros!$D$8,G52="",G52=0)),Parámetros!$D$8-F52+1,
IF(AND(F52&gt;Parámetros!$B$8,G52&lt;=Parámetros!$D$8),G52-F52+1))))),0)
-
IF(I52=1,
COUNTIFS('Selección días no hábiles'!A:A,
IF(OR(F52=0,F52="",F52&lt;Parámetros!$B$8),"&gt;="&amp;Parámetros!$B$8,"&gt;="&amp;Listas!F52),
'Selección días no hábiles'!A:A,
IF(OR(G52=0,G52="",G52&gt;=Parámetros!$D$8),"&lt;="&amp;Parámetros!$D$8,"&lt;="&amp;Listas!G52),
'Selección días no hábiles'!C:C,"X"),0)</f>
        <v>1</v>
      </c>
    </row>
    <row r="53" spans="1:11">
      <c r="A53" s="23"/>
      <c r="B53" s="152">
        <v>29527742</v>
      </c>
      <c r="C53" s="153" t="s">
        <v>327</v>
      </c>
      <c r="D53" s="153" t="s">
        <v>1373</v>
      </c>
      <c r="E53" s="154" t="s">
        <v>261</v>
      </c>
      <c r="F53" s="146">
        <v>0</v>
      </c>
      <c r="G53" s="146">
        <v>0</v>
      </c>
      <c r="H53" s="112">
        <f>+IF(AND(OR(F53="",F53=0),OR(G53="",G53=0)),1,IF(AND(OR(F53&lt;=Parámetros!$B$5,F53=0,F53=""),OR(G53&gt;Parámetros!$B$5,G53="",G53=0)),1,IF(AND(F53&gt;Parámetros!$B$5,F53&lt;=Parámetros!$D$5,OR(Listas!G53&gt;Parámetros!$B$5,G53="",G53=0)),1,0)))</f>
        <v>1</v>
      </c>
      <c r="I53" s="112">
        <f>+IF(AND(OR(F53="",F53=0),OR(G53="",G53=0)),1,IF(AND(OR(F53&lt;=Parámetros!$B$8,F53=0,F53=""),OR(G53&gt;Parámetros!$B$8,G53="",G53=0)),1,IF(AND(F53&gt;Parámetros!$B$8,F53&lt;=Parámetros!$D$8,OR(Listas!G53&gt;Parámetros!$B$8,G53="",G53=0)),1,0)))</f>
        <v>1</v>
      </c>
      <c r="J53" s="112">
        <f>IF(H53=1,
IF(AND(OR(F53=0,F53=""),OR(G53=0,G53="")),Parámetros!$D$5-Parámetros!$B$5+1,
IF(AND(OR(F53&lt;=Parámetros!$B$5,F53=0,F53=""),OR(G53&gt;Parámetros!$D$5,G53="",G53=0)),Parámetros!$D$5-Parámetros!$B$5+1,
IF(AND(OR(F53&lt;=Parámetros!$B$5,F53=0,F53=""),G53&lt;=Parámetros!$D$5),IF(OR(G53="",G53=0),Parámetros!$D$5-Parámetros!$B$5+1,G53-Parámetros!$B$5+1),
IF(AND(F53&gt;Parámetros!$B$5,OR(G53&gt;Parámetros!$D$5,G53="",G53=0)),Parámetros!$D$5-F53+1,
IF(AND(F53&gt;Parámetros!$B$5,G53&lt;=Parámetros!$D$5),G53-F53+1))))),0)
-
IF(H53=1,
COUNTIFS('Selección días no hábiles'!A:A,
IF(OR(F53=0,F53="",F53&lt;Parámetros!$B$5),"&gt;="&amp;Parámetros!$B$5,"&gt;="&amp;Listas!F53),
'Selección días no hábiles'!A:A,
IF(OR(G53=0,G53="",G53&gt;=Parámetros!$D$5),"&lt;="&amp;Parámetros!$D$5,"&lt;="&amp;Listas!G53),
'Selección días no hábiles'!C:C,"X"),0)</f>
        <v>43709</v>
      </c>
      <c r="K53" s="112">
        <f>IF(I53=1,
IF(AND(OR(F53=0,F53=""),OR(G53=0,G53="")),Parámetros!$D$8-Parámetros!$B$8+1,
IF(AND(F53&lt;=Parámetros!$B$8,OR(G53&gt;Parámetros!$D$8,G53="",G53=0)),Parámetros!$D$8-Parámetros!$B$8+1,
IF(AND(F53&lt;=Parámetros!$B$8,G53&lt;=Parámetros!$D$8),IF(OR(G53="",G53=0),Parámetros!$D$8-Parámetros!$B$8+1,G53-Parámetros!$B$8+1),
IF(AND(F53&gt;Parámetros!$B$8,OR(G53&gt;Parámetros!$D$8,G53="",G53=0)),Parámetros!$D$8-F53+1,
IF(AND(F53&gt;Parámetros!$B$8,G53&lt;=Parámetros!$D$8),G53-F53+1))))),0)
-
IF(I53=1,
COUNTIFS('Selección días no hábiles'!A:A,
IF(OR(F53=0,F53="",F53&lt;Parámetros!$B$8),"&gt;="&amp;Parámetros!$B$8,"&gt;="&amp;Listas!F53),
'Selección días no hábiles'!A:A,
IF(OR(G53=0,G53="",G53&gt;=Parámetros!$D$8),"&lt;="&amp;Parámetros!$D$8,"&lt;="&amp;Listas!G53),
'Selección días no hábiles'!C:C,"X"),0)</f>
        <v>1</v>
      </c>
    </row>
    <row r="54" spans="1:11">
      <c r="A54" s="23"/>
      <c r="B54" s="152">
        <v>32096420</v>
      </c>
      <c r="C54" s="153" t="s">
        <v>328</v>
      </c>
      <c r="D54" s="153" t="s">
        <v>1374</v>
      </c>
      <c r="E54" s="154" t="s">
        <v>261</v>
      </c>
      <c r="F54" s="146">
        <v>0</v>
      </c>
      <c r="G54" s="146">
        <v>0</v>
      </c>
      <c r="H54" s="112">
        <f>+IF(AND(OR(F54="",F54=0),OR(G54="",G54=0)),1,IF(AND(OR(F54&lt;=Parámetros!$B$5,F54=0,F54=""),OR(G54&gt;Parámetros!$B$5,G54="",G54=0)),1,IF(AND(F54&gt;Parámetros!$B$5,F54&lt;=Parámetros!$D$5,OR(Listas!G54&gt;Parámetros!$B$5,G54="",G54=0)),1,0)))</f>
        <v>1</v>
      </c>
      <c r="I54" s="112">
        <f>+IF(AND(OR(F54="",F54=0),OR(G54="",G54=0)),1,IF(AND(OR(F54&lt;=Parámetros!$B$8,F54=0,F54=""),OR(G54&gt;Parámetros!$B$8,G54="",G54=0)),1,IF(AND(F54&gt;Parámetros!$B$8,F54&lt;=Parámetros!$D$8,OR(Listas!G54&gt;Parámetros!$B$8,G54="",G54=0)),1,0)))</f>
        <v>1</v>
      </c>
      <c r="J54" s="112">
        <f>IF(H54=1,
IF(AND(OR(F54=0,F54=""),OR(G54=0,G54="")),Parámetros!$D$5-Parámetros!$B$5+1,
IF(AND(OR(F54&lt;=Parámetros!$B$5,F54=0,F54=""),OR(G54&gt;Parámetros!$D$5,G54="",G54=0)),Parámetros!$D$5-Parámetros!$B$5+1,
IF(AND(OR(F54&lt;=Parámetros!$B$5,F54=0,F54=""),G54&lt;=Parámetros!$D$5),IF(OR(G54="",G54=0),Parámetros!$D$5-Parámetros!$B$5+1,G54-Parámetros!$B$5+1),
IF(AND(F54&gt;Parámetros!$B$5,OR(G54&gt;Parámetros!$D$5,G54="",G54=0)),Parámetros!$D$5-F54+1,
IF(AND(F54&gt;Parámetros!$B$5,G54&lt;=Parámetros!$D$5),G54-F54+1))))),0)
-
IF(H54=1,
COUNTIFS('Selección días no hábiles'!A:A,
IF(OR(F54=0,F54="",F54&lt;Parámetros!$B$5),"&gt;="&amp;Parámetros!$B$5,"&gt;="&amp;Listas!F54),
'Selección días no hábiles'!A:A,
IF(OR(G54=0,G54="",G54&gt;=Parámetros!$D$5),"&lt;="&amp;Parámetros!$D$5,"&lt;="&amp;Listas!G54),
'Selección días no hábiles'!C:C,"X"),0)</f>
        <v>43709</v>
      </c>
      <c r="K54" s="112">
        <f>IF(I54=1,
IF(AND(OR(F54=0,F54=""),OR(G54=0,G54="")),Parámetros!$D$8-Parámetros!$B$8+1,
IF(AND(F54&lt;=Parámetros!$B$8,OR(G54&gt;Parámetros!$D$8,G54="",G54=0)),Parámetros!$D$8-Parámetros!$B$8+1,
IF(AND(F54&lt;=Parámetros!$B$8,G54&lt;=Parámetros!$D$8),IF(OR(G54="",G54=0),Parámetros!$D$8-Parámetros!$B$8+1,G54-Parámetros!$B$8+1),
IF(AND(F54&gt;Parámetros!$B$8,OR(G54&gt;Parámetros!$D$8,G54="",G54=0)),Parámetros!$D$8-F54+1,
IF(AND(F54&gt;Parámetros!$B$8,G54&lt;=Parámetros!$D$8),G54-F54+1))))),0)
-
IF(I54=1,
COUNTIFS('Selección días no hábiles'!A:A,
IF(OR(F54=0,F54="",F54&lt;Parámetros!$B$8),"&gt;="&amp;Parámetros!$B$8,"&gt;="&amp;Listas!F54),
'Selección días no hábiles'!A:A,
IF(OR(G54=0,G54="",G54&gt;=Parámetros!$D$8),"&lt;="&amp;Parámetros!$D$8,"&lt;="&amp;Listas!G54),
'Selección días no hábiles'!C:C,"X"),0)</f>
        <v>1</v>
      </c>
    </row>
    <row r="55" spans="1:11">
      <c r="A55" s="23"/>
      <c r="B55" s="152">
        <v>29908530</v>
      </c>
      <c r="C55" s="153" t="s">
        <v>329</v>
      </c>
      <c r="D55" s="153" t="s">
        <v>1375</v>
      </c>
      <c r="E55" s="154" t="s">
        <v>261</v>
      </c>
      <c r="F55" s="146">
        <v>0</v>
      </c>
      <c r="G55" s="146">
        <v>0</v>
      </c>
      <c r="H55" s="112">
        <f>+IF(AND(OR(F55="",F55=0),OR(G55="",G55=0)),1,IF(AND(OR(F55&lt;=Parámetros!$B$5,F55=0,F55=""),OR(G55&gt;Parámetros!$B$5,G55="",G55=0)),1,IF(AND(F55&gt;Parámetros!$B$5,F55&lt;=Parámetros!$D$5,OR(Listas!G55&gt;Parámetros!$B$5,G55="",G55=0)),1,0)))</f>
        <v>1</v>
      </c>
      <c r="I55" s="112">
        <f>+IF(AND(OR(F55="",F55=0),OR(G55="",G55=0)),1,IF(AND(OR(F55&lt;=Parámetros!$B$8,F55=0,F55=""),OR(G55&gt;Parámetros!$B$8,G55="",G55=0)),1,IF(AND(F55&gt;Parámetros!$B$8,F55&lt;=Parámetros!$D$8,OR(Listas!G55&gt;Parámetros!$B$8,G55="",G55=0)),1,0)))</f>
        <v>1</v>
      </c>
      <c r="J55" s="112">
        <f>IF(H55=1,
IF(AND(OR(F55=0,F55=""),OR(G55=0,G55="")),Parámetros!$D$5-Parámetros!$B$5+1,
IF(AND(OR(F55&lt;=Parámetros!$B$5,F55=0,F55=""),OR(G55&gt;Parámetros!$D$5,G55="",G55=0)),Parámetros!$D$5-Parámetros!$B$5+1,
IF(AND(OR(F55&lt;=Parámetros!$B$5,F55=0,F55=""),G55&lt;=Parámetros!$D$5),IF(OR(G55="",G55=0),Parámetros!$D$5-Parámetros!$B$5+1,G55-Parámetros!$B$5+1),
IF(AND(F55&gt;Parámetros!$B$5,OR(G55&gt;Parámetros!$D$5,G55="",G55=0)),Parámetros!$D$5-F55+1,
IF(AND(F55&gt;Parámetros!$B$5,G55&lt;=Parámetros!$D$5),G55-F55+1))))),0)
-
IF(H55=1,
COUNTIFS('Selección días no hábiles'!A:A,
IF(OR(F55=0,F55="",F55&lt;Parámetros!$B$5),"&gt;="&amp;Parámetros!$B$5,"&gt;="&amp;Listas!F55),
'Selección días no hábiles'!A:A,
IF(OR(G55=0,G55="",G55&gt;=Parámetros!$D$5),"&lt;="&amp;Parámetros!$D$5,"&lt;="&amp;Listas!G55),
'Selección días no hábiles'!C:C,"X"),0)</f>
        <v>43709</v>
      </c>
      <c r="K55" s="112">
        <f>IF(I55=1,
IF(AND(OR(F55=0,F55=""),OR(G55=0,G55="")),Parámetros!$D$8-Parámetros!$B$8+1,
IF(AND(F55&lt;=Parámetros!$B$8,OR(G55&gt;Parámetros!$D$8,G55="",G55=0)),Parámetros!$D$8-Parámetros!$B$8+1,
IF(AND(F55&lt;=Parámetros!$B$8,G55&lt;=Parámetros!$D$8),IF(OR(G55="",G55=0),Parámetros!$D$8-Parámetros!$B$8+1,G55-Parámetros!$B$8+1),
IF(AND(F55&gt;Parámetros!$B$8,OR(G55&gt;Parámetros!$D$8,G55="",G55=0)),Parámetros!$D$8-F55+1,
IF(AND(F55&gt;Parámetros!$B$8,G55&lt;=Parámetros!$D$8),G55-F55+1))))),0)
-
IF(I55=1,
COUNTIFS('Selección días no hábiles'!A:A,
IF(OR(F55=0,F55="",F55&lt;Parámetros!$B$8),"&gt;="&amp;Parámetros!$B$8,"&gt;="&amp;Listas!F55),
'Selección días no hábiles'!A:A,
IF(OR(G55=0,G55="",G55&gt;=Parámetros!$D$8),"&lt;="&amp;Parámetros!$D$8,"&lt;="&amp;Listas!G55),
'Selección días no hábiles'!C:C,"X"),0)</f>
        <v>1</v>
      </c>
    </row>
    <row r="56" spans="1:11">
      <c r="A56" s="23"/>
      <c r="B56" s="152">
        <v>26172938</v>
      </c>
      <c r="C56" s="153" t="s">
        <v>330</v>
      </c>
      <c r="D56" s="153" t="s">
        <v>1376</v>
      </c>
      <c r="E56" s="154" t="s">
        <v>261</v>
      </c>
      <c r="F56" s="146">
        <v>0</v>
      </c>
      <c r="G56" s="146">
        <v>0</v>
      </c>
      <c r="H56" s="112">
        <f>+IF(AND(OR(F56="",F56=0),OR(G56="",G56=0)),1,IF(AND(OR(F56&lt;=Parámetros!$B$5,F56=0,F56=""),OR(G56&gt;Parámetros!$B$5,G56="",G56=0)),1,IF(AND(F56&gt;Parámetros!$B$5,F56&lt;=Parámetros!$D$5,OR(Listas!G56&gt;Parámetros!$B$5,G56="",G56=0)),1,0)))</f>
        <v>1</v>
      </c>
      <c r="I56" s="112">
        <f>+IF(AND(OR(F56="",F56=0),OR(G56="",G56=0)),1,IF(AND(OR(F56&lt;=Parámetros!$B$8,F56=0,F56=""),OR(G56&gt;Parámetros!$B$8,G56="",G56=0)),1,IF(AND(F56&gt;Parámetros!$B$8,F56&lt;=Parámetros!$D$8,OR(Listas!G56&gt;Parámetros!$B$8,G56="",G56=0)),1,0)))</f>
        <v>1</v>
      </c>
      <c r="J56" s="112">
        <f>IF(H56=1,
IF(AND(OR(F56=0,F56=""),OR(G56=0,G56="")),Parámetros!$D$5-Parámetros!$B$5+1,
IF(AND(OR(F56&lt;=Parámetros!$B$5,F56=0,F56=""),OR(G56&gt;Parámetros!$D$5,G56="",G56=0)),Parámetros!$D$5-Parámetros!$B$5+1,
IF(AND(OR(F56&lt;=Parámetros!$B$5,F56=0,F56=""),G56&lt;=Parámetros!$D$5),IF(OR(G56="",G56=0),Parámetros!$D$5-Parámetros!$B$5+1,G56-Parámetros!$B$5+1),
IF(AND(F56&gt;Parámetros!$B$5,OR(G56&gt;Parámetros!$D$5,G56="",G56=0)),Parámetros!$D$5-F56+1,
IF(AND(F56&gt;Parámetros!$B$5,G56&lt;=Parámetros!$D$5),G56-F56+1))))),0)
-
IF(H56=1,
COUNTIFS('Selección días no hábiles'!A:A,
IF(OR(F56=0,F56="",F56&lt;Parámetros!$B$5),"&gt;="&amp;Parámetros!$B$5,"&gt;="&amp;Listas!F56),
'Selección días no hábiles'!A:A,
IF(OR(G56=0,G56="",G56&gt;=Parámetros!$D$5),"&lt;="&amp;Parámetros!$D$5,"&lt;="&amp;Listas!G56),
'Selección días no hábiles'!C:C,"X"),0)</f>
        <v>43709</v>
      </c>
      <c r="K56" s="112">
        <f>IF(I56=1,
IF(AND(OR(F56=0,F56=""),OR(G56=0,G56="")),Parámetros!$D$8-Parámetros!$B$8+1,
IF(AND(F56&lt;=Parámetros!$B$8,OR(G56&gt;Parámetros!$D$8,G56="",G56=0)),Parámetros!$D$8-Parámetros!$B$8+1,
IF(AND(F56&lt;=Parámetros!$B$8,G56&lt;=Parámetros!$D$8),IF(OR(G56="",G56=0),Parámetros!$D$8-Parámetros!$B$8+1,G56-Parámetros!$B$8+1),
IF(AND(F56&gt;Parámetros!$B$8,OR(G56&gt;Parámetros!$D$8,G56="",G56=0)),Parámetros!$D$8-F56+1,
IF(AND(F56&gt;Parámetros!$B$8,G56&lt;=Parámetros!$D$8),G56-F56+1))))),0)
-
IF(I56=1,
COUNTIFS('Selección días no hábiles'!A:A,
IF(OR(F56=0,F56="",F56&lt;Parámetros!$B$8),"&gt;="&amp;Parámetros!$B$8,"&gt;="&amp;Listas!F56),
'Selección días no hábiles'!A:A,
IF(OR(G56=0,G56="",G56&gt;=Parámetros!$D$8),"&lt;="&amp;Parámetros!$D$8,"&lt;="&amp;Listas!G56),
'Selección días no hábiles'!C:C,"X"),0)</f>
        <v>1</v>
      </c>
    </row>
    <row r="57" spans="1:11">
      <c r="A57" s="23"/>
      <c r="B57" s="152">
        <v>29113823</v>
      </c>
      <c r="C57" s="153" t="s">
        <v>331</v>
      </c>
      <c r="D57" s="153" t="s">
        <v>1377</v>
      </c>
      <c r="E57" s="154" t="s">
        <v>261</v>
      </c>
      <c r="F57" s="146">
        <v>0</v>
      </c>
      <c r="G57" s="146">
        <v>0</v>
      </c>
      <c r="H57" s="112">
        <f>+IF(AND(OR(F57="",F57=0),OR(G57="",G57=0)),1,IF(AND(OR(F57&lt;=Parámetros!$B$5,F57=0,F57=""),OR(G57&gt;Parámetros!$B$5,G57="",G57=0)),1,IF(AND(F57&gt;Parámetros!$B$5,F57&lt;=Parámetros!$D$5,OR(Listas!G57&gt;Parámetros!$B$5,G57="",G57=0)),1,0)))</f>
        <v>1</v>
      </c>
      <c r="I57" s="112">
        <f>+IF(AND(OR(F57="",F57=0),OR(G57="",G57=0)),1,IF(AND(OR(F57&lt;=Parámetros!$B$8,F57=0,F57=""),OR(G57&gt;Parámetros!$B$8,G57="",G57=0)),1,IF(AND(F57&gt;Parámetros!$B$8,F57&lt;=Parámetros!$D$8,OR(Listas!G57&gt;Parámetros!$B$8,G57="",G57=0)),1,0)))</f>
        <v>1</v>
      </c>
      <c r="J57" s="112">
        <f>IF(H57=1,
IF(AND(OR(F57=0,F57=""),OR(G57=0,G57="")),Parámetros!$D$5-Parámetros!$B$5+1,
IF(AND(OR(F57&lt;=Parámetros!$B$5,F57=0,F57=""),OR(G57&gt;Parámetros!$D$5,G57="",G57=0)),Parámetros!$D$5-Parámetros!$B$5+1,
IF(AND(OR(F57&lt;=Parámetros!$B$5,F57=0,F57=""),G57&lt;=Parámetros!$D$5),IF(OR(G57="",G57=0),Parámetros!$D$5-Parámetros!$B$5+1,G57-Parámetros!$B$5+1),
IF(AND(F57&gt;Parámetros!$B$5,OR(G57&gt;Parámetros!$D$5,G57="",G57=0)),Parámetros!$D$5-F57+1,
IF(AND(F57&gt;Parámetros!$B$5,G57&lt;=Parámetros!$D$5),G57-F57+1))))),0)
-
IF(H57=1,
COUNTIFS('Selección días no hábiles'!A:A,
IF(OR(F57=0,F57="",F57&lt;Parámetros!$B$5),"&gt;="&amp;Parámetros!$B$5,"&gt;="&amp;Listas!F57),
'Selección días no hábiles'!A:A,
IF(OR(G57=0,G57="",G57&gt;=Parámetros!$D$5),"&lt;="&amp;Parámetros!$D$5,"&lt;="&amp;Listas!G57),
'Selección días no hábiles'!C:C,"X"),0)</f>
        <v>43709</v>
      </c>
      <c r="K57" s="112">
        <f>IF(I57=1,
IF(AND(OR(F57=0,F57=""),OR(G57=0,G57="")),Parámetros!$D$8-Parámetros!$B$8+1,
IF(AND(F57&lt;=Parámetros!$B$8,OR(G57&gt;Parámetros!$D$8,G57="",G57=0)),Parámetros!$D$8-Parámetros!$B$8+1,
IF(AND(F57&lt;=Parámetros!$B$8,G57&lt;=Parámetros!$D$8),IF(OR(G57="",G57=0),Parámetros!$D$8-Parámetros!$B$8+1,G57-Parámetros!$B$8+1),
IF(AND(F57&gt;Parámetros!$B$8,OR(G57&gt;Parámetros!$D$8,G57="",G57=0)),Parámetros!$D$8-F57+1,
IF(AND(F57&gt;Parámetros!$B$8,G57&lt;=Parámetros!$D$8),G57-F57+1))))),0)
-
IF(I57=1,
COUNTIFS('Selección días no hábiles'!A:A,
IF(OR(F57=0,F57="",F57&lt;Parámetros!$B$8),"&gt;="&amp;Parámetros!$B$8,"&gt;="&amp;Listas!F57),
'Selección días no hábiles'!A:A,
IF(OR(G57=0,G57="",G57&gt;=Parámetros!$D$8),"&lt;="&amp;Parámetros!$D$8,"&lt;="&amp;Listas!G57),
'Selección días no hábiles'!C:C,"X"),0)</f>
        <v>1</v>
      </c>
    </row>
    <row r="58" spans="1:11">
      <c r="A58" s="23"/>
      <c r="B58" s="152">
        <v>27523721</v>
      </c>
      <c r="C58" s="153" t="s">
        <v>332</v>
      </c>
      <c r="D58" s="153" t="s">
        <v>1378</v>
      </c>
      <c r="E58" s="154" t="s">
        <v>261</v>
      </c>
      <c r="F58" s="146">
        <v>0</v>
      </c>
      <c r="G58" s="146">
        <v>0</v>
      </c>
      <c r="H58" s="112">
        <f>+IF(AND(OR(F58="",F58=0),OR(G58="",G58=0)),1,IF(AND(OR(F58&lt;=Parámetros!$B$5,F58=0,F58=""),OR(G58&gt;Parámetros!$B$5,G58="",G58=0)),1,IF(AND(F58&gt;Parámetros!$B$5,F58&lt;=Parámetros!$D$5,OR(Listas!G58&gt;Parámetros!$B$5,G58="",G58=0)),1,0)))</f>
        <v>1</v>
      </c>
      <c r="I58" s="112">
        <f>+IF(AND(OR(F58="",F58=0),OR(G58="",G58=0)),1,IF(AND(OR(F58&lt;=Parámetros!$B$8,F58=0,F58=""),OR(G58&gt;Parámetros!$B$8,G58="",G58=0)),1,IF(AND(F58&gt;Parámetros!$B$8,F58&lt;=Parámetros!$D$8,OR(Listas!G58&gt;Parámetros!$B$8,G58="",G58=0)),1,0)))</f>
        <v>1</v>
      </c>
      <c r="J58" s="112">
        <f>IF(H58=1,
IF(AND(OR(F58=0,F58=""),OR(G58=0,G58="")),Parámetros!$D$5-Parámetros!$B$5+1,
IF(AND(OR(F58&lt;=Parámetros!$B$5,F58=0,F58=""),OR(G58&gt;Parámetros!$D$5,G58="",G58=0)),Parámetros!$D$5-Parámetros!$B$5+1,
IF(AND(OR(F58&lt;=Parámetros!$B$5,F58=0,F58=""),G58&lt;=Parámetros!$D$5),IF(OR(G58="",G58=0),Parámetros!$D$5-Parámetros!$B$5+1,G58-Parámetros!$B$5+1),
IF(AND(F58&gt;Parámetros!$B$5,OR(G58&gt;Parámetros!$D$5,G58="",G58=0)),Parámetros!$D$5-F58+1,
IF(AND(F58&gt;Parámetros!$B$5,G58&lt;=Parámetros!$D$5),G58-F58+1))))),0)
-
IF(H58=1,
COUNTIFS('Selección días no hábiles'!A:A,
IF(OR(F58=0,F58="",F58&lt;Parámetros!$B$5),"&gt;="&amp;Parámetros!$B$5,"&gt;="&amp;Listas!F58),
'Selección días no hábiles'!A:A,
IF(OR(G58=0,G58="",G58&gt;=Parámetros!$D$5),"&lt;="&amp;Parámetros!$D$5,"&lt;="&amp;Listas!G58),
'Selección días no hábiles'!C:C,"X"),0)</f>
        <v>43709</v>
      </c>
      <c r="K58" s="112">
        <f>IF(I58=1,
IF(AND(OR(F58=0,F58=""),OR(G58=0,G58="")),Parámetros!$D$8-Parámetros!$B$8+1,
IF(AND(F58&lt;=Parámetros!$B$8,OR(G58&gt;Parámetros!$D$8,G58="",G58=0)),Parámetros!$D$8-Parámetros!$B$8+1,
IF(AND(F58&lt;=Parámetros!$B$8,G58&lt;=Parámetros!$D$8),IF(OR(G58="",G58=0),Parámetros!$D$8-Parámetros!$B$8+1,G58-Parámetros!$B$8+1),
IF(AND(F58&gt;Parámetros!$B$8,OR(G58&gt;Parámetros!$D$8,G58="",G58=0)),Parámetros!$D$8-F58+1,
IF(AND(F58&gt;Parámetros!$B$8,G58&lt;=Parámetros!$D$8),G58-F58+1))))),0)
-
IF(I58=1,
COUNTIFS('Selección días no hábiles'!A:A,
IF(OR(F58=0,F58="",F58&lt;Parámetros!$B$8),"&gt;="&amp;Parámetros!$B$8,"&gt;="&amp;Listas!F58),
'Selección días no hábiles'!A:A,
IF(OR(G58=0,G58="",G58&gt;=Parámetros!$D$8),"&lt;="&amp;Parámetros!$D$8,"&lt;="&amp;Listas!G58),
'Selección días no hábiles'!C:C,"X"),0)</f>
        <v>1</v>
      </c>
    </row>
    <row r="59" spans="1:11">
      <c r="A59" s="23"/>
      <c r="B59" s="152">
        <v>31232308</v>
      </c>
      <c r="C59" s="153" t="s">
        <v>333</v>
      </c>
      <c r="D59" s="153" t="s">
        <v>1379</v>
      </c>
      <c r="E59" s="154" t="s">
        <v>261</v>
      </c>
      <c r="F59" s="146">
        <v>0</v>
      </c>
      <c r="G59" s="146">
        <v>0</v>
      </c>
      <c r="H59" s="112">
        <f>+IF(AND(OR(F59="",F59=0),OR(G59="",G59=0)),1,IF(AND(OR(F59&lt;=Parámetros!$B$5,F59=0,F59=""),OR(G59&gt;Parámetros!$B$5,G59="",G59=0)),1,IF(AND(F59&gt;Parámetros!$B$5,F59&lt;=Parámetros!$D$5,OR(Listas!G59&gt;Parámetros!$B$5,G59="",G59=0)),1,0)))</f>
        <v>1</v>
      </c>
      <c r="I59" s="112">
        <f>+IF(AND(OR(F59="",F59=0),OR(G59="",G59=0)),1,IF(AND(OR(F59&lt;=Parámetros!$B$8,F59=0,F59=""),OR(G59&gt;Parámetros!$B$8,G59="",G59=0)),1,IF(AND(F59&gt;Parámetros!$B$8,F59&lt;=Parámetros!$D$8,OR(Listas!G59&gt;Parámetros!$B$8,G59="",G59=0)),1,0)))</f>
        <v>1</v>
      </c>
      <c r="J59" s="112">
        <f>IF(H59=1,
IF(AND(OR(F59=0,F59=""),OR(G59=0,G59="")),Parámetros!$D$5-Parámetros!$B$5+1,
IF(AND(OR(F59&lt;=Parámetros!$B$5,F59=0,F59=""),OR(G59&gt;Parámetros!$D$5,G59="",G59=0)),Parámetros!$D$5-Parámetros!$B$5+1,
IF(AND(OR(F59&lt;=Parámetros!$B$5,F59=0,F59=""),G59&lt;=Parámetros!$D$5),IF(OR(G59="",G59=0),Parámetros!$D$5-Parámetros!$B$5+1,G59-Parámetros!$B$5+1),
IF(AND(F59&gt;Parámetros!$B$5,OR(G59&gt;Parámetros!$D$5,G59="",G59=0)),Parámetros!$D$5-F59+1,
IF(AND(F59&gt;Parámetros!$B$5,G59&lt;=Parámetros!$D$5),G59-F59+1))))),0)
-
IF(H59=1,
COUNTIFS('Selección días no hábiles'!A:A,
IF(OR(F59=0,F59="",F59&lt;Parámetros!$B$5),"&gt;="&amp;Parámetros!$B$5,"&gt;="&amp;Listas!F59),
'Selección días no hábiles'!A:A,
IF(OR(G59=0,G59="",G59&gt;=Parámetros!$D$5),"&lt;="&amp;Parámetros!$D$5,"&lt;="&amp;Listas!G59),
'Selección días no hábiles'!C:C,"X"),0)</f>
        <v>43709</v>
      </c>
      <c r="K59" s="112">
        <f>IF(I59=1,
IF(AND(OR(F59=0,F59=""),OR(G59=0,G59="")),Parámetros!$D$8-Parámetros!$B$8+1,
IF(AND(F59&lt;=Parámetros!$B$8,OR(G59&gt;Parámetros!$D$8,G59="",G59=0)),Parámetros!$D$8-Parámetros!$B$8+1,
IF(AND(F59&lt;=Parámetros!$B$8,G59&lt;=Parámetros!$D$8),IF(OR(G59="",G59=0),Parámetros!$D$8-Parámetros!$B$8+1,G59-Parámetros!$B$8+1),
IF(AND(F59&gt;Parámetros!$B$8,OR(G59&gt;Parámetros!$D$8,G59="",G59=0)),Parámetros!$D$8-F59+1,
IF(AND(F59&gt;Parámetros!$B$8,G59&lt;=Parámetros!$D$8),G59-F59+1))))),0)
-
IF(I59=1,
COUNTIFS('Selección días no hábiles'!A:A,
IF(OR(F59=0,F59="",F59&lt;Parámetros!$B$8),"&gt;="&amp;Parámetros!$B$8,"&gt;="&amp;Listas!F59),
'Selección días no hábiles'!A:A,
IF(OR(G59=0,G59="",G59&gt;=Parámetros!$D$8),"&lt;="&amp;Parámetros!$D$8,"&lt;="&amp;Listas!G59),
'Selección días no hábiles'!C:C,"X"),0)</f>
        <v>1</v>
      </c>
    </row>
    <row r="60" spans="1:11">
      <c r="A60" s="23"/>
      <c r="B60" s="152">
        <v>28196343</v>
      </c>
      <c r="C60" s="153" t="s">
        <v>334</v>
      </c>
      <c r="D60" s="153" t="s">
        <v>1380</v>
      </c>
      <c r="E60" s="154" t="s">
        <v>261</v>
      </c>
      <c r="F60" s="146">
        <v>0</v>
      </c>
      <c r="G60" s="146">
        <v>0</v>
      </c>
      <c r="H60" s="112">
        <f>+IF(AND(OR(F60="",F60=0),OR(G60="",G60=0)),1,IF(AND(OR(F60&lt;=Parámetros!$B$5,F60=0,F60=""),OR(G60&gt;Parámetros!$B$5,G60="",G60=0)),1,IF(AND(F60&gt;Parámetros!$B$5,F60&lt;=Parámetros!$D$5,OR(Listas!G60&gt;Parámetros!$B$5,G60="",G60=0)),1,0)))</f>
        <v>1</v>
      </c>
      <c r="I60" s="112">
        <f>+IF(AND(OR(F60="",F60=0),OR(G60="",G60=0)),1,IF(AND(OR(F60&lt;=Parámetros!$B$8,F60=0,F60=""),OR(G60&gt;Parámetros!$B$8,G60="",G60=0)),1,IF(AND(F60&gt;Parámetros!$B$8,F60&lt;=Parámetros!$D$8,OR(Listas!G60&gt;Parámetros!$B$8,G60="",G60=0)),1,0)))</f>
        <v>1</v>
      </c>
      <c r="J60" s="112">
        <f>IF(H60=1,
IF(AND(OR(F60=0,F60=""),OR(G60=0,G60="")),Parámetros!$D$5-Parámetros!$B$5+1,
IF(AND(OR(F60&lt;=Parámetros!$B$5,F60=0,F60=""),OR(G60&gt;Parámetros!$D$5,G60="",G60=0)),Parámetros!$D$5-Parámetros!$B$5+1,
IF(AND(OR(F60&lt;=Parámetros!$B$5,F60=0,F60=""),G60&lt;=Parámetros!$D$5),IF(OR(G60="",G60=0),Parámetros!$D$5-Parámetros!$B$5+1,G60-Parámetros!$B$5+1),
IF(AND(F60&gt;Parámetros!$B$5,OR(G60&gt;Parámetros!$D$5,G60="",G60=0)),Parámetros!$D$5-F60+1,
IF(AND(F60&gt;Parámetros!$B$5,G60&lt;=Parámetros!$D$5),G60-F60+1))))),0)
-
IF(H60=1,
COUNTIFS('Selección días no hábiles'!A:A,
IF(OR(F60=0,F60="",F60&lt;Parámetros!$B$5),"&gt;="&amp;Parámetros!$B$5,"&gt;="&amp;Listas!F60),
'Selección días no hábiles'!A:A,
IF(OR(G60=0,G60="",G60&gt;=Parámetros!$D$5),"&lt;="&amp;Parámetros!$D$5,"&lt;="&amp;Listas!G60),
'Selección días no hábiles'!C:C,"X"),0)</f>
        <v>43709</v>
      </c>
      <c r="K60" s="112">
        <f>IF(I60=1,
IF(AND(OR(F60=0,F60=""),OR(G60=0,G60="")),Parámetros!$D$8-Parámetros!$B$8+1,
IF(AND(F60&lt;=Parámetros!$B$8,OR(G60&gt;Parámetros!$D$8,G60="",G60=0)),Parámetros!$D$8-Parámetros!$B$8+1,
IF(AND(F60&lt;=Parámetros!$B$8,G60&lt;=Parámetros!$D$8),IF(OR(G60="",G60=0),Parámetros!$D$8-Parámetros!$B$8+1,G60-Parámetros!$B$8+1),
IF(AND(F60&gt;Parámetros!$B$8,OR(G60&gt;Parámetros!$D$8,G60="",G60=0)),Parámetros!$D$8-F60+1,
IF(AND(F60&gt;Parámetros!$B$8,G60&lt;=Parámetros!$D$8),G60-F60+1))))),0)
-
IF(I60=1,
COUNTIFS('Selección días no hábiles'!A:A,
IF(OR(F60=0,F60="",F60&lt;Parámetros!$B$8),"&gt;="&amp;Parámetros!$B$8,"&gt;="&amp;Listas!F60),
'Selección días no hábiles'!A:A,
IF(OR(G60=0,G60="",G60&gt;=Parámetros!$D$8),"&lt;="&amp;Parámetros!$D$8,"&lt;="&amp;Listas!G60),
'Selección días no hábiles'!C:C,"X"),0)</f>
        <v>1</v>
      </c>
    </row>
    <row r="61" spans="1:11">
      <c r="A61" s="23"/>
      <c r="B61" s="152">
        <v>27117270</v>
      </c>
      <c r="C61" s="153" t="s">
        <v>335</v>
      </c>
      <c r="D61" s="153" t="s">
        <v>1381</v>
      </c>
      <c r="E61" s="154" t="s">
        <v>261</v>
      </c>
      <c r="F61" s="146">
        <v>0</v>
      </c>
      <c r="G61" s="146">
        <v>0</v>
      </c>
      <c r="H61" s="112">
        <f>+IF(AND(OR(F61="",F61=0),OR(G61="",G61=0)),1,IF(AND(OR(F61&lt;=Parámetros!$B$5,F61=0,F61=""),OR(G61&gt;Parámetros!$B$5,G61="",G61=0)),1,IF(AND(F61&gt;Parámetros!$B$5,F61&lt;=Parámetros!$D$5,OR(Listas!G61&gt;Parámetros!$B$5,G61="",G61=0)),1,0)))</f>
        <v>1</v>
      </c>
      <c r="I61" s="112">
        <f>+IF(AND(OR(F61="",F61=0),OR(G61="",G61=0)),1,IF(AND(OR(F61&lt;=Parámetros!$B$8,F61=0,F61=""),OR(G61&gt;Parámetros!$B$8,G61="",G61=0)),1,IF(AND(F61&gt;Parámetros!$B$8,F61&lt;=Parámetros!$D$8,OR(Listas!G61&gt;Parámetros!$B$8,G61="",G61=0)),1,0)))</f>
        <v>1</v>
      </c>
      <c r="J61" s="112">
        <f>IF(H61=1,
IF(AND(OR(F61=0,F61=""),OR(G61=0,G61="")),Parámetros!$D$5-Parámetros!$B$5+1,
IF(AND(OR(F61&lt;=Parámetros!$B$5,F61=0,F61=""),OR(G61&gt;Parámetros!$D$5,G61="",G61=0)),Parámetros!$D$5-Parámetros!$B$5+1,
IF(AND(OR(F61&lt;=Parámetros!$B$5,F61=0,F61=""),G61&lt;=Parámetros!$D$5),IF(OR(G61="",G61=0),Parámetros!$D$5-Parámetros!$B$5+1,G61-Parámetros!$B$5+1),
IF(AND(F61&gt;Parámetros!$B$5,OR(G61&gt;Parámetros!$D$5,G61="",G61=0)),Parámetros!$D$5-F61+1,
IF(AND(F61&gt;Parámetros!$B$5,G61&lt;=Parámetros!$D$5),G61-F61+1))))),0)
-
IF(H61=1,
COUNTIFS('Selección días no hábiles'!A:A,
IF(OR(F61=0,F61="",F61&lt;Parámetros!$B$5),"&gt;="&amp;Parámetros!$B$5,"&gt;="&amp;Listas!F61),
'Selección días no hábiles'!A:A,
IF(OR(G61=0,G61="",G61&gt;=Parámetros!$D$5),"&lt;="&amp;Parámetros!$D$5,"&lt;="&amp;Listas!G61),
'Selección días no hábiles'!C:C,"X"),0)</f>
        <v>43709</v>
      </c>
      <c r="K61" s="112">
        <f>IF(I61=1,
IF(AND(OR(F61=0,F61=""),OR(G61=0,G61="")),Parámetros!$D$8-Parámetros!$B$8+1,
IF(AND(F61&lt;=Parámetros!$B$8,OR(G61&gt;Parámetros!$D$8,G61="",G61=0)),Parámetros!$D$8-Parámetros!$B$8+1,
IF(AND(F61&lt;=Parámetros!$B$8,G61&lt;=Parámetros!$D$8),IF(OR(G61="",G61=0),Parámetros!$D$8-Parámetros!$B$8+1,G61-Parámetros!$B$8+1),
IF(AND(F61&gt;Parámetros!$B$8,OR(G61&gt;Parámetros!$D$8,G61="",G61=0)),Parámetros!$D$8-F61+1,
IF(AND(F61&gt;Parámetros!$B$8,G61&lt;=Parámetros!$D$8),G61-F61+1))))),0)
-
IF(I61=1,
COUNTIFS('Selección días no hábiles'!A:A,
IF(OR(F61=0,F61="",F61&lt;Parámetros!$B$8),"&gt;="&amp;Parámetros!$B$8,"&gt;="&amp;Listas!F61),
'Selección días no hábiles'!A:A,
IF(OR(G61=0,G61="",G61&gt;=Parámetros!$D$8),"&lt;="&amp;Parámetros!$D$8,"&lt;="&amp;Listas!G61),
'Selección días no hábiles'!C:C,"X"),0)</f>
        <v>1</v>
      </c>
    </row>
    <row r="62" spans="1:11">
      <c r="A62" s="23"/>
      <c r="B62" s="152">
        <v>24421213</v>
      </c>
      <c r="C62" s="153" t="s">
        <v>336</v>
      </c>
      <c r="D62" s="153" t="s">
        <v>1382</v>
      </c>
      <c r="E62" s="154" t="s">
        <v>261</v>
      </c>
      <c r="F62" s="146">
        <v>0</v>
      </c>
      <c r="G62" s="146">
        <v>0</v>
      </c>
      <c r="H62" s="112">
        <f>+IF(AND(OR(F62="",F62=0),OR(G62="",G62=0)),1,IF(AND(OR(F62&lt;=Parámetros!$B$5,F62=0,F62=""),OR(G62&gt;Parámetros!$B$5,G62="",G62=0)),1,IF(AND(F62&gt;Parámetros!$B$5,F62&lt;=Parámetros!$D$5,OR(Listas!G62&gt;Parámetros!$B$5,G62="",G62=0)),1,0)))</f>
        <v>1</v>
      </c>
      <c r="I62" s="112">
        <f>+IF(AND(OR(F62="",F62=0),OR(G62="",G62=0)),1,IF(AND(OR(F62&lt;=Parámetros!$B$8,F62=0,F62=""),OR(G62&gt;Parámetros!$B$8,G62="",G62=0)),1,IF(AND(F62&gt;Parámetros!$B$8,F62&lt;=Parámetros!$D$8,OR(Listas!G62&gt;Parámetros!$B$8,G62="",G62=0)),1,0)))</f>
        <v>1</v>
      </c>
      <c r="J62" s="112">
        <f>IF(H62=1,
IF(AND(OR(F62=0,F62=""),OR(G62=0,G62="")),Parámetros!$D$5-Parámetros!$B$5+1,
IF(AND(OR(F62&lt;=Parámetros!$B$5,F62=0,F62=""),OR(G62&gt;Parámetros!$D$5,G62="",G62=0)),Parámetros!$D$5-Parámetros!$B$5+1,
IF(AND(OR(F62&lt;=Parámetros!$B$5,F62=0,F62=""),G62&lt;=Parámetros!$D$5),IF(OR(G62="",G62=0),Parámetros!$D$5-Parámetros!$B$5+1,G62-Parámetros!$B$5+1),
IF(AND(F62&gt;Parámetros!$B$5,OR(G62&gt;Parámetros!$D$5,G62="",G62=0)),Parámetros!$D$5-F62+1,
IF(AND(F62&gt;Parámetros!$B$5,G62&lt;=Parámetros!$D$5),G62-F62+1))))),0)
-
IF(H62=1,
COUNTIFS('Selección días no hábiles'!A:A,
IF(OR(F62=0,F62="",F62&lt;Parámetros!$B$5),"&gt;="&amp;Parámetros!$B$5,"&gt;="&amp;Listas!F62),
'Selección días no hábiles'!A:A,
IF(OR(G62=0,G62="",G62&gt;=Parámetros!$D$5),"&lt;="&amp;Parámetros!$D$5,"&lt;="&amp;Listas!G62),
'Selección días no hábiles'!C:C,"X"),0)</f>
        <v>43709</v>
      </c>
      <c r="K62" s="112">
        <f>IF(I62=1,
IF(AND(OR(F62=0,F62=""),OR(G62=0,G62="")),Parámetros!$D$8-Parámetros!$B$8+1,
IF(AND(F62&lt;=Parámetros!$B$8,OR(G62&gt;Parámetros!$D$8,G62="",G62=0)),Parámetros!$D$8-Parámetros!$B$8+1,
IF(AND(F62&lt;=Parámetros!$B$8,G62&lt;=Parámetros!$D$8),IF(OR(G62="",G62=0),Parámetros!$D$8-Parámetros!$B$8+1,G62-Parámetros!$B$8+1),
IF(AND(F62&gt;Parámetros!$B$8,OR(G62&gt;Parámetros!$D$8,G62="",G62=0)),Parámetros!$D$8-F62+1,
IF(AND(F62&gt;Parámetros!$B$8,G62&lt;=Parámetros!$D$8),G62-F62+1))))),0)
-
IF(I62=1,
COUNTIFS('Selección días no hábiles'!A:A,
IF(OR(F62=0,F62="",F62&lt;Parámetros!$B$8),"&gt;="&amp;Parámetros!$B$8,"&gt;="&amp;Listas!F62),
'Selección días no hábiles'!A:A,
IF(OR(G62=0,G62="",G62&gt;=Parámetros!$D$8),"&lt;="&amp;Parámetros!$D$8,"&lt;="&amp;Listas!G62),
'Selección días no hábiles'!C:C,"X"),0)</f>
        <v>1</v>
      </c>
    </row>
    <row r="63" spans="1:11">
      <c r="A63" s="23"/>
      <c r="B63" s="152">
        <v>26276000</v>
      </c>
      <c r="C63" s="153" t="s">
        <v>337</v>
      </c>
      <c r="D63" s="153" t="s">
        <v>1383</v>
      </c>
      <c r="E63" s="154" t="s">
        <v>261</v>
      </c>
      <c r="F63" s="146">
        <v>0</v>
      </c>
      <c r="G63" s="146">
        <v>0</v>
      </c>
      <c r="H63" s="112">
        <f>+IF(AND(OR(F63="",F63=0),OR(G63="",G63=0)),1,IF(AND(OR(F63&lt;=Parámetros!$B$5,F63=0,F63=""),OR(G63&gt;Parámetros!$B$5,G63="",G63=0)),1,IF(AND(F63&gt;Parámetros!$B$5,F63&lt;=Parámetros!$D$5,OR(Listas!G63&gt;Parámetros!$B$5,G63="",G63=0)),1,0)))</f>
        <v>1</v>
      </c>
      <c r="I63" s="112">
        <f>+IF(AND(OR(F63="",F63=0),OR(G63="",G63=0)),1,IF(AND(OR(F63&lt;=Parámetros!$B$8,F63=0,F63=""),OR(G63&gt;Parámetros!$B$8,G63="",G63=0)),1,IF(AND(F63&gt;Parámetros!$B$8,F63&lt;=Parámetros!$D$8,OR(Listas!G63&gt;Parámetros!$B$8,G63="",G63=0)),1,0)))</f>
        <v>1</v>
      </c>
      <c r="J63" s="112">
        <f>IF(H63=1,
IF(AND(OR(F63=0,F63=""),OR(G63=0,G63="")),Parámetros!$D$5-Parámetros!$B$5+1,
IF(AND(OR(F63&lt;=Parámetros!$B$5,F63=0,F63=""),OR(G63&gt;Parámetros!$D$5,G63="",G63=0)),Parámetros!$D$5-Parámetros!$B$5+1,
IF(AND(OR(F63&lt;=Parámetros!$B$5,F63=0,F63=""),G63&lt;=Parámetros!$D$5),IF(OR(G63="",G63=0),Parámetros!$D$5-Parámetros!$B$5+1,G63-Parámetros!$B$5+1),
IF(AND(F63&gt;Parámetros!$B$5,OR(G63&gt;Parámetros!$D$5,G63="",G63=0)),Parámetros!$D$5-F63+1,
IF(AND(F63&gt;Parámetros!$B$5,G63&lt;=Parámetros!$D$5),G63-F63+1))))),0)
-
IF(H63=1,
COUNTIFS('Selección días no hábiles'!A:A,
IF(OR(F63=0,F63="",F63&lt;Parámetros!$B$5),"&gt;="&amp;Parámetros!$B$5,"&gt;="&amp;Listas!F63),
'Selección días no hábiles'!A:A,
IF(OR(G63=0,G63="",G63&gt;=Parámetros!$D$5),"&lt;="&amp;Parámetros!$D$5,"&lt;="&amp;Listas!G63),
'Selección días no hábiles'!C:C,"X"),0)</f>
        <v>43709</v>
      </c>
      <c r="K63" s="112">
        <f>IF(I63=1,
IF(AND(OR(F63=0,F63=""),OR(G63=0,G63="")),Parámetros!$D$8-Parámetros!$B$8+1,
IF(AND(F63&lt;=Parámetros!$B$8,OR(G63&gt;Parámetros!$D$8,G63="",G63=0)),Parámetros!$D$8-Parámetros!$B$8+1,
IF(AND(F63&lt;=Parámetros!$B$8,G63&lt;=Parámetros!$D$8),IF(OR(G63="",G63=0),Parámetros!$D$8-Parámetros!$B$8+1,G63-Parámetros!$B$8+1),
IF(AND(F63&gt;Parámetros!$B$8,OR(G63&gt;Parámetros!$D$8,G63="",G63=0)),Parámetros!$D$8-F63+1,
IF(AND(F63&gt;Parámetros!$B$8,G63&lt;=Parámetros!$D$8),G63-F63+1))))),0)
-
IF(I63=1,
COUNTIFS('Selección días no hábiles'!A:A,
IF(OR(F63=0,F63="",F63&lt;Parámetros!$B$8),"&gt;="&amp;Parámetros!$B$8,"&gt;="&amp;Listas!F63),
'Selección días no hábiles'!A:A,
IF(OR(G63=0,G63="",G63&gt;=Parámetros!$D$8),"&lt;="&amp;Parámetros!$D$8,"&lt;="&amp;Listas!G63),
'Selección días no hábiles'!C:C,"X"),0)</f>
        <v>1</v>
      </c>
    </row>
    <row r="64" spans="1:11">
      <c r="A64" s="23"/>
      <c r="B64" s="152">
        <v>31977959</v>
      </c>
      <c r="C64" s="153" t="s">
        <v>338</v>
      </c>
      <c r="D64" s="153" t="s">
        <v>1384</v>
      </c>
      <c r="E64" s="154" t="s">
        <v>261</v>
      </c>
      <c r="F64" s="146">
        <v>0</v>
      </c>
      <c r="G64" s="146">
        <v>0</v>
      </c>
      <c r="H64" s="112">
        <f>+IF(AND(OR(F64="",F64=0),OR(G64="",G64=0)),1,IF(AND(OR(F64&lt;=Parámetros!$B$5,F64=0,F64=""),OR(G64&gt;Parámetros!$B$5,G64="",G64=0)),1,IF(AND(F64&gt;Parámetros!$B$5,F64&lt;=Parámetros!$D$5,OR(Listas!G64&gt;Parámetros!$B$5,G64="",G64=0)),1,0)))</f>
        <v>1</v>
      </c>
      <c r="I64" s="112">
        <f>+IF(AND(OR(F64="",F64=0),OR(G64="",G64=0)),1,IF(AND(OR(F64&lt;=Parámetros!$B$8,F64=0,F64=""),OR(G64&gt;Parámetros!$B$8,G64="",G64=0)),1,IF(AND(F64&gt;Parámetros!$B$8,F64&lt;=Parámetros!$D$8,OR(Listas!G64&gt;Parámetros!$B$8,G64="",G64=0)),1,0)))</f>
        <v>1</v>
      </c>
      <c r="J64" s="112">
        <f>IF(H64=1,
IF(AND(OR(F64=0,F64=""),OR(G64=0,G64="")),Parámetros!$D$5-Parámetros!$B$5+1,
IF(AND(OR(F64&lt;=Parámetros!$B$5,F64=0,F64=""),OR(G64&gt;Parámetros!$D$5,G64="",G64=0)),Parámetros!$D$5-Parámetros!$B$5+1,
IF(AND(OR(F64&lt;=Parámetros!$B$5,F64=0,F64=""),G64&lt;=Parámetros!$D$5),IF(OR(G64="",G64=0),Parámetros!$D$5-Parámetros!$B$5+1,G64-Parámetros!$B$5+1),
IF(AND(F64&gt;Parámetros!$B$5,OR(G64&gt;Parámetros!$D$5,G64="",G64=0)),Parámetros!$D$5-F64+1,
IF(AND(F64&gt;Parámetros!$B$5,G64&lt;=Parámetros!$D$5),G64-F64+1))))),0)
-
IF(H64=1,
COUNTIFS('Selección días no hábiles'!A:A,
IF(OR(F64=0,F64="",F64&lt;Parámetros!$B$5),"&gt;="&amp;Parámetros!$B$5,"&gt;="&amp;Listas!F64),
'Selección días no hábiles'!A:A,
IF(OR(G64=0,G64="",G64&gt;=Parámetros!$D$5),"&lt;="&amp;Parámetros!$D$5,"&lt;="&amp;Listas!G64),
'Selección días no hábiles'!C:C,"X"),0)</f>
        <v>43709</v>
      </c>
      <c r="K64" s="112">
        <f>IF(I64=1,
IF(AND(OR(F64=0,F64=""),OR(G64=0,G64="")),Parámetros!$D$8-Parámetros!$B$8+1,
IF(AND(F64&lt;=Parámetros!$B$8,OR(G64&gt;Parámetros!$D$8,G64="",G64=0)),Parámetros!$D$8-Parámetros!$B$8+1,
IF(AND(F64&lt;=Parámetros!$B$8,G64&lt;=Parámetros!$D$8),IF(OR(G64="",G64=0),Parámetros!$D$8-Parámetros!$B$8+1,G64-Parámetros!$B$8+1),
IF(AND(F64&gt;Parámetros!$B$8,OR(G64&gt;Parámetros!$D$8,G64="",G64=0)),Parámetros!$D$8-F64+1,
IF(AND(F64&gt;Parámetros!$B$8,G64&lt;=Parámetros!$D$8),G64-F64+1))))),0)
-
IF(I64=1,
COUNTIFS('Selección días no hábiles'!A:A,
IF(OR(F64=0,F64="",F64&lt;Parámetros!$B$8),"&gt;="&amp;Parámetros!$B$8,"&gt;="&amp;Listas!F64),
'Selección días no hábiles'!A:A,
IF(OR(G64=0,G64="",G64&gt;=Parámetros!$D$8),"&lt;="&amp;Parámetros!$D$8,"&lt;="&amp;Listas!G64),
'Selección días no hábiles'!C:C,"X"),0)</f>
        <v>1</v>
      </c>
    </row>
    <row r="65" spans="1:11">
      <c r="A65" s="23"/>
      <c r="B65" s="152">
        <v>29795109</v>
      </c>
      <c r="C65" s="153" t="s">
        <v>339</v>
      </c>
      <c r="D65" s="153" t="s">
        <v>1385</v>
      </c>
      <c r="E65" s="154" t="s">
        <v>261</v>
      </c>
      <c r="F65" s="146">
        <v>0</v>
      </c>
      <c r="G65" s="146">
        <v>0</v>
      </c>
      <c r="H65" s="112">
        <f>+IF(AND(OR(F65="",F65=0),OR(G65="",G65=0)),1,IF(AND(OR(F65&lt;=Parámetros!$B$5,F65=0,F65=""),OR(G65&gt;Parámetros!$B$5,G65="",G65=0)),1,IF(AND(F65&gt;Parámetros!$B$5,F65&lt;=Parámetros!$D$5,OR(Listas!G65&gt;Parámetros!$B$5,G65="",G65=0)),1,0)))</f>
        <v>1</v>
      </c>
      <c r="I65" s="112">
        <f>+IF(AND(OR(F65="",F65=0),OR(G65="",G65=0)),1,IF(AND(OR(F65&lt;=Parámetros!$B$8,F65=0,F65=""),OR(G65&gt;Parámetros!$B$8,G65="",G65=0)),1,IF(AND(F65&gt;Parámetros!$B$8,F65&lt;=Parámetros!$D$8,OR(Listas!G65&gt;Parámetros!$B$8,G65="",G65=0)),1,0)))</f>
        <v>1</v>
      </c>
      <c r="J65" s="112">
        <f>IF(H65=1,
IF(AND(OR(F65=0,F65=""),OR(G65=0,G65="")),Parámetros!$D$5-Parámetros!$B$5+1,
IF(AND(OR(F65&lt;=Parámetros!$B$5,F65=0,F65=""),OR(G65&gt;Parámetros!$D$5,G65="",G65=0)),Parámetros!$D$5-Parámetros!$B$5+1,
IF(AND(OR(F65&lt;=Parámetros!$B$5,F65=0,F65=""),G65&lt;=Parámetros!$D$5),IF(OR(G65="",G65=0),Parámetros!$D$5-Parámetros!$B$5+1,G65-Parámetros!$B$5+1),
IF(AND(F65&gt;Parámetros!$B$5,OR(G65&gt;Parámetros!$D$5,G65="",G65=0)),Parámetros!$D$5-F65+1,
IF(AND(F65&gt;Parámetros!$B$5,G65&lt;=Parámetros!$D$5),G65-F65+1))))),0)
-
IF(H65=1,
COUNTIFS('Selección días no hábiles'!A:A,
IF(OR(F65=0,F65="",F65&lt;Parámetros!$B$5),"&gt;="&amp;Parámetros!$B$5,"&gt;="&amp;Listas!F65),
'Selección días no hábiles'!A:A,
IF(OR(G65=0,G65="",G65&gt;=Parámetros!$D$5),"&lt;="&amp;Parámetros!$D$5,"&lt;="&amp;Listas!G65),
'Selección días no hábiles'!C:C,"X"),0)</f>
        <v>43709</v>
      </c>
      <c r="K65" s="112">
        <f>IF(I65=1,
IF(AND(OR(F65=0,F65=""),OR(G65=0,G65="")),Parámetros!$D$8-Parámetros!$B$8+1,
IF(AND(F65&lt;=Parámetros!$B$8,OR(G65&gt;Parámetros!$D$8,G65="",G65=0)),Parámetros!$D$8-Parámetros!$B$8+1,
IF(AND(F65&lt;=Parámetros!$B$8,G65&lt;=Parámetros!$D$8),IF(OR(G65="",G65=0),Parámetros!$D$8-Parámetros!$B$8+1,G65-Parámetros!$B$8+1),
IF(AND(F65&gt;Parámetros!$B$8,OR(G65&gt;Parámetros!$D$8,G65="",G65=0)),Parámetros!$D$8-F65+1,
IF(AND(F65&gt;Parámetros!$B$8,G65&lt;=Parámetros!$D$8),G65-F65+1))))),0)
-
IF(I65=1,
COUNTIFS('Selección días no hábiles'!A:A,
IF(OR(F65=0,F65="",F65&lt;Parámetros!$B$8),"&gt;="&amp;Parámetros!$B$8,"&gt;="&amp;Listas!F65),
'Selección días no hábiles'!A:A,
IF(OR(G65=0,G65="",G65&gt;=Parámetros!$D$8),"&lt;="&amp;Parámetros!$D$8,"&lt;="&amp;Listas!G65),
'Selección días no hábiles'!C:C,"X"),0)</f>
        <v>1</v>
      </c>
    </row>
    <row r="66" spans="1:11">
      <c r="A66" s="23"/>
      <c r="B66" s="152">
        <v>33776546</v>
      </c>
      <c r="C66" s="153" t="s">
        <v>339</v>
      </c>
      <c r="D66" s="153" t="s">
        <v>1386</v>
      </c>
      <c r="E66" s="154" t="s">
        <v>261</v>
      </c>
      <c r="F66" s="146">
        <v>0</v>
      </c>
      <c r="G66" s="146">
        <v>0</v>
      </c>
      <c r="H66" s="112">
        <f>+IF(AND(OR(F66="",F66=0),OR(G66="",G66=0)),1,IF(AND(OR(F66&lt;=Parámetros!$B$5,F66=0,F66=""),OR(G66&gt;Parámetros!$B$5,G66="",G66=0)),1,IF(AND(F66&gt;Parámetros!$B$5,F66&lt;=Parámetros!$D$5,OR(Listas!G66&gt;Parámetros!$B$5,G66="",G66=0)),1,0)))</f>
        <v>1</v>
      </c>
      <c r="I66" s="112">
        <f>+IF(AND(OR(F66="",F66=0),OR(G66="",G66=0)),1,IF(AND(OR(F66&lt;=Parámetros!$B$8,F66=0,F66=""),OR(G66&gt;Parámetros!$B$8,G66="",G66=0)),1,IF(AND(F66&gt;Parámetros!$B$8,F66&lt;=Parámetros!$D$8,OR(Listas!G66&gt;Parámetros!$B$8,G66="",G66=0)),1,0)))</f>
        <v>1</v>
      </c>
      <c r="J66" s="112">
        <f>IF(H66=1,
IF(AND(OR(F66=0,F66=""),OR(G66=0,G66="")),Parámetros!$D$5-Parámetros!$B$5+1,
IF(AND(OR(F66&lt;=Parámetros!$B$5,F66=0,F66=""),OR(G66&gt;Parámetros!$D$5,G66="",G66=0)),Parámetros!$D$5-Parámetros!$B$5+1,
IF(AND(OR(F66&lt;=Parámetros!$B$5,F66=0,F66=""),G66&lt;=Parámetros!$D$5),IF(OR(G66="",G66=0),Parámetros!$D$5-Parámetros!$B$5+1,G66-Parámetros!$B$5+1),
IF(AND(F66&gt;Parámetros!$B$5,OR(G66&gt;Parámetros!$D$5,G66="",G66=0)),Parámetros!$D$5-F66+1,
IF(AND(F66&gt;Parámetros!$B$5,G66&lt;=Parámetros!$D$5),G66-F66+1))))),0)
-
IF(H66=1,
COUNTIFS('Selección días no hábiles'!A:A,
IF(OR(F66=0,F66="",F66&lt;Parámetros!$B$5),"&gt;="&amp;Parámetros!$B$5,"&gt;="&amp;Listas!F66),
'Selección días no hábiles'!A:A,
IF(OR(G66=0,G66="",G66&gt;=Parámetros!$D$5),"&lt;="&amp;Parámetros!$D$5,"&lt;="&amp;Listas!G66),
'Selección días no hábiles'!C:C,"X"),0)</f>
        <v>43709</v>
      </c>
      <c r="K66" s="112">
        <f>IF(I66=1,
IF(AND(OR(F66=0,F66=""),OR(G66=0,G66="")),Parámetros!$D$8-Parámetros!$B$8+1,
IF(AND(F66&lt;=Parámetros!$B$8,OR(G66&gt;Parámetros!$D$8,G66="",G66=0)),Parámetros!$D$8-Parámetros!$B$8+1,
IF(AND(F66&lt;=Parámetros!$B$8,G66&lt;=Parámetros!$D$8),IF(OR(G66="",G66=0),Parámetros!$D$8-Parámetros!$B$8+1,G66-Parámetros!$B$8+1),
IF(AND(F66&gt;Parámetros!$B$8,OR(G66&gt;Parámetros!$D$8,G66="",G66=0)),Parámetros!$D$8-F66+1,
IF(AND(F66&gt;Parámetros!$B$8,G66&lt;=Parámetros!$D$8),G66-F66+1))))),0)
-
IF(I66=1,
COUNTIFS('Selección días no hábiles'!A:A,
IF(OR(F66=0,F66="",F66&lt;Parámetros!$B$8),"&gt;="&amp;Parámetros!$B$8,"&gt;="&amp;Listas!F66),
'Selección días no hábiles'!A:A,
IF(OR(G66=0,G66="",G66&gt;=Parámetros!$D$8),"&lt;="&amp;Parámetros!$D$8,"&lt;="&amp;Listas!G66),
'Selección días no hábiles'!C:C,"X"),0)</f>
        <v>1</v>
      </c>
    </row>
    <row r="67" spans="1:11">
      <c r="A67" s="23"/>
      <c r="B67" s="152">
        <v>28764748</v>
      </c>
      <c r="C67" s="153" t="s">
        <v>340</v>
      </c>
      <c r="D67" s="153" t="s">
        <v>1387</v>
      </c>
      <c r="E67" s="154" t="s">
        <v>261</v>
      </c>
      <c r="F67" s="146">
        <v>0</v>
      </c>
      <c r="G67" s="146">
        <v>0</v>
      </c>
      <c r="H67" s="112">
        <f>+IF(AND(OR(F67="",F67=0),OR(G67="",G67=0)),1,IF(AND(OR(F67&lt;=Parámetros!$B$5,F67=0,F67=""),OR(G67&gt;Parámetros!$B$5,G67="",G67=0)),1,IF(AND(F67&gt;Parámetros!$B$5,F67&lt;=Parámetros!$D$5,OR(Listas!G67&gt;Parámetros!$B$5,G67="",G67=0)),1,0)))</f>
        <v>1</v>
      </c>
      <c r="I67" s="112">
        <f>+IF(AND(OR(F67="",F67=0),OR(G67="",G67=0)),1,IF(AND(OR(F67&lt;=Parámetros!$B$8,F67=0,F67=""),OR(G67&gt;Parámetros!$B$8,G67="",G67=0)),1,IF(AND(F67&gt;Parámetros!$B$8,F67&lt;=Parámetros!$D$8,OR(Listas!G67&gt;Parámetros!$B$8,G67="",G67=0)),1,0)))</f>
        <v>1</v>
      </c>
      <c r="J67" s="112">
        <f>IF(H67=1,
IF(AND(OR(F67=0,F67=""),OR(G67=0,G67="")),Parámetros!$D$5-Parámetros!$B$5+1,
IF(AND(OR(F67&lt;=Parámetros!$B$5,F67=0,F67=""),OR(G67&gt;Parámetros!$D$5,G67="",G67=0)),Parámetros!$D$5-Parámetros!$B$5+1,
IF(AND(OR(F67&lt;=Parámetros!$B$5,F67=0,F67=""),G67&lt;=Parámetros!$D$5),IF(OR(G67="",G67=0),Parámetros!$D$5-Parámetros!$B$5+1,G67-Parámetros!$B$5+1),
IF(AND(F67&gt;Parámetros!$B$5,OR(G67&gt;Parámetros!$D$5,G67="",G67=0)),Parámetros!$D$5-F67+1,
IF(AND(F67&gt;Parámetros!$B$5,G67&lt;=Parámetros!$D$5),G67-F67+1))))),0)
-
IF(H67=1,
COUNTIFS('Selección días no hábiles'!A:A,
IF(OR(F67=0,F67="",F67&lt;Parámetros!$B$5),"&gt;="&amp;Parámetros!$B$5,"&gt;="&amp;Listas!F67),
'Selección días no hábiles'!A:A,
IF(OR(G67=0,G67="",G67&gt;=Parámetros!$D$5),"&lt;="&amp;Parámetros!$D$5,"&lt;="&amp;Listas!G67),
'Selección días no hábiles'!C:C,"X"),0)</f>
        <v>43709</v>
      </c>
      <c r="K67" s="112">
        <f>IF(I67=1,
IF(AND(OR(F67=0,F67=""),OR(G67=0,G67="")),Parámetros!$D$8-Parámetros!$B$8+1,
IF(AND(F67&lt;=Parámetros!$B$8,OR(G67&gt;Parámetros!$D$8,G67="",G67=0)),Parámetros!$D$8-Parámetros!$B$8+1,
IF(AND(F67&lt;=Parámetros!$B$8,G67&lt;=Parámetros!$D$8),IF(OR(G67="",G67=0),Parámetros!$D$8-Parámetros!$B$8+1,G67-Parámetros!$B$8+1),
IF(AND(F67&gt;Parámetros!$B$8,OR(G67&gt;Parámetros!$D$8,G67="",G67=0)),Parámetros!$D$8-F67+1,
IF(AND(F67&gt;Parámetros!$B$8,G67&lt;=Parámetros!$D$8),G67-F67+1))))),0)
-
IF(I67=1,
COUNTIFS('Selección días no hábiles'!A:A,
IF(OR(F67=0,F67="",F67&lt;Parámetros!$B$8),"&gt;="&amp;Parámetros!$B$8,"&gt;="&amp;Listas!F67),
'Selección días no hábiles'!A:A,
IF(OR(G67=0,G67="",G67&gt;=Parámetros!$D$8),"&lt;="&amp;Parámetros!$D$8,"&lt;="&amp;Listas!G67),
'Selección días no hábiles'!C:C,"X"),0)</f>
        <v>1</v>
      </c>
    </row>
    <row r="68" spans="1:11">
      <c r="A68" s="23"/>
      <c r="B68" s="152">
        <v>13347571</v>
      </c>
      <c r="C68" s="153" t="s">
        <v>341</v>
      </c>
      <c r="D68" s="153" t="s">
        <v>1388</v>
      </c>
      <c r="E68" s="154" t="s">
        <v>261</v>
      </c>
      <c r="F68" s="146">
        <v>0</v>
      </c>
      <c r="G68" s="146">
        <v>0</v>
      </c>
      <c r="H68" s="112">
        <f>+IF(AND(OR(F68="",F68=0),OR(G68="",G68=0)),1,IF(AND(OR(F68&lt;=Parámetros!$B$5,F68=0,F68=""),OR(G68&gt;Parámetros!$B$5,G68="",G68=0)),1,IF(AND(F68&gt;Parámetros!$B$5,F68&lt;=Parámetros!$D$5,OR(Listas!G68&gt;Parámetros!$B$5,G68="",G68=0)),1,0)))</f>
        <v>1</v>
      </c>
      <c r="I68" s="112">
        <f>+IF(AND(OR(F68="",F68=0),OR(G68="",G68=0)),1,IF(AND(OR(F68&lt;=Parámetros!$B$8,F68=0,F68=""),OR(G68&gt;Parámetros!$B$8,G68="",G68=0)),1,IF(AND(F68&gt;Parámetros!$B$8,F68&lt;=Parámetros!$D$8,OR(Listas!G68&gt;Parámetros!$B$8,G68="",G68=0)),1,0)))</f>
        <v>1</v>
      </c>
      <c r="J68" s="112">
        <f>IF(H68=1,
IF(AND(OR(F68=0,F68=""),OR(G68=0,G68="")),Parámetros!$D$5-Parámetros!$B$5+1,
IF(AND(OR(F68&lt;=Parámetros!$B$5,F68=0,F68=""),OR(G68&gt;Parámetros!$D$5,G68="",G68=0)),Parámetros!$D$5-Parámetros!$B$5+1,
IF(AND(OR(F68&lt;=Parámetros!$B$5,F68=0,F68=""),G68&lt;=Parámetros!$D$5),IF(OR(G68="",G68=0),Parámetros!$D$5-Parámetros!$B$5+1,G68-Parámetros!$B$5+1),
IF(AND(F68&gt;Parámetros!$B$5,OR(G68&gt;Parámetros!$D$5,G68="",G68=0)),Parámetros!$D$5-F68+1,
IF(AND(F68&gt;Parámetros!$B$5,G68&lt;=Parámetros!$D$5),G68-F68+1))))),0)
-
IF(H68=1,
COUNTIFS('Selección días no hábiles'!A:A,
IF(OR(F68=0,F68="",F68&lt;Parámetros!$B$5),"&gt;="&amp;Parámetros!$B$5,"&gt;="&amp;Listas!F68),
'Selección días no hábiles'!A:A,
IF(OR(G68=0,G68="",G68&gt;=Parámetros!$D$5),"&lt;="&amp;Parámetros!$D$5,"&lt;="&amp;Listas!G68),
'Selección días no hábiles'!C:C,"X"),0)</f>
        <v>43709</v>
      </c>
      <c r="K68" s="112">
        <f>IF(I68=1,
IF(AND(OR(F68=0,F68=""),OR(G68=0,G68="")),Parámetros!$D$8-Parámetros!$B$8+1,
IF(AND(F68&lt;=Parámetros!$B$8,OR(G68&gt;Parámetros!$D$8,G68="",G68=0)),Parámetros!$D$8-Parámetros!$B$8+1,
IF(AND(F68&lt;=Parámetros!$B$8,G68&lt;=Parámetros!$D$8),IF(OR(G68="",G68=0),Parámetros!$D$8-Parámetros!$B$8+1,G68-Parámetros!$B$8+1),
IF(AND(F68&gt;Parámetros!$B$8,OR(G68&gt;Parámetros!$D$8,G68="",G68=0)),Parámetros!$D$8-F68+1,
IF(AND(F68&gt;Parámetros!$B$8,G68&lt;=Parámetros!$D$8),G68-F68+1))))),0)
-
IF(I68=1,
COUNTIFS('Selección días no hábiles'!A:A,
IF(OR(F68=0,F68="",F68&lt;Parámetros!$B$8),"&gt;="&amp;Parámetros!$B$8,"&gt;="&amp;Listas!F68),
'Selección días no hábiles'!A:A,
IF(OR(G68=0,G68="",G68&gt;=Parámetros!$D$8),"&lt;="&amp;Parámetros!$D$8,"&lt;="&amp;Listas!G68),
'Selección días no hábiles'!C:C,"X"),0)</f>
        <v>1</v>
      </c>
    </row>
    <row r="69" spans="1:11">
      <c r="A69" s="23"/>
      <c r="B69" s="152">
        <v>32333054</v>
      </c>
      <c r="C69" s="153" t="s">
        <v>342</v>
      </c>
      <c r="D69" s="153" t="s">
        <v>1389</v>
      </c>
      <c r="E69" s="154" t="s">
        <v>261</v>
      </c>
      <c r="F69" s="146">
        <v>0</v>
      </c>
      <c r="G69" s="146">
        <v>0</v>
      </c>
      <c r="H69" s="112">
        <f>+IF(AND(OR(F69="",F69=0),OR(G69="",G69=0)),1,IF(AND(OR(F69&lt;=Parámetros!$B$5,F69=0,F69=""),OR(G69&gt;Parámetros!$B$5,G69="",G69=0)),1,IF(AND(F69&gt;Parámetros!$B$5,F69&lt;=Parámetros!$D$5,OR(Listas!G69&gt;Parámetros!$B$5,G69="",G69=0)),1,0)))</f>
        <v>1</v>
      </c>
      <c r="I69" s="112">
        <f>+IF(AND(OR(F69="",F69=0),OR(G69="",G69=0)),1,IF(AND(OR(F69&lt;=Parámetros!$B$8,F69=0,F69=""),OR(G69&gt;Parámetros!$B$8,G69="",G69=0)),1,IF(AND(F69&gt;Parámetros!$B$8,F69&lt;=Parámetros!$D$8,OR(Listas!G69&gt;Parámetros!$B$8,G69="",G69=0)),1,0)))</f>
        <v>1</v>
      </c>
      <c r="J69" s="112">
        <f>IF(H69=1,
IF(AND(OR(F69=0,F69=""),OR(G69=0,G69="")),Parámetros!$D$5-Parámetros!$B$5+1,
IF(AND(OR(F69&lt;=Parámetros!$B$5,F69=0,F69=""),OR(G69&gt;Parámetros!$D$5,G69="",G69=0)),Parámetros!$D$5-Parámetros!$B$5+1,
IF(AND(OR(F69&lt;=Parámetros!$B$5,F69=0,F69=""),G69&lt;=Parámetros!$D$5),IF(OR(G69="",G69=0),Parámetros!$D$5-Parámetros!$B$5+1,G69-Parámetros!$B$5+1),
IF(AND(F69&gt;Parámetros!$B$5,OR(G69&gt;Parámetros!$D$5,G69="",G69=0)),Parámetros!$D$5-F69+1,
IF(AND(F69&gt;Parámetros!$B$5,G69&lt;=Parámetros!$D$5),G69-F69+1))))),0)
-
IF(H69=1,
COUNTIFS('Selección días no hábiles'!A:A,
IF(OR(F69=0,F69="",F69&lt;Parámetros!$B$5),"&gt;="&amp;Parámetros!$B$5,"&gt;="&amp;Listas!F69),
'Selección días no hábiles'!A:A,
IF(OR(G69=0,G69="",G69&gt;=Parámetros!$D$5),"&lt;="&amp;Parámetros!$D$5,"&lt;="&amp;Listas!G69),
'Selección días no hábiles'!C:C,"X"),0)</f>
        <v>43709</v>
      </c>
      <c r="K69" s="112">
        <f>IF(I69=1,
IF(AND(OR(F69=0,F69=""),OR(G69=0,G69="")),Parámetros!$D$8-Parámetros!$B$8+1,
IF(AND(F69&lt;=Parámetros!$B$8,OR(G69&gt;Parámetros!$D$8,G69="",G69=0)),Parámetros!$D$8-Parámetros!$B$8+1,
IF(AND(F69&lt;=Parámetros!$B$8,G69&lt;=Parámetros!$D$8),IF(OR(G69="",G69=0),Parámetros!$D$8-Parámetros!$B$8+1,G69-Parámetros!$B$8+1),
IF(AND(F69&gt;Parámetros!$B$8,OR(G69&gt;Parámetros!$D$8,G69="",G69=0)),Parámetros!$D$8-F69+1,
IF(AND(F69&gt;Parámetros!$B$8,G69&lt;=Parámetros!$D$8),G69-F69+1))))),0)
-
IF(I69=1,
COUNTIFS('Selección días no hábiles'!A:A,
IF(OR(F69=0,F69="",F69&lt;Parámetros!$B$8),"&gt;="&amp;Parámetros!$B$8,"&gt;="&amp;Listas!F69),
'Selección días no hábiles'!A:A,
IF(OR(G69=0,G69="",G69&gt;=Parámetros!$D$8),"&lt;="&amp;Parámetros!$D$8,"&lt;="&amp;Listas!G69),
'Selección días no hábiles'!C:C,"X"),0)</f>
        <v>1</v>
      </c>
    </row>
    <row r="70" spans="1:11">
      <c r="A70" s="23"/>
      <c r="B70" s="152">
        <v>28400445</v>
      </c>
      <c r="C70" s="153" t="s">
        <v>343</v>
      </c>
      <c r="D70" s="153" t="s">
        <v>1390</v>
      </c>
      <c r="E70" s="154" t="s">
        <v>261</v>
      </c>
      <c r="F70" s="146">
        <v>0</v>
      </c>
      <c r="G70" s="146">
        <v>0</v>
      </c>
      <c r="H70" s="112">
        <f>+IF(AND(OR(F70="",F70=0),OR(G70="",G70=0)),1,IF(AND(OR(F70&lt;=Parámetros!$B$5,F70=0,F70=""),OR(G70&gt;Parámetros!$B$5,G70="",G70=0)),1,IF(AND(F70&gt;Parámetros!$B$5,F70&lt;=Parámetros!$D$5,OR(Listas!G70&gt;Parámetros!$B$5,G70="",G70=0)),1,0)))</f>
        <v>1</v>
      </c>
      <c r="I70" s="112">
        <f>+IF(AND(OR(F70="",F70=0),OR(G70="",G70=0)),1,IF(AND(OR(F70&lt;=Parámetros!$B$8,F70=0,F70=""),OR(G70&gt;Parámetros!$B$8,G70="",G70=0)),1,IF(AND(F70&gt;Parámetros!$B$8,F70&lt;=Parámetros!$D$8,OR(Listas!G70&gt;Parámetros!$B$8,G70="",G70=0)),1,0)))</f>
        <v>1</v>
      </c>
      <c r="J70" s="112">
        <f>IF(H70=1,
IF(AND(OR(F70=0,F70=""),OR(G70=0,G70="")),Parámetros!$D$5-Parámetros!$B$5+1,
IF(AND(OR(F70&lt;=Parámetros!$B$5,F70=0,F70=""),OR(G70&gt;Parámetros!$D$5,G70="",G70=0)),Parámetros!$D$5-Parámetros!$B$5+1,
IF(AND(OR(F70&lt;=Parámetros!$B$5,F70=0,F70=""),G70&lt;=Parámetros!$D$5),IF(OR(G70="",G70=0),Parámetros!$D$5-Parámetros!$B$5+1,G70-Parámetros!$B$5+1),
IF(AND(F70&gt;Parámetros!$B$5,OR(G70&gt;Parámetros!$D$5,G70="",G70=0)),Parámetros!$D$5-F70+1,
IF(AND(F70&gt;Parámetros!$B$5,G70&lt;=Parámetros!$D$5),G70-F70+1))))),0)
-
IF(H70=1,
COUNTIFS('Selección días no hábiles'!A:A,
IF(OR(F70=0,F70="",F70&lt;Parámetros!$B$5),"&gt;="&amp;Parámetros!$B$5,"&gt;="&amp;Listas!F70),
'Selección días no hábiles'!A:A,
IF(OR(G70=0,G70="",G70&gt;=Parámetros!$D$5),"&lt;="&amp;Parámetros!$D$5,"&lt;="&amp;Listas!G70),
'Selección días no hábiles'!C:C,"X"),0)</f>
        <v>43709</v>
      </c>
      <c r="K70" s="112">
        <f>IF(I70=1,
IF(AND(OR(F70=0,F70=""),OR(G70=0,G70="")),Parámetros!$D$8-Parámetros!$B$8+1,
IF(AND(F70&lt;=Parámetros!$B$8,OR(G70&gt;Parámetros!$D$8,G70="",G70=0)),Parámetros!$D$8-Parámetros!$B$8+1,
IF(AND(F70&lt;=Parámetros!$B$8,G70&lt;=Parámetros!$D$8),IF(OR(G70="",G70=0),Parámetros!$D$8-Parámetros!$B$8+1,G70-Parámetros!$B$8+1),
IF(AND(F70&gt;Parámetros!$B$8,OR(G70&gt;Parámetros!$D$8,G70="",G70=0)),Parámetros!$D$8-F70+1,
IF(AND(F70&gt;Parámetros!$B$8,G70&lt;=Parámetros!$D$8),G70-F70+1))))),0)
-
IF(I70=1,
COUNTIFS('Selección días no hábiles'!A:A,
IF(OR(F70=0,F70="",F70&lt;Parámetros!$B$8),"&gt;="&amp;Parámetros!$B$8,"&gt;="&amp;Listas!F70),
'Selección días no hábiles'!A:A,
IF(OR(G70=0,G70="",G70&gt;=Parámetros!$D$8),"&lt;="&amp;Parámetros!$D$8,"&lt;="&amp;Listas!G70),
'Selección días no hábiles'!C:C,"X"),0)</f>
        <v>1</v>
      </c>
    </row>
    <row r="71" spans="1:11">
      <c r="A71" s="23"/>
      <c r="B71" s="152">
        <v>31578846</v>
      </c>
      <c r="C71" s="153" t="s">
        <v>344</v>
      </c>
      <c r="D71" s="153" t="s">
        <v>1391</v>
      </c>
      <c r="E71" s="154" t="s">
        <v>261</v>
      </c>
      <c r="F71" s="146">
        <v>0</v>
      </c>
      <c r="G71" s="146">
        <v>0</v>
      </c>
      <c r="H71" s="112">
        <f>+IF(AND(OR(F71="",F71=0),OR(G71="",G71=0)),1,IF(AND(OR(F71&lt;=Parámetros!$B$5,F71=0,F71=""),OR(G71&gt;Parámetros!$B$5,G71="",G71=0)),1,IF(AND(F71&gt;Parámetros!$B$5,F71&lt;=Parámetros!$D$5,OR(Listas!G71&gt;Parámetros!$B$5,G71="",G71=0)),1,0)))</f>
        <v>1</v>
      </c>
      <c r="I71" s="112">
        <f>+IF(AND(OR(F71="",F71=0),OR(G71="",G71=0)),1,IF(AND(OR(F71&lt;=Parámetros!$B$8,F71=0,F71=""),OR(G71&gt;Parámetros!$B$8,G71="",G71=0)),1,IF(AND(F71&gt;Parámetros!$B$8,F71&lt;=Parámetros!$D$8,OR(Listas!G71&gt;Parámetros!$B$8,G71="",G71=0)),1,0)))</f>
        <v>1</v>
      </c>
      <c r="J71" s="112">
        <f>IF(H71=1,
IF(AND(OR(F71=0,F71=""),OR(G71=0,G71="")),Parámetros!$D$5-Parámetros!$B$5+1,
IF(AND(OR(F71&lt;=Parámetros!$B$5,F71=0,F71=""),OR(G71&gt;Parámetros!$D$5,G71="",G71=0)),Parámetros!$D$5-Parámetros!$B$5+1,
IF(AND(OR(F71&lt;=Parámetros!$B$5,F71=0,F71=""),G71&lt;=Parámetros!$D$5),IF(OR(G71="",G71=0),Parámetros!$D$5-Parámetros!$B$5+1,G71-Parámetros!$B$5+1),
IF(AND(F71&gt;Parámetros!$B$5,OR(G71&gt;Parámetros!$D$5,G71="",G71=0)),Parámetros!$D$5-F71+1,
IF(AND(F71&gt;Parámetros!$B$5,G71&lt;=Parámetros!$D$5),G71-F71+1))))),0)
-
IF(H71=1,
COUNTIFS('Selección días no hábiles'!A:A,
IF(OR(F71=0,F71="",F71&lt;Parámetros!$B$5),"&gt;="&amp;Parámetros!$B$5,"&gt;="&amp;Listas!F71),
'Selección días no hábiles'!A:A,
IF(OR(G71=0,G71="",G71&gt;=Parámetros!$D$5),"&lt;="&amp;Parámetros!$D$5,"&lt;="&amp;Listas!G71),
'Selección días no hábiles'!C:C,"X"),0)</f>
        <v>43709</v>
      </c>
      <c r="K71" s="112">
        <f>IF(I71=1,
IF(AND(OR(F71=0,F71=""),OR(G71=0,G71="")),Parámetros!$D$8-Parámetros!$B$8+1,
IF(AND(F71&lt;=Parámetros!$B$8,OR(G71&gt;Parámetros!$D$8,G71="",G71=0)),Parámetros!$D$8-Parámetros!$B$8+1,
IF(AND(F71&lt;=Parámetros!$B$8,G71&lt;=Parámetros!$D$8),IF(OR(G71="",G71=0),Parámetros!$D$8-Parámetros!$B$8+1,G71-Parámetros!$B$8+1),
IF(AND(F71&gt;Parámetros!$B$8,OR(G71&gt;Parámetros!$D$8,G71="",G71=0)),Parámetros!$D$8-F71+1,
IF(AND(F71&gt;Parámetros!$B$8,G71&lt;=Parámetros!$D$8),G71-F71+1))))),0)
-
IF(I71=1,
COUNTIFS('Selección días no hábiles'!A:A,
IF(OR(F71=0,F71="",F71&lt;Parámetros!$B$8),"&gt;="&amp;Parámetros!$B$8,"&gt;="&amp;Listas!F71),
'Selección días no hábiles'!A:A,
IF(OR(G71=0,G71="",G71&gt;=Parámetros!$D$8),"&lt;="&amp;Parámetros!$D$8,"&lt;="&amp;Listas!G71),
'Selección días no hábiles'!C:C,"X"),0)</f>
        <v>1</v>
      </c>
    </row>
    <row r="72" spans="1:11">
      <c r="A72" s="23"/>
      <c r="B72" s="152">
        <v>16761004</v>
      </c>
      <c r="C72" s="153" t="s">
        <v>345</v>
      </c>
      <c r="D72" s="153" t="s">
        <v>1392</v>
      </c>
      <c r="E72" s="154" t="s">
        <v>261</v>
      </c>
      <c r="F72" s="146">
        <v>0</v>
      </c>
      <c r="G72" s="146">
        <v>0</v>
      </c>
      <c r="H72" s="112">
        <f>+IF(AND(OR(F72="",F72=0),OR(G72="",G72=0)),1,IF(AND(OR(F72&lt;=Parámetros!$B$5,F72=0,F72=""),OR(G72&gt;Parámetros!$B$5,G72="",G72=0)),1,IF(AND(F72&gt;Parámetros!$B$5,F72&lt;=Parámetros!$D$5,OR(Listas!G72&gt;Parámetros!$B$5,G72="",G72=0)),1,0)))</f>
        <v>1</v>
      </c>
      <c r="I72" s="112">
        <f>+IF(AND(OR(F72="",F72=0),OR(G72="",G72=0)),1,IF(AND(OR(F72&lt;=Parámetros!$B$8,F72=0,F72=""),OR(G72&gt;Parámetros!$B$8,G72="",G72=0)),1,IF(AND(F72&gt;Parámetros!$B$8,F72&lt;=Parámetros!$D$8,OR(Listas!G72&gt;Parámetros!$B$8,G72="",G72=0)),1,0)))</f>
        <v>1</v>
      </c>
      <c r="J72" s="112">
        <f>IF(H72=1,
IF(AND(OR(F72=0,F72=""),OR(G72=0,G72="")),Parámetros!$D$5-Parámetros!$B$5+1,
IF(AND(OR(F72&lt;=Parámetros!$B$5,F72=0,F72=""),OR(G72&gt;Parámetros!$D$5,G72="",G72=0)),Parámetros!$D$5-Parámetros!$B$5+1,
IF(AND(OR(F72&lt;=Parámetros!$B$5,F72=0,F72=""),G72&lt;=Parámetros!$D$5),IF(OR(G72="",G72=0),Parámetros!$D$5-Parámetros!$B$5+1,G72-Parámetros!$B$5+1),
IF(AND(F72&gt;Parámetros!$B$5,OR(G72&gt;Parámetros!$D$5,G72="",G72=0)),Parámetros!$D$5-F72+1,
IF(AND(F72&gt;Parámetros!$B$5,G72&lt;=Parámetros!$D$5),G72-F72+1))))),0)
-
IF(H72=1,
COUNTIFS('Selección días no hábiles'!A:A,
IF(OR(F72=0,F72="",F72&lt;Parámetros!$B$5),"&gt;="&amp;Parámetros!$B$5,"&gt;="&amp;Listas!F72),
'Selección días no hábiles'!A:A,
IF(OR(G72=0,G72="",G72&gt;=Parámetros!$D$5),"&lt;="&amp;Parámetros!$D$5,"&lt;="&amp;Listas!G72),
'Selección días no hábiles'!C:C,"X"),0)</f>
        <v>43709</v>
      </c>
      <c r="K72" s="112">
        <f>IF(I72=1,
IF(AND(OR(F72=0,F72=""),OR(G72=0,G72="")),Parámetros!$D$8-Parámetros!$B$8+1,
IF(AND(F72&lt;=Parámetros!$B$8,OR(G72&gt;Parámetros!$D$8,G72="",G72=0)),Parámetros!$D$8-Parámetros!$B$8+1,
IF(AND(F72&lt;=Parámetros!$B$8,G72&lt;=Parámetros!$D$8),IF(OR(G72="",G72=0),Parámetros!$D$8-Parámetros!$B$8+1,G72-Parámetros!$B$8+1),
IF(AND(F72&gt;Parámetros!$B$8,OR(G72&gt;Parámetros!$D$8,G72="",G72=0)),Parámetros!$D$8-F72+1,
IF(AND(F72&gt;Parámetros!$B$8,G72&lt;=Parámetros!$D$8),G72-F72+1))))),0)
-
IF(I72=1,
COUNTIFS('Selección días no hábiles'!A:A,
IF(OR(F72=0,F72="",F72&lt;Parámetros!$B$8),"&gt;="&amp;Parámetros!$B$8,"&gt;="&amp;Listas!F72),
'Selección días no hábiles'!A:A,
IF(OR(G72=0,G72="",G72&gt;=Parámetros!$D$8),"&lt;="&amp;Parámetros!$D$8,"&lt;="&amp;Listas!G72),
'Selección días no hábiles'!C:C,"X"),0)</f>
        <v>1</v>
      </c>
    </row>
    <row r="73" spans="1:11">
      <c r="A73" s="23"/>
      <c r="B73" s="152">
        <v>31788347</v>
      </c>
      <c r="C73" s="153" t="s">
        <v>346</v>
      </c>
      <c r="D73" s="153" t="s">
        <v>1393</v>
      </c>
      <c r="E73" s="154" t="s">
        <v>260</v>
      </c>
      <c r="F73" s="146">
        <v>0</v>
      </c>
      <c r="G73" s="146">
        <v>0</v>
      </c>
      <c r="H73" s="112">
        <f>+IF(AND(OR(F73="",F73=0),OR(G73="",G73=0)),1,IF(AND(OR(F73&lt;=Parámetros!$B$5,F73=0,F73=""),OR(G73&gt;Parámetros!$B$5,G73="",G73=0)),1,IF(AND(F73&gt;Parámetros!$B$5,F73&lt;=Parámetros!$D$5,OR(Listas!G73&gt;Parámetros!$B$5,G73="",G73=0)),1,0)))</f>
        <v>1</v>
      </c>
      <c r="I73" s="112">
        <f>+IF(AND(OR(F73="",F73=0),OR(G73="",G73=0)),1,IF(AND(OR(F73&lt;=Parámetros!$B$8,F73=0,F73=""),OR(G73&gt;Parámetros!$B$8,G73="",G73=0)),1,IF(AND(F73&gt;Parámetros!$B$8,F73&lt;=Parámetros!$D$8,OR(Listas!G73&gt;Parámetros!$B$8,G73="",G73=0)),1,0)))</f>
        <v>1</v>
      </c>
      <c r="J73" s="112">
        <f>IF(H73=1,
IF(AND(OR(F73=0,F73=""),OR(G73=0,G73="")),Parámetros!$D$5-Parámetros!$B$5+1,
IF(AND(OR(F73&lt;=Parámetros!$B$5,F73=0,F73=""),OR(G73&gt;Parámetros!$D$5,G73="",G73=0)),Parámetros!$D$5-Parámetros!$B$5+1,
IF(AND(OR(F73&lt;=Parámetros!$B$5,F73=0,F73=""),G73&lt;=Parámetros!$D$5),IF(OR(G73="",G73=0),Parámetros!$D$5-Parámetros!$B$5+1,G73-Parámetros!$B$5+1),
IF(AND(F73&gt;Parámetros!$B$5,OR(G73&gt;Parámetros!$D$5,G73="",G73=0)),Parámetros!$D$5-F73+1,
IF(AND(F73&gt;Parámetros!$B$5,G73&lt;=Parámetros!$D$5),G73-F73+1))))),0)
-
IF(H73=1,
COUNTIFS('Selección días no hábiles'!A:A,
IF(OR(F73=0,F73="",F73&lt;Parámetros!$B$5),"&gt;="&amp;Parámetros!$B$5,"&gt;="&amp;Listas!F73),
'Selección días no hábiles'!A:A,
IF(OR(G73=0,G73="",G73&gt;=Parámetros!$D$5),"&lt;="&amp;Parámetros!$D$5,"&lt;="&amp;Listas!G73),
'Selección días no hábiles'!C:C,"X"),0)</f>
        <v>43709</v>
      </c>
      <c r="K73" s="112">
        <f>IF(I73=1,
IF(AND(OR(F73=0,F73=""),OR(G73=0,G73="")),Parámetros!$D$8-Parámetros!$B$8+1,
IF(AND(F73&lt;=Parámetros!$B$8,OR(G73&gt;Parámetros!$D$8,G73="",G73=0)),Parámetros!$D$8-Parámetros!$B$8+1,
IF(AND(F73&lt;=Parámetros!$B$8,G73&lt;=Parámetros!$D$8),IF(OR(G73="",G73=0),Parámetros!$D$8-Parámetros!$B$8+1,G73-Parámetros!$B$8+1),
IF(AND(F73&gt;Parámetros!$B$8,OR(G73&gt;Parámetros!$D$8,G73="",G73=0)),Parámetros!$D$8-F73+1,
IF(AND(F73&gt;Parámetros!$B$8,G73&lt;=Parámetros!$D$8),G73-F73+1))))),0)
-
IF(I73=1,
COUNTIFS('Selección días no hábiles'!A:A,
IF(OR(F73=0,F73="",F73&lt;Parámetros!$B$8),"&gt;="&amp;Parámetros!$B$8,"&gt;="&amp;Listas!F73),
'Selección días no hábiles'!A:A,
IF(OR(G73=0,G73="",G73&gt;=Parámetros!$D$8),"&lt;="&amp;Parámetros!$D$8,"&lt;="&amp;Listas!G73),
'Selección días no hábiles'!C:C,"X"),0)</f>
        <v>1</v>
      </c>
    </row>
    <row r="74" spans="1:11">
      <c r="A74" s="23"/>
      <c r="B74" s="152">
        <v>28415497</v>
      </c>
      <c r="C74" s="153" t="s">
        <v>347</v>
      </c>
      <c r="D74" s="153" t="s">
        <v>1394</v>
      </c>
      <c r="E74" s="154" t="s">
        <v>260</v>
      </c>
      <c r="F74" s="146">
        <v>0</v>
      </c>
      <c r="G74" s="146">
        <v>0</v>
      </c>
      <c r="H74" s="112">
        <f>+IF(AND(OR(F74="",F74=0),OR(G74="",G74=0)),1,IF(AND(OR(F74&lt;=Parámetros!$B$5,F74=0,F74=""),OR(G74&gt;Parámetros!$B$5,G74="",G74=0)),1,IF(AND(F74&gt;Parámetros!$B$5,F74&lt;=Parámetros!$D$5,OR(Listas!G74&gt;Parámetros!$B$5,G74="",G74=0)),1,0)))</f>
        <v>1</v>
      </c>
      <c r="I74" s="112">
        <f>+IF(AND(OR(F74="",F74=0),OR(G74="",G74=0)),1,IF(AND(OR(F74&lt;=Parámetros!$B$8,F74=0,F74=""),OR(G74&gt;Parámetros!$B$8,G74="",G74=0)),1,IF(AND(F74&gt;Parámetros!$B$8,F74&lt;=Parámetros!$D$8,OR(Listas!G74&gt;Parámetros!$B$8,G74="",G74=0)),1,0)))</f>
        <v>1</v>
      </c>
      <c r="J74" s="112">
        <f>IF(H74=1,
IF(AND(OR(F74=0,F74=""),OR(G74=0,G74="")),Parámetros!$D$5-Parámetros!$B$5+1,
IF(AND(OR(F74&lt;=Parámetros!$B$5,F74=0,F74=""),OR(G74&gt;Parámetros!$D$5,G74="",G74=0)),Parámetros!$D$5-Parámetros!$B$5+1,
IF(AND(OR(F74&lt;=Parámetros!$B$5,F74=0,F74=""),G74&lt;=Parámetros!$D$5),IF(OR(G74="",G74=0),Parámetros!$D$5-Parámetros!$B$5+1,G74-Parámetros!$B$5+1),
IF(AND(F74&gt;Parámetros!$B$5,OR(G74&gt;Parámetros!$D$5,G74="",G74=0)),Parámetros!$D$5-F74+1,
IF(AND(F74&gt;Parámetros!$B$5,G74&lt;=Parámetros!$D$5),G74-F74+1))))),0)
-
IF(H74=1,
COUNTIFS('Selección días no hábiles'!A:A,
IF(OR(F74=0,F74="",F74&lt;Parámetros!$B$5),"&gt;="&amp;Parámetros!$B$5,"&gt;="&amp;Listas!F74),
'Selección días no hábiles'!A:A,
IF(OR(G74=0,G74="",G74&gt;=Parámetros!$D$5),"&lt;="&amp;Parámetros!$D$5,"&lt;="&amp;Listas!G74),
'Selección días no hábiles'!C:C,"X"),0)</f>
        <v>43709</v>
      </c>
      <c r="K74" s="112">
        <f>IF(I74=1,
IF(AND(OR(F74=0,F74=""),OR(G74=0,G74="")),Parámetros!$D$8-Parámetros!$B$8+1,
IF(AND(F74&lt;=Parámetros!$B$8,OR(G74&gt;Parámetros!$D$8,G74="",G74=0)),Parámetros!$D$8-Parámetros!$B$8+1,
IF(AND(F74&lt;=Parámetros!$B$8,G74&lt;=Parámetros!$D$8),IF(OR(G74="",G74=0),Parámetros!$D$8-Parámetros!$B$8+1,G74-Parámetros!$B$8+1),
IF(AND(F74&gt;Parámetros!$B$8,OR(G74&gt;Parámetros!$D$8,G74="",G74=0)),Parámetros!$D$8-F74+1,
IF(AND(F74&gt;Parámetros!$B$8,G74&lt;=Parámetros!$D$8),G74-F74+1))))),0)
-
IF(I74=1,
COUNTIFS('Selección días no hábiles'!A:A,
IF(OR(F74=0,F74="",F74&lt;Parámetros!$B$8),"&gt;="&amp;Parámetros!$B$8,"&gt;="&amp;Listas!F74),
'Selección días no hábiles'!A:A,
IF(OR(G74=0,G74="",G74&gt;=Parámetros!$D$8),"&lt;="&amp;Parámetros!$D$8,"&lt;="&amp;Listas!G74),
'Selección días no hábiles'!C:C,"X"),0)</f>
        <v>1</v>
      </c>
    </row>
    <row r="75" spans="1:11">
      <c r="A75" s="23"/>
      <c r="B75" s="152">
        <v>26152076</v>
      </c>
      <c r="C75" s="153" t="s">
        <v>348</v>
      </c>
      <c r="D75" s="153" t="s">
        <v>1395</v>
      </c>
      <c r="E75" s="154" t="s">
        <v>260</v>
      </c>
      <c r="F75" s="146">
        <v>0</v>
      </c>
      <c r="G75" s="146">
        <v>0</v>
      </c>
      <c r="H75" s="112">
        <f>+IF(AND(OR(F75="",F75=0),OR(G75="",G75=0)),1,IF(AND(OR(F75&lt;=Parámetros!$B$5,F75=0,F75=""),OR(G75&gt;Parámetros!$B$5,G75="",G75=0)),1,IF(AND(F75&gt;Parámetros!$B$5,F75&lt;=Parámetros!$D$5,OR(Listas!G75&gt;Parámetros!$B$5,G75="",G75=0)),1,0)))</f>
        <v>1</v>
      </c>
      <c r="I75" s="112">
        <f>+IF(AND(OR(F75="",F75=0),OR(G75="",G75=0)),1,IF(AND(OR(F75&lt;=Parámetros!$B$8,F75=0,F75=""),OR(G75&gt;Parámetros!$B$8,G75="",G75=0)),1,IF(AND(F75&gt;Parámetros!$B$8,F75&lt;=Parámetros!$D$8,OR(Listas!G75&gt;Parámetros!$B$8,G75="",G75=0)),1,0)))</f>
        <v>1</v>
      </c>
      <c r="J75" s="112">
        <f>IF(H75=1,
IF(AND(OR(F75=0,F75=""),OR(G75=0,G75="")),Parámetros!$D$5-Parámetros!$B$5+1,
IF(AND(OR(F75&lt;=Parámetros!$B$5,F75=0,F75=""),OR(G75&gt;Parámetros!$D$5,G75="",G75=0)),Parámetros!$D$5-Parámetros!$B$5+1,
IF(AND(OR(F75&lt;=Parámetros!$B$5,F75=0,F75=""),G75&lt;=Parámetros!$D$5),IF(OR(G75="",G75=0),Parámetros!$D$5-Parámetros!$B$5+1,G75-Parámetros!$B$5+1),
IF(AND(F75&gt;Parámetros!$B$5,OR(G75&gt;Parámetros!$D$5,G75="",G75=0)),Parámetros!$D$5-F75+1,
IF(AND(F75&gt;Parámetros!$B$5,G75&lt;=Parámetros!$D$5),G75-F75+1))))),0)
-
IF(H75=1,
COUNTIFS('Selección días no hábiles'!A:A,
IF(OR(F75=0,F75="",F75&lt;Parámetros!$B$5),"&gt;="&amp;Parámetros!$B$5,"&gt;="&amp;Listas!F75),
'Selección días no hábiles'!A:A,
IF(OR(G75=0,G75="",G75&gt;=Parámetros!$D$5),"&lt;="&amp;Parámetros!$D$5,"&lt;="&amp;Listas!G75),
'Selección días no hábiles'!C:C,"X"),0)</f>
        <v>43709</v>
      </c>
      <c r="K75" s="112">
        <f>IF(I75=1,
IF(AND(OR(F75=0,F75=""),OR(G75=0,G75="")),Parámetros!$D$8-Parámetros!$B$8+1,
IF(AND(F75&lt;=Parámetros!$B$8,OR(G75&gt;Parámetros!$D$8,G75="",G75=0)),Parámetros!$D$8-Parámetros!$B$8+1,
IF(AND(F75&lt;=Parámetros!$B$8,G75&lt;=Parámetros!$D$8),IF(OR(G75="",G75=0),Parámetros!$D$8-Parámetros!$B$8+1,G75-Parámetros!$B$8+1),
IF(AND(F75&gt;Parámetros!$B$8,OR(G75&gt;Parámetros!$D$8,G75="",G75=0)),Parámetros!$D$8-F75+1,
IF(AND(F75&gt;Parámetros!$B$8,G75&lt;=Parámetros!$D$8),G75-F75+1))))),0)
-
IF(I75=1,
COUNTIFS('Selección días no hábiles'!A:A,
IF(OR(F75=0,F75="",F75&lt;Parámetros!$B$8),"&gt;="&amp;Parámetros!$B$8,"&gt;="&amp;Listas!F75),
'Selección días no hábiles'!A:A,
IF(OR(G75=0,G75="",G75&gt;=Parámetros!$D$8),"&lt;="&amp;Parámetros!$D$8,"&lt;="&amp;Listas!G75),
'Selección días no hábiles'!C:C,"X"),0)</f>
        <v>1</v>
      </c>
    </row>
    <row r="76" spans="1:11">
      <c r="A76" s="23"/>
      <c r="B76" s="152">
        <v>14605550</v>
      </c>
      <c r="C76" s="153" t="s">
        <v>349</v>
      </c>
      <c r="D76" s="153" t="s">
        <v>1396</v>
      </c>
      <c r="E76" s="154" t="s">
        <v>260</v>
      </c>
      <c r="F76" s="146">
        <v>0</v>
      </c>
      <c r="G76" s="146">
        <v>0</v>
      </c>
      <c r="H76" s="112">
        <f>+IF(AND(OR(F76="",F76=0),OR(G76="",G76=0)),1,IF(AND(OR(F76&lt;=Parámetros!$B$5,F76=0,F76=""),OR(G76&gt;Parámetros!$B$5,G76="",G76=0)),1,IF(AND(F76&gt;Parámetros!$B$5,F76&lt;=Parámetros!$D$5,OR(Listas!G76&gt;Parámetros!$B$5,G76="",G76=0)),1,0)))</f>
        <v>1</v>
      </c>
      <c r="I76" s="112">
        <f>+IF(AND(OR(F76="",F76=0),OR(G76="",G76=0)),1,IF(AND(OR(F76&lt;=Parámetros!$B$8,F76=0,F76=""),OR(G76&gt;Parámetros!$B$8,G76="",G76=0)),1,IF(AND(F76&gt;Parámetros!$B$8,F76&lt;=Parámetros!$D$8,OR(Listas!G76&gt;Parámetros!$B$8,G76="",G76=0)),1,0)))</f>
        <v>1</v>
      </c>
      <c r="J76" s="112">
        <f>IF(H76=1,
IF(AND(OR(F76=0,F76=""),OR(G76=0,G76="")),Parámetros!$D$5-Parámetros!$B$5+1,
IF(AND(OR(F76&lt;=Parámetros!$B$5,F76=0,F76=""),OR(G76&gt;Parámetros!$D$5,G76="",G76=0)),Parámetros!$D$5-Parámetros!$B$5+1,
IF(AND(OR(F76&lt;=Parámetros!$B$5,F76=0,F76=""),G76&lt;=Parámetros!$D$5),IF(OR(G76="",G76=0),Parámetros!$D$5-Parámetros!$B$5+1,G76-Parámetros!$B$5+1),
IF(AND(F76&gt;Parámetros!$B$5,OR(G76&gt;Parámetros!$D$5,G76="",G76=0)),Parámetros!$D$5-F76+1,
IF(AND(F76&gt;Parámetros!$B$5,G76&lt;=Parámetros!$D$5),G76-F76+1))))),0)
-
IF(H76=1,
COUNTIFS('Selección días no hábiles'!A:A,
IF(OR(F76=0,F76="",F76&lt;Parámetros!$B$5),"&gt;="&amp;Parámetros!$B$5,"&gt;="&amp;Listas!F76),
'Selección días no hábiles'!A:A,
IF(OR(G76=0,G76="",G76&gt;=Parámetros!$D$5),"&lt;="&amp;Parámetros!$D$5,"&lt;="&amp;Listas!G76),
'Selección días no hábiles'!C:C,"X"),0)</f>
        <v>43709</v>
      </c>
      <c r="K76" s="112">
        <f>IF(I76=1,
IF(AND(OR(F76=0,F76=""),OR(G76=0,G76="")),Parámetros!$D$8-Parámetros!$B$8+1,
IF(AND(F76&lt;=Parámetros!$B$8,OR(G76&gt;Parámetros!$D$8,G76="",G76=0)),Parámetros!$D$8-Parámetros!$B$8+1,
IF(AND(F76&lt;=Parámetros!$B$8,G76&lt;=Parámetros!$D$8),IF(OR(G76="",G76=0),Parámetros!$D$8-Parámetros!$B$8+1,G76-Parámetros!$B$8+1),
IF(AND(F76&gt;Parámetros!$B$8,OR(G76&gt;Parámetros!$D$8,G76="",G76=0)),Parámetros!$D$8-F76+1,
IF(AND(F76&gt;Parámetros!$B$8,G76&lt;=Parámetros!$D$8),G76-F76+1))))),0)
-
IF(I76=1,
COUNTIFS('Selección días no hábiles'!A:A,
IF(OR(F76=0,F76="",F76&lt;Parámetros!$B$8),"&gt;="&amp;Parámetros!$B$8,"&gt;="&amp;Listas!F76),
'Selección días no hábiles'!A:A,
IF(OR(G76=0,G76="",G76&gt;=Parámetros!$D$8),"&lt;="&amp;Parámetros!$D$8,"&lt;="&amp;Listas!G76),
'Selección días no hábiles'!C:C,"X"),0)</f>
        <v>1</v>
      </c>
    </row>
    <row r="77" spans="1:11">
      <c r="A77" s="23"/>
      <c r="B77" s="152">
        <v>34597340</v>
      </c>
      <c r="C77" s="153" t="s">
        <v>350</v>
      </c>
      <c r="D77" s="153" t="s">
        <v>1397</v>
      </c>
      <c r="E77" s="154" t="s">
        <v>260</v>
      </c>
      <c r="F77" s="146">
        <v>0</v>
      </c>
      <c r="G77" s="146">
        <v>0</v>
      </c>
      <c r="H77" s="112">
        <f>+IF(AND(OR(F77="",F77=0),OR(G77="",G77=0)),1,IF(AND(OR(F77&lt;=Parámetros!$B$5,F77=0,F77=""),OR(G77&gt;Parámetros!$B$5,G77="",G77=0)),1,IF(AND(F77&gt;Parámetros!$B$5,F77&lt;=Parámetros!$D$5,OR(Listas!G77&gt;Parámetros!$B$5,G77="",G77=0)),1,0)))</f>
        <v>1</v>
      </c>
      <c r="I77" s="112">
        <f>+IF(AND(OR(F77="",F77=0),OR(G77="",G77=0)),1,IF(AND(OR(F77&lt;=Parámetros!$B$8,F77=0,F77=""),OR(G77&gt;Parámetros!$B$8,G77="",G77=0)),1,IF(AND(F77&gt;Parámetros!$B$8,F77&lt;=Parámetros!$D$8,OR(Listas!G77&gt;Parámetros!$B$8,G77="",G77=0)),1,0)))</f>
        <v>1</v>
      </c>
      <c r="J77" s="112">
        <f>IF(H77=1,
IF(AND(OR(F77=0,F77=""),OR(G77=0,G77="")),Parámetros!$D$5-Parámetros!$B$5+1,
IF(AND(OR(F77&lt;=Parámetros!$B$5,F77=0,F77=""),OR(G77&gt;Parámetros!$D$5,G77="",G77=0)),Parámetros!$D$5-Parámetros!$B$5+1,
IF(AND(OR(F77&lt;=Parámetros!$B$5,F77=0,F77=""),G77&lt;=Parámetros!$D$5),IF(OR(G77="",G77=0),Parámetros!$D$5-Parámetros!$B$5+1,G77-Parámetros!$B$5+1),
IF(AND(F77&gt;Parámetros!$B$5,OR(G77&gt;Parámetros!$D$5,G77="",G77=0)),Parámetros!$D$5-F77+1,
IF(AND(F77&gt;Parámetros!$B$5,G77&lt;=Parámetros!$D$5),G77-F77+1))))),0)
-
IF(H77=1,
COUNTIFS('Selección días no hábiles'!A:A,
IF(OR(F77=0,F77="",F77&lt;Parámetros!$B$5),"&gt;="&amp;Parámetros!$B$5,"&gt;="&amp;Listas!F77),
'Selección días no hábiles'!A:A,
IF(OR(G77=0,G77="",G77&gt;=Parámetros!$D$5),"&lt;="&amp;Parámetros!$D$5,"&lt;="&amp;Listas!G77),
'Selección días no hábiles'!C:C,"X"),0)</f>
        <v>43709</v>
      </c>
      <c r="K77" s="112">
        <f>IF(I77=1,
IF(AND(OR(F77=0,F77=""),OR(G77=0,G77="")),Parámetros!$D$8-Parámetros!$B$8+1,
IF(AND(F77&lt;=Parámetros!$B$8,OR(G77&gt;Parámetros!$D$8,G77="",G77=0)),Parámetros!$D$8-Parámetros!$B$8+1,
IF(AND(F77&lt;=Parámetros!$B$8,G77&lt;=Parámetros!$D$8),IF(OR(G77="",G77=0),Parámetros!$D$8-Parámetros!$B$8+1,G77-Parámetros!$B$8+1),
IF(AND(F77&gt;Parámetros!$B$8,OR(G77&gt;Parámetros!$D$8,G77="",G77=0)),Parámetros!$D$8-F77+1,
IF(AND(F77&gt;Parámetros!$B$8,G77&lt;=Parámetros!$D$8),G77-F77+1))))),0)
-
IF(I77=1,
COUNTIFS('Selección días no hábiles'!A:A,
IF(OR(F77=0,F77="",F77&lt;Parámetros!$B$8),"&gt;="&amp;Parámetros!$B$8,"&gt;="&amp;Listas!F77),
'Selección días no hábiles'!A:A,
IF(OR(G77=0,G77="",G77&gt;=Parámetros!$D$8),"&lt;="&amp;Parámetros!$D$8,"&lt;="&amp;Listas!G77),
'Selección días no hábiles'!C:C,"X"),0)</f>
        <v>1</v>
      </c>
    </row>
    <row r="78" spans="1:11">
      <c r="A78" s="23"/>
      <c r="B78" s="152">
        <v>32224731</v>
      </c>
      <c r="C78" s="153" t="s">
        <v>351</v>
      </c>
      <c r="D78" s="153" t="s">
        <v>1398</v>
      </c>
      <c r="E78" s="154" t="s">
        <v>260</v>
      </c>
      <c r="F78" s="146">
        <v>0</v>
      </c>
      <c r="G78" s="146">
        <v>0</v>
      </c>
      <c r="H78" s="112">
        <f>+IF(AND(OR(F78="",F78=0),OR(G78="",G78=0)),1,IF(AND(OR(F78&lt;=Parámetros!$B$5,F78=0,F78=""),OR(G78&gt;Parámetros!$B$5,G78="",G78=0)),1,IF(AND(F78&gt;Parámetros!$B$5,F78&lt;=Parámetros!$D$5,OR(Listas!G78&gt;Parámetros!$B$5,G78="",G78=0)),1,0)))</f>
        <v>1</v>
      </c>
      <c r="I78" s="112">
        <f>+IF(AND(OR(F78="",F78=0),OR(G78="",G78=0)),1,IF(AND(OR(F78&lt;=Parámetros!$B$8,F78=0,F78=""),OR(G78&gt;Parámetros!$B$8,G78="",G78=0)),1,IF(AND(F78&gt;Parámetros!$B$8,F78&lt;=Parámetros!$D$8,OR(Listas!G78&gt;Parámetros!$B$8,G78="",G78=0)),1,0)))</f>
        <v>1</v>
      </c>
      <c r="J78" s="112">
        <f>IF(H78=1,
IF(AND(OR(F78=0,F78=""),OR(G78=0,G78="")),Parámetros!$D$5-Parámetros!$B$5+1,
IF(AND(OR(F78&lt;=Parámetros!$B$5,F78=0,F78=""),OR(G78&gt;Parámetros!$D$5,G78="",G78=0)),Parámetros!$D$5-Parámetros!$B$5+1,
IF(AND(OR(F78&lt;=Parámetros!$B$5,F78=0,F78=""),G78&lt;=Parámetros!$D$5),IF(OR(G78="",G78=0),Parámetros!$D$5-Parámetros!$B$5+1,G78-Parámetros!$B$5+1),
IF(AND(F78&gt;Parámetros!$B$5,OR(G78&gt;Parámetros!$D$5,G78="",G78=0)),Parámetros!$D$5-F78+1,
IF(AND(F78&gt;Parámetros!$B$5,G78&lt;=Parámetros!$D$5),G78-F78+1))))),0)
-
IF(H78=1,
COUNTIFS('Selección días no hábiles'!A:A,
IF(OR(F78=0,F78="",F78&lt;Parámetros!$B$5),"&gt;="&amp;Parámetros!$B$5,"&gt;="&amp;Listas!F78),
'Selección días no hábiles'!A:A,
IF(OR(G78=0,G78="",G78&gt;=Parámetros!$D$5),"&lt;="&amp;Parámetros!$D$5,"&lt;="&amp;Listas!G78),
'Selección días no hábiles'!C:C,"X"),0)</f>
        <v>43709</v>
      </c>
      <c r="K78" s="112">
        <f>IF(I78=1,
IF(AND(OR(F78=0,F78=""),OR(G78=0,G78="")),Parámetros!$D$8-Parámetros!$B$8+1,
IF(AND(F78&lt;=Parámetros!$B$8,OR(G78&gt;Parámetros!$D$8,G78="",G78=0)),Parámetros!$D$8-Parámetros!$B$8+1,
IF(AND(F78&lt;=Parámetros!$B$8,G78&lt;=Parámetros!$D$8),IF(OR(G78="",G78=0),Parámetros!$D$8-Parámetros!$B$8+1,G78-Parámetros!$B$8+1),
IF(AND(F78&gt;Parámetros!$B$8,OR(G78&gt;Parámetros!$D$8,G78="",G78=0)),Parámetros!$D$8-F78+1,
IF(AND(F78&gt;Parámetros!$B$8,G78&lt;=Parámetros!$D$8),G78-F78+1))))),0)
-
IF(I78=1,
COUNTIFS('Selección días no hábiles'!A:A,
IF(OR(F78=0,F78="",F78&lt;Parámetros!$B$8),"&gt;="&amp;Parámetros!$B$8,"&gt;="&amp;Listas!F78),
'Selección días no hábiles'!A:A,
IF(OR(G78=0,G78="",G78&gt;=Parámetros!$D$8),"&lt;="&amp;Parámetros!$D$8,"&lt;="&amp;Listas!G78),
'Selección días no hábiles'!C:C,"X"),0)</f>
        <v>1</v>
      </c>
    </row>
    <row r="79" spans="1:11">
      <c r="A79" s="23"/>
      <c r="B79" s="152">
        <v>13377763</v>
      </c>
      <c r="C79" s="153" t="s">
        <v>221</v>
      </c>
      <c r="D79" s="153" t="s">
        <v>1399</v>
      </c>
      <c r="E79" s="154" t="s">
        <v>260</v>
      </c>
      <c r="F79" s="146">
        <v>0</v>
      </c>
      <c r="G79" s="146">
        <v>0</v>
      </c>
      <c r="H79" s="112">
        <f>+IF(AND(OR(F79="",F79=0),OR(G79="",G79=0)),1,IF(AND(OR(F79&lt;=Parámetros!$B$5,F79=0,F79=""),OR(G79&gt;Parámetros!$B$5,G79="",G79=0)),1,IF(AND(F79&gt;Parámetros!$B$5,F79&lt;=Parámetros!$D$5,OR(Listas!G79&gt;Parámetros!$B$5,G79="",G79=0)),1,0)))</f>
        <v>1</v>
      </c>
      <c r="I79" s="112">
        <f>+IF(AND(OR(F79="",F79=0),OR(G79="",G79=0)),1,IF(AND(OR(F79&lt;=Parámetros!$B$8,F79=0,F79=""),OR(G79&gt;Parámetros!$B$8,G79="",G79=0)),1,IF(AND(F79&gt;Parámetros!$B$8,F79&lt;=Parámetros!$D$8,OR(Listas!G79&gt;Parámetros!$B$8,G79="",G79=0)),1,0)))</f>
        <v>1</v>
      </c>
      <c r="J79" s="112">
        <f>IF(H79=1,
IF(AND(OR(F79=0,F79=""),OR(G79=0,G79="")),Parámetros!$D$5-Parámetros!$B$5+1,
IF(AND(OR(F79&lt;=Parámetros!$B$5,F79=0,F79=""),OR(G79&gt;Parámetros!$D$5,G79="",G79=0)),Parámetros!$D$5-Parámetros!$B$5+1,
IF(AND(OR(F79&lt;=Parámetros!$B$5,F79=0,F79=""),G79&lt;=Parámetros!$D$5),IF(OR(G79="",G79=0),Parámetros!$D$5-Parámetros!$B$5+1,G79-Parámetros!$B$5+1),
IF(AND(F79&gt;Parámetros!$B$5,OR(G79&gt;Parámetros!$D$5,G79="",G79=0)),Parámetros!$D$5-F79+1,
IF(AND(F79&gt;Parámetros!$B$5,G79&lt;=Parámetros!$D$5),G79-F79+1))))),0)
-
IF(H79=1,
COUNTIFS('Selección días no hábiles'!A:A,
IF(OR(F79=0,F79="",F79&lt;Parámetros!$B$5),"&gt;="&amp;Parámetros!$B$5,"&gt;="&amp;Listas!F79),
'Selección días no hábiles'!A:A,
IF(OR(G79=0,G79="",G79&gt;=Parámetros!$D$5),"&lt;="&amp;Parámetros!$D$5,"&lt;="&amp;Listas!G79),
'Selección días no hábiles'!C:C,"X"),0)</f>
        <v>43709</v>
      </c>
      <c r="K79" s="112">
        <f>IF(I79=1,
IF(AND(OR(F79=0,F79=""),OR(G79=0,G79="")),Parámetros!$D$8-Parámetros!$B$8+1,
IF(AND(F79&lt;=Parámetros!$B$8,OR(G79&gt;Parámetros!$D$8,G79="",G79=0)),Parámetros!$D$8-Parámetros!$B$8+1,
IF(AND(F79&lt;=Parámetros!$B$8,G79&lt;=Parámetros!$D$8),IF(OR(G79="",G79=0),Parámetros!$D$8-Parámetros!$B$8+1,G79-Parámetros!$B$8+1),
IF(AND(F79&gt;Parámetros!$B$8,OR(G79&gt;Parámetros!$D$8,G79="",G79=0)),Parámetros!$D$8-F79+1,
IF(AND(F79&gt;Parámetros!$B$8,G79&lt;=Parámetros!$D$8),G79-F79+1))))),0)
-
IF(I79=1,
COUNTIFS('Selección días no hábiles'!A:A,
IF(OR(F79=0,F79="",F79&lt;Parámetros!$B$8),"&gt;="&amp;Parámetros!$B$8,"&gt;="&amp;Listas!F79),
'Selección días no hábiles'!A:A,
IF(OR(G79=0,G79="",G79&gt;=Parámetros!$D$8),"&lt;="&amp;Parámetros!$D$8,"&lt;="&amp;Listas!G79),
'Selección días no hábiles'!C:C,"X"),0)</f>
        <v>1</v>
      </c>
    </row>
    <row r="80" spans="1:11">
      <c r="A80" s="23"/>
      <c r="B80" s="152">
        <v>12028828</v>
      </c>
      <c r="C80" s="153" t="s">
        <v>352</v>
      </c>
      <c r="D80" s="153" t="s">
        <v>50</v>
      </c>
      <c r="E80" s="154" t="s">
        <v>260</v>
      </c>
      <c r="F80" s="146">
        <v>0</v>
      </c>
      <c r="G80" s="146">
        <v>0</v>
      </c>
      <c r="H80" s="112">
        <f>+IF(AND(OR(F80="",F80=0),OR(G80="",G80=0)),1,IF(AND(OR(F80&lt;=Parámetros!$B$5,F80=0,F80=""),OR(G80&gt;Parámetros!$B$5,G80="",G80=0)),1,IF(AND(F80&gt;Parámetros!$B$5,F80&lt;=Parámetros!$D$5,OR(Listas!G80&gt;Parámetros!$B$5,G80="",G80=0)),1,0)))</f>
        <v>1</v>
      </c>
      <c r="I80" s="112">
        <f>+IF(AND(OR(F80="",F80=0),OR(G80="",G80=0)),1,IF(AND(OR(F80&lt;=Parámetros!$B$8,F80=0,F80=""),OR(G80&gt;Parámetros!$B$8,G80="",G80=0)),1,IF(AND(F80&gt;Parámetros!$B$8,F80&lt;=Parámetros!$D$8,OR(Listas!G80&gt;Parámetros!$B$8,G80="",G80=0)),1,0)))</f>
        <v>1</v>
      </c>
      <c r="J80" s="112">
        <f>IF(H80=1,
IF(AND(OR(F80=0,F80=""),OR(G80=0,G80="")),Parámetros!$D$5-Parámetros!$B$5+1,
IF(AND(OR(F80&lt;=Parámetros!$B$5,F80=0,F80=""),OR(G80&gt;Parámetros!$D$5,G80="",G80=0)),Parámetros!$D$5-Parámetros!$B$5+1,
IF(AND(OR(F80&lt;=Parámetros!$B$5,F80=0,F80=""),G80&lt;=Parámetros!$D$5),IF(OR(G80="",G80=0),Parámetros!$D$5-Parámetros!$B$5+1,G80-Parámetros!$B$5+1),
IF(AND(F80&gt;Parámetros!$B$5,OR(G80&gt;Parámetros!$D$5,G80="",G80=0)),Parámetros!$D$5-F80+1,
IF(AND(F80&gt;Parámetros!$B$5,G80&lt;=Parámetros!$D$5),G80-F80+1))))),0)
-
IF(H80=1,
COUNTIFS('Selección días no hábiles'!A:A,
IF(OR(F80=0,F80="",F80&lt;Parámetros!$B$5),"&gt;="&amp;Parámetros!$B$5,"&gt;="&amp;Listas!F80),
'Selección días no hábiles'!A:A,
IF(OR(G80=0,G80="",G80&gt;=Parámetros!$D$5),"&lt;="&amp;Parámetros!$D$5,"&lt;="&amp;Listas!G80),
'Selección días no hábiles'!C:C,"X"),0)</f>
        <v>43709</v>
      </c>
      <c r="K80" s="112">
        <f>IF(I80=1,
IF(AND(OR(F80=0,F80=""),OR(G80=0,G80="")),Parámetros!$D$8-Parámetros!$B$8+1,
IF(AND(F80&lt;=Parámetros!$B$8,OR(G80&gt;Parámetros!$D$8,G80="",G80=0)),Parámetros!$D$8-Parámetros!$B$8+1,
IF(AND(F80&lt;=Parámetros!$B$8,G80&lt;=Parámetros!$D$8),IF(OR(G80="",G80=0),Parámetros!$D$8-Parámetros!$B$8+1,G80-Parámetros!$B$8+1),
IF(AND(F80&gt;Parámetros!$B$8,OR(G80&gt;Parámetros!$D$8,G80="",G80=0)),Parámetros!$D$8-F80+1,
IF(AND(F80&gt;Parámetros!$B$8,G80&lt;=Parámetros!$D$8),G80-F80+1))))),0)
-
IF(I80=1,
COUNTIFS('Selección días no hábiles'!A:A,
IF(OR(F80=0,F80="",F80&lt;Parámetros!$B$8),"&gt;="&amp;Parámetros!$B$8,"&gt;="&amp;Listas!F80),
'Selección días no hábiles'!A:A,
IF(OR(G80=0,G80="",G80&gt;=Parámetros!$D$8),"&lt;="&amp;Parámetros!$D$8,"&lt;="&amp;Listas!G80),
'Selección días no hábiles'!C:C,"X"),0)</f>
        <v>1</v>
      </c>
    </row>
    <row r="81" spans="1:11">
      <c r="A81" s="23"/>
      <c r="B81" s="152">
        <v>26943815</v>
      </c>
      <c r="C81" s="153" t="s">
        <v>353</v>
      </c>
      <c r="D81" s="153" t="s">
        <v>1400</v>
      </c>
      <c r="E81" s="154" t="s">
        <v>260</v>
      </c>
      <c r="F81" s="146">
        <v>0</v>
      </c>
      <c r="G81" s="146">
        <v>0</v>
      </c>
      <c r="H81" s="112">
        <f>+IF(AND(OR(F81="",F81=0),OR(G81="",G81=0)),1,IF(AND(OR(F81&lt;=Parámetros!$B$5,F81=0,F81=""),OR(G81&gt;Parámetros!$B$5,G81="",G81=0)),1,IF(AND(F81&gt;Parámetros!$B$5,F81&lt;=Parámetros!$D$5,OR(Listas!G81&gt;Parámetros!$B$5,G81="",G81=0)),1,0)))</f>
        <v>1</v>
      </c>
      <c r="I81" s="112">
        <f>+IF(AND(OR(F81="",F81=0),OR(G81="",G81=0)),1,IF(AND(OR(F81&lt;=Parámetros!$B$8,F81=0,F81=""),OR(G81&gt;Parámetros!$B$8,G81="",G81=0)),1,IF(AND(F81&gt;Parámetros!$B$8,F81&lt;=Parámetros!$D$8,OR(Listas!G81&gt;Parámetros!$B$8,G81="",G81=0)),1,0)))</f>
        <v>1</v>
      </c>
      <c r="J81" s="112">
        <f>IF(H81=1,
IF(AND(OR(F81=0,F81=""),OR(G81=0,G81="")),Parámetros!$D$5-Parámetros!$B$5+1,
IF(AND(OR(F81&lt;=Parámetros!$B$5,F81=0,F81=""),OR(G81&gt;Parámetros!$D$5,G81="",G81=0)),Parámetros!$D$5-Parámetros!$B$5+1,
IF(AND(OR(F81&lt;=Parámetros!$B$5,F81=0,F81=""),G81&lt;=Parámetros!$D$5),IF(OR(G81="",G81=0),Parámetros!$D$5-Parámetros!$B$5+1,G81-Parámetros!$B$5+1),
IF(AND(F81&gt;Parámetros!$B$5,OR(G81&gt;Parámetros!$D$5,G81="",G81=0)),Parámetros!$D$5-F81+1,
IF(AND(F81&gt;Parámetros!$B$5,G81&lt;=Parámetros!$D$5),G81-F81+1))))),0)
-
IF(H81=1,
COUNTIFS('Selección días no hábiles'!A:A,
IF(OR(F81=0,F81="",F81&lt;Parámetros!$B$5),"&gt;="&amp;Parámetros!$B$5,"&gt;="&amp;Listas!F81),
'Selección días no hábiles'!A:A,
IF(OR(G81=0,G81="",G81&gt;=Parámetros!$D$5),"&lt;="&amp;Parámetros!$D$5,"&lt;="&amp;Listas!G81),
'Selección días no hábiles'!C:C,"X"),0)</f>
        <v>43709</v>
      </c>
      <c r="K81" s="112">
        <f>IF(I81=1,
IF(AND(OR(F81=0,F81=""),OR(G81=0,G81="")),Parámetros!$D$8-Parámetros!$B$8+1,
IF(AND(F81&lt;=Parámetros!$B$8,OR(G81&gt;Parámetros!$D$8,G81="",G81=0)),Parámetros!$D$8-Parámetros!$B$8+1,
IF(AND(F81&lt;=Parámetros!$B$8,G81&lt;=Parámetros!$D$8),IF(OR(G81="",G81=0),Parámetros!$D$8-Parámetros!$B$8+1,G81-Parámetros!$B$8+1),
IF(AND(F81&gt;Parámetros!$B$8,OR(G81&gt;Parámetros!$D$8,G81="",G81=0)),Parámetros!$D$8-F81+1,
IF(AND(F81&gt;Parámetros!$B$8,G81&lt;=Parámetros!$D$8),G81-F81+1))))),0)
-
IF(I81=1,
COUNTIFS('Selección días no hábiles'!A:A,
IF(OR(F81=0,F81="",F81&lt;Parámetros!$B$8),"&gt;="&amp;Parámetros!$B$8,"&gt;="&amp;Listas!F81),
'Selección días no hábiles'!A:A,
IF(OR(G81=0,G81="",G81&gt;=Parámetros!$D$8),"&lt;="&amp;Parámetros!$D$8,"&lt;="&amp;Listas!G81),
'Selección días no hábiles'!C:C,"X"),0)</f>
        <v>1</v>
      </c>
    </row>
    <row r="82" spans="1:11">
      <c r="A82" s="23"/>
      <c r="B82" s="152">
        <v>30756924</v>
      </c>
      <c r="C82" s="153" t="s">
        <v>354</v>
      </c>
      <c r="D82" s="153" t="s">
        <v>1401</v>
      </c>
      <c r="E82" s="154" t="s">
        <v>260</v>
      </c>
      <c r="F82" s="146">
        <v>0</v>
      </c>
      <c r="G82" s="146">
        <v>0</v>
      </c>
      <c r="H82" s="112">
        <f>+IF(AND(OR(F82="",F82=0),OR(G82="",G82=0)),1,IF(AND(OR(F82&lt;=Parámetros!$B$5,F82=0,F82=""),OR(G82&gt;Parámetros!$B$5,G82="",G82=0)),1,IF(AND(F82&gt;Parámetros!$B$5,F82&lt;=Parámetros!$D$5,OR(Listas!G82&gt;Parámetros!$B$5,G82="",G82=0)),1,0)))</f>
        <v>1</v>
      </c>
      <c r="I82" s="112">
        <f>+IF(AND(OR(F82="",F82=0),OR(G82="",G82=0)),1,IF(AND(OR(F82&lt;=Parámetros!$B$8,F82=0,F82=""),OR(G82&gt;Parámetros!$B$8,G82="",G82=0)),1,IF(AND(F82&gt;Parámetros!$B$8,F82&lt;=Parámetros!$D$8,OR(Listas!G82&gt;Parámetros!$B$8,G82="",G82=0)),1,0)))</f>
        <v>1</v>
      </c>
      <c r="J82" s="112">
        <f>IF(H82=1,
IF(AND(OR(F82=0,F82=""),OR(G82=0,G82="")),Parámetros!$D$5-Parámetros!$B$5+1,
IF(AND(OR(F82&lt;=Parámetros!$B$5,F82=0,F82=""),OR(G82&gt;Parámetros!$D$5,G82="",G82=0)),Parámetros!$D$5-Parámetros!$B$5+1,
IF(AND(OR(F82&lt;=Parámetros!$B$5,F82=0,F82=""),G82&lt;=Parámetros!$D$5),IF(OR(G82="",G82=0),Parámetros!$D$5-Parámetros!$B$5+1,G82-Parámetros!$B$5+1),
IF(AND(F82&gt;Parámetros!$B$5,OR(G82&gt;Parámetros!$D$5,G82="",G82=0)),Parámetros!$D$5-F82+1,
IF(AND(F82&gt;Parámetros!$B$5,G82&lt;=Parámetros!$D$5),G82-F82+1))))),0)
-
IF(H82=1,
COUNTIFS('Selección días no hábiles'!A:A,
IF(OR(F82=0,F82="",F82&lt;Parámetros!$B$5),"&gt;="&amp;Parámetros!$B$5,"&gt;="&amp;Listas!F82),
'Selección días no hábiles'!A:A,
IF(OR(G82=0,G82="",G82&gt;=Parámetros!$D$5),"&lt;="&amp;Parámetros!$D$5,"&lt;="&amp;Listas!G82),
'Selección días no hábiles'!C:C,"X"),0)</f>
        <v>43709</v>
      </c>
      <c r="K82" s="112">
        <f>IF(I82=1,
IF(AND(OR(F82=0,F82=""),OR(G82=0,G82="")),Parámetros!$D$8-Parámetros!$B$8+1,
IF(AND(F82&lt;=Parámetros!$B$8,OR(G82&gt;Parámetros!$D$8,G82="",G82=0)),Parámetros!$D$8-Parámetros!$B$8+1,
IF(AND(F82&lt;=Parámetros!$B$8,G82&lt;=Parámetros!$D$8),IF(OR(G82="",G82=0),Parámetros!$D$8-Parámetros!$B$8+1,G82-Parámetros!$B$8+1),
IF(AND(F82&gt;Parámetros!$B$8,OR(G82&gt;Parámetros!$D$8,G82="",G82=0)),Parámetros!$D$8-F82+1,
IF(AND(F82&gt;Parámetros!$B$8,G82&lt;=Parámetros!$D$8),G82-F82+1))))),0)
-
IF(I82=1,
COUNTIFS('Selección días no hábiles'!A:A,
IF(OR(F82=0,F82="",F82&lt;Parámetros!$B$8),"&gt;="&amp;Parámetros!$B$8,"&gt;="&amp;Listas!F82),
'Selección días no hábiles'!A:A,
IF(OR(G82=0,G82="",G82&gt;=Parámetros!$D$8),"&lt;="&amp;Parámetros!$D$8,"&lt;="&amp;Listas!G82),
'Selección días no hábiles'!C:C,"X"),0)</f>
        <v>1</v>
      </c>
    </row>
    <row r="83" spans="1:11">
      <c r="A83" s="23"/>
      <c r="B83" s="152">
        <v>31779067</v>
      </c>
      <c r="C83" s="153" t="s">
        <v>355</v>
      </c>
      <c r="D83" s="153" t="s">
        <v>1402</v>
      </c>
      <c r="E83" s="154" t="s">
        <v>260</v>
      </c>
      <c r="F83" s="146">
        <v>0</v>
      </c>
      <c r="G83" s="146">
        <v>0</v>
      </c>
      <c r="H83" s="112">
        <f>+IF(AND(OR(F83="",F83=0),OR(G83="",G83=0)),1,IF(AND(OR(F83&lt;=Parámetros!$B$5,F83=0,F83=""),OR(G83&gt;Parámetros!$B$5,G83="",G83=0)),1,IF(AND(F83&gt;Parámetros!$B$5,F83&lt;=Parámetros!$D$5,OR(Listas!G83&gt;Parámetros!$B$5,G83="",G83=0)),1,0)))</f>
        <v>1</v>
      </c>
      <c r="I83" s="112">
        <f>+IF(AND(OR(F83="",F83=0),OR(G83="",G83=0)),1,IF(AND(OR(F83&lt;=Parámetros!$B$8,F83=0,F83=""),OR(G83&gt;Parámetros!$B$8,G83="",G83=0)),1,IF(AND(F83&gt;Parámetros!$B$8,F83&lt;=Parámetros!$D$8,OR(Listas!G83&gt;Parámetros!$B$8,G83="",G83=0)),1,0)))</f>
        <v>1</v>
      </c>
      <c r="J83" s="112">
        <f>IF(H83=1,
IF(AND(OR(F83=0,F83=""),OR(G83=0,G83="")),Parámetros!$D$5-Parámetros!$B$5+1,
IF(AND(OR(F83&lt;=Parámetros!$B$5,F83=0,F83=""),OR(G83&gt;Parámetros!$D$5,G83="",G83=0)),Parámetros!$D$5-Parámetros!$B$5+1,
IF(AND(OR(F83&lt;=Parámetros!$B$5,F83=0,F83=""),G83&lt;=Parámetros!$D$5),IF(OR(G83="",G83=0),Parámetros!$D$5-Parámetros!$B$5+1,G83-Parámetros!$B$5+1),
IF(AND(F83&gt;Parámetros!$B$5,OR(G83&gt;Parámetros!$D$5,G83="",G83=0)),Parámetros!$D$5-F83+1,
IF(AND(F83&gt;Parámetros!$B$5,G83&lt;=Parámetros!$D$5),G83-F83+1))))),0)
-
IF(H83=1,
COUNTIFS('Selección días no hábiles'!A:A,
IF(OR(F83=0,F83="",F83&lt;Parámetros!$B$5),"&gt;="&amp;Parámetros!$B$5,"&gt;="&amp;Listas!F83),
'Selección días no hábiles'!A:A,
IF(OR(G83=0,G83="",G83&gt;=Parámetros!$D$5),"&lt;="&amp;Parámetros!$D$5,"&lt;="&amp;Listas!G83),
'Selección días no hábiles'!C:C,"X"),0)</f>
        <v>43709</v>
      </c>
      <c r="K83" s="112">
        <f>IF(I83=1,
IF(AND(OR(F83=0,F83=""),OR(G83=0,G83="")),Parámetros!$D$8-Parámetros!$B$8+1,
IF(AND(F83&lt;=Parámetros!$B$8,OR(G83&gt;Parámetros!$D$8,G83="",G83=0)),Parámetros!$D$8-Parámetros!$B$8+1,
IF(AND(F83&lt;=Parámetros!$B$8,G83&lt;=Parámetros!$D$8),IF(OR(G83="",G83=0),Parámetros!$D$8-Parámetros!$B$8+1,G83-Parámetros!$B$8+1),
IF(AND(F83&gt;Parámetros!$B$8,OR(G83&gt;Parámetros!$D$8,G83="",G83=0)),Parámetros!$D$8-F83+1,
IF(AND(F83&gt;Parámetros!$B$8,G83&lt;=Parámetros!$D$8),G83-F83+1))))),0)
-
IF(I83=1,
COUNTIFS('Selección días no hábiles'!A:A,
IF(OR(F83=0,F83="",F83&lt;Parámetros!$B$8),"&gt;="&amp;Parámetros!$B$8,"&gt;="&amp;Listas!F83),
'Selección días no hábiles'!A:A,
IF(OR(G83=0,G83="",G83&gt;=Parámetros!$D$8),"&lt;="&amp;Parámetros!$D$8,"&lt;="&amp;Listas!G83),
'Selección días no hábiles'!C:C,"X"),0)</f>
        <v>1</v>
      </c>
    </row>
    <row r="84" spans="1:11">
      <c r="A84" s="23"/>
      <c r="B84" s="152">
        <v>16110533</v>
      </c>
      <c r="C84" s="153" t="s">
        <v>356</v>
      </c>
      <c r="D84" s="153" t="s">
        <v>1403</v>
      </c>
      <c r="E84" s="154" t="s">
        <v>260</v>
      </c>
      <c r="F84" s="146">
        <v>0</v>
      </c>
      <c r="G84" s="146">
        <v>0</v>
      </c>
      <c r="H84" s="112">
        <f>+IF(AND(OR(F84="",F84=0),OR(G84="",G84=0)),1,IF(AND(OR(F84&lt;=Parámetros!$B$5,F84=0,F84=""),OR(G84&gt;Parámetros!$B$5,G84="",G84=0)),1,IF(AND(F84&gt;Parámetros!$B$5,F84&lt;=Parámetros!$D$5,OR(Listas!G84&gt;Parámetros!$B$5,G84="",G84=0)),1,0)))</f>
        <v>1</v>
      </c>
      <c r="I84" s="112">
        <f>+IF(AND(OR(F84="",F84=0),OR(G84="",G84=0)),1,IF(AND(OR(F84&lt;=Parámetros!$B$8,F84=0,F84=""),OR(G84&gt;Parámetros!$B$8,G84="",G84=0)),1,IF(AND(F84&gt;Parámetros!$B$8,F84&lt;=Parámetros!$D$8,OR(Listas!G84&gt;Parámetros!$B$8,G84="",G84=0)),1,0)))</f>
        <v>1</v>
      </c>
      <c r="J84" s="112">
        <f>IF(H84=1,
IF(AND(OR(F84=0,F84=""),OR(G84=0,G84="")),Parámetros!$D$5-Parámetros!$B$5+1,
IF(AND(OR(F84&lt;=Parámetros!$B$5,F84=0,F84=""),OR(G84&gt;Parámetros!$D$5,G84="",G84=0)),Parámetros!$D$5-Parámetros!$B$5+1,
IF(AND(OR(F84&lt;=Parámetros!$B$5,F84=0,F84=""),G84&lt;=Parámetros!$D$5),IF(OR(G84="",G84=0),Parámetros!$D$5-Parámetros!$B$5+1,G84-Parámetros!$B$5+1),
IF(AND(F84&gt;Parámetros!$B$5,OR(G84&gt;Parámetros!$D$5,G84="",G84=0)),Parámetros!$D$5-F84+1,
IF(AND(F84&gt;Parámetros!$B$5,G84&lt;=Parámetros!$D$5),G84-F84+1))))),0)
-
IF(H84=1,
COUNTIFS('Selección días no hábiles'!A:A,
IF(OR(F84=0,F84="",F84&lt;Parámetros!$B$5),"&gt;="&amp;Parámetros!$B$5,"&gt;="&amp;Listas!F84),
'Selección días no hábiles'!A:A,
IF(OR(G84=0,G84="",G84&gt;=Parámetros!$D$5),"&lt;="&amp;Parámetros!$D$5,"&lt;="&amp;Listas!G84),
'Selección días no hábiles'!C:C,"X"),0)</f>
        <v>43709</v>
      </c>
      <c r="K84" s="112">
        <f>IF(I84=1,
IF(AND(OR(F84=0,F84=""),OR(G84=0,G84="")),Parámetros!$D$8-Parámetros!$B$8+1,
IF(AND(F84&lt;=Parámetros!$B$8,OR(G84&gt;Parámetros!$D$8,G84="",G84=0)),Parámetros!$D$8-Parámetros!$B$8+1,
IF(AND(F84&lt;=Parámetros!$B$8,G84&lt;=Parámetros!$D$8),IF(OR(G84="",G84=0),Parámetros!$D$8-Parámetros!$B$8+1,G84-Parámetros!$B$8+1),
IF(AND(F84&gt;Parámetros!$B$8,OR(G84&gt;Parámetros!$D$8,G84="",G84=0)),Parámetros!$D$8-F84+1,
IF(AND(F84&gt;Parámetros!$B$8,G84&lt;=Parámetros!$D$8),G84-F84+1))))),0)
-
IF(I84=1,
COUNTIFS('Selección días no hábiles'!A:A,
IF(OR(F84=0,F84="",F84&lt;Parámetros!$B$8),"&gt;="&amp;Parámetros!$B$8,"&gt;="&amp;Listas!F84),
'Selección días no hábiles'!A:A,
IF(OR(G84=0,G84="",G84&gt;=Parámetros!$D$8),"&lt;="&amp;Parámetros!$D$8,"&lt;="&amp;Listas!G84),
'Selección días no hábiles'!C:C,"X"),0)</f>
        <v>1</v>
      </c>
    </row>
    <row r="85" spans="1:11">
      <c r="A85" s="23"/>
      <c r="B85" s="152">
        <v>28665894</v>
      </c>
      <c r="C85" s="153" t="s">
        <v>357</v>
      </c>
      <c r="D85" s="153" t="s">
        <v>1404</v>
      </c>
      <c r="E85" s="154" t="s">
        <v>260</v>
      </c>
      <c r="F85" s="146">
        <v>0</v>
      </c>
      <c r="G85" s="146">
        <v>0</v>
      </c>
      <c r="H85" s="112">
        <f>+IF(AND(OR(F85="",F85=0),OR(G85="",G85=0)),1,IF(AND(OR(F85&lt;=Parámetros!$B$5,F85=0,F85=""),OR(G85&gt;Parámetros!$B$5,G85="",G85=0)),1,IF(AND(F85&gt;Parámetros!$B$5,F85&lt;=Parámetros!$D$5,OR(Listas!G85&gt;Parámetros!$B$5,G85="",G85=0)),1,0)))</f>
        <v>1</v>
      </c>
      <c r="I85" s="112">
        <f>+IF(AND(OR(F85="",F85=0),OR(G85="",G85=0)),1,IF(AND(OR(F85&lt;=Parámetros!$B$8,F85=0,F85=""),OR(G85&gt;Parámetros!$B$8,G85="",G85=0)),1,IF(AND(F85&gt;Parámetros!$B$8,F85&lt;=Parámetros!$D$8,OR(Listas!G85&gt;Parámetros!$B$8,G85="",G85=0)),1,0)))</f>
        <v>1</v>
      </c>
      <c r="J85" s="112">
        <f>IF(H85=1,
IF(AND(OR(F85=0,F85=""),OR(G85=0,G85="")),Parámetros!$D$5-Parámetros!$B$5+1,
IF(AND(OR(F85&lt;=Parámetros!$B$5,F85=0,F85=""),OR(G85&gt;Parámetros!$D$5,G85="",G85=0)),Parámetros!$D$5-Parámetros!$B$5+1,
IF(AND(OR(F85&lt;=Parámetros!$B$5,F85=0,F85=""),G85&lt;=Parámetros!$D$5),IF(OR(G85="",G85=0),Parámetros!$D$5-Parámetros!$B$5+1,G85-Parámetros!$B$5+1),
IF(AND(F85&gt;Parámetros!$B$5,OR(G85&gt;Parámetros!$D$5,G85="",G85=0)),Parámetros!$D$5-F85+1,
IF(AND(F85&gt;Parámetros!$B$5,G85&lt;=Parámetros!$D$5),G85-F85+1))))),0)
-
IF(H85=1,
COUNTIFS('Selección días no hábiles'!A:A,
IF(OR(F85=0,F85="",F85&lt;Parámetros!$B$5),"&gt;="&amp;Parámetros!$B$5,"&gt;="&amp;Listas!F85),
'Selección días no hábiles'!A:A,
IF(OR(G85=0,G85="",G85&gt;=Parámetros!$D$5),"&lt;="&amp;Parámetros!$D$5,"&lt;="&amp;Listas!G85),
'Selección días no hábiles'!C:C,"X"),0)</f>
        <v>43709</v>
      </c>
      <c r="K85" s="112">
        <f>IF(I85=1,
IF(AND(OR(F85=0,F85=""),OR(G85=0,G85="")),Parámetros!$D$8-Parámetros!$B$8+1,
IF(AND(F85&lt;=Parámetros!$B$8,OR(G85&gt;Parámetros!$D$8,G85="",G85=0)),Parámetros!$D$8-Parámetros!$B$8+1,
IF(AND(F85&lt;=Parámetros!$B$8,G85&lt;=Parámetros!$D$8),IF(OR(G85="",G85=0),Parámetros!$D$8-Parámetros!$B$8+1,G85-Parámetros!$B$8+1),
IF(AND(F85&gt;Parámetros!$B$8,OR(G85&gt;Parámetros!$D$8,G85="",G85=0)),Parámetros!$D$8-F85+1,
IF(AND(F85&gt;Parámetros!$B$8,G85&lt;=Parámetros!$D$8),G85-F85+1))))),0)
-
IF(I85=1,
COUNTIFS('Selección días no hábiles'!A:A,
IF(OR(F85=0,F85="",F85&lt;Parámetros!$B$8),"&gt;="&amp;Parámetros!$B$8,"&gt;="&amp;Listas!F85),
'Selección días no hábiles'!A:A,
IF(OR(G85=0,G85="",G85&gt;=Parámetros!$D$8),"&lt;="&amp;Parámetros!$D$8,"&lt;="&amp;Listas!G85),
'Selección días no hábiles'!C:C,"X"),0)</f>
        <v>1</v>
      </c>
    </row>
    <row r="86" spans="1:11">
      <c r="A86" s="23"/>
      <c r="B86" s="152">
        <v>35092291</v>
      </c>
      <c r="C86" s="153" t="s">
        <v>358</v>
      </c>
      <c r="D86" s="153" t="s">
        <v>1405</v>
      </c>
      <c r="E86" s="154" t="s">
        <v>260</v>
      </c>
      <c r="F86" s="146">
        <v>0</v>
      </c>
      <c r="G86" s="146">
        <v>0</v>
      </c>
      <c r="H86" s="112">
        <f>+IF(AND(OR(F86="",F86=0),OR(G86="",G86=0)),1,IF(AND(OR(F86&lt;=Parámetros!$B$5,F86=0,F86=""),OR(G86&gt;Parámetros!$B$5,G86="",G86=0)),1,IF(AND(F86&gt;Parámetros!$B$5,F86&lt;=Parámetros!$D$5,OR(Listas!G86&gt;Parámetros!$B$5,G86="",G86=0)),1,0)))</f>
        <v>1</v>
      </c>
      <c r="I86" s="112">
        <f>+IF(AND(OR(F86="",F86=0),OR(G86="",G86=0)),1,IF(AND(OR(F86&lt;=Parámetros!$B$8,F86=0,F86=""),OR(G86&gt;Parámetros!$B$8,G86="",G86=0)),1,IF(AND(F86&gt;Parámetros!$B$8,F86&lt;=Parámetros!$D$8,OR(Listas!G86&gt;Parámetros!$B$8,G86="",G86=0)),1,0)))</f>
        <v>1</v>
      </c>
      <c r="J86" s="112">
        <f>IF(H86=1,
IF(AND(OR(F86=0,F86=""),OR(G86=0,G86="")),Parámetros!$D$5-Parámetros!$B$5+1,
IF(AND(OR(F86&lt;=Parámetros!$B$5,F86=0,F86=""),OR(G86&gt;Parámetros!$D$5,G86="",G86=0)),Parámetros!$D$5-Parámetros!$B$5+1,
IF(AND(OR(F86&lt;=Parámetros!$B$5,F86=0,F86=""),G86&lt;=Parámetros!$D$5),IF(OR(G86="",G86=0),Parámetros!$D$5-Parámetros!$B$5+1,G86-Parámetros!$B$5+1),
IF(AND(F86&gt;Parámetros!$B$5,OR(G86&gt;Parámetros!$D$5,G86="",G86=0)),Parámetros!$D$5-F86+1,
IF(AND(F86&gt;Parámetros!$B$5,G86&lt;=Parámetros!$D$5),G86-F86+1))))),0)
-
IF(H86=1,
COUNTIFS('Selección días no hábiles'!A:A,
IF(OR(F86=0,F86="",F86&lt;Parámetros!$B$5),"&gt;="&amp;Parámetros!$B$5,"&gt;="&amp;Listas!F86),
'Selección días no hábiles'!A:A,
IF(OR(G86=0,G86="",G86&gt;=Parámetros!$D$5),"&lt;="&amp;Parámetros!$D$5,"&lt;="&amp;Listas!G86),
'Selección días no hábiles'!C:C,"X"),0)</f>
        <v>43709</v>
      </c>
      <c r="K86" s="112">
        <f>IF(I86=1,
IF(AND(OR(F86=0,F86=""),OR(G86=0,G86="")),Parámetros!$D$8-Parámetros!$B$8+1,
IF(AND(F86&lt;=Parámetros!$B$8,OR(G86&gt;Parámetros!$D$8,G86="",G86=0)),Parámetros!$D$8-Parámetros!$B$8+1,
IF(AND(F86&lt;=Parámetros!$B$8,G86&lt;=Parámetros!$D$8),IF(OR(G86="",G86=0),Parámetros!$D$8-Parámetros!$B$8+1,G86-Parámetros!$B$8+1),
IF(AND(F86&gt;Parámetros!$B$8,OR(G86&gt;Parámetros!$D$8,G86="",G86=0)),Parámetros!$D$8-F86+1,
IF(AND(F86&gt;Parámetros!$B$8,G86&lt;=Parámetros!$D$8),G86-F86+1))))),0)
-
IF(I86=1,
COUNTIFS('Selección días no hábiles'!A:A,
IF(OR(F86=0,F86="",F86&lt;Parámetros!$B$8),"&gt;="&amp;Parámetros!$B$8,"&gt;="&amp;Listas!F86),
'Selección días no hábiles'!A:A,
IF(OR(G86=0,G86="",G86&gt;=Parámetros!$D$8),"&lt;="&amp;Parámetros!$D$8,"&lt;="&amp;Listas!G86),
'Selección días no hábiles'!C:C,"X"),0)</f>
        <v>1</v>
      </c>
    </row>
    <row r="87" spans="1:11">
      <c r="A87" s="23"/>
      <c r="B87" s="152">
        <v>32833103</v>
      </c>
      <c r="C87" s="153" t="s">
        <v>359</v>
      </c>
      <c r="D87" s="153" t="s">
        <v>1406</v>
      </c>
      <c r="E87" s="154" t="s">
        <v>260</v>
      </c>
      <c r="F87" s="146">
        <v>0</v>
      </c>
      <c r="G87" s="146">
        <v>0</v>
      </c>
      <c r="H87" s="112">
        <f>+IF(AND(OR(F87="",F87=0),OR(G87="",G87=0)),1,IF(AND(OR(F87&lt;=Parámetros!$B$5,F87=0,F87=""),OR(G87&gt;Parámetros!$B$5,G87="",G87=0)),1,IF(AND(F87&gt;Parámetros!$B$5,F87&lt;=Parámetros!$D$5,OR(Listas!G87&gt;Parámetros!$B$5,G87="",G87=0)),1,0)))</f>
        <v>1</v>
      </c>
      <c r="I87" s="112">
        <f>+IF(AND(OR(F87="",F87=0),OR(G87="",G87=0)),1,IF(AND(OR(F87&lt;=Parámetros!$B$8,F87=0,F87=""),OR(G87&gt;Parámetros!$B$8,G87="",G87=0)),1,IF(AND(F87&gt;Parámetros!$B$8,F87&lt;=Parámetros!$D$8,OR(Listas!G87&gt;Parámetros!$B$8,G87="",G87=0)),1,0)))</f>
        <v>1</v>
      </c>
      <c r="J87" s="112">
        <f>IF(H87=1,
IF(AND(OR(F87=0,F87=""),OR(G87=0,G87="")),Parámetros!$D$5-Parámetros!$B$5+1,
IF(AND(OR(F87&lt;=Parámetros!$B$5,F87=0,F87=""),OR(G87&gt;Parámetros!$D$5,G87="",G87=0)),Parámetros!$D$5-Parámetros!$B$5+1,
IF(AND(OR(F87&lt;=Parámetros!$B$5,F87=0,F87=""),G87&lt;=Parámetros!$D$5),IF(OR(G87="",G87=0),Parámetros!$D$5-Parámetros!$B$5+1,G87-Parámetros!$B$5+1),
IF(AND(F87&gt;Parámetros!$B$5,OR(G87&gt;Parámetros!$D$5,G87="",G87=0)),Parámetros!$D$5-F87+1,
IF(AND(F87&gt;Parámetros!$B$5,G87&lt;=Parámetros!$D$5),G87-F87+1))))),0)
-
IF(H87=1,
COUNTIFS('Selección días no hábiles'!A:A,
IF(OR(F87=0,F87="",F87&lt;Parámetros!$B$5),"&gt;="&amp;Parámetros!$B$5,"&gt;="&amp;Listas!F87),
'Selección días no hábiles'!A:A,
IF(OR(G87=0,G87="",G87&gt;=Parámetros!$D$5),"&lt;="&amp;Parámetros!$D$5,"&lt;="&amp;Listas!G87),
'Selección días no hábiles'!C:C,"X"),0)</f>
        <v>43709</v>
      </c>
      <c r="K87" s="112">
        <f>IF(I87=1,
IF(AND(OR(F87=0,F87=""),OR(G87=0,G87="")),Parámetros!$D$8-Parámetros!$B$8+1,
IF(AND(F87&lt;=Parámetros!$B$8,OR(G87&gt;Parámetros!$D$8,G87="",G87=0)),Parámetros!$D$8-Parámetros!$B$8+1,
IF(AND(F87&lt;=Parámetros!$B$8,G87&lt;=Parámetros!$D$8),IF(OR(G87="",G87=0),Parámetros!$D$8-Parámetros!$B$8+1,G87-Parámetros!$B$8+1),
IF(AND(F87&gt;Parámetros!$B$8,OR(G87&gt;Parámetros!$D$8,G87="",G87=0)),Parámetros!$D$8-F87+1,
IF(AND(F87&gt;Parámetros!$B$8,G87&lt;=Parámetros!$D$8),G87-F87+1))))),0)
-
IF(I87=1,
COUNTIFS('Selección días no hábiles'!A:A,
IF(OR(F87=0,F87="",F87&lt;Parámetros!$B$8),"&gt;="&amp;Parámetros!$B$8,"&gt;="&amp;Listas!F87),
'Selección días no hábiles'!A:A,
IF(OR(G87=0,G87="",G87&gt;=Parámetros!$D$8),"&lt;="&amp;Parámetros!$D$8,"&lt;="&amp;Listas!G87),
'Selección días no hábiles'!C:C,"X"),0)</f>
        <v>1</v>
      </c>
    </row>
    <row r="88" spans="1:11">
      <c r="A88" s="23"/>
      <c r="B88" s="152">
        <v>31017259</v>
      </c>
      <c r="C88" s="153" t="s">
        <v>360</v>
      </c>
      <c r="D88" s="153" t="s">
        <v>1407</v>
      </c>
      <c r="E88" s="154" t="s">
        <v>260</v>
      </c>
      <c r="F88" s="146">
        <v>0</v>
      </c>
      <c r="G88" s="146">
        <v>0</v>
      </c>
      <c r="H88" s="112">
        <f>+IF(AND(OR(F88="",F88=0),OR(G88="",G88=0)),1,IF(AND(OR(F88&lt;=Parámetros!$B$5,F88=0,F88=""),OR(G88&gt;Parámetros!$B$5,G88="",G88=0)),1,IF(AND(F88&gt;Parámetros!$B$5,F88&lt;=Parámetros!$D$5,OR(Listas!G88&gt;Parámetros!$B$5,G88="",G88=0)),1,0)))</f>
        <v>1</v>
      </c>
      <c r="I88" s="112">
        <f>+IF(AND(OR(F88="",F88=0),OR(G88="",G88=0)),1,IF(AND(OR(F88&lt;=Parámetros!$B$8,F88=0,F88=""),OR(G88&gt;Parámetros!$B$8,G88="",G88=0)),1,IF(AND(F88&gt;Parámetros!$B$8,F88&lt;=Parámetros!$D$8,OR(Listas!G88&gt;Parámetros!$B$8,G88="",G88=0)),1,0)))</f>
        <v>1</v>
      </c>
      <c r="J88" s="112">
        <f>IF(H88=1,
IF(AND(OR(F88=0,F88=""),OR(G88=0,G88="")),Parámetros!$D$5-Parámetros!$B$5+1,
IF(AND(OR(F88&lt;=Parámetros!$B$5,F88=0,F88=""),OR(G88&gt;Parámetros!$D$5,G88="",G88=0)),Parámetros!$D$5-Parámetros!$B$5+1,
IF(AND(OR(F88&lt;=Parámetros!$B$5,F88=0,F88=""),G88&lt;=Parámetros!$D$5),IF(OR(G88="",G88=0),Parámetros!$D$5-Parámetros!$B$5+1,G88-Parámetros!$B$5+1),
IF(AND(F88&gt;Parámetros!$B$5,OR(G88&gt;Parámetros!$D$5,G88="",G88=0)),Parámetros!$D$5-F88+1,
IF(AND(F88&gt;Parámetros!$B$5,G88&lt;=Parámetros!$D$5),G88-F88+1))))),0)
-
IF(H88=1,
COUNTIFS('Selección días no hábiles'!A:A,
IF(OR(F88=0,F88="",F88&lt;Parámetros!$B$5),"&gt;="&amp;Parámetros!$B$5,"&gt;="&amp;Listas!F88),
'Selección días no hábiles'!A:A,
IF(OR(G88=0,G88="",G88&gt;=Parámetros!$D$5),"&lt;="&amp;Parámetros!$D$5,"&lt;="&amp;Listas!G88),
'Selección días no hábiles'!C:C,"X"),0)</f>
        <v>43709</v>
      </c>
      <c r="K88" s="112">
        <f>IF(I88=1,
IF(AND(OR(F88=0,F88=""),OR(G88=0,G88="")),Parámetros!$D$8-Parámetros!$B$8+1,
IF(AND(F88&lt;=Parámetros!$B$8,OR(G88&gt;Parámetros!$D$8,G88="",G88=0)),Parámetros!$D$8-Parámetros!$B$8+1,
IF(AND(F88&lt;=Parámetros!$B$8,G88&lt;=Parámetros!$D$8),IF(OR(G88="",G88=0),Parámetros!$D$8-Parámetros!$B$8+1,G88-Parámetros!$B$8+1),
IF(AND(F88&gt;Parámetros!$B$8,OR(G88&gt;Parámetros!$D$8,G88="",G88=0)),Parámetros!$D$8-F88+1,
IF(AND(F88&gt;Parámetros!$B$8,G88&lt;=Parámetros!$D$8),G88-F88+1))))),0)
-
IF(I88=1,
COUNTIFS('Selección días no hábiles'!A:A,
IF(OR(F88=0,F88="",F88&lt;Parámetros!$B$8),"&gt;="&amp;Parámetros!$B$8,"&gt;="&amp;Listas!F88),
'Selección días no hábiles'!A:A,
IF(OR(G88=0,G88="",G88&gt;=Parámetros!$D$8),"&lt;="&amp;Parámetros!$D$8,"&lt;="&amp;Listas!G88),
'Selección días no hábiles'!C:C,"X"),0)</f>
        <v>1</v>
      </c>
    </row>
    <row r="89" spans="1:11">
      <c r="A89" s="23"/>
      <c r="B89" s="152">
        <v>22271780</v>
      </c>
      <c r="C89" s="153" t="s">
        <v>361</v>
      </c>
      <c r="D89" s="153" t="s">
        <v>1408</v>
      </c>
      <c r="E89" s="154" t="s">
        <v>260</v>
      </c>
      <c r="F89" s="146">
        <v>0</v>
      </c>
      <c r="G89" s="146">
        <v>0</v>
      </c>
      <c r="H89" s="112">
        <f>+IF(AND(OR(F89="",F89=0),OR(G89="",G89=0)),1,IF(AND(OR(F89&lt;=Parámetros!$B$5,F89=0,F89=""),OR(G89&gt;Parámetros!$B$5,G89="",G89=0)),1,IF(AND(F89&gt;Parámetros!$B$5,F89&lt;=Parámetros!$D$5,OR(Listas!G89&gt;Parámetros!$B$5,G89="",G89=0)),1,0)))</f>
        <v>1</v>
      </c>
      <c r="I89" s="112">
        <f>+IF(AND(OR(F89="",F89=0),OR(G89="",G89=0)),1,IF(AND(OR(F89&lt;=Parámetros!$B$8,F89=0,F89=""),OR(G89&gt;Parámetros!$B$8,G89="",G89=0)),1,IF(AND(F89&gt;Parámetros!$B$8,F89&lt;=Parámetros!$D$8,OR(Listas!G89&gt;Parámetros!$B$8,G89="",G89=0)),1,0)))</f>
        <v>1</v>
      </c>
      <c r="J89" s="112">
        <f>IF(H89=1,
IF(AND(OR(F89=0,F89=""),OR(G89=0,G89="")),Parámetros!$D$5-Parámetros!$B$5+1,
IF(AND(OR(F89&lt;=Parámetros!$B$5,F89=0,F89=""),OR(G89&gt;Parámetros!$D$5,G89="",G89=0)),Parámetros!$D$5-Parámetros!$B$5+1,
IF(AND(OR(F89&lt;=Parámetros!$B$5,F89=0,F89=""),G89&lt;=Parámetros!$D$5),IF(OR(G89="",G89=0),Parámetros!$D$5-Parámetros!$B$5+1,G89-Parámetros!$B$5+1),
IF(AND(F89&gt;Parámetros!$B$5,OR(G89&gt;Parámetros!$D$5,G89="",G89=0)),Parámetros!$D$5-F89+1,
IF(AND(F89&gt;Parámetros!$B$5,G89&lt;=Parámetros!$D$5),G89-F89+1))))),0)
-
IF(H89=1,
COUNTIFS('Selección días no hábiles'!A:A,
IF(OR(F89=0,F89="",F89&lt;Parámetros!$B$5),"&gt;="&amp;Parámetros!$B$5,"&gt;="&amp;Listas!F89),
'Selección días no hábiles'!A:A,
IF(OR(G89=0,G89="",G89&gt;=Parámetros!$D$5),"&lt;="&amp;Parámetros!$D$5,"&lt;="&amp;Listas!G89),
'Selección días no hábiles'!C:C,"X"),0)</f>
        <v>43709</v>
      </c>
      <c r="K89" s="112">
        <f>IF(I89=1,
IF(AND(OR(F89=0,F89=""),OR(G89=0,G89="")),Parámetros!$D$8-Parámetros!$B$8+1,
IF(AND(F89&lt;=Parámetros!$B$8,OR(G89&gt;Parámetros!$D$8,G89="",G89=0)),Parámetros!$D$8-Parámetros!$B$8+1,
IF(AND(F89&lt;=Parámetros!$B$8,G89&lt;=Parámetros!$D$8),IF(OR(G89="",G89=0),Parámetros!$D$8-Parámetros!$B$8+1,G89-Parámetros!$B$8+1),
IF(AND(F89&gt;Parámetros!$B$8,OR(G89&gt;Parámetros!$D$8,G89="",G89=0)),Parámetros!$D$8-F89+1,
IF(AND(F89&gt;Parámetros!$B$8,G89&lt;=Parámetros!$D$8),G89-F89+1))))),0)
-
IF(I89=1,
COUNTIFS('Selección días no hábiles'!A:A,
IF(OR(F89=0,F89="",F89&lt;Parámetros!$B$8),"&gt;="&amp;Parámetros!$B$8,"&gt;="&amp;Listas!F89),
'Selección días no hábiles'!A:A,
IF(OR(G89=0,G89="",G89&gt;=Parámetros!$D$8),"&lt;="&amp;Parámetros!$D$8,"&lt;="&amp;Listas!G89),
'Selección días no hábiles'!C:C,"X"),0)</f>
        <v>1</v>
      </c>
    </row>
    <row r="90" spans="1:11">
      <c r="A90" s="23"/>
      <c r="B90" s="152">
        <v>28583851</v>
      </c>
      <c r="C90" s="153" t="s">
        <v>362</v>
      </c>
      <c r="D90" s="153" t="s">
        <v>1409</v>
      </c>
      <c r="E90" s="154" t="s">
        <v>260</v>
      </c>
      <c r="F90" s="146">
        <v>0</v>
      </c>
      <c r="G90" s="146">
        <v>0</v>
      </c>
      <c r="H90" s="112">
        <f>+IF(AND(OR(F90="",F90=0),OR(G90="",G90=0)),1,IF(AND(OR(F90&lt;=Parámetros!$B$5,F90=0,F90=""),OR(G90&gt;Parámetros!$B$5,G90="",G90=0)),1,IF(AND(F90&gt;Parámetros!$B$5,F90&lt;=Parámetros!$D$5,OR(Listas!G90&gt;Parámetros!$B$5,G90="",G90=0)),1,0)))</f>
        <v>1</v>
      </c>
      <c r="I90" s="112">
        <f>+IF(AND(OR(F90="",F90=0),OR(G90="",G90=0)),1,IF(AND(OR(F90&lt;=Parámetros!$B$8,F90=0,F90=""),OR(G90&gt;Parámetros!$B$8,G90="",G90=0)),1,IF(AND(F90&gt;Parámetros!$B$8,F90&lt;=Parámetros!$D$8,OR(Listas!G90&gt;Parámetros!$B$8,G90="",G90=0)),1,0)))</f>
        <v>1</v>
      </c>
      <c r="J90" s="112">
        <f>IF(H90=1,
IF(AND(OR(F90=0,F90=""),OR(G90=0,G90="")),Parámetros!$D$5-Parámetros!$B$5+1,
IF(AND(OR(F90&lt;=Parámetros!$B$5,F90=0,F90=""),OR(G90&gt;Parámetros!$D$5,G90="",G90=0)),Parámetros!$D$5-Parámetros!$B$5+1,
IF(AND(OR(F90&lt;=Parámetros!$B$5,F90=0,F90=""),G90&lt;=Parámetros!$D$5),IF(OR(G90="",G90=0),Parámetros!$D$5-Parámetros!$B$5+1,G90-Parámetros!$B$5+1),
IF(AND(F90&gt;Parámetros!$B$5,OR(G90&gt;Parámetros!$D$5,G90="",G90=0)),Parámetros!$D$5-F90+1,
IF(AND(F90&gt;Parámetros!$B$5,G90&lt;=Parámetros!$D$5),G90-F90+1))))),0)
-
IF(H90=1,
COUNTIFS('Selección días no hábiles'!A:A,
IF(OR(F90=0,F90="",F90&lt;Parámetros!$B$5),"&gt;="&amp;Parámetros!$B$5,"&gt;="&amp;Listas!F90),
'Selección días no hábiles'!A:A,
IF(OR(G90=0,G90="",G90&gt;=Parámetros!$D$5),"&lt;="&amp;Parámetros!$D$5,"&lt;="&amp;Listas!G90),
'Selección días no hábiles'!C:C,"X"),0)</f>
        <v>43709</v>
      </c>
      <c r="K90" s="112">
        <f>IF(I90=1,
IF(AND(OR(F90=0,F90=""),OR(G90=0,G90="")),Parámetros!$D$8-Parámetros!$B$8+1,
IF(AND(F90&lt;=Parámetros!$B$8,OR(G90&gt;Parámetros!$D$8,G90="",G90=0)),Parámetros!$D$8-Parámetros!$B$8+1,
IF(AND(F90&lt;=Parámetros!$B$8,G90&lt;=Parámetros!$D$8),IF(OR(G90="",G90=0),Parámetros!$D$8-Parámetros!$B$8+1,G90-Parámetros!$B$8+1),
IF(AND(F90&gt;Parámetros!$B$8,OR(G90&gt;Parámetros!$D$8,G90="",G90=0)),Parámetros!$D$8-F90+1,
IF(AND(F90&gt;Parámetros!$B$8,G90&lt;=Parámetros!$D$8),G90-F90+1))))),0)
-
IF(I90=1,
COUNTIFS('Selección días no hábiles'!A:A,
IF(OR(F90=0,F90="",F90&lt;Parámetros!$B$8),"&gt;="&amp;Parámetros!$B$8,"&gt;="&amp;Listas!F90),
'Selección días no hábiles'!A:A,
IF(OR(G90=0,G90="",G90&gt;=Parámetros!$D$8),"&lt;="&amp;Parámetros!$D$8,"&lt;="&amp;Listas!G90),
'Selección días no hábiles'!C:C,"X"),0)</f>
        <v>1</v>
      </c>
    </row>
    <row r="91" spans="1:11">
      <c r="A91" s="23"/>
      <c r="B91" s="152">
        <v>36302932</v>
      </c>
      <c r="C91" s="153" t="s">
        <v>363</v>
      </c>
      <c r="D91" s="153" t="s">
        <v>1410</v>
      </c>
      <c r="E91" s="154" t="s">
        <v>260</v>
      </c>
      <c r="F91" s="146">
        <v>0</v>
      </c>
      <c r="G91" s="146">
        <v>0</v>
      </c>
      <c r="H91" s="112">
        <f>+IF(AND(OR(F91="",F91=0),OR(G91="",G91=0)),1,IF(AND(OR(F91&lt;=Parámetros!$B$5,F91=0,F91=""),OR(G91&gt;Parámetros!$B$5,G91="",G91=0)),1,IF(AND(F91&gt;Parámetros!$B$5,F91&lt;=Parámetros!$D$5,OR(Listas!G91&gt;Parámetros!$B$5,G91="",G91=0)),1,0)))</f>
        <v>1</v>
      </c>
      <c r="I91" s="112">
        <f>+IF(AND(OR(F91="",F91=0),OR(G91="",G91=0)),1,IF(AND(OR(F91&lt;=Parámetros!$B$8,F91=0,F91=""),OR(G91&gt;Parámetros!$B$8,G91="",G91=0)),1,IF(AND(F91&gt;Parámetros!$B$8,F91&lt;=Parámetros!$D$8,OR(Listas!G91&gt;Parámetros!$B$8,G91="",G91=0)),1,0)))</f>
        <v>1</v>
      </c>
      <c r="J91" s="112">
        <f>IF(H91=1,
IF(AND(OR(F91=0,F91=""),OR(G91=0,G91="")),Parámetros!$D$5-Parámetros!$B$5+1,
IF(AND(OR(F91&lt;=Parámetros!$B$5,F91=0,F91=""),OR(G91&gt;Parámetros!$D$5,G91="",G91=0)),Parámetros!$D$5-Parámetros!$B$5+1,
IF(AND(OR(F91&lt;=Parámetros!$B$5,F91=0,F91=""),G91&lt;=Parámetros!$D$5),IF(OR(G91="",G91=0),Parámetros!$D$5-Parámetros!$B$5+1,G91-Parámetros!$B$5+1),
IF(AND(F91&gt;Parámetros!$B$5,OR(G91&gt;Parámetros!$D$5,G91="",G91=0)),Parámetros!$D$5-F91+1,
IF(AND(F91&gt;Parámetros!$B$5,G91&lt;=Parámetros!$D$5),G91-F91+1))))),0)
-
IF(H91=1,
COUNTIFS('Selección días no hábiles'!A:A,
IF(OR(F91=0,F91="",F91&lt;Parámetros!$B$5),"&gt;="&amp;Parámetros!$B$5,"&gt;="&amp;Listas!F91),
'Selección días no hábiles'!A:A,
IF(OR(G91=0,G91="",G91&gt;=Parámetros!$D$5),"&lt;="&amp;Parámetros!$D$5,"&lt;="&amp;Listas!G91),
'Selección días no hábiles'!C:C,"X"),0)</f>
        <v>43709</v>
      </c>
      <c r="K91" s="112">
        <f>IF(I91=1,
IF(AND(OR(F91=0,F91=""),OR(G91=0,G91="")),Parámetros!$D$8-Parámetros!$B$8+1,
IF(AND(F91&lt;=Parámetros!$B$8,OR(G91&gt;Parámetros!$D$8,G91="",G91=0)),Parámetros!$D$8-Parámetros!$B$8+1,
IF(AND(F91&lt;=Parámetros!$B$8,G91&lt;=Parámetros!$D$8),IF(OR(G91="",G91=0),Parámetros!$D$8-Parámetros!$B$8+1,G91-Parámetros!$B$8+1),
IF(AND(F91&gt;Parámetros!$B$8,OR(G91&gt;Parámetros!$D$8,G91="",G91=0)),Parámetros!$D$8-F91+1,
IF(AND(F91&gt;Parámetros!$B$8,G91&lt;=Parámetros!$D$8),G91-F91+1))))),0)
-
IF(I91=1,
COUNTIFS('Selección días no hábiles'!A:A,
IF(OR(F91=0,F91="",F91&lt;Parámetros!$B$8),"&gt;="&amp;Parámetros!$B$8,"&gt;="&amp;Listas!F91),
'Selección días no hábiles'!A:A,
IF(OR(G91=0,G91="",G91&gt;=Parámetros!$D$8),"&lt;="&amp;Parámetros!$D$8,"&lt;="&amp;Listas!G91),
'Selección días no hábiles'!C:C,"X"),0)</f>
        <v>1</v>
      </c>
    </row>
    <row r="92" spans="1:11">
      <c r="A92" s="23"/>
      <c r="B92" s="152">
        <v>33468646</v>
      </c>
      <c r="C92" s="153" t="s">
        <v>364</v>
      </c>
      <c r="D92" s="153" t="s">
        <v>72</v>
      </c>
      <c r="E92" s="154" t="s">
        <v>260</v>
      </c>
      <c r="F92" s="146">
        <v>0</v>
      </c>
      <c r="G92" s="146">
        <v>0</v>
      </c>
      <c r="H92" s="112">
        <f>+IF(AND(OR(F92="",F92=0),OR(G92="",G92=0)),1,IF(AND(OR(F92&lt;=Parámetros!$B$5,F92=0,F92=""),OR(G92&gt;Parámetros!$B$5,G92="",G92=0)),1,IF(AND(F92&gt;Parámetros!$B$5,F92&lt;=Parámetros!$D$5,OR(Listas!G92&gt;Parámetros!$B$5,G92="",G92=0)),1,0)))</f>
        <v>1</v>
      </c>
      <c r="I92" s="112">
        <f>+IF(AND(OR(F92="",F92=0),OR(G92="",G92=0)),1,IF(AND(OR(F92&lt;=Parámetros!$B$8,F92=0,F92=""),OR(G92&gt;Parámetros!$B$8,G92="",G92=0)),1,IF(AND(F92&gt;Parámetros!$B$8,F92&lt;=Parámetros!$D$8,OR(Listas!G92&gt;Parámetros!$B$8,G92="",G92=0)),1,0)))</f>
        <v>1</v>
      </c>
      <c r="J92" s="112">
        <f>IF(H92=1,
IF(AND(OR(F92=0,F92=""),OR(G92=0,G92="")),Parámetros!$D$5-Parámetros!$B$5+1,
IF(AND(OR(F92&lt;=Parámetros!$B$5,F92=0,F92=""),OR(G92&gt;Parámetros!$D$5,G92="",G92=0)),Parámetros!$D$5-Parámetros!$B$5+1,
IF(AND(OR(F92&lt;=Parámetros!$B$5,F92=0,F92=""),G92&lt;=Parámetros!$D$5),IF(OR(G92="",G92=0),Parámetros!$D$5-Parámetros!$B$5+1,G92-Parámetros!$B$5+1),
IF(AND(F92&gt;Parámetros!$B$5,OR(G92&gt;Parámetros!$D$5,G92="",G92=0)),Parámetros!$D$5-F92+1,
IF(AND(F92&gt;Parámetros!$B$5,G92&lt;=Parámetros!$D$5),G92-F92+1))))),0)
-
IF(H92=1,
COUNTIFS('Selección días no hábiles'!A:A,
IF(OR(F92=0,F92="",F92&lt;Parámetros!$B$5),"&gt;="&amp;Parámetros!$B$5,"&gt;="&amp;Listas!F92),
'Selección días no hábiles'!A:A,
IF(OR(G92=0,G92="",G92&gt;=Parámetros!$D$5),"&lt;="&amp;Parámetros!$D$5,"&lt;="&amp;Listas!G92),
'Selección días no hábiles'!C:C,"X"),0)</f>
        <v>43709</v>
      </c>
      <c r="K92" s="112">
        <f>IF(I92=1,
IF(AND(OR(F92=0,F92=""),OR(G92=0,G92="")),Parámetros!$D$8-Parámetros!$B$8+1,
IF(AND(F92&lt;=Parámetros!$B$8,OR(G92&gt;Parámetros!$D$8,G92="",G92=0)),Parámetros!$D$8-Parámetros!$B$8+1,
IF(AND(F92&lt;=Parámetros!$B$8,G92&lt;=Parámetros!$D$8),IF(OR(G92="",G92=0),Parámetros!$D$8-Parámetros!$B$8+1,G92-Parámetros!$B$8+1),
IF(AND(F92&gt;Parámetros!$B$8,OR(G92&gt;Parámetros!$D$8,G92="",G92=0)),Parámetros!$D$8-F92+1,
IF(AND(F92&gt;Parámetros!$B$8,G92&lt;=Parámetros!$D$8),G92-F92+1))))),0)
-
IF(I92=1,
COUNTIFS('Selección días no hábiles'!A:A,
IF(OR(F92=0,F92="",F92&lt;Parámetros!$B$8),"&gt;="&amp;Parámetros!$B$8,"&gt;="&amp;Listas!F92),
'Selección días no hábiles'!A:A,
IF(OR(G92=0,G92="",G92&gt;=Parámetros!$D$8),"&lt;="&amp;Parámetros!$D$8,"&lt;="&amp;Listas!G92),
'Selección días no hábiles'!C:C,"X"),0)</f>
        <v>1</v>
      </c>
    </row>
    <row r="93" spans="1:11">
      <c r="A93" s="23"/>
      <c r="B93" s="152">
        <v>20545900</v>
      </c>
      <c r="C93" s="153" t="s">
        <v>365</v>
      </c>
      <c r="D93" s="153" t="s">
        <v>1411</v>
      </c>
      <c r="E93" s="154" t="s">
        <v>260</v>
      </c>
      <c r="F93" s="146">
        <v>0</v>
      </c>
      <c r="G93" s="146">
        <v>0</v>
      </c>
      <c r="H93" s="112">
        <f>+IF(AND(OR(F93="",F93=0),OR(G93="",G93=0)),1,IF(AND(OR(F93&lt;=Parámetros!$B$5,F93=0,F93=""),OR(G93&gt;Parámetros!$B$5,G93="",G93=0)),1,IF(AND(F93&gt;Parámetros!$B$5,F93&lt;=Parámetros!$D$5,OR(Listas!G93&gt;Parámetros!$B$5,G93="",G93=0)),1,0)))</f>
        <v>1</v>
      </c>
      <c r="I93" s="112">
        <f>+IF(AND(OR(F93="",F93=0),OR(G93="",G93=0)),1,IF(AND(OR(F93&lt;=Parámetros!$B$8,F93=0,F93=""),OR(G93&gt;Parámetros!$B$8,G93="",G93=0)),1,IF(AND(F93&gt;Parámetros!$B$8,F93&lt;=Parámetros!$D$8,OR(Listas!G93&gt;Parámetros!$B$8,G93="",G93=0)),1,0)))</f>
        <v>1</v>
      </c>
      <c r="J93" s="112">
        <f>IF(H93=1,
IF(AND(OR(F93=0,F93=""),OR(G93=0,G93="")),Parámetros!$D$5-Parámetros!$B$5+1,
IF(AND(OR(F93&lt;=Parámetros!$B$5,F93=0,F93=""),OR(G93&gt;Parámetros!$D$5,G93="",G93=0)),Parámetros!$D$5-Parámetros!$B$5+1,
IF(AND(OR(F93&lt;=Parámetros!$B$5,F93=0,F93=""),G93&lt;=Parámetros!$D$5),IF(OR(G93="",G93=0),Parámetros!$D$5-Parámetros!$B$5+1,G93-Parámetros!$B$5+1),
IF(AND(F93&gt;Parámetros!$B$5,OR(G93&gt;Parámetros!$D$5,G93="",G93=0)),Parámetros!$D$5-F93+1,
IF(AND(F93&gt;Parámetros!$B$5,G93&lt;=Parámetros!$D$5),G93-F93+1))))),0)
-
IF(H93=1,
COUNTIFS('Selección días no hábiles'!A:A,
IF(OR(F93=0,F93="",F93&lt;Parámetros!$B$5),"&gt;="&amp;Parámetros!$B$5,"&gt;="&amp;Listas!F93),
'Selección días no hábiles'!A:A,
IF(OR(G93=0,G93="",G93&gt;=Parámetros!$D$5),"&lt;="&amp;Parámetros!$D$5,"&lt;="&amp;Listas!G93),
'Selección días no hábiles'!C:C,"X"),0)</f>
        <v>43709</v>
      </c>
      <c r="K93" s="112">
        <f>IF(I93=1,
IF(AND(OR(F93=0,F93=""),OR(G93=0,G93="")),Parámetros!$D$8-Parámetros!$B$8+1,
IF(AND(F93&lt;=Parámetros!$B$8,OR(G93&gt;Parámetros!$D$8,G93="",G93=0)),Parámetros!$D$8-Parámetros!$B$8+1,
IF(AND(F93&lt;=Parámetros!$B$8,G93&lt;=Parámetros!$D$8),IF(OR(G93="",G93=0),Parámetros!$D$8-Parámetros!$B$8+1,G93-Parámetros!$B$8+1),
IF(AND(F93&gt;Parámetros!$B$8,OR(G93&gt;Parámetros!$D$8,G93="",G93=0)),Parámetros!$D$8-F93+1,
IF(AND(F93&gt;Parámetros!$B$8,G93&lt;=Parámetros!$D$8),G93-F93+1))))),0)
-
IF(I93=1,
COUNTIFS('Selección días no hábiles'!A:A,
IF(OR(F93=0,F93="",F93&lt;Parámetros!$B$8),"&gt;="&amp;Parámetros!$B$8,"&gt;="&amp;Listas!F93),
'Selección días no hábiles'!A:A,
IF(OR(G93=0,G93="",G93&gt;=Parámetros!$D$8),"&lt;="&amp;Parámetros!$D$8,"&lt;="&amp;Listas!G93),
'Selección días no hábiles'!C:C,"X"),0)</f>
        <v>1</v>
      </c>
    </row>
    <row r="94" spans="1:11">
      <c r="A94" s="23"/>
      <c r="B94" s="152">
        <v>13650808</v>
      </c>
      <c r="C94" s="153" t="s">
        <v>366</v>
      </c>
      <c r="D94" s="153" t="s">
        <v>1412</v>
      </c>
      <c r="E94" s="154" t="s">
        <v>260</v>
      </c>
      <c r="F94" s="146">
        <v>0</v>
      </c>
      <c r="G94" s="146">
        <v>0</v>
      </c>
      <c r="H94" s="112">
        <f>+IF(AND(OR(F94="",F94=0),OR(G94="",G94=0)),1,IF(AND(OR(F94&lt;=Parámetros!$B$5,F94=0,F94=""),OR(G94&gt;Parámetros!$B$5,G94="",G94=0)),1,IF(AND(F94&gt;Parámetros!$B$5,F94&lt;=Parámetros!$D$5,OR(Listas!G94&gt;Parámetros!$B$5,G94="",G94=0)),1,0)))</f>
        <v>1</v>
      </c>
      <c r="I94" s="112">
        <f>+IF(AND(OR(F94="",F94=0),OR(G94="",G94=0)),1,IF(AND(OR(F94&lt;=Parámetros!$B$8,F94=0,F94=""),OR(G94&gt;Parámetros!$B$8,G94="",G94=0)),1,IF(AND(F94&gt;Parámetros!$B$8,F94&lt;=Parámetros!$D$8,OR(Listas!G94&gt;Parámetros!$B$8,G94="",G94=0)),1,0)))</f>
        <v>1</v>
      </c>
      <c r="J94" s="112">
        <f>IF(H94=1,
IF(AND(OR(F94=0,F94=""),OR(G94=0,G94="")),Parámetros!$D$5-Parámetros!$B$5+1,
IF(AND(OR(F94&lt;=Parámetros!$B$5,F94=0,F94=""),OR(G94&gt;Parámetros!$D$5,G94="",G94=0)),Parámetros!$D$5-Parámetros!$B$5+1,
IF(AND(OR(F94&lt;=Parámetros!$B$5,F94=0,F94=""),G94&lt;=Parámetros!$D$5),IF(OR(G94="",G94=0),Parámetros!$D$5-Parámetros!$B$5+1,G94-Parámetros!$B$5+1),
IF(AND(F94&gt;Parámetros!$B$5,OR(G94&gt;Parámetros!$D$5,G94="",G94=0)),Parámetros!$D$5-F94+1,
IF(AND(F94&gt;Parámetros!$B$5,G94&lt;=Parámetros!$D$5),G94-F94+1))))),0)
-
IF(H94=1,
COUNTIFS('Selección días no hábiles'!A:A,
IF(OR(F94=0,F94="",F94&lt;Parámetros!$B$5),"&gt;="&amp;Parámetros!$B$5,"&gt;="&amp;Listas!F94),
'Selección días no hábiles'!A:A,
IF(OR(G94=0,G94="",G94&gt;=Parámetros!$D$5),"&lt;="&amp;Parámetros!$D$5,"&lt;="&amp;Listas!G94),
'Selección días no hábiles'!C:C,"X"),0)</f>
        <v>43709</v>
      </c>
      <c r="K94" s="112">
        <f>IF(I94=1,
IF(AND(OR(F94=0,F94=""),OR(G94=0,G94="")),Parámetros!$D$8-Parámetros!$B$8+1,
IF(AND(F94&lt;=Parámetros!$B$8,OR(G94&gt;Parámetros!$D$8,G94="",G94=0)),Parámetros!$D$8-Parámetros!$B$8+1,
IF(AND(F94&lt;=Parámetros!$B$8,G94&lt;=Parámetros!$D$8),IF(OR(G94="",G94=0),Parámetros!$D$8-Parámetros!$B$8+1,G94-Parámetros!$B$8+1),
IF(AND(F94&gt;Parámetros!$B$8,OR(G94&gt;Parámetros!$D$8,G94="",G94=0)),Parámetros!$D$8-F94+1,
IF(AND(F94&gt;Parámetros!$B$8,G94&lt;=Parámetros!$D$8),G94-F94+1))))),0)
-
IF(I94=1,
COUNTIFS('Selección días no hábiles'!A:A,
IF(OR(F94=0,F94="",F94&lt;Parámetros!$B$8),"&gt;="&amp;Parámetros!$B$8,"&gt;="&amp;Listas!F94),
'Selección días no hábiles'!A:A,
IF(OR(G94=0,G94="",G94&gt;=Parámetros!$D$8),"&lt;="&amp;Parámetros!$D$8,"&lt;="&amp;Listas!G94),
'Selección días no hábiles'!C:C,"X"),0)</f>
        <v>1</v>
      </c>
    </row>
    <row r="95" spans="1:11">
      <c r="A95" s="23"/>
      <c r="B95" s="152">
        <v>27461855</v>
      </c>
      <c r="C95" s="153" t="s">
        <v>367</v>
      </c>
      <c r="D95" s="153" t="s">
        <v>79</v>
      </c>
      <c r="E95" s="154" t="s">
        <v>260</v>
      </c>
      <c r="F95" s="146">
        <v>0</v>
      </c>
      <c r="G95" s="146">
        <v>0</v>
      </c>
      <c r="H95" s="112">
        <f>+IF(AND(OR(F95="",F95=0),OR(G95="",G95=0)),1,IF(AND(OR(F95&lt;=Parámetros!$B$5,F95=0,F95=""),OR(G95&gt;Parámetros!$B$5,G95="",G95=0)),1,IF(AND(F95&gt;Parámetros!$B$5,F95&lt;=Parámetros!$D$5,OR(Listas!G95&gt;Parámetros!$B$5,G95="",G95=0)),1,0)))</f>
        <v>1</v>
      </c>
      <c r="I95" s="112">
        <f>+IF(AND(OR(F95="",F95=0),OR(G95="",G95=0)),1,IF(AND(OR(F95&lt;=Parámetros!$B$8,F95=0,F95=""),OR(G95&gt;Parámetros!$B$8,G95="",G95=0)),1,IF(AND(F95&gt;Parámetros!$B$8,F95&lt;=Parámetros!$D$8,OR(Listas!G95&gt;Parámetros!$B$8,G95="",G95=0)),1,0)))</f>
        <v>1</v>
      </c>
      <c r="J95" s="112">
        <f>IF(H95=1,
IF(AND(OR(F95=0,F95=""),OR(G95=0,G95="")),Parámetros!$D$5-Parámetros!$B$5+1,
IF(AND(OR(F95&lt;=Parámetros!$B$5,F95=0,F95=""),OR(G95&gt;Parámetros!$D$5,G95="",G95=0)),Parámetros!$D$5-Parámetros!$B$5+1,
IF(AND(OR(F95&lt;=Parámetros!$B$5,F95=0,F95=""),G95&lt;=Parámetros!$D$5),IF(OR(G95="",G95=0),Parámetros!$D$5-Parámetros!$B$5+1,G95-Parámetros!$B$5+1),
IF(AND(F95&gt;Parámetros!$B$5,OR(G95&gt;Parámetros!$D$5,G95="",G95=0)),Parámetros!$D$5-F95+1,
IF(AND(F95&gt;Parámetros!$B$5,G95&lt;=Parámetros!$D$5),G95-F95+1))))),0)
-
IF(H95=1,
COUNTIFS('Selección días no hábiles'!A:A,
IF(OR(F95=0,F95="",F95&lt;Parámetros!$B$5),"&gt;="&amp;Parámetros!$B$5,"&gt;="&amp;Listas!F95),
'Selección días no hábiles'!A:A,
IF(OR(G95=0,G95="",G95&gt;=Parámetros!$D$5),"&lt;="&amp;Parámetros!$D$5,"&lt;="&amp;Listas!G95),
'Selección días no hábiles'!C:C,"X"),0)</f>
        <v>43709</v>
      </c>
      <c r="K95" s="112">
        <f>IF(I95=1,
IF(AND(OR(F95=0,F95=""),OR(G95=0,G95="")),Parámetros!$D$8-Parámetros!$B$8+1,
IF(AND(F95&lt;=Parámetros!$B$8,OR(G95&gt;Parámetros!$D$8,G95="",G95=0)),Parámetros!$D$8-Parámetros!$B$8+1,
IF(AND(F95&lt;=Parámetros!$B$8,G95&lt;=Parámetros!$D$8),IF(OR(G95="",G95=0),Parámetros!$D$8-Parámetros!$B$8+1,G95-Parámetros!$B$8+1),
IF(AND(F95&gt;Parámetros!$B$8,OR(G95&gt;Parámetros!$D$8,G95="",G95=0)),Parámetros!$D$8-F95+1,
IF(AND(F95&gt;Parámetros!$B$8,G95&lt;=Parámetros!$D$8),G95-F95+1))))),0)
-
IF(I95=1,
COUNTIFS('Selección días no hábiles'!A:A,
IF(OR(F95=0,F95="",F95&lt;Parámetros!$B$8),"&gt;="&amp;Parámetros!$B$8,"&gt;="&amp;Listas!F95),
'Selección días no hábiles'!A:A,
IF(OR(G95=0,G95="",G95&gt;=Parámetros!$D$8),"&lt;="&amp;Parámetros!$D$8,"&lt;="&amp;Listas!G95),
'Selección días no hábiles'!C:C,"X"),0)</f>
        <v>1</v>
      </c>
    </row>
    <row r="96" spans="1:11">
      <c r="A96" s="23"/>
      <c r="B96" s="152">
        <v>24523620</v>
      </c>
      <c r="C96" s="153" t="s">
        <v>368</v>
      </c>
      <c r="D96" s="153" t="s">
        <v>1413</v>
      </c>
      <c r="E96" s="154" t="s">
        <v>260</v>
      </c>
      <c r="F96" s="146">
        <v>0</v>
      </c>
      <c r="G96" s="146">
        <v>0</v>
      </c>
      <c r="H96" s="112">
        <f>+IF(AND(OR(F96="",F96=0),OR(G96="",G96=0)),1,IF(AND(OR(F96&lt;=Parámetros!$B$5,F96=0,F96=""),OR(G96&gt;Parámetros!$B$5,G96="",G96=0)),1,IF(AND(F96&gt;Parámetros!$B$5,F96&lt;=Parámetros!$D$5,OR(Listas!G96&gt;Parámetros!$B$5,G96="",G96=0)),1,0)))</f>
        <v>1</v>
      </c>
      <c r="I96" s="112">
        <f>+IF(AND(OR(F96="",F96=0),OR(G96="",G96=0)),1,IF(AND(OR(F96&lt;=Parámetros!$B$8,F96=0,F96=""),OR(G96&gt;Parámetros!$B$8,G96="",G96=0)),1,IF(AND(F96&gt;Parámetros!$B$8,F96&lt;=Parámetros!$D$8,OR(Listas!G96&gt;Parámetros!$B$8,G96="",G96=0)),1,0)))</f>
        <v>1</v>
      </c>
      <c r="J96" s="112">
        <f>IF(H96=1,
IF(AND(OR(F96=0,F96=""),OR(G96=0,G96="")),Parámetros!$D$5-Parámetros!$B$5+1,
IF(AND(OR(F96&lt;=Parámetros!$B$5,F96=0,F96=""),OR(G96&gt;Parámetros!$D$5,G96="",G96=0)),Parámetros!$D$5-Parámetros!$B$5+1,
IF(AND(OR(F96&lt;=Parámetros!$B$5,F96=0,F96=""),G96&lt;=Parámetros!$D$5),IF(OR(G96="",G96=0),Parámetros!$D$5-Parámetros!$B$5+1,G96-Parámetros!$B$5+1),
IF(AND(F96&gt;Parámetros!$B$5,OR(G96&gt;Parámetros!$D$5,G96="",G96=0)),Parámetros!$D$5-F96+1,
IF(AND(F96&gt;Parámetros!$B$5,G96&lt;=Parámetros!$D$5),G96-F96+1))))),0)
-
IF(H96=1,
COUNTIFS('Selección días no hábiles'!A:A,
IF(OR(F96=0,F96="",F96&lt;Parámetros!$B$5),"&gt;="&amp;Parámetros!$B$5,"&gt;="&amp;Listas!F96),
'Selección días no hábiles'!A:A,
IF(OR(G96=0,G96="",G96&gt;=Parámetros!$D$5),"&lt;="&amp;Parámetros!$D$5,"&lt;="&amp;Listas!G96),
'Selección días no hábiles'!C:C,"X"),0)</f>
        <v>43709</v>
      </c>
      <c r="K96" s="112">
        <f>IF(I96=1,
IF(AND(OR(F96=0,F96=""),OR(G96=0,G96="")),Parámetros!$D$8-Parámetros!$B$8+1,
IF(AND(F96&lt;=Parámetros!$B$8,OR(G96&gt;Parámetros!$D$8,G96="",G96=0)),Parámetros!$D$8-Parámetros!$B$8+1,
IF(AND(F96&lt;=Parámetros!$B$8,G96&lt;=Parámetros!$D$8),IF(OR(G96="",G96=0),Parámetros!$D$8-Parámetros!$B$8+1,G96-Parámetros!$B$8+1),
IF(AND(F96&gt;Parámetros!$B$8,OR(G96&gt;Parámetros!$D$8,G96="",G96=0)),Parámetros!$D$8-F96+1,
IF(AND(F96&gt;Parámetros!$B$8,G96&lt;=Parámetros!$D$8),G96-F96+1))))),0)
-
IF(I96=1,
COUNTIFS('Selección días no hábiles'!A:A,
IF(OR(F96=0,F96="",F96&lt;Parámetros!$B$8),"&gt;="&amp;Parámetros!$B$8,"&gt;="&amp;Listas!F96),
'Selección días no hábiles'!A:A,
IF(OR(G96=0,G96="",G96&gt;=Parámetros!$D$8),"&lt;="&amp;Parámetros!$D$8,"&lt;="&amp;Listas!G96),
'Selección días no hábiles'!C:C,"X"),0)</f>
        <v>1</v>
      </c>
    </row>
    <row r="97" spans="1:11">
      <c r="A97" s="23"/>
      <c r="B97" s="152">
        <v>18851950</v>
      </c>
      <c r="C97" s="153" t="s">
        <v>369</v>
      </c>
      <c r="D97" s="153" t="s">
        <v>726</v>
      </c>
      <c r="E97" s="154" t="s">
        <v>260</v>
      </c>
      <c r="F97" s="146">
        <v>0</v>
      </c>
      <c r="G97" s="146">
        <v>0</v>
      </c>
      <c r="H97" s="112">
        <f>+IF(AND(OR(F97="",F97=0),OR(G97="",G97=0)),1,IF(AND(OR(F97&lt;=Parámetros!$B$5,F97=0,F97=""),OR(G97&gt;Parámetros!$B$5,G97="",G97=0)),1,IF(AND(F97&gt;Parámetros!$B$5,F97&lt;=Parámetros!$D$5,OR(Listas!G97&gt;Parámetros!$B$5,G97="",G97=0)),1,0)))</f>
        <v>1</v>
      </c>
      <c r="I97" s="112">
        <f>+IF(AND(OR(F97="",F97=0),OR(G97="",G97=0)),1,IF(AND(OR(F97&lt;=Parámetros!$B$8,F97=0,F97=""),OR(G97&gt;Parámetros!$B$8,G97="",G97=0)),1,IF(AND(F97&gt;Parámetros!$B$8,F97&lt;=Parámetros!$D$8,OR(Listas!G97&gt;Parámetros!$B$8,G97="",G97=0)),1,0)))</f>
        <v>1</v>
      </c>
      <c r="J97" s="112">
        <f>IF(H97=1,
IF(AND(OR(F97=0,F97=""),OR(G97=0,G97="")),Parámetros!$D$5-Parámetros!$B$5+1,
IF(AND(OR(F97&lt;=Parámetros!$B$5,F97=0,F97=""),OR(G97&gt;Parámetros!$D$5,G97="",G97=0)),Parámetros!$D$5-Parámetros!$B$5+1,
IF(AND(OR(F97&lt;=Parámetros!$B$5,F97=0,F97=""),G97&lt;=Parámetros!$D$5),IF(OR(G97="",G97=0),Parámetros!$D$5-Parámetros!$B$5+1,G97-Parámetros!$B$5+1),
IF(AND(F97&gt;Parámetros!$B$5,OR(G97&gt;Parámetros!$D$5,G97="",G97=0)),Parámetros!$D$5-F97+1,
IF(AND(F97&gt;Parámetros!$B$5,G97&lt;=Parámetros!$D$5),G97-F97+1))))),0)
-
IF(H97=1,
COUNTIFS('Selección días no hábiles'!A:A,
IF(OR(F97=0,F97="",F97&lt;Parámetros!$B$5),"&gt;="&amp;Parámetros!$B$5,"&gt;="&amp;Listas!F97),
'Selección días no hábiles'!A:A,
IF(OR(G97=0,G97="",G97&gt;=Parámetros!$D$5),"&lt;="&amp;Parámetros!$D$5,"&lt;="&amp;Listas!G97),
'Selección días no hábiles'!C:C,"X"),0)</f>
        <v>43709</v>
      </c>
      <c r="K97" s="112">
        <f>IF(I97=1,
IF(AND(OR(F97=0,F97=""),OR(G97=0,G97="")),Parámetros!$D$8-Parámetros!$B$8+1,
IF(AND(F97&lt;=Parámetros!$B$8,OR(G97&gt;Parámetros!$D$8,G97="",G97=0)),Parámetros!$D$8-Parámetros!$B$8+1,
IF(AND(F97&lt;=Parámetros!$B$8,G97&lt;=Parámetros!$D$8),IF(OR(G97="",G97=0),Parámetros!$D$8-Parámetros!$B$8+1,G97-Parámetros!$B$8+1),
IF(AND(F97&gt;Parámetros!$B$8,OR(G97&gt;Parámetros!$D$8,G97="",G97=0)),Parámetros!$D$8-F97+1,
IF(AND(F97&gt;Parámetros!$B$8,G97&lt;=Parámetros!$D$8),G97-F97+1))))),0)
-
IF(I97=1,
COUNTIFS('Selección días no hábiles'!A:A,
IF(OR(F97=0,F97="",F97&lt;Parámetros!$B$8),"&gt;="&amp;Parámetros!$B$8,"&gt;="&amp;Listas!F97),
'Selección días no hábiles'!A:A,
IF(OR(G97=0,G97="",G97&gt;=Parámetros!$D$8),"&lt;="&amp;Parámetros!$D$8,"&lt;="&amp;Listas!G97),
'Selección días no hábiles'!C:C,"X"),0)</f>
        <v>1</v>
      </c>
    </row>
    <row r="98" spans="1:11">
      <c r="A98" s="23"/>
      <c r="B98" s="152">
        <v>16948381</v>
      </c>
      <c r="C98" s="153" t="s">
        <v>370</v>
      </c>
      <c r="D98" s="153" t="s">
        <v>1414</v>
      </c>
      <c r="E98" s="154" t="s">
        <v>260</v>
      </c>
      <c r="F98" s="146">
        <v>0</v>
      </c>
      <c r="G98" s="146">
        <v>0</v>
      </c>
      <c r="H98" s="112">
        <f>+IF(AND(OR(F98="",F98=0),OR(G98="",G98=0)),1,IF(AND(OR(F98&lt;=Parámetros!$B$5,F98=0,F98=""),OR(G98&gt;Parámetros!$B$5,G98="",G98=0)),1,IF(AND(F98&gt;Parámetros!$B$5,F98&lt;=Parámetros!$D$5,OR(Listas!G98&gt;Parámetros!$B$5,G98="",G98=0)),1,0)))</f>
        <v>1</v>
      </c>
      <c r="I98" s="112">
        <f>+IF(AND(OR(F98="",F98=0),OR(G98="",G98=0)),1,IF(AND(OR(F98&lt;=Parámetros!$B$8,F98=0,F98=""),OR(G98&gt;Parámetros!$B$8,G98="",G98=0)),1,IF(AND(F98&gt;Parámetros!$B$8,F98&lt;=Parámetros!$D$8,OR(Listas!G98&gt;Parámetros!$B$8,G98="",G98=0)),1,0)))</f>
        <v>1</v>
      </c>
      <c r="J98" s="112">
        <f>IF(H98=1,
IF(AND(OR(F98=0,F98=""),OR(G98=0,G98="")),Parámetros!$D$5-Parámetros!$B$5+1,
IF(AND(OR(F98&lt;=Parámetros!$B$5,F98=0,F98=""),OR(G98&gt;Parámetros!$D$5,G98="",G98=0)),Parámetros!$D$5-Parámetros!$B$5+1,
IF(AND(OR(F98&lt;=Parámetros!$B$5,F98=0,F98=""),G98&lt;=Parámetros!$D$5),IF(OR(G98="",G98=0),Parámetros!$D$5-Parámetros!$B$5+1,G98-Parámetros!$B$5+1),
IF(AND(F98&gt;Parámetros!$B$5,OR(G98&gt;Parámetros!$D$5,G98="",G98=0)),Parámetros!$D$5-F98+1,
IF(AND(F98&gt;Parámetros!$B$5,G98&lt;=Parámetros!$D$5),G98-F98+1))))),0)
-
IF(H98=1,
COUNTIFS('Selección días no hábiles'!A:A,
IF(OR(F98=0,F98="",F98&lt;Parámetros!$B$5),"&gt;="&amp;Parámetros!$B$5,"&gt;="&amp;Listas!F98),
'Selección días no hábiles'!A:A,
IF(OR(G98=0,G98="",G98&gt;=Parámetros!$D$5),"&lt;="&amp;Parámetros!$D$5,"&lt;="&amp;Listas!G98),
'Selección días no hábiles'!C:C,"X"),0)</f>
        <v>43709</v>
      </c>
      <c r="K98" s="112">
        <f>IF(I98=1,
IF(AND(OR(F98=0,F98=""),OR(G98=0,G98="")),Parámetros!$D$8-Parámetros!$B$8+1,
IF(AND(F98&lt;=Parámetros!$B$8,OR(G98&gt;Parámetros!$D$8,G98="",G98=0)),Parámetros!$D$8-Parámetros!$B$8+1,
IF(AND(F98&lt;=Parámetros!$B$8,G98&lt;=Parámetros!$D$8),IF(OR(G98="",G98=0),Parámetros!$D$8-Parámetros!$B$8+1,G98-Parámetros!$B$8+1),
IF(AND(F98&gt;Parámetros!$B$8,OR(G98&gt;Parámetros!$D$8,G98="",G98=0)),Parámetros!$D$8-F98+1,
IF(AND(F98&gt;Parámetros!$B$8,G98&lt;=Parámetros!$D$8),G98-F98+1))))),0)
-
IF(I98=1,
COUNTIFS('Selección días no hábiles'!A:A,
IF(OR(F98=0,F98="",F98&lt;Parámetros!$B$8),"&gt;="&amp;Parámetros!$B$8,"&gt;="&amp;Listas!F98),
'Selección días no hábiles'!A:A,
IF(OR(G98=0,G98="",G98&gt;=Parámetros!$D$8),"&lt;="&amp;Parámetros!$D$8,"&lt;="&amp;Listas!G98),
'Selección días no hábiles'!C:C,"X"),0)</f>
        <v>1</v>
      </c>
    </row>
    <row r="99" spans="1:11">
      <c r="A99" s="23"/>
      <c r="B99" s="152">
        <v>12277151</v>
      </c>
      <c r="C99" s="153" t="s">
        <v>371</v>
      </c>
      <c r="D99" s="153" t="s">
        <v>1415</v>
      </c>
      <c r="E99" s="154" t="s">
        <v>260</v>
      </c>
      <c r="F99" s="146">
        <v>0</v>
      </c>
      <c r="G99" s="146">
        <v>0</v>
      </c>
      <c r="H99" s="112">
        <f>+IF(AND(OR(F99="",F99=0),OR(G99="",G99=0)),1,IF(AND(OR(F99&lt;=Parámetros!$B$5,F99=0,F99=""),OR(G99&gt;Parámetros!$B$5,G99="",G99=0)),1,IF(AND(F99&gt;Parámetros!$B$5,F99&lt;=Parámetros!$D$5,OR(Listas!G99&gt;Parámetros!$B$5,G99="",G99=0)),1,0)))</f>
        <v>1</v>
      </c>
      <c r="I99" s="112">
        <f>+IF(AND(OR(F99="",F99=0),OR(G99="",G99=0)),1,IF(AND(OR(F99&lt;=Parámetros!$B$8,F99=0,F99=""),OR(G99&gt;Parámetros!$B$8,G99="",G99=0)),1,IF(AND(F99&gt;Parámetros!$B$8,F99&lt;=Parámetros!$D$8,OR(Listas!G99&gt;Parámetros!$B$8,G99="",G99=0)),1,0)))</f>
        <v>1</v>
      </c>
      <c r="J99" s="112">
        <f>IF(H99=1,
IF(AND(OR(F99=0,F99=""),OR(G99=0,G99="")),Parámetros!$D$5-Parámetros!$B$5+1,
IF(AND(OR(F99&lt;=Parámetros!$B$5,F99=0,F99=""),OR(G99&gt;Parámetros!$D$5,G99="",G99=0)),Parámetros!$D$5-Parámetros!$B$5+1,
IF(AND(OR(F99&lt;=Parámetros!$B$5,F99=0,F99=""),G99&lt;=Parámetros!$D$5),IF(OR(G99="",G99=0),Parámetros!$D$5-Parámetros!$B$5+1,G99-Parámetros!$B$5+1),
IF(AND(F99&gt;Parámetros!$B$5,OR(G99&gt;Parámetros!$D$5,G99="",G99=0)),Parámetros!$D$5-F99+1,
IF(AND(F99&gt;Parámetros!$B$5,G99&lt;=Parámetros!$D$5),G99-F99+1))))),0)
-
IF(H99=1,
COUNTIFS('Selección días no hábiles'!A:A,
IF(OR(F99=0,F99="",F99&lt;Parámetros!$B$5),"&gt;="&amp;Parámetros!$B$5,"&gt;="&amp;Listas!F99),
'Selección días no hábiles'!A:A,
IF(OR(G99=0,G99="",G99&gt;=Parámetros!$D$5),"&lt;="&amp;Parámetros!$D$5,"&lt;="&amp;Listas!G99),
'Selección días no hábiles'!C:C,"X"),0)</f>
        <v>43709</v>
      </c>
      <c r="K99" s="112">
        <f>IF(I99=1,
IF(AND(OR(F99=0,F99=""),OR(G99=0,G99="")),Parámetros!$D$8-Parámetros!$B$8+1,
IF(AND(F99&lt;=Parámetros!$B$8,OR(G99&gt;Parámetros!$D$8,G99="",G99=0)),Parámetros!$D$8-Parámetros!$B$8+1,
IF(AND(F99&lt;=Parámetros!$B$8,G99&lt;=Parámetros!$D$8),IF(OR(G99="",G99=0),Parámetros!$D$8-Parámetros!$B$8+1,G99-Parámetros!$B$8+1),
IF(AND(F99&gt;Parámetros!$B$8,OR(G99&gt;Parámetros!$D$8,G99="",G99=0)),Parámetros!$D$8-F99+1,
IF(AND(F99&gt;Parámetros!$B$8,G99&lt;=Parámetros!$D$8),G99-F99+1))))),0)
-
IF(I99=1,
COUNTIFS('Selección días no hábiles'!A:A,
IF(OR(F99=0,F99="",F99&lt;Parámetros!$B$8),"&gt;="&amp;Parámetros!$B$8,"&gt;="&amp;Listas!F99),
'Selección días no hábiles'!A:A,
IF(OR(G99=0,G99="",G99&gt;=Parámetros!$D$8),"&lt;="&amp;Parámetros!$D$8,"&lt;="&amp;Listas!G99),
'Selección días no hábiles'!C:C,"X"),0)</f>
        <v>1</v>
      </c>
    </row>
    <row r="100" spans="1:11">
      <c r="A100" s="23"/>
      <c r="B100" s="152">
        <v>31419855</v>
      </c>
      <c r="C100" s="153" t="s">
        <v>372</v>
      </c>
      <c r="D100" s="153" t="s">
        <v>1416</v>
      </c>
      <c r="E100" s="154" t="s">
        <v>260</v>
      </c>
      <c r="F100" s="146">
        <v>0</v>
      </c>
      <c r="G100" s="146">
        <v>0</v>
      </c>
      <c r="H100" s="112">
        <f>+IF(AND(OR(F100="",F100=0),OR(G100="",G100=0)),1,IF(AND(OR(F100&lt;=Parámetros!$B$5,F100=0,F100=""),OR(G100&gt;Parámetros!$B$5,G100="",G100=0)),1,IF(AND(F100&gt;Parámetros!$B$5,F100&lt;=Parámetros!$D$5,OR(Listas!G100&gt;Parámetros!$B$5,G100="",G100=0)),1,0)))</f>
        <v>1</v>
      </c>
      <c r="I100" s="112">
        <f>+IF(AND(OR(F100="",F100=0),OR(G100="",G100=0)),1,IF(AND(OR(F100&lt;=Parámetros!$B$8,F100=0,F100=""),OR(G100&gt;Parámetros!$B$8,G100="",G100=0)),1,IF(AND(F100&gt;Parámetros!$B$8,F100&lt;=Parámetros!$D$8,OR(Listas!G100&gt;Parámetros!$B$8,G100="",G100=0)),1,0)))</f>
        <v>1</v>
      </c>
      <c r="J100" s="112">
        <f>IF(H100=1,
IF(AND(OR(F100=0,F100=""),OR(G100=0,G100="")),Parámetros!$D$5-Parámetros!$B$5+1,
IF(AND(OR(F100&lt;=Parámetros!$B$5,F100=0,F100=""),OR(G100&gt;Parámetros!$D$5,G100="",G100=0)),Parámetros!$D$5-Parámetros!$B$5+1,
IF(AND(OR(F100&lt;=Parámetros!$B$5,F100=0,F100=""),G100&lt;=Parámetros!$D$5),IF(OR(G100="",G100=0),Parámetros!$D$5-Parámetros!$B$5+1,G100-Parámetros!$B$5+1),
IF(AND(F100&gt;Parámetros!$B$5,OR(G100&gt;Parámetros!$D$5,G100="",G100=0)),Parámetros!$D$5-F100+1,
IF(AND(F100&gt;Parámetros!$B$5,G100&lt;=Parámetros!$D$5),G100-F100+1))))),0)
-
IF(H100=1,
COUNTIFS('Selección días no hábiles'!A:A,
IF(OR(F100=0,F100="",F100&lt;Parámetros!$B$5),"&gt;="&amp;Parámetros!$B$5,"&gt;="&amp;Listas!F100),
'Selección días no hábiles'!A:A,
IF(OR(G100=0,G100="",G100&gt;=Parámetros!$D$5),"&lt;="&amp;Parámetros!$D$5,"&lt;="&amp;Listas!G100),
'Selección días no hábiles'!C:C,"X"),0)</f>
        <v>43709</v>
      </c>
      <c r="K100" s="112">
        <f>IF(I100=1,
IF(AND(OR(F100=0,F100=""),OR(G100=0,G100="")),Parámetros!$D$8-Parámetros!$B$8+1,
IF(AND(F100&lt;=Parámetros!$B$8,OR(G100&gt;Parámetros!$D$8,G100="",G100=0)),Parámetros!$D$8-Parámetros!$B$8+1,
IF(AND(F100&lt;=Parámetros!$B$8,G100&lt;=Parámetros!$D$8),IF(OR(G100="",G100=0),Parámetros!$D$8-Parámetros!$B$8+1,G100-Parámetros!$B$8+1),
IF(AND(F100&gt;Parámetros!$B$8,OR(G100&gt;Parámetros!$D$8,G100="",G100=0)),Parámetros!$D$8-F100+1,
IF(AND(F100&gt;Parámetros!$B$8,G100&lt;=Parámetros!$D$8),G100-F100+1))))),0)
-
IF(I100=1,
COUNTIFS('Selección días no hábiles'!A:A,
IF(OR(F100=0,F100="",F100&lt;Parámetros!$B$8),"&gt;="&amp;Parámetros!$B$8,"&gt;="&amp;Listas!F100),
'Selección días no hábiles'!A:A,
IF(OR(G100=0,G100="",G100&gt;=Parámetros!$D$8),"&lt;="&amp;Parámetros!$D$8,"&lt;="&amp;Listas!G100),
'Selección días no hábiles'!C:C,"X"),0)</f>
        <v>1</v>
      </c>
    </row>
    <row r="101" spans="1:11">
      <c r="A101" s="23"/>
      <c r="B101" s="152">
        <v>34827831</v>
      </c>
      <c r="C101" s="153" t="s">
        <v>322</v>
      </c>
      <c r="D101" s="153" t="s">
        <v>1417</v>
      </c>
      <c r="E101" s="154" t="s">
        <v>260</v>
      </c>
      <c r="F101" s="146">
        <v>0</v>
      </c>
      <c r="G101" s="146">
        <v>0</v>
      </c>
      <c r="H101" s="112">
        <f>+IF(AND(OR(F101="",F101=0),OR(G101="",G101=0)),1,IF(AND(OR(F101&lt;=Parámetros!$B$5,F101=0,F101=""),OR(G101&gt;Parámetros!$B$5,G101="",G101=0)),1,IF(AND(F101&gt;Parámetros!$B$5,F101&lt;=Parámetros!$D$5,OR(Listas!G101&gt;Parámetros!$B$5,G101="",G101=0)),1,0)))</f>
        <v>1</v>
      </c>
      <c r="I101" s="112">
        <f>+IF(AND(OR(F101="",F101=0),OR(G101="",G101=0)),1,IF(AND(OR(F101&lt;=Parámetros!$B$8,F101=0,F101=""),OR(G101&gt;Parámetros!$B$8,G101="",G101=0)),1,IF(AND(F101&gt;Parámetros!$B$8,F101&lt;=Parámetros!$D$8,OR(Listas!G101&gt;Parámetros!$B$8,G101="",G101=0)),1,0)))</f>
        <v>1</v>
      </c>
      <c r="J101" s="112">
        <f>IF(H101=1,
IF(AND(OR(F101=0,F101=""),OR(G101=0,G101="")),Parámetros!$D$5-Parámetros!$B$5+1,
IF(AND(OR(F101&lt;=Parámetros!$B$5,F101=0,F101=""),OR(G101&gt;Parámetros!$D$5,G101="",G101=0)),Parámetros!$D$5-Parámetros!$B$5+1,
IF(AND(OR(F101&lt;=Parámetros!$B$5,F101=0,F101=""),G101&lt;=Parámetros!$D$5),IF(OR(G101="",G101=0),Parámetros!$D$5-Parámetros!$B$5+1,G101-Parámetros!$B$5+1),
IF(AND(F101&gt;Parámetros!$B$5,OR(G101&gt;Parámetros!$D$5,G101="",G101=0)),Parámetros!$D$5-F101+1,
IF(AND(F101&gt;Parámetros!$B$5,G101&lt;=Parámetros!$D$5),G101-F101+1))))),0)
-
IF(H101=1,
COUNTIFS('Selección días no hábiles'!A:A,
IF(OR(F101=0,F101="",F101&lt;Parámetros!$B$5),"&gt;="&amp;Parámetros!$B$5,"&gt;="&amp;Listas!F101),
'Selección días no hábiles'!A:A,
IF(OR(G101=0,G101="",G101&gt;=Parámetros!$D$5),"&lt;="&amp;Parámetros!$D$5,"&lt;="&amp;Listas!G101),
'Selección días no hábiles'!C:C,"X"),0)</f>
        <v>43709</v>
      </c>
      <c r="K101" s="112">
        <f>IF(I101=1,
IF(AND(OR(F101=0,F101=""),OR(G101=0,G101="")),Parámetros!$D$8-Parámetros!$B$8+1,
IF(AND(F101&lt;=Parámetros!$B$8,OR(G101&gt;Parámetros!$D$8,G101="",G101=0)),Parámetros!$D$8-Parámetros!$B$8+1,
IF(AND(F101&lt;=Parámetros!$B$8,G101&lt;=Parámetros!$D$8),IF(OR(G101="",G101=0),Parámetros!$D$8-Parámetros!$B$8+1,G101-Parámetros!$B$8+1),
IF(AND(F101&gt;Parámetros!$B$8,OR(G101&gt;Parámetros!$D$8,G101="",G101=0)),Parámetros!$D$8-F101+1,
IF(AND(F101&gt;Parámetros!$B$8,G101&lt;=Parámetros!$D$8),G101-F101+1))))),0)
-
IF(I101=1,
COUNTIFS('Selección días no hábiles'!A:A,
IF(OR(F101=0,F101="",F101&lt;Parámetros!$B$8),"&gt;="&amp;Parámetros!$B$8,"&gt;="&amp;Listas!F101),
'Selección días no hábiles'!A:A,
IF(OR(G101=0,G101="",G101&gt;=Parámetros!$D$8),"&lt;="&amp;Parámetros!$D$8,"&lt;="&amp;Listas!G101),
'Selección días no hábiles'!C:C,"X"),0)</f>
        <v>1</v>
      </c>
    </row>
    <row r="102" spans="1:11">
      <c r="A102" s="23"/>
      <c r="B102" s="152">
        <v>27461133</v>
      </c>
      <c r="C102" s="153" t="s">
        <v>373</v>
      </c>
      <c r="D102" s="153" t="s">
        <v>1418</v>
      </c>
      <c r="E102" s="154" t="s">
        <v>260</v>
      </c>
      <c r="F102" s="146">
        <v>0</v>
      </c>
      <c r="G102" s="146">
        <v>0</v>
      </c>
      <c r="H102" s="112">
        <f>+IF(AND(OR(F102="",F102=0),OR(G102="",G102=0)),1,IF(AND(OR(F102&lt;=Parámetros!$B$5,F102=0,F102=""),OR(G102&gt;Parámetros!$B$5,G102="",G102=0)),1,IF(AND(F102&gt;Parámetros!$B$5,F102&lt;=Parámetros!$D$5,OR(Listas!G102&gt;Parámetros!$B$5,G102="",G102=0)),1,0)))</f>
        <v>1</v>
      </c>
      <c r="I102" s="112">
        <f>+IF(AND(OR(F102="",F102=0),OR(G102="",G102=0)),1,IF(AND(OR(F102&lt;=Parámetros!$B$8,F102=0,F102=""),OR(G102&gt;Parámetros!$B$8,G102="",G102=0)),1,IF(AND(F102&gt;Parámetros!$B$8,F102&lt;=Parámetros!$D$8,OR(Listas!G102&gt;Parámetros!$B$8,G102="",G102=0)),1,0)))</f>
        <v>1</v>
      </c>
      <c r="J102" s="112">
        <f>IF(H102=1,
IF(AND(OR(F102=0,F102=""),OR(G102=0,G102="")),Parámetros!$D$5-Parámetros!$B$5+1,
IF(AND(OR(F102&lt;=Parámetros!$B$5,F102=0,F102=""),OR(G102&gt;Parámetros!$D$5,G102="",G102=0)),Parámetros!$D$5-Parámetros!$B$5+1,
IF(AND(OR(F102&lt;=Parámetros!$B$5,F102=0,F102=""),G102&lt;=Parámetros!$D$5),IF(OR(G102="",G102=0),Parámetros!$D$5-Parámetros!$B$5+1,G102-Parámetros!$B$5+1),
IF(AND(F102&gt;Parámetros!$B$5,OR(G102&gt;Parámetros!$D$5,G102="",G102=0)),Parámetros!$D$5-F102+1,
IF(AND(F102&gt;Parámetros!$B$5,G102&lt;=Parámetros!$D$5),G102-F102+1))))),0)
-
IF(H102=1,
COUNTIFS('Selección días no hábiles'!A:A,
IF(OR(F102=0,F102="",F102&lt;Parámetros!$B$5),"&gt;="&amp;Parámetros!$B$5,"&gt;="&amp;Listas!F102),
'Selección días no hábiles'!A:A,
IF(OR(G102=0,G102="",G102&gt;=Parámetros!$D$5),"&lt;="&amp;Parámetros!$D$5,"&lt;="&amp;Listas!G102),
'Selección días no hábiles'!C:C,"X"),0)</f>
        <v>43709</v>
      </c>
      <c r="K102" s="112">
        <f>IF(I102=1,
IF(AND(OR(F102=0,F102=""),OR(G102=0,G102="")),Parámetros!$D$8-Parámetros!$B$8+1,
IF(AND(F102&lt;=Parámetros!$B$8,OR(G102&gt;Parámetros!$D$8,G102="",G102=0)),Parámetros!$D$8-Parámetros!$B$8+1,
IF(AND(F102&lt;=Parámetros!$B$8,G102&lt;=Parámetros!$D$8),IF(OR(G102="",G102=0),Parámetros!$D$8-Parámetros!$B$8+1,G102-Parámetros!$B$8+1),
IF(AND(F102&gt;Parámetros!$B$8,OR(G102&gt;Parámetros!$D$8,G102="",G102=0)),Parámetros!$D$8-F102+1,
IF(AND(F102&gt;Parámetros!$B$8,G102&lt;=Parámetros!$D$8),G102-F102+1))))),0)
-
IF(I102=1,
COUNTIFS('Selección días no hábiles'!A:A,
IF(OR(F102=0,F102="",F102&lt;Parámetros!$B$8),"&gt;="&amp;Parámetros!$B$8,"&gt;="&amp;Listas!F102),
'Selección días no hábiles'!A:A,
IF(OR(G102=0,G102="",G102&gt;=Parámetros!$D$8),"&lt;="&amp;Parámetros!$D$8,"&lt;="&amp;Listas!G102),
'Selección días no hábiles'!C:C,"X"),0)</f>
        <v>1</v>
      </c>
    </row>
    <row r="103" spans="1:11">
      <c r="A103" s="23"/>
      <c r="B103" s="152">
        <v>24801836</v>
      </c>
      <c r="C103" s="153" t="s">
        <v>374</v>
      </c>
      <c r="D103" s="153" t="s">
        <v>1419</v>
      </c>
      <c r="E103" s="154" t="s">
        <v>260</v>
      </c>
      <c r="F103" s="146">
        <v>0</v>
      </c>
      <c r="G103" s="146">
        <v>0</v>
      </c>
      <c r="H103" s="112">
        <f>+IF(AND(OR(F103="",F103=0),OR(G103="",G103=0)),1,IF(AND(OR(F103&lt;=Parámetros!$B$5,F103=0,F103=""),OR(G103&gt;Parámetros!$B$5,G103="",G103=0)),1,IF(AND(F103&gt;Parámetros!$B$5,F103&lt;=Parámetros!$D$5,OR(Listas!G103&gt;Parámetros!$B$5,G103="",G103=0)),1,0)))</f>
        <v>1</v>
      </c>
      <c r="I103" s="112">
        <f>+IF(AND(OR(F103="",F103=0),OR(G103="",G103=0)),1,IF(AND(OR(F103&lt;=Parámetros!$B$8,F103=0,F103=""),OR(G103&gt;Parámetros!$B$8,G103="",G103=0)),1,IF(AND(F103&gt;Parámetros!$B$8,F103&lt;=Parámetros!$D$8,OR(Listas!G103&gt;Parámetros!$B$8,G103="",G103=0)),1,0)))</f>
        <v>1</v>
      </c>
      <c r="J103" s="112">
        <f>IF(H103=1,
IF(AND(OR(F103=0,F103=""),OR(G103=0,G103="")),Parámetros!$D$5-Parámetros!$B$5+1,
IF(AND(OR(F103&lt;=Parámetros!$B$5,F103=0,F103=""),OR(G103&gt;Parámetros!$D$5,G103="",G103=0)),Parámetros!$D$5-Parámetros!$B$5+1,
IF(AND(OR(F103&lt;=Parámetros!$B$5,F103=0,F103=""),G103&lt;=Parámetros!$D$5),IF(OR(G103="",G103=0),Parámetros!$D$5-Parámetros!$B$5+1,G103-Parámetros!$B$5+1),
IF(AND(F103&gt;Parámetros!$B$5,OR(G103&gt;Parámetros!$D$5,G103="",G103=0)),Parámetros!$D$5-F103+1,
IF(AND(F103&gt;Parámetros!$B$5,G103&lt;=Parámetros!$D$5),G103-F103+1))))),0)
-
IF(H103=1,
COUNTIFS('Selección días no hábiles'!A:A,
IF(OR(F103=0,F103="",F103&lt;Parámetros!$B$5),"&gt;="&amp;Parámetros!$B$5,"&gt;="&amp;Listas!F103),
'Selección días no hábiles'!A:A,
IF(OR(G103=0,G103="",G103&gt;=Parámetros!$D$5),"&lt;="&amp;Parámetros!$D$5,"&lt;="&amp;Listas!G103),
'Selección días no hábiles'!C:C,"X"),0)</f>
        <v>43709</v>
      </c>
      <c r="K103" s="112">
        <f>IF(I103=1,
IF(AND(OR(F103=0,F103=""),OR(G103=0,G103="")),Parámetros!$D$8-Parámetros!$B$8+1,
IF(AND(F103&lt;=Parámetros!$B$8,OR(G103&gt;Parámetros!$D$8,G103="",G103=0)),Parámetros!$D$8-Parámetros!$B$8+1,
IF(AND(F103&lt;=Parámetros!$B$8,G103&lt;=Parámetros!$D$8),IF(OR(G103="",G103=0),Parámetros!$D$8-Parámetros!$B$8+1,G103-Parámetros!$B$8+1),
IF(AND(F103&gt;Parámetros!$B$8,OR(G103&gt;Parámetros!$D$8,G103="",G103=0)),Parámetros!$D$8-F103+1,
IF(AND(F103&gt;Parámetros!$B$8,G103&lt;=Parámetros!$D$8),G103-F103+1))))),0)
-
IF(I103=1,
COUNTIFS('Selección días no hábiles'!A:A,
IF(OR(F103=0,F103="",F103&lt;Parámetros!$B$8),"&gt;="&amp;Parámetros!$B$8,"&gt;="&amp;Listas!F103),
'Selección días no hábiles'!A:A,
IF(OR(G103=0,G103="",G103&gt;=Parámetros!$D$8),"&lt;="&amp;Parámetros!$D$8,"&lt;="&amp;Listas!G103),
'Selección días no hábiles'!C:C,"X"),0)</f>
        <v>1</v>
      </c>
    </row>
    <row r="104" spans="1:11">
      <c r="A104" s="23"/>
      <c r="B104" s="152">
        <v>21418587</v>
      </c>
      <c r="C104" s="153" t="s">
        <v>375</v>
      </c>
      <c r="D104" s="153" t="s">
        <v>1420</v>
      </c>
      <c r="E104" s="154" t="s">
        <v>260</v>
      </c>
      <c r="F104" s="146">
        <v>0</v>
      </c>
      <c r="G104" s="146">
        <v>0</v>
      </c>
      <c r="H104" s="112">
        <f>+IF(AND(OR(F104="",F104=0),OR(G104="",G104=0)),1,IF(AND(OR(F104&lt;=Parámetros!$B$5,F104=0,F104=""),OR(G104&gt;Parámetros!$B$5,G104="",G104=0)),1,IF(AND(F104&gt;Parámetros!$B$5,F104&lt;=Parámetros!$D$5,OR(Listas!G104&gt;Parámetros!$B$5,G104="",G104=0)),1,0)))</f>
        <v>1</v>
      </c>
      <c r="I104" s="112">
        <f>+IF(AND(OR(F104="",F104=0),OR(G104="",G104=0)),1,IF(AND(OR(F104&lt;=Parámetros!$B$8,F104=0,F104=""),OR(G104&gt;Parámetros!$B$8,G104="",G104=0)),1,IF(AND(F104&gt;Parámetros!$B$8,F104&lt;=Parámetros!$D$8,OR(Listas!G104&gt;Parámetros!$B$8,G104="",G104=0)),1,0)))</f>
        <v>1</v>
      </c>
      <c r="J104" s="112">
        <f>IF(H104=1,
IF(AND(OR(F104=0,F104=""),OR(G104=0,G104="")),Parámetros!$D$5-Parámetros!$B$5+1,
IF(AND(OR(F104&lt;=Parámetros!$B$5,F104=0,F104=""),OR(G104&gt;Parámetros!$D$5,G104="",G104=0)),Parámetros!$D$5-Parámetros!$B$5+1,
IF(AND(OR(F104&lt;=Parámetros!$B$5,F104=0,F104=""),G104&lt;=Parámetros!$D$5),IF(OR(G104="",G104=0),Parámetros!$D$5-Parámetros!$B$5+1,G104-Parámetros!$B$5+1),
IF(AND(F104&gt;Parámetros!$B$5,OR(G104&gt;Parámetros!$D$5,G104="",G104=0)),Parámetros!$D$5-F104+1,
IF(AND(F104&gt;Parámetros!$B$5,G104&lt;=Parámetros!$D$5),G104-F104+1))))),0)
-
IF(H104=1,
COUNTIFS('Selección días no hábiles'!A:A,
IF(OR(F104=0,F104="",F104&lt;Parámetros!$B$5),"&gt;="&amp;Parámetros!$B$5,"&gt;="&amp;Listas!F104),
'Selección días no hábiles'!A:A,
IF(OR(G104=0,G104="",G104&gt;=Parámetros!$D$5),"&lt;="&amp;Parámetros!$D$5,"&lt;="&amp;Listas!G104),
'Selección días no hábiles'!C:C,"X"),0)</f>
        <v>43709</v>
      </c>
      <c r="K104" s="112">
        <f>IF(I104=1,
IF(AND(OR(F104=0,F104=""),OR(G104=0,G104="")),Parámetros!$D$8-Parámetros!$B$8+1,
IF(AND(F104&lt;=Parámetros!$B$8,OR(G104&gt;Parámetros!$D$8,G104="",G104=0)),Parámetros!$D$8-Parámetros!$B$8+1,
IF(AND(F104&lt;=Parámetros!$B$8,G104&lt;=Parámetros!$D$8),IF(OR(G104="",G104=0),Parámetros!$D$8-Parámetros!$B$8+1,G104-Parámetros!$B$8+1),
IF(AND(F104&gt;Parámetros!$B$8,OR(G104&gt;Parámetros!$D$8,G104="",G104=0)),Parámetros!$D$8-F104+1,
IF(AND(F104&gt;Parámetros!$B$8,G104&lt;=Parámetros!$D$8),G104-F104+1))))),0)
-
IF(I104=1,
COUNTIFS('Selección días no hábiles'!A:A,
IF(OR(F104=0,F104="",F104&lt;Parámetros!$B$8),"&gt;="&amp;Parámetros!$B$8,"&gt;="&amp;Listas!F104),
'Selección días no hábiles'!A:A,
IF(OR(G104=0,G104="",G104&gt;=Parámetros!$D$8),"&lt;="&amp;Parámetros!$D$8,"&lt;="&amp;Listas!G104),
'Selección días no hábiles'!C:C,"X"),0)</f>
        <v>1</v>
      </c>
    </row>
    <row r="105" spans="1:11">
      <c r="A105" s="23"/>
      <c r="B105" s="152">
        <v>32937553</v>
      </c>
      <c r="C105" s="153" t="s">
        <v>376</v>
      </c>
      <c r="D105" s="153" t="s">
        <v>1421</v>
      </c>
      <c r="E105" s="154" t="s">
        <v>260</v>
      </c>
      <c r="F105" s="146">
        <v>0</v>
      </c>
      <c r="G105" s="146">
        <v>0</v>
      </c>
      <c r="H105" s="112">
        <f>+IF(AND(OR(F105="",F105=0),OR(G105="",G105=0)),1,IF(AND(OR(F105&lt;=Parámetros!$B$5,F105=0,F105=""),OR(G105&gt;Parámetros!$B$5,G105="",G105=0)),1,IF(AND(F105&gt;Parámetros!$B$5,F105&lt;=Parámetros!$D$5,OR(Listas!G105&gt;Parámetros!$B$5,G105="",G105=0)),1,0)))</f>
        <v>1</v>
      </c>
      <c r="I105" s="112">
        <f>+IF(AND(OR(F105="",F105=0),OR(G105="",G105=0)),1,IF(AND(OR(F105&lt;=Parámetros!$B$8,F105=0,F105=""),OR(G105&gt;Parámetros!$B$8,G105="",G105=0)),1,IF(AND(F105&gt;Parámetros!$B$8,F105&lt;=Parámetros!$D$8,OR(Listas!G105&gt;Parámetros!$B$8,G105="",G105=0)),1,0)))</f>
        <v>1</v>
      </c>
      <c r="J105" s="112">
        <f>IF(H105=1,
IF(AND(OR(F105=0,F105=""),OR(G105=0,G105="")),Parámetros!$D$5-Parámetros!$B$5+1,
IF(AND(OR(F105&lt;=Parámetros!$B$5,F105=0,F105=""),OR(G105&gt;Parámetros!$D$5,G105="",G105=0)),Parámetros!$D$5-Parámetros!$B$5+1,
IF(AND(OR(F105&lt;=Parámetros!$B$5,F105=0,F105=""),G105&lt;=Parámetros!$D$5),IF(OR(G105="",G105=0),Parámetros!$D$5-Parámetros!$B$5+1,G105-Parámetros!$B$5+1),
IF(AND(F105&gt;Parámetros!$B$5,OR(G105&gt;Parámetros!$D$5,G105="",G105=0)),Parámetros!$D$5-F105+1,
IF(AND(F105&gt;Parámetros!$B$5,G105&lt;=Parámetros!$D$5),G105-F105+1))))),0)
-
IF(H105=1,
COUNTIFS('Selección días no hábiles'!A:A,
IF(OR(F105=0,F105="",F105&lt;Parámetros!$B$5),"&gt;="&amp;Parámetros!$B$5,"&gt;="&amp;Listas!F105),
'Selección días no hábiles'!A:A,
IF(OR(G105=0,G105="",G105&gt;=Parámetros!$D$5),"&lt;="&amp;Parámetros!$D$5,"&lt;="&amp;Listas!G105),
'Selección días no hábiles'!C:C,"X"),0)</f>
        <v>43709</v>
      </c>
      <c r="K105" s="112">
        <f>IF(I105=1,
IF(AND(OR(F105=0,F105=""),OR(G105=0,G105="")),Parámetros!$D$8-Parámetros!$B$8+1,
IF(AND(F105&lt;=Parámetros!$B$8,OR(G105&gt;Parámetros!$D$8,G105="",G105=0)),Parámetros!$D$8-Parámetros!$B$8+1,
IF(AND(F105&lt;=Parámetros!$B$8,G105&lt;=Parámetros!$D$8),IF(OR(G105="",G105=0),Parámetros!$D$8-Parámetros!$B$8+1,G105-Parámetros!$B$8+1),
IF(AND(F105&gt;Parámetros!$B$8,OR(G105&gt;Parámetros!$D$8,G105="",G105=0)),Parámetros!$D$8-F105+1,
IF(AND(F105&gt;Parámetros!$B$8,G105&lt;=Parámetros!$D$8),G105-F105+1))))),0)
-
IF(I105=1,
COUNTIFS('Selección días no hábiles'!A:A,
IF(OR(F105=0,F105="",F105&lt;Parámetros!$B$8),"&gt;="&amp;Parámetros!$B$8,"&gt;="&amp;Listas!F105),
'Selección días no hábiles'!A:A,
IF(OR(G105=0,G105="",G105&gt;=Parámetros!$D$8),"&lt;="&amp;Parámetros!$D$8,"&lt;="&amp;Listas!G105),
'Selección días no hábiles'!C:C,"X"),0)</f>
        <v>1</v>
      </c>
    </row>
    <row r="106" spans="1:11">
      <c r="A106" s="23"/>
      <c r="B106" s="152">
        <v>36116556</v>
      </c>
      <c r="C106" s="153" t="s">
        <v>377</v>
      </c>
      <c r="D106" s="153" t="s">
        <v>1422</v>
      </c>
      <c r="E106" s="154" t="s">
        <v>260</v>
      </c>
      <c r="F106" s="146">
        <v>0</v>
      </c>
      <c r="G106" s="146">
        <v>0</v>
      </c>
      <c r="H106" s="112">
        <f>+IF(AND(OR(F106="",F106=0),OR(G106="",G106=0)),1,IF(AND(OR(F106&lt;=Parámetros!$B$5,F106=0,F106=""),OR(G106&gt;Parámetros!$B$5,G106="",G106=0)),1,IF(AND(F106&gt;Parámetros!$B$5,F106&lt;=Parámetros!$D$5,OR(Listas!G106&gt;Parámetros!$B$5,G106="",G106=0)),1,0)))</f>
        <v>1</v>
      </c>
      <c r="I106" s="112">
        <f>+IF(AND(OR(F106="",F106=0),OR(G106="",G106=0)),1,IF(AND(OR(F106&lt;=Parámetros!$B$8,F106=0,F106=""),OR(G106&gt;Parámetros!$B$8,G106="",G106=0)),1,IF(AND(F106&gt;Parámetros!$B$8,F106&lt;=Parámetros!$D$8,OR(Listas!G106&gt;Parámetros!$B$8,G106="",G106=0)),1,0)))</f>
        <v>1</v>
      </c>
      <c r="J106" s="112">
        <f>IF(H106=1,
IF(AND(OR(F106=0,F106=""),OR(G106=0,G106="")),Parámetros!$D$5-Parámetros!$B$5+1,
IF(AND(OR(F106&lt;=Parámetros!$B$5,F106=0,F106=""),OR(G106&gt;Parámetros!$D$5,G106="",G106=0)),Parámetros!$D$5-Parámetros!$B$5+1,
IF(AND(OR(F106&lt;=Parámetros!$B$5,F106=0,F106=""),G106&lt;=Parámetros!$D$5),IF(OR(G106="",G106=0),Parámetros!$D$5-Parámetros!$B$5+1,G106-Parámetros!$B$5+1),
IF(AND(F106&gt;Parámetros!$B$5,OR(G106&gt;Parámetros!$D$5,G106="",G106=0)),Parámetros!$D$5-F106+1,
IF(AND(F106&gt;Parámetros!$B$5,G106&lt;=Parámetros!$D$5),G106-F106+1))))),0)
-
IF(H106=1,
COUNTIFS('Selección días no hábiles'!A:A,
IF(OR(F106=0,F106="",F106&lt;Parámetros!$B$5),"&gt;="&amp;Parámetros!$B$5,"&gt;="&amp;Listas!F106),
'Selección días no hábiles'!A:A,
IF(OR(G106=0,G106="",G106&gt;=Parámetros!$D$5),"&lt;="&amp;Parámetros!$D$5,"&lt;="&amp;Listas!G106),
'Selección días no hábiles'!C:C,"X"),0)</f>
        <v>43709</v>
      </c>
      <c r="K106" s="112">
        <f>IF(I106=1,
IF(AND(OR(F106=0,F106=""),OR(G106=0,G106="")),Parámetros!$D$8-Parámetros!$B$8+1,
IF(AND(F106&lt;=Parámetros!$B$8,OR(G106&gt;Parámetros!$D$8,G106="",G106=0)),Parámetros!$D$8-Parámetros!$B$8+1,
IF(AND(F106&lt;=Parámetros!$B$8,G106&lt;=Parámetros!$D$8),IF(OR(G106="",G106=0),Parámetros!$D$8-Parámetros!$B$8+1,G106-Parámetros!$B$8+1),
IF(AND(F106&gt;Parámetros!$B$8,OR(G106&gt;Parámetros!$D$8,G106="",G106=0)),Parámetros!$D$8-F106+1,
IF(AND(F106&gt;Parámetros!$B$8,G106&lt;=Parámetros!$D$8),G106-F106+1))))),0)
-
IF(I106=1,
COUNTIFS('Selección días no hábiles'!A:A,
IF(OR(F106=0,F106="",F106&lt;Parámetros!$B$8),"&gt;="&amp;Parámetros!$B$8,"&gt;="&amp;Listas!F106),
'Selección días no hábiles'!A:A,
IF(OR(G106=0,G106="",G106&gt;=Parámetros!$D$8),"&lt;="&amp;Parámetros!$D$8,"&lt;="&amp;Listas!G106),
'Selección días no hábiles'!C:C,"X"),0)</f>
        <v>1</v>
      </c>
    </row>
    <row r="107" spans="1:11">
      <c r="A107" s="23"/>
      <c r="B107" s="152">
        <v>24275762</v>
      </c>
      <c r="C107" s="153" t="s">
        <v>54</v>
      </c>
      <c r="D107" s="153" t="s">
        <v>1423</v>
      </c>
      <c r="E107" s="154" t="s">
        <v>260</v>
      </c>
      <c r="F107" s="146">
        <v>0</v>
      </c>
      <c r="G107" s="146">
        <v>0</v>
      </c>
      <c r="H107" s="112">
        <f>+IF(AND(OR(F107="",F107=0),OR(G107="",G107=0)),1,IF(AND(OR(F107&lt;=Parámetros!$B$5,F107=0,F107=""),OR(G107&gt;Parámetros!$B$5,G107="",G107=0)),1,IF(AND(F107&gt;Parámetros!$B$5,F107&lt;=Parámetros!$D$5,OR(Listas!G107&gt;Parámetros!$B$5,G107="",G107=0)),1,0)))</f>
        <v>1</v>
      </c>
      <c r="I107" s="112">
        <f>+IF(AND(OR(F107="",F107=0),OR(G107="",G107=0)),1,IF(AND(OR(F107&lt;=Parámetros!$B$8,F107=0,F107=""),OR(G107&gt;Parámetros!$B$8,G107="",G107=0)),1,IF(AND(F107&gt;Parámetros!$B$8,F107&lt;=Parámetros!$D$8,OR(Listas!G107&gt;Parámetros!$B$8,G107="",G107=0)),1,0)))</f>
        <v>1</v>
      </c>
      <c r="J107" s="112">
        <f>IF(H107=1,
IF(AND(OR(F107=0,F107=""),OR(G107=0,G107="")),Parámetros!$D$5-Parámetros!$B$5+1,
IF(AND(OR(F107&lt;=Parámetros!$B$5,F107=0,F107=""),OR(G107&gt;Parámetros!$D$5,G107="",G107=0)),Parámetros!$D$5-Parámetros!$B$5+1,
IF(AND(OR(F107&lt;=Parámetros!$B$5,F107=0,F107=""),G107&lt;=Parámetros!$D$5),IF(OR(G107="",G107=0),Parámetros!$D$5-Parámetros!$B$5+1,G107-Parámetros!$B$5+1),
IF(AND(F107&gt;Parámetros!$B$5,OR(G107&gt;Parámetros!$D$5,G107="",G107=0)),Parámetros!$D$5-F107+1,
IF(AND(F107&gt;Parámetros!$B$5,G107&lt;=Parámetros!$D$5),G107-F107+1))))),0)
-
IF(H107=1,
COUNTIFS('Selección días no hábiles'!A:A,
IF(OR(F107=0,F107="",F107&lt;Parámetros!$B$5),"&gt;="&amp;Parámetros!$B$5,"&gt;="&amp;Listas!F107),
'Selección días no hábiles'!A:A,
IF(OR(G107=0,G107="",G107&gt;=Parámetros!$D$5),"&lt;="&amp;Parámetros!$D$5,"&lt;="&amp;Listas!G107),
'Selección días no hábiles'!C:C,"X"),0)</f>
        <v>43709</v>
      </c>
      <c r="K107" s="112">
        <f>IF(I107=1,
IF(AND(OR(F107=0,F107=""),OR(G107=0,G107="")),Parámetros!$D$8-Parámetros!$B$8+1,
IF(AND(F107&lt;=Parámetros!$B$8,OR(G107&gt;Parámetros!$D$8,G107="",G107=0)),Parámetros!$D$8-Parámetros!$B$8+1,
IF(AND(F107&lt;=Parámetros!$B$8,G107&lt;=Parámetros!$D$8),IF(OR(G107="",G107=0),Parámetros!$D$8-Parámetros!$B$8+1,G107-Parámetros!$B$8+1),
IF(AND(F107&gt;Parámetros!$B$8,OR(G107&gt;Parámetros!$D$8,G107="",G107=0)),Parámetros!$D$8-F107+1,
IF(AND(F107&gt;Parámetros!$B$8,G107&lt;=Parámetros!$D$8),G107-F107+1))))),0)
-
IF(I107=1,
COUNTIFS('Selección días no hábiles'!A:A,
IF(OR(F107=0,F107="",F107&lt;Parámetros!$B$8),"&gt;="&amp;Parámetros!$B$8,"&gt;="&amp;Listas!F107),
'Selección días no hábiles'!A:A,
IF(OR(G107=0,G107="",G107&gt;=Parámetros!$D$8),"&lt;="&amp;Parámetros!$D$8,"&lt;="&amp;Listas!G107),
'Selección días no hábiles'!C:C,"X"),0)</f>
        <v>1</v>
      </c>
    </row>
    <row r="108" spans="1:11">
      <c r="A108" s="23"/>
      <c r="B108" s="152">
        <v>23228093</v>
      </c>
      <c r="C108" s="153" t="s">
        <v>378</v>
      </c>
      <c r="D108" s="153" t="s">
        <v>1424</v>
      </c>
      <c r="E108" s="154" t="s">
        <v>260</v>
      </c>
      <c r="F108" s="146">
        <v>0</v>
      </c>
      <c r="G108" s="146">
        <v>0</v>
      </c>
      <c r="H108" s="112">
        <f>+IF(AND(OR(F108="",F108=0),OR(G108="",G108=0)),1,IF(AND(OR(F108&lt;=Parámetros!$B$5,F108=0,F108=""),OR(G108&gt;Parámetros!$B$5,G108="",G108=0)),1,IF(AND(F108&gt;Parámetros!$B$5,F108&lt;=Parámetros!$D$5,OR(Listas!G108&gt;Parámetros!$B$5,G108="",G108=0)),1,0)))</f>
        <v>1</v>
      </c>
      <c r="I108" s="112">
        <f>+IF(AND(OR(F108="",F108=0),OR(G108="",G108=0)),1,IF(AND(OR(F108&lt;=Parámetros!$B$8,F108=0,F108=""),OR(G108&gt;Parámetros!$B$8,G108="",G108=0)),1,IF(AND(F108&gt;Parámetros!$B$8,F108&lt;=Parámetros!$D$8,OR(Listas!G108&gt;Parámetros!$B$8,G108="",G108=0)),1,0)))</f>
        <v>1</v>
      </c>
      <c r="J108" s="112">
        <f>IF(H108=1,
IF(AND(OR(F108=0,F108=""),OR(G108=0,G108="")),Parámetros!$D$5-Parámetros!$B$5+1,
IF(AND(OR(F108&lt;=Parámetros!$B$5,F108=0,F108=""),OR(G108&gt;Parámetros!$D$5,G108="",G108=0)),Parámetros!$D$5-Parámetros!$B$5+1,
IF(AND(OR(F108&lt;=Parámetros!$B$5,F108=0,F108=""),G108&lt;=Parámetros!$D$5),IF(OR(G108="",G108=0),Parámetros!$D$5-Parámetros!$B$5+1,G108-Parámetros!$B$5+1),
IF(AND(F108&gt;Parámetros!$B$5,OR(G108&gt;Parámetros!$D$5,G108="",G108=0)),Parámetros!$D$5-F108+1,
IF(AND(F108&gt;Parámetros!$B$5,G108&lt;=Parámetros!$D$5),G108-F108+1))))),0)
-
IF(H108=1,
COUNTIFS('Selección días no hábiles'!A:A,
IF(OR(F108=0,F108="",F108&lt;Parámetros!$B$5),"&gt;="&amp;Parámetros!$B$5,"&gt;="&amp;Listas!F108),
'Selección días no hábiles'!A:A,
IF(OR(G108=0,G108="",G108&gt;=Parámetros!$D$5),"&lt;="&amp;Parámetros!$D$5,"&lt;="&amp;Listas!G108),
'Selección días no hábiles'!C:C,"X"),0)</f>
        <v>43709</v>
      </c>
      <c r="K108" s="112">
        <f>IF(I108=1,
IF(AND(OR(F108=0,F108=""),OR(G108=0,G108="")),Parámetros!$D$8-Parámetros!$B$8+1,
IF(AND(F108&lt;=Parámetros!$B$8,OR(G108&gt;Parámetros!$D$8,G108="",G108=0)),Parámetros!$D$8-Parámetros!$B$8+1,
IF(AND(F108&lt;=Parámetros!$B$8,G108&lt;=Parámetros!$D$8),IF(OR(G108="",G108=0),Parámetros!$D$8-Parámetros!$B$8+1,G108-Parámetros!$B$8+1),
IF(AND(F108&gt;Parámetros!$B$8,OR(G108&gt;Parámetros!$D$8,G108="",G108=0)),Parámetros!$D$8-F108+1,
IF(AND(F108&gt;Parámetros!$B$8,G108&lt;=Parámetros!$D$8),G108-F108+1))))),0)
-
IF(I108=1,
COUNTIFS('Selección días no hábiles'!A:A,
IF(OR(F108=0,F108="",F108&lt;Parámetros!$B$8),"&gt;="&amp;Parámetros!$B$8,"&gt;="&amp;Listas!F108),
'Selección días no hábiles'!A:A,
IF(OR(G108=0,G108="",G108&gt;=Parámetros!$D$8),"&lt;="&amp;Parámetros!$D$8,"&lt;="&amp;Listas!G108),
'Selección días no hábiles'!C:C,"X"),0)</f>
        <v>1</v>
      </c>
    </row>
    <row r="109" spans="1:11">
      <c r="A109" s="23"/>
      <c r="B109" s="152">
        <v>28925632</v>
      </c>
      <c r="C109" s="153" t="s">
        <v>379</v>
      </c>
      <c r="D109" s="153" t="s">
        <v>1425</v>
      </c>
      <c r="E109" s="154" t="s">
        <v>260</v>
      </c>
      <c r="F109" s="146">
        <v>0</v>
      </c>
      <c r="G109" s="146">
        <v>0</v>
      </c>
      <c r="H109" s="112">
        <f>+IF(AND(OR(F109="",F109=0),OR(G109="",G109=0)),1,IF(AND(OR(F109&lt;=Parámetros!$B$5,F109=0,F109=""),OR(G109&gt;Parámetros!$B$5,G109="",G109=0)),1,IF(AND(F109&gt;Parámetros!$B$5,F109&lt;=Parámetros!$D$5,OR(Listas!G109&gt;Parámetros!$B$5,G109="",G109=0)),1,0)))</f>
        <v>1</v>
      </c>
      <c r="I109" s="112">
        <f>+IF(AND(OR(F109="",F109=0),OR(G109="",G109=0)),1,IF(AND(OR(F109&lt;=Parámetros!$B$8,F109=0,F109=""),OR(G109&gt;Parámetros!$B$8,G109="",G109=0)),1,IF(AND(F109&gt;Parámetros!$B$8,F109&lt;=Parámetros!$D$8,OR(Listas!G109&gt;Parámetros!$B$8,G109="",G109=0)),1,0)))</f>
        <v>1</v>
      </c>
      <c r="J109" s="112">
        <f>IF(H109=1,
IF(AND(OR(F109=0,F109=""),OR(G109=0,G109="")),Parámetros!$D$5-Parámetros!$B$5+1,
IF(AND(OR(F109&lt;=Parámetros!$B$5,F109=0,F109=""),OR(G109&gt;Parámetros!$D$5,G109="",G109=0)),Parámetros!$D$5-Parámetros!$B$5+1,
IF(AND(OR(F109&lt;=Parámetros!$B$5,F109=0,F109=""),G109&lt;=Parámetros!$D$5),IF(OR(G109="",G109=0),Parámetros!$D$5-Parámetros!$B$5+1,G109-Parámetros!$B$5+1),
IF(AND(F109&gt;Parámetros!$B$5,OR(G109&gt;Parámetros!$D$5,G109="",G109=0)),Parámetros!$D$5-F109+1,
IF(AND(F109&gt;Parámetros!$B$5,G109&lt;=Parámetros!$D$5),G109-F109+1))))),0)
-
IF(H109=1,
COUNTIFS('Selección días no hábiles'!A:A,
IF(OR(F109=0,F109="",F109&lt;Parámetros!$B$5),"&gt;="&amp;Parámetros!$B$5,"&gt;="&amp;Listas!F109),
'Selección días no hábiles'!A:A,
IF(OR(G109=0,G109="",G109&gt;=Parámetros!$D$5),"&lt;="&amp;Parámetros!$D$5,"&lt;="&amp;Listas!G109),
'Selección días no hábiles'!C:C,"X"),0)</f>
        <v>43709</v>
      </c>
      <c r="K109" s="112">
        <f>IF(I109=1,
IF(AND(OR(F109=0,F109=""),OR(G109=0,G109="")),Parámetros!$D$8-Parámetros!$B$8+1,
IF(AND(F109&lt;=Parámetros!$B$8,OR(G109&gt;Parámetros!$D$8,G109="",G109=0)),Parámetros!$D$8-Parámetros!$B$8+1,
IF(AND(F109&lt;=Parámetros!$B$8,G109&lt;=Parámetros!$D$8),IF(OR(G109="",G109=0),Parámetros!$D$8-Parámetros!$B$8+1,G109-Parámetros!$B$8+1),
IF(AND(F109&gt;Parámetros!$B$8,OR(G109&gt;Parámetros!$D$8,G109="",G109=0)),Parámetros!$D$8-F109+1,
IF(AND(F109&gt;Parámetros!$B$8,G109&lt;=Parámetros!$D$8),G109-F109+1))))),0)
-
IF(I109=1,
COUNTIFS('Selección días no hábiles'!A:A,
IF(OR(F109=0,F109="",F109&lt;Parámetros!$B$8),"&gt;="&amp;Parámetros!$B$8,"&gt;="&amp;Listas!F109),
'Selección días no hábiles'!A:A,
IF(OR(G109=0,G109="",G109&gt;=Parámetros!$D$8),"&lt;="&amp;Parámetros!$D$8,"&lt;="&amp;Listas!G109),
'Selección días no hábiles'!C:C,"X"),0)</f>
        <v>1</v>
      </c>
    </row>
    <row r="110" spans="1:11">
      <c r="A110" s="23"/>
      <c r="B110" s="152">
        <v>33728697</v>
      </c>
      <c r="C110" s="153" t="s">
        <v>380</v>
      </c>
      <c r="D110" s="153" t="s">
        <v>1426</v>
      </c>
      <c r="E110" s="154" t="s">
        <v>260</v>
      </c>
      <c r="F110" s="146">
        <v>0</v>
      </c>
      <c r="G110" s="146">
        <v>0</v>
      </c>
      <c r="H110" s="112">
        <f>+IF(AND(OR(F110="",F110=0),OR(G110="",G110=0)),1,IF(AND(OR(F110&lt;=Parámetros!$B$5,F110=0,F110=""),OR(G110&gt;Parámetros!$B$5,G110="",G110=0)),1,IF(AND(F110&gt;Parámetros!$B$5,F110&lt;=Parámetros!$D$5,OR(Listas!G110&gt;Parámetros!$B$5,G110="",G110=0)),1,0)))</f>
        <v>1</v>
      </c>
      <c r="I110" s="112">
        <f>+IF(AND(OR(F110="",F110=0),OR(G110="",G110=0)),1,IF(AND(OR(F110&lt;=Parámetros!$B$8,F110=0,F110=""),OR(G110&gt;Parámetros!$B$8,G110="",G110=0)),1,IF(AND(F110&gt;Parámetros!$B$8,F110&lt;=Parámetros!$D$8,OR(Listas!G110&gt;Parámetros!$B$8,G110="",G110=0)),1,0)))</f>
        <v>1</v>
      </c>
      <c r="J110" s="112">
        <f>IF(H110=1,
IF(AND(OR(F110=0,F110=""),OR(G110=0,G110="")),Parámetros!$D$5-Parámetros!$B$5+1,
IF(AND(OR(F110&lt;=Parámetros!$B$5,F110=0,F110=""),OR(G110&gt;Parámetros!$D$5,G110="",G110=0)),Parámetros!$D$5-Parámetros!$B$5+1,
IF(AND(OR(F110&lt;=Parámetros!$B$5,F110=0,F110=""),G110&lt;=Parámetros!$D$5),IF(OR(G110="",G110=0),Parámetros!$D$5-Parámetros!$B$5+1,G110-Parámetros!$B$5+1),
IF(AND(F110&gt;Parámetros!$B$5,OR(G110&gt;Parámetros!$D$5,G110="",G110=0)),Parámetros!$D$5-F110+1,
IF(AND(F110&gt;Parámetros!$B$5,G110&lt;=Parámetros!$D$5),G110-F110+1))))),0)
-
IF(H110=1,
COUNTIFS('Selección días no hábiles'!A:A,
IF(OR(F110=0,F110="",F110&lt;Parámetros!$B$5),"&gt;="&amp;Parámetros!$B$5,"&gt;="&amp;Listas!F110),
'Selección días no hábiles'!A:A,
IF(OR(G110=0,G110="",G110&gt;=Parámetros!$D$5),"&lt;="&amp;Parámetros!$D$5,"&lt;="&amp;Listas!G110),
'Selección días no hábiles'!C:C,"X"),0)</f>
        <v>43709</v>
      </c>
      <c r="K110" s="112">
        <f>IF(I110=1,
IF(AND(OR(F110=0,F110=""),OR(G110=0,G110="")),Parámetros!$D$8-Parámetros!$B$8+1,
IF(AND(F110&lt;=Parámetros!$B$8,OR(G110&gt;Parámetros!$D$8,G110="",G110=0)),Parámetros!$D$8-Parámetros!$B$8+1,
IF(AND(F110&lt;=Parámetros!$B$8,G110&lt;=Parámetros!$D$8),IF(OR(G110="",G110=0),Parámetros!$D$8-Parámetros!$B$8+1,G110-Parámetros!$B$8+1),
IF(AND(F110&gt;Parámetros!$B$8,OR(G110&gt;Parámetros!$D$8,G110="",G110=0)),Parámetros!$D$8-F110+1,
IF(AND(F110&gt;Parámetros!$B$8,G110&lt;=Parámetros!$D$8),G110-F110+1))))),0)
-
IF(I110=1,
COUNTIFS('Selección días no hábiles'!A:A,
IF(OR(F110=0,F110="",F110&lt;Parámetros!$B$8),"&gt;="&amp;Parámetros!$B$8,"&gt;="&amp;Listas!F110),
'Selección días no hábiles'!A:A,
IF(OR(G110=0,G110="",G110&gt;=Parámetros!$D$8),"&lt;="&amp;Parámetros!$D$8,"&lt;="&amp;Listas!G110),
'Selección días no hábiles'!C:C,"X"),0)</f>
        <v>1</v>
      </c>
    </row>
    <row r="111" spans="1:11">
      <c r="A111" s="23"/>
      <c r="B111" s="152">
        <v>14204324</v>
      </c>
      <c r="C111" s="153" t="s">
        <v>380</v>
      </c>
      <c r="D111" s="153" t="s">
        <v>1427</v>
      </c>
      <c r="E111" s="154" t="s">
        <v>260</v>
      </c>
      <c r="F111" s="146">
        <v>0</v>
      </c>
      <c r="G111" s="146">
        <v>0</v>
      </c>
      <c r="H111" s="112">
        <f>+IF(AND(OR(F111="",F111=0),OR(G111="",G111=0)),1,IF(AND(OR(F111&lt;=Parámetros!$B$5,F111=0,F111=""),OR(G111&gt;Parámetros!$B$5,G111="",G111=0)),1,IF(AND(F111&gt;Parámetros!$B$5,F111&lt;=Parámetros!$D$5,OR(Listas!G111&gt;Parámetros!$B$5,G111="",G111=0)),1,0)))</f>
        <v>1</v>
      </c>
      <c r="I111" s="112">
        <f>+IF(AND(OR(F111="",F111=0),OR(G111="",G111=0)),1,IF(AND(OR(F111&lt;=Parámetros!$B$8,F111=0,F111=""),OR(G111&gt;Parámetros!$B$8,G111="",G111=0)),1,IF(AND(F111&gt;Parámetros!$B$8,F111&lt;=Parámetros!$D$8,OR(Listas!G111&gt;Parámetros!$B$8,G111="",G111=0)),1,0)))</f>
        <v>1</v>
      </c>
      <c r="J111" s="112">
        <f>IF(H111=1,
IF(AND(OR(F111=0,F111=""),OR(G111=0,G111="")),Parámetros!$D$5-Parámetros!$B$5+1,
IF(AND(OR(F111&lt;=Parámetros!$B$5,F111=0,F111=""),OR(G111&gt;Parámetros!$D$5,G111="",G111=0)),Parámetros!$D$5-Parámetros!$B$5+1,
IF(AND(OR(F111&lt;=Parámetros!$B$5,F111=0,F111=""),G111&lt;=Parámetros!$D$5),IF(OR(G111="",G111=0),Parámetros!$D$5-Parámetros!$B$5+1,G111-Parámetros!$B$5+1),
IF(AND(F111&gt;Parámetros!$B$5,OR(G111&gt;Parámetros!$D$5,G111="",G111=0)),Parámetros!$D$5-F111+1,
IF(AND(F111&gt;Parámetros!$B$5,G111&lt;=Parámetros!$D$5),G111-F111+1))))),0)
-
IF(H111=1,
COUNTIFS('Selección días no hábiles'!A:A,
IF(OR(F111=0,F111="",F111&lt;Parámetros!$B$5),"&gt;="&amp;Parámetros!$B$5,"&gt;="&amp;Listas!F111),
'Selección días no hábiles'!A:A,
IF(OR(G111=0,G111="",G111&gt;=Parámetros!$D$5),"&lt;="&amp;Parámetros!$D$5,"&lt;="&amp;Listas!G111),
'Selección días no hábiles'!C:C,"X"),0)</f>
        <v>43709</v>
      </c>
      <c r="K111" s="112">
        <f>IF(I111=1,
IF(AND(OR(F111=0,F111=""),OR(G111=0,G111="")),Parámetros!$D$8-Parámetros!$B$8+1,
IF(AND(F111&lt;=Parámetros!$B$8,OR(G111&gt;Parámetros!$D$8,G111="",G111=0)),Parámetros!$D$8-Parámetros!$B$8+1,
IF(AND(F111&lt;=Parámetros!$B$8,G111&lt;=Parámetros!$D$8),IF(OR(G111="",G111=0),Parámetros!$D$8-Parámetros!$B$8+1,G111-Parámetros!$B$8+1),
IF(AND(F111&gt;Parámetros!$B$8,OR(G111&gt;Parámetros!$D$8,G111="",G111=0)),Parámetros!$D$8-F111+1,
IF(AND(F111&gt;Parámetros!$B$8,G111&lt;=Parámetros!$D$8),G111-F111+1))))),0)
-
IF(I111=1,
COUNTIFS('Selección días no hábiles'!A:A,
IF(OR(F111=0,F111="",F111&lt;Parámetros!$B$8),"&gt;="&amp;Parámetros!$B$8,"&gt;="&amp;Listas!F111),
'Selección días no hábiles'!A:A,
IF(OR(G111=0,G111="",G111&gt;=Parámetros!$D$8),"&lt;="&amp;Parámetros!$D$8,"&lt;="&amp;Listas!G111),
'Selección días no hábiles'!C:C,"X"),0)</f>
        <v>1</v>
      </c>
    </row>
    <row r="112" spans="1:11">
      <c r="A112" s="23"/>
      <c r="B112" s="152">
        <v>19027744</v>
      </c>
      <c r="C112" s="153" t="s">
        <v>381</v>
      </c>
      <c r="D112" s="153" t="s">
        <v>1346</v>
      </c>
      <c r="E112" s="154" t="s">
        <v>260</v>
      </c>
      <c r="F112" s="146">
        <v>0</v>
      </c>
      <c r="G112" s="146">
        <v>0</v>
      </c>
      <c r="H112" s="112">
        <f>+IF(AND(OR(F112="",F112=0),OR(G112="",G112=0)),1,IF(AND(OR(F112&lt;=Parámetros!$B$5,F112=0,F112=""),OR(G112&gt;Parámetros!$B$5,G112="",G112=0)),1,IF(AND(F112&gt;Parámetros!$B$5,F112&lt;=Parámetros!$D$5,OR(Listas!G112&gt;Parámetros!$B$5,G112="",G112=0)),1,0)))</f>
        <v>1</v>
      </c>
      <c r="I112" s="112">
        <f>+IF(AND(OR(F112="",F112=0),OR(G112="",G112=0)),1,IF(AND(OR(F112&lt;=Parámetros!$B$8,F112=0,F112=""),OR(G112&gt;Parámetros!$B$8,G112="",G112=0)),1,IF(AND(F112&gt;Parámetros!$B$8,F112&lt;=Parámetros!$D$8,OR(Listas!G112&gt;Parámetros!$B$8,G112="",G112=0)),1,0)))</f>
        <v>1</v>
      </c>
      <c r="J112" s="112">
        <f>IF(H112=1,
IF(AND(OR(F112=0,F112=""),OR(G112=0,G112="")),Parámetros!$D$5-Parámetros!$B$5+1,
IF(AND(OR(F112&lt;=Parámetros!$B$5,F112=0,F112=""),OR(G112&gt;Parámetros!$D$5,G112="",G112=0)),Parámetros!$D$5-Parámetros!$B$5+1,
IF(AND(OR(F112&lt;=Parámetros!$B$5,F112=0,F112=""),G112&lt;=Parámetros!$D$5),IF(OR(G112="",G112=0),Parámetros!$D$5-Parámetros!$B$5+1,G112-Parámetros!$B$5+1),
IF(AND(F112&gt;Parámetros!$B$5,OR(G112&gt;Parámetros!$D$5,G112="",G112=0)),Parámetros!$D$5-F112+1,
IF(AND(F112&gt;Parámetros!$B$5,G112&lt;=Parámetros!$D$5),G112-F112+1))))),0)
-
IF(H112=1,
COUNTIFS('Selección días no hábiles'!A:A,
IF(OR(F112=0,F112="",F112&lt;Parámetros!$B$5),"&gt;="&amp;Parámetros!$B$5,"&gt;="&amp;Listas!F112),
'Selección días no hábiles'!A:A,
IF(OR(G112=0,G112="",G112&gt;=Parámetros!$D$5),"&lt;="&amp;Parámetros!$D$5,"&lt;="&amp;Listas!G112),
'Selección días no hábiles'!C:C,"X"),0)</f>
        <v>43709</v>
      </c>
      <c r="K112" s="112">
        <f>IF(I112=1,
IF(AND(OR(F112=0,F112=""),OR(G112=0,G112="")),Parámetros!$D$8-Parámetros!$B$8+1,
IF(AND(F112&lt;=Parámetros!$B$8,OR(G112&gt;Parámetros!$D$8,G112="",G112=0)),Parámetros!$D$8-Parámetros!$B$8+1,
IF(AND(F112&lt;=Parámetros!$B$8,G112&lt;=Parámetros!$D$8),IF(OR(G112="",G112=0),Parámetros!$D$8-Parámetros!$B$8+1,G112-Parámetros!$B$8+1),
IF(AND(F112&gt;Parámetros!$B$8,OR(G112&gt;Parámetros!$D$8,G112="",G112=0)),Parámetros!$D$8-F112+1,
IF(AND(F112&gt;Parámetros!$B$8,G112&lt;=Parámetros!$D$8),G112-F112+1))))),0)
-
IF(I112=1,
COUNTIFS('Selección días no hábiles'!A:A,
IF(OR(F112=0,F112="",F112&lt;Parámetros!$B$8),"&gt;="&amp;Parámetros!$B$8,"&gt;="&amp;Listas!F112),
'Selección días no hábiles'!A:A,
IF(OR(G112=0,G112="",G112&gt;=Parámetros!$D$8),"&lt;="&amp;Parámetros!$D$8,"&lt;="&amp;Listas!G112),
'Selección días no hábiles'!C:C,"X"),0)</f>
        <v>1</v>
      </c>
    </row>
    <row r="113" spans="1:11">
      <c r="A113" s="23"/>
      <c r="B113" s="152">
        <v>32735084</v>
      </c>
      <c r="C113" s="153" t="s">
        <v>382</v>
      </c>
      <c r="D113" s="153" t="s">
        <v>1428</v>
      </c>
      <c r="E113" s="154" t="s">
        <v>260</v>
      </c>
      <c r="F113" s="146">
        <v>0</v>
      </c>
      <c r="G113" s="146">
        <v>0</v>
      </c>
      <c r="H113" s="112">
        <f>+IF(AND(OR(F113="",F113=0),OR(G113="",G113=0)),1,IF(AND(OR(F113&lt;=Parámetros!$B$5,F113=0,F113=""),OR(G113&gt;Parámetros!$B$5,G113="",G113=0)),1,IF(AND(F113&gt;Parámetros!$B$5,F113&lt;=Parámetros!$D$5,OR(Listas!G113&gt;Parámetros!$B$5,G113="",G113=0)),1,0)))</f>
        <v>1</v>
      </c>
      <c r="I113" s="112">
        <f>+IF(AND(OR(F113="",F113=0),OR(G113="",G113=0)),1,IF(AND(OR(F113&lt;=Parámetros!$B$8,F113=0,F113=""),OR(G113&gt;Parámetros!$B$8,G113="",G113=0)),1,IF(AND(F113&gt;Parámetros!$B$8,F113&lt;=Parámetros!$D$8,OR(Listas!G113&gt;Parámetros!$B$8,G113="",G113=0)),1,0)))</f>
        <v>1</v>
      </c>
      <c r="J113" s="112">
        <f>IF(H113=1,
IF(AND(OR(F113=0,F113=""),OR(G113=0,G113="")),Parámetros!$D$5-Parámetros!$B$5+1,
IF(AND(OR(F113&lt;=Parámetros!$B$5,F113=0,F113=""),OR(G113&gt;Parámetros!$D$5,G113="",G113=0)),Parámetros!$D$5-Parámetros!$B$5+1,
IF(AND(OR(F113&lt;=Parámetros!$B$5,F113=0,F113=""),G113&lt;=Parámetros!$D$5),IF(OR(G113="",G113=0),Parámetros!$D$5-Parámetros!$B$5+1,G113-Parámetros!$B$5+1),
IF(AND(F113&gt;Parámetros!$B$5,OR(G113&gt;Parámetros!$D$5,G113="",G113=0)),Parámetros!$D$5-F113+1,
IF(AND(F113&gt;Parámetros!$B$5,G113&lt;=Parámetros!$D$5),G113-F113+1))))),0)
-
IF(H113=1,
COUNTIFS('Selección días no hábiles'!A:A,
IF(OR(F113=0,F113="",F113&lt;Parámetros!$B$5),"&gt;="&amp;Parámetros!$B$5,"&gt;="&amp;Listas!F113),
'Selección días no hábiles'!A:A,
IF(OR(G113=0,G113="",G113&gt;=Parámetros!$D$5),"&lt;="&amp;Parámetros!$D$5,"&lt;="&amp;Listas!G113),
'Selección días no hábiles'!C:C,"X"),0)</f>
        <v>43709</v>
      </c>
      <c r="K113" s="112">
        <f>IF(I113=1,
IF(AND(OR(F113=0,F113=""),OR(G113=0,G113="")),Parámetros!$D$8-Parámetros!$B$8+1,
IF(AND(F113&lt;=Parámetros!$B$8,OR(G113&gt;Parámetros!$D$8,G113="",G113=0)),Parámetros!$D$8-Parámetros!$B$8+1,
IF(AND(F113&lt;=Parámetros!$B$8,G113&lt;=Parámetros!$D$8),IF(OR(G113="",G113=0),Parámetros!$D$8-Parámetros!$B$8+1,G113-Parámetros!$B$8+1),
IF(AND(F113&gt;Parámetros!$B$8,OR(G113&gt;Parámetros!$D$8,G113="",G113=0)),Parámetros!$D$8-F113+1,
IF(AND(F113&gt;Parámetros!$B$8,G113&lt;=Parámetros!$D$8),G113-F113+1))))),0)
-
IF(I113=1,
COUNTIFS('Selección días no hábiles'!A:A,
IF(OR(F113=0,F113="",F113&lt;Parámetros!$B$8),"&gt;="&amp;Parámetros!$B$8,"&gt;="&amp;Listas!F113),
'Selección días no hábiles'!A:A,
IF(OR(G113=0,G113="",G113&gt;=Parámetros!$D$8),"&lt;="&amp;Parámetros!$D$8,"&lt;="&amp;Listas!G113),
'Selección días no hábiles'!C:C,"X"),0)</f>
        <v>1</v>
      </c>
    </row>
    <row r="114" spans="1:11">
      <c r="A114" s="23"/>
      <c r="B114" s="152" t="s">
        <v>263</v>
      </c>
      <c r="C114" s="153" t="s">
        <v>383</v>
      </c>
      <c r="D114" s="153" t="s">
        <v>1429</v>
      </c>
      <c r="E114" s="154" t="s">
        <v>260</v>
      </c>
      <c r="F114" s="146">
        <v>0</v>
      </c>
      <c r="G114" s="146">
        <v>0</v>
      </c>
      <c r="H114" s="112">
        <f>+IF(AND(OR(F114="",F114=0),OR(G114="",G114=0)),1,IF(AND(OR(F114&lt;=Parámetros!$B$5,F114=0,F114=""),OR(G114&gt;Parámetros!$B$5,G114="",G114=0)),1,IF(AND(F114&gt;Parámetros!$B$5,F114&lt;=Parámetros!$D$5,OR(Listas!G114&gt;Parámetros!$B$5,G114="",G114=0)),1,0)))</f>
        <v>1</v>
      </c>
      <c r="I114" s="112">
        <f>+IF(AND(OR(F114="",F114=0),OR(G114="",G114=0)),1,IF(AND(OR(F114&lt;=Parámetros!$B$8,F114=0,F114=""),OR(G114&gt;Parámetros!$B$8,G114="",G114=0)),1,IF(AND(F114&gt;Parámetros!$B$8,F114&lt;=Parámetros!$D$8,OR(Listas!G114&gt;Parámetros!$B$8,G114="",G114=0)),1,0)))</f>
        <v>1</v>
      </c>
      <c r="J114" s="112">
        <f>IF(H114=1,
IF(AND(OR(F114=0,F114=""),OR(G114=0,G114="")),Parámetros!$D$5-Parámetros!$B$5+1,
IF(AND(OR(F114&lt;=Parámetros!$B$5,F114=0,F114=""),OR(G114&gt;Parámetros!$D$5,G114="",G114=0)),Parámetros!$D$5-Parámetros!$B$5+1,
IF(AND(OR(F114&lt;=Parámetros!$B$5,F114=0,F114=""),G114&lt;=Parámetros!$D$5),IF(OR(G114="",G114=0),Parámetros!$D$5-Parámetros!$B$5+1,G114-Parámetros!$B$5+1),
IF(AND(F114&gt;Parámetros!$B$5,OR(G114&gt;Parámetros!$D$5,G114="",G114=0)),Parámetros!$D$5-F114+1,
IF(AND(F114&gt;Parámetros!$B$5,G114&lt;=Parámetros!$D$5),G114-F114+1))))),0)
-
IF(H114=1,
COUNTIFS('Selección días no hábiles'!A:A,
IF(OR(F114=0,F114="",F114&lt;Parámetros!$B$5),"&gt;="&amp;Parámetros!$B$5,"&gt;="&amp;Listas!F114),
'Selección días no hábiles'!A:A,
IF(OR(G114=0,G114="",G114&gt;=Parámetros!$D$5),"&lt;="&amp;Parámetros!$D$5,"&lt;="&amp;Listas!G114),
'Selección días no hábiles'!C:C,"X"),0)</f>
        <v>43709</v>
      </c>
      <c r="K114" s="112">
        <f>IF(I114=1,
IF(AND(OR(F114=0,F114=""),OR(G114=0,G114="")),Parámetros!$D$8-Parámetros!$B$8+1,
IF(AND(F114&lt;=Parámetros!$B$8,OR(G114&gt;Parámetros!$D$8,G114="",G114=0)),Parámetros!$D$8-Parámetros!$B$8+1,
IF(AND(F114&lt;=Parámetros!$B$8,G114&lt;=Parámetros!$D$8),IF(OR(G114="",G114=0),Parámetros!$D$8-Parámetros!$B$8+1,G114-Parámetros!$B$8+1),
IF(AND(F114&gt;Parámetros!$B$8,OR(G114&gt;Parámetros!$D$8,G114="",G114=0)),Parámetros!$D$8-F114+1,
IF(AND(F114&gt;Parámetros!$B$8,G114&lt;=Parámetros!$D$8),G114-F114+1))))),0)
-
IF(I114=1,
COUNTIFS('Selección días no hábiles'!A:A,
IF(OR(F114=0,F114="",F114&lt;Parámetros!$B$8),"&gt;="&amp;Parámetros!$B$8,"&gt;="&amp;Listas!F114),
'Selección días no hábiles'!A:A,
IF(OR(G114=0,G114="",G114&gt;=Parámetros!$D$8),"&lt;="&amp;Parámetros!$D$8,"&lt;="&amp;Listas!G114),
'Selección días no hábiles'!C:C,"X"),0)</f>
        <v>1</v>
      </c>
    </row>
    <row r="115" spans="1:11">
      <c r="A115" s="23"/>
      <c r="B115" s="152" t="s">
        <v>264</v>
      </c>
      <c r="C115" s="153" t="s">
        <v>384</v>
      </c>
      <c r="D115" s="153" t="s">
        <v>1430</v>
      </c>
      <c r="E115" s="154" t="s">
        <v>260</v>
      </c>
      <c r="F115" s="146">
        <v>0</v>
      </c>
      <c r="G115" s="146">
        <v>0</v>
      </c>
      <c r="H115" s="112">
        <f>+IF(AND(OR(F115="",F115=0),OR(G115="",G115=0)),1,IF(AND(OR(F115&lt;=Parámetros!$B$5,F115=0,F115=""),OR(G115&gt;Parámetros!$B$5,G115="",G115=0)),1,IF(AND(F115&gt;Parámetros!$B$5,F115&lt;=Parámetros!$D$5,OR(Listas!G115&gt;Parámetros!$B$5,G115="",G115=0)),1,0)))</f>
        <v>1</v>
      </c>
      <c r="I115" s="112">
        <f>+IF(AND(OR(F115="",F115=0),OR(G115="",G115=0)),1,IF(AND(OR(F115&lt;=Parámetros!$B$8,F115=0,F115=""),OR(G115&gt;Parámetros!$B$8,G115="",G115=0)),1,IF(AND(F115&gt;Parámetros!$B$8,F115&lt;=Parámetros!$D$8,OR(Listas!G115&gt;Parámetros!$B$8,G115="",G115=0)),1,0)))</f>
        <v>1</v>
      </c>
      <c r="J115" s="112">
        <f>IF(H115=1,
IF(AND(OR(F115=0,F115=""),OR(G115=0,G115="")),Parámetros!$D$5-Parámetros!$B$5+1,
IF(AND(OR(F115&lt;=Parámetros!$B$5,F115=0,F115=""),OR(G115&gt;Parámetros!$D$5,G115="",G115=0)),Parámetros!$D$5-Parámetros!$B$5+1,
IF(AND(OR(F115&lt;=Parámetros!$B$5,F115=0,F115=""),G115&lt;=Parámetros!$D$5),IF(OR(G115="",G115=0),Parámetros!$D$5-Parámetros!$B$5+1,G115-Parámetros!$B$5+1),
IF(AND(F115&gt;Parámetros!$B$5,OR(G115&gt;Parámetros!$D$5,G115="",G115=0)),Parámetros!$D$5-F115+1,
IF(AND(F115&gt;Parámetros!$B$5,G115&lt;=Parámetros!$D$5),G115-F115+1))))),0)
-
IF(H115=1,
COUNTIFS('Selección días no hábiles'!A:A,
IF(OR(F115=0,F115="",F115&lt;Parámetros!$B$5),"&gt;="&amp;Parámetros!$B$5,"&gt;="&amp;Listas!F115),
'Selección días no hábiles'!A:A,
IF(OR(G115=0,G115="",G115&gt;=Parámetros!$D$5),"&lt;="&amp;Parámetros!$D$5,"&lt;="&amp;Listas!G115),
'Selección días no hábiles'!C:C,"X"),0)</f>
        <v>43709</v>
      </c>
      <c r="K115" s="112">
        <f>IF(I115=1,
IF(AND(OR(F115=0,F115=""),OR(G115=0,G115="")),Parámetros!$D$8-Parámetros!$B$8+1,
IF(AND(F115&lt;=Parámetros!$B$8,OR(G115&gt;Parámetros!$D$8,G115="",G115=0)),Parámetros!$D$8-Parámetros!$B$8+1,
IF(AND(F115&lt;=Parámetros!$B$8,G115&lt;=Parámetros!$D$8),IF(OR(G115="",G115=0),Parámetros!$D$8-Parámetros!$B$8+1,G115-Parámetros!$B$8+1),
IF(AND(F115&gt;Parámetros!$B$8,OR(G115&gt;Parámetros!$D$8,G115="",G115=0)),Parámetros!$D$8-F115+1,
IF(AND(F115&gt;Parámetros!$B$8,G115&lt;=Parámetros!$D$8),G115-F115+1))))),0)
-
IF(I115=1,
COUNTIFS('Selección días no hábiles'!A:A,
IF(OR(F115=0,F115="",F115&lt;Parámetros!$B$8),"&gt;="&amp;Parámetros!$B$8,"&gt;="&amp;Listas!F115),
'Selección días no hábiles'!A:A,
IF(OR(G115=0,G115="",G115&gt;=Parámetros!$D$8),"&lt;="&amp;Parámetros!$D$8,"&lt;="&amp;Listas!G115),
'Selección días no hábiles'!C:C,"X"),0)</f>
        <v>1</v>
      </c>
    </row>
    <row r="116" spans="1:11">
      <c r="A116" s="23"/>
      <c r="B116" s="152">
        <v>135035898</v>
      </c>
      <c r="C116" s="153" t="s">
        <v>385</v>
      </c>
      <c r="D116" s="153" t="s">
        <v>75</v>
      </c>
      <c r="E116" s="154" t="s">
        <v>260</v>
      </c>
      <c r="F116" s="146">
        <v>0</v>
      </c>
      <c r="G116" s="146">
        <v>0</v>
      </c>
      <c r="H116" s="112">
        <f>+IF(AND(OR(F116="",F116=0),OR(G116="",G116=0)),1,IF(AND(OR(F116&lt;=Parámetros!$B$5,F116=0,F116=""),OR(G116&gt;Parámetros!$B$5,G116="",G116=0)),1,IF(AND(F116&gt;Parámetros!$B$5,F116&lt;=Parámetros!$D$5,OR(Listas!G116&gt;Parámetros!$B$5,G116="",G116=0)),1,0)))</f>
        <v>1</v>
      </c>
      <c r="I116" s="112">
        <f>+IF(AND(OR(F116="",F116=0),OR(G116="",G116=0)),1,IF(AND(OR(F116&lt;=Parámetros!$B$8,F116=0,F116=""),OR(G116&gt;Parámetros!$B$8,G116="",G116=0)),1,IF(AND(F116&gt;Parámetros!$B$8,F116&lt;=Parámetros!$D$8,OR(Listas!G116&gt;Parámetros!$B$8,G116="",G116=0)),1,0)))</f>
        <v>1</v>
      </c>
      <c r="J116" s="112">
        <f>IF(H116=1,
IF(AND(OR(F116=0,F116=""),OR(G116=0,G116="")),Parámetros!$D$5-Parámetros!$B$5+1,
IF(AND(OR(F116&lt;=Parámetros!$B$5,F116=0,F116=""),OR(G116&gt;Parámetros!$D$5,G116="",G116=0)),Parámetros!$D$5-Parámetros!$B$5+1,
IF(AND(OR(F116&lt;=Parámetros!$B$5,F116=0,F116=""),G116&lt;=Parámetros!$D$5),IF(OR(G116="",G116=0),Parámetros!$D$5-Parámetros!$B$5+1,G116-Parámetros!$B$5+1),
IF(AND(F116&gt;Parámetros!$B$5,OR(G116&gt;Parámetros!$D$5,G116="",G116=0)),Parámetros!$D$5-F116+1,
IF(AND(F116&gt;Parámetros!$B$5,G116&lt;=Parámetros!$D$5),G116-F116+1))))),0)
-
IF(H116=1,
COUNTIFS('Selección días no hábiles'!A:A,
IF(OR(F116=0,F116="",F116&lt;Parámetros!$B$5),"&gt;="&amp;Parámetros!$B$5,"&gt;="&amp;Listas!F116),
'Selección días no hábiles'!A:A,
IF(OR(G116=0,G116="",G116&gt;=Parámetros!$D$5),"&lt;="&amp;Parámetros!$D$5,"&lt;="&amp;Listas!G116),
'Selección días no hábiles'!C:C,"X"),0)</f>
        <v>43709</v>
      </c>
      <c r="K116" s="112">
        <f>IF(I116=1,
IF(AND(OR(F116=0,F116=""),OR(G116=0,G116="")),Parámetros!$D$8-Parámetros!$B$8+1,
IF(AND(F116&lt;=Parámetros!$B$8,OR(G116&gt;Parámetros!$D$8,G116="",G116=0)),Parámetros!$D$8-Parámetros!$B$8+1,
IF(AND(F116&lt;=Parámetros!$B$8,G116&lt;=Parámetros!$D$8),IF(OR(G116="",G116=0),Parámetros!$D$8-Parámetros!$B$8+1,G116-Parámetros!$B$8+1),
IF(AND(F116&gt;Parámetros!$B$8,OR(G116&gt;Parámetros!$D$8,G116="",G116=0)),Parámetros!$D$8-F116+1,
IF(AND(F116&gt;Parámetros!$B$8,G116&lt;=Parámetros!$D$8),G116-F116+1))))),0)
-
IF(I116=1,
COUNTIFS('Selección días no hábiles'!A:A,
IF(OR(F116=0,F116="",F116&lt;Parámetros!$B$8),"&gt;="&amp;Parámetros!$B$8,"&gt;="&amp;Listas!F116),
'Selección días no hábiles'!A:A,
IF(OR(G116=0,G116="",G116&gt;=Parámetros!$D$8),"&lt;="&amp;Parámetros!$D$8,"&lt;="&amp;Listas!G116),
'Selección días no hábiles'!C:C,"X"),0)</f>
        <v>1</v>
      </c>
    </row>
    <row r="117" spans="1:11">
      <c r="A117" s="23"/>
      <c r="B117" s="152">
        <v>92892305</v>
      </c>
      <c r="C117" s="153" t="s">
        <v>386</v>
      </c>
      <c r="D117" s="153" t="s">
        <v>1431</v>
      </c>
      <c r="E117" s="154" t="s">
        <v>259</v>
      </c>
      <c r="F117" s="146">
        <v>0</v>
      </c>
      <c r="G117" s="146">
        <v>0</v>
      </c>
      <c r="H117" s="112">
        <f>+IF(AND(OR(F117="",F117=0),OR(G117="",G117=0)),1,IF(AND(OR(F117&lt;=Parámetros!$B$5,F117=0,F117=""),OR(G117&gt;Parámetros!$B$5,G117="",G117=0)),1,IF(AND(F117&gt;Parámetros!$B$5,F117&lt;=Parámetros!$D$5,OR(Listas!G117&gt;Parámetros!$B$5,G117="",G117=0)),1,0)))</f>
        <v>1</v>
      </c>
      <c r="I117" s="112">
        <f>+IF(AND(OR(F117="",F117=0),OR(G117="",G117=0)),1,IF(AND(OR(F117&lt;=Parámetros!$B$8,F117=0,F117=""),OR(G117&gt;Parámetros!$B$8,G117="",G117=0)),1,IF(AND(F117&gt;Parámetros!$B$8,F117&lt;=Parámetros!$D$8,OR(Listas!G117&gt;Parámetros!$B$8,G117="",G117=0)),1,0)))</f>
        <v>1</v>
      </c>
      <c r="J117" s="112">
        <f>IF(H117=1,
IF(AND(OR(F117=0,F117=""),OR(G117=0,G117="")),Parámetros!$D$5-Parámetros!$B$5+1,
IF(AND(OR(F117&lt;=Parámetros!$B$5,F117=0,F117=""),OR(G117&gt;Parámetros!$D$5,G117="",G117=0)),Parámetros!$D$5-Parámetros!$B$5+1,
IF(AND(OR(F117&lt;=Parámetros!$B$5,F117=0,F117=""),G117&lt;=Parámetros!$D$5),IF(OR(G117="",G117=0),Parámetros!$D$5-Parámetros!$B$5+1,G117-Parámetros!$B$5+1),
IF(AND(F117&gt;Parámetros!$B$5,OR(G117&gt;Parámetros!$D$5,G117="",G117=0)),Parámetros!$D$5-F117+1,
IF(AND(F117&gt;Parámetros!$B$5,G117&lt;=Parámetros!$D$5),G117-F117+1))))),0)
-
IF(H117=1,
COUNTIFS('Selección días no hábiles'!A:A,
IF(OR(F117=0,F117="",F117&lt;Parámetros!$B$5),"&gt;="&amp;Parámetros!$B$5,"&gt;="&amp;Listas!F117),
'Selección días no hábiles'!A:A,
IF(OR(G117=0,G117="",G117&gt;=Parámetros!$D$5),"&lt;="&amp;Parámetros!$D$5,"&lt;="&amp;Listas!G117),
'Selección días no hábiles'!C:C,"X"),0)</f>
        <v>43709</v>
      </c>
      <c r="K117" s="112">
        <f>IF(I117=1,
IF(AND(OR(F117=0,F117=""),OR(G117=0,G117="")),Parámetros!$D$8-Parámetros!$B$8+1,
IF(AND(F117&lt;=Parámetros!$B$8,OR(G117&gt;Parámetros!$D$8,G117="",G117=0)),Parámetros!$D$8-Parámetros!$B$8+1,
IF(AND(F117&lt;=Parámetros!$B$8,G117&lt;=Parámetros!$D$8),IF(OR(G117="",G117=0),Parámetros!$D$8-Parámetros!$B$8+1,G117-Parámetros!$B$8+1),
IF(AND(F117&gt;Parámetros!$B$8,OR(G117&gt;Parámetros!$D$8,G117="",G117=0)),Parámetros!$D$8-F117+1,
IF(AND(F117&gt;Parámetros!$B$8,G117&lt;=Parámetros!$D$8),G117-F117+1))))),0)
-
IF(I117=1,
COUNTIFS('Selección días no hábiles'!A:A,
IF(OR(F117=0,F117="",F117&lt;Parámetros!$B$8),"&gt;="&amp;Parámetros!$B$8,"&gt;="&amp;Listas!F117),
'Selección días no hábiles'!A:A,
IF(OR(G117=0,G117="",G117&gt;=Parámetros!$D$8),"&lt;="&amp;Parámetros!$D$8,"&lt;="&amp;Listas!G117),
'Selección días no hábiles'!C:C,"X"),0)</f>
        <v>1</v>
      </c>
    </row>
    <row r="118" spans="1:11">
      <c r="A118" s="23"/>
      <c r="B118" s="152">
        <v>35956444</v>
      </c>
      <c r="C118" s="153" t="s">
        <v>387</v>
      </c>
      <c r="D118" s="153" t="s">
        <v>1432</v>
      </c>
      <c r="E118" s="154" t="s">
        <v>259</v>
      </c>
      <c r="F118" s="146">
        <v>0</v>
      </c>
      <c r="G118" s="146">
        <v>0</v>
      </c>
      <c r="H118" s="112">
        <f>+IF(AND(OR(F118="",F118=0),OR(G118="",G118=0)),1,IF(AND(OR(F118&lt;=Parámetros!$B$5,F118=0,F118=""),OR(G118&gt;Parámetros!$B$5,G118="",G118=0)),1,IF(AND(F118&gt;Parámetros!$B$5,F118&lt;=Parámetros!$D$5,OR(Listas!G118&gt;Parámetros!$B$5,G118="",G118=0)),1,0)))</f>
        <v>1</v>
      </c>
      <c r="I118" s="112">
        <f>+IF(AND(OR(F118="",F118=0),OR(G118="",G118=0)),1,IF(AND(OR(F118&lt;=Parámetros!$B$8,F118=0,F118=""),OR(G118&gt;Parámetros!$B$8,G118="",G118=0)),1,IF(AND(F118&gt;Parámetros!$B$8,F118&lt;=Parámetros!$D$8,OR(Listas!G118&gt;Parámetros!$B$8,G118="",G118=0)),1,0)))</f>
        <v>1</v>
      </c>
      <c r="J118" s="112">
        <f>IF(H118=1,
IF(AND(OR(F118=0,F118=""),OR(G118=0,G118="")),Parámetros!$D$5-Parámetros!$B$5+1,
IF(AND(OR(F118&lt;=Parámetros!$B$5,F118=0,F118=""),OR(G118&gt;Parámetros!$D$5,G118="",G118=0)),Parámetros!$D$5-Parámetros!$B$5+1,
IF(AND(OR(F118&lt;=Parámetros!$B$5,F118=0,F118=""),G118&lt;=Parámetros!$D$5),IF(OR(G118="",G118=0),Parámetros!$D$5-Parámetros!$B$5+1,G118-Parámetros!$B$5+1),
IF(AND(F118&gt;Parámetros!$B$5,OR(G118&gt;Parámetros!$D$5,G118="",G118=0)),Parámetros!$D$5-F118+1,
IF(AND(F118&gt;Parámetros!$B$5,G118&lt;=Parámetros!$D$5),G118-F118+1))))),0)
-
IF(H118=1,
COUNTIFS('Selección días no hábiles'!A:A,
IF(OR(F118=0,F118="",F118&lt;Parámetros!$B$5),"&gt;="&amp;Parámetros!$B$5,"&gt;="&amp;Listas!F118),
'Selección días no hábiles'!A:A,
IF(OR(G118=0,G118="",G118&gt;=Parámetros!$D$5),"&lt;="&amp;Parámetros!$D$5,"&lt;="&amp;Listas!G118),
'Selección días no hábiles'!C:C,"X"),0)</f>
        <v>43709</v>
      </c>
      <c r="K118" s="112">
        <f>IF(I118=1,
IF(AND(OR(F118=0,F118=""),OR(G118=0,G118="")),Parámetros!$D$8-Parámetros!$B$8+1,
IF(AND(F118&lt;=Parámetros!$B$8,OR(G118&gt;Parámetros!$D$8,G118="",G118=0)),Parámetros!$D$8-Parámetros!$B$8+1,
IF(AND(F118&lt;=Parámetros!$B$8,G118&lt;=Parámetros!$D$8),IF(OR(G118="",G118=0),Parámetros!$D$8-Parámetros!$B$8+1,G118-Parámetros!$B$8+1),
IF(AND(F118&gt;Parámetros!$B$8,OR(G118&gt;Parámetros!$D$8,G118="",G118=0)),Parámetros!$D$8-F118+1,
IF(AND(F118&gt;Parámetros!$B$8,G118&lt;=Parámetros!$D$8),G118-F118+1))))),0)
-
IF(I118=1,
COUNTIFS('Selección días no hábiles'!A:A,
IF(OR(F118=0,F118="",F118&lt;Parámetros!$B$8),"&gt;="&amp;Parámetros!$B$8,"&gt;="&amp;Listas!F118),
'Selección días no hábiles'!A:A,
IF(OR(G118=0,G118="",G118&gt;=Parámetros!$D$8),"&lt;="&amp;Parámetros!$D$8,"&lt;="&amp;Listas!G118),
'Selección días no hábiles'!C:C,"X"),0)</f>
        <v>1</v>
      </c>
    </row>
    <row r="119" spans="1:11">
      <c r="A119" s="23"/>
      <c r="B119" s="152">
        <v>22636463</v>
      </c>
      <c r="C119" s="153" t="s">
        <v>388</v>
      </c>
      <c r="D119" s="153" t="s">
        <v>1433</v>
      </c>
      <c r="E119" s="154" t="s">
        <v>258</v>
      </c>
      <c r="F119" s="146">
        <v>0</v>
      </c>
      <c r="G119" s="146">
        <v>0</v>
      </c>
      <c r="H119" s="112">
        <f>+IF(AND(OR(F119="",F119=0),OR(G119="",G119=0)),1,IF(AND(OR(F119&lt;=Parámetros!$B$5,F119=0,F119=""),OR(G119&gt;Parámetros!$B$5,G119="",G119=0)),1,IF(AND(F119&gt;Parámetros!$B$5,F119&lt;=Parámetros!$D$5,OR(Listas!G119&gt;Parámetros!$B$5,G119="",G119=0)),1,0)))</f>
        <v>1</v>
      </c>
      <c r="I119" s="112">
        <f>+IF(AND(OR(F119="",F119=0),OR(G119="",G119=0)),1,IF(AND(OR(F119&lt;=Parámetros!$B$8,F119=0,F119=""),OR(G119&gt;Parámetros!$B$8,G119="",G119=0)),1,IF(AND(F119&gt;Parámetros!$B$8,F119&lt;=Parámetros!$D$8,OR(Listas!G119&gt;Parámetros!$B$8,G119="",G119=0)),1,0)))</f>
        <v>1</v>
      </c>
      <c r="J119" s="112">
        <f>IF(H119=1,
IF(AND(OR(F119=0,F119=""),OR(G119=0,G119="")),Parámetros!$D$5-Parámetros!$B$5+1,
IF(AND(OR(F119&lt;=Parámetros!$B$5,F119=0,F119=""),OR(G119&gt;Parámetros!$D$5,G119="",G119=0)),Parámetros!$D$5-Parámetros!$B$5+1,
IF(AND(OR(F119&lt;=Parámetros!$B$5,F119=0,F119=""),G119&lt;=Parámetros!$D$5),IF(OR(G119="",G119=0),Parámetros!$D$5-Parámetros!$B$5+1,G119-Parámetros!$B$5+1),
IF(AND(F119&gt;Parámetros!$B$5,OR(G119&gt;Parámetros!$D$5,G119="",G119=0)),Parámetros!$D$5-F119+1,
IF(AND(F119&gt;Parámetros!$B$5,G119&lt;=Parámetros!$D$5),G119-F119+1))))),0)
-
IF(H119=1,
COUNTIFS('Selección días no hábiles'!A:A,
IF(OR(F119=0,F119="",F119&lt;Parámetros!$B$5),"&gt;="&amp;Parámetros!$B$5,"&gt;="&amp;Listas!F119),
'Selección días no hábiles'!A:A,
IF(OR(G119=0,G119="",G119&gt;=Parámetros!$D$5),"&lt;="&amp;Parámetros!$D$5,"&lt;="&amp;Listas!G119),
'Selección días no hábiles'!C:C,"X"),0)</f>
        <v>43709</v>
      </c>
      <c r="K119" s="112">
        <f>IF(I119=1,
IF(AND(OR(F119=0,F119=""),OR(G119=0,G119="")),Parámetros!$D$8-Parámetros!$B$8+1,
IF(AND(F119&lt;=Parámetros!$B$8,OR(G119&gt;Parámetros!$D$8,G119="",G119=0)),Parámetros!$D$8-Parámetros!$B$8+1,
IF(AND(F119&lt;=Parámetros!$B$8,G119&lt;=Parámetros!$D$8),IF(OR(G119="",G119=0),Parámetros!$D$8-Parámetros!$B$8+1,G119-Parámetros!$B$8+1),
IF(AND(F119&gt;Parámetros!$B$8,OR(G119&gt;Parámetros!$D$8,G119="",G119=0)),Parámetros!$D$8-F119+1,
IF(AND(F119&gt;Parámetros!$B$8,G119&lt;=Parámetros!$D$8),G119-F119+1))))),0)
-
IF(I119=1,
COUNTIFS('Selección días no hábiles'!A:A,
IF(OR(F119=0,F119="",F119&lt;Parámetros!$B$8),"&gt;="&amp;Parámetros!$B$8,"&gt;="&amp;Listas!F119),
'Selección días no hábiles'!A:A,
IF(OR(G119=0,G119="",G119&gt;=Parámetros!$D$8),"&lt;="&amp;Parámetros!$D$8,"&lt;="&amp;Listas!G119),
'Selección días no hábiles'!C:C,"X"),0)</f>
        <v>1</v>
      </c>
    </row>
    <row r="120" spans="1:11">
      <c r="A120" s="23"/>
      <c r="B120" s="152">
        <v>30075549</v>
      </c>
      <c r="C120" s="153" t="s">
        <v>389</v>
      </c>
      <c r="D120" s="153" t="s">
        <v>1434</v>
      </c>
      <c r="E120" s="154" t="s">
        <v>258</v>
      </c>
      <c r="F120" s="146">
        <v>0</v>
      </c>
      <c r="G120" s="146">
        <v>0</v>
      </c>
      <c r="H120" s="112">
        <f>+IF(AND(OR(F120="",F120=0),OR(G120="",G120=0)),1,IF(AND(OR(F120&lt;=Parámetros!$B$5,F120=0,F120=""),OR(G120&gt;Parámetros!$B$5,G120="",G120=0)),1,IF(AND(F120&gt;Parámetros!$B$5,F120&lt;=Parámetros!$D$5,OR(Listas!G120&gt;Parámetros!$B$5,G120="",G120=0)),1,0)))</f>
        <v>1</v>
      </c>
      <c r="I120" s="112">
        <f>+IF(AND(OR(F120="",F120=0),OR(G120="",G120=0)),1,IF(AND(OR(F120&lt;=Parámetros!$B$8,F120=0,F120=""),OR(G120&gt;Parámetros!$B$8,G120="",G120=0)),1,IF(AND(F120&gt;Parámetros!$B$8,F120&lt;=Parámetros!$D$8,OR(Listas!G120&gt;Parámetros!$B$8,G120="",G120=0)),1,0)))</f>
        <v>1</v>
      </c>
      <c r="J120" s="112">
        <f>IF(H120=1,
IF(AND(OR(F120=0,F120=""),OR(G120=0,G120="")),Parámetros!$D$5-Parámetros!$B$5+1,
IF(AND(OR(F120&lt;=Parámetros!$B$5,F120=0,F120=""),OR(G120&gt;Parámetros!$D$5,G120="",G120=0)),Parámetros!$D$5-Parámetros!$B$5+1,
IF(AND(OR(F120&lt;=Parámetros!$B$5,F120=0,F120=""),G120&lt;=Parámetros!$D$5),IF(OR(G120="",G120=0),Parámetros!$D$5-Parámetros!$B$5+1,G120-Parámetros!$B$5+1),
IF(AND(F120&gt;Parámetros!$B$5,OR(G120&gt;Parámetros!$D$5,G120="",G120=0)),Parámetros!$D$5-F120+1,
IF(AND(F120&gt;Parámetros!$B$5,G120&lt;=Parámetros!$D$5),G120-F120+1))))),0)
-
IF(H120=1,
COUNTIFS('Selección días no hábiles'!A:A,
IF(OR(F120=0,F120="",F120&lt;Parámetros!$B$5),"&gt;="&amp;Parámetros!$B$5,"&gt;="&amp;Listas!F120),
'Selección días no hábiles'!A:A,
IF(OR(G120=0,G120="",G120&gt;=Parámetros!$D$5),"&lt;="&amp;Parámetros!$D$5,"&lt;="&amp;Listas!G120),
'Selección días no hábiles'!C:C,"X"),0)</f>
        <v>43709</v>
      </c>
      <c r="K120" s="112">
        <f>IF(I120=1,
IF(AND(OR(F120=0,F120=""),OR(G120=0,G120="")),Parámetros!$D$8-Parámetros!$B$8+1,
IF(AND(F120&lt;=Parámetros!$B$8,OR(G120&gt;Parámetros!$D$8,G120="",G120=0)),Parámetros!$D$8-Parámetros!$B$8+1,
IF(AND(F120&lt;=Parámetros!$B$8,G120&lt;=Parámetros!$D$8),IF(OR(G120="",G120=0),Parámetros!$D$8-Parámetros!$B$8+1,G120-Parámetros!$B$8+1),
IF(AND(F120&gt;Parámetros!$B$8,OR(G120&gt;Parámetros!$D$8,G120="",G120=0)),Parámetros!$D$8-F120+1,
IF(AND(F120&gt;Parámetros!$B$8,G120&lt;=Parámetros!$D$8),G120-F120+1))))),0)
-
IF(I120=1,
COUNTIFS('Selección días no hábiles'!A:A,
IF(OR(F120=0,F120="",F120&lt;Parámetros!$B$8),"&gt;="&amp;Parámetros!$B$8,"&gt;="&amp;Listas!F120),
'Selección días no hábiles'!A:A,
IF(OR(G120=0,G120="",G120&gt;=Parámetros!$D$8),"&lt;="&amp;Parámetros!$D$8,"&lt;="&amp;Listas!G120),
'Selección días no hábiles'!C:C,"X"),0)</f>
        <v>1</v>
      </c>
    </row>
    <row r="121" spans="1:11">
      <c r="A121" s="23"/>
      <c r="B121" s="152">
        <v>34564913</v>
      </c>
      <c r="C121" s="153" t="s">
        <v>390</v>
      </c>
      <c r="D121" s="153" t="s">
        <v>1435</v>
      </c>
      <c r="E121" s="154" t="s">
        <v>257</v>
      </c>
      <c r="F121" s="146">
        <v>0</v>
      </c>
      <c r="G121" s="146">
        <v>0</v>
      </c>
      <c r="H121" s="112">
        <f>+IF(AND(OR(F121="",F121=0),OR(G121="",G121=0)),1,IF(AND(OR(F121&lt;=Parámetros!$B$5,F121=0,F121=""),OR(G121&gt;Parámetros!$B$5,G121="",G121=0)),1,IF(AND(F121&gt;Parámetros!$B$5,F121&lt;=Parámetros!$D$5,OR(Listas!G121&gt;Parámetros!$B$5,G121="",G121=0)),1,0)))</f>
        <v>1</v>
      </c>
      <c r="I121" s="112">
        <f>+IF(AND(OR(F121="",F121=0),OR(G121="",G121=0)),1,IF(AND(OR(F121&lt;=Parámetros!$B$8,F121=0,F121=""),OR(G121&gt;Parámetros!$B$8,G121="",G121=0)),1,IF(AND(F121&gt;Parámetros!$B$8,F121&lt;=Parámetros!$D$8,OR(Listas!G121&gt;Parámetros!$B$8,G121="",G121=0)),1,0)))</f>
        <v>1</v>
      </c>
      <c r="J121" s="112">
        <f>IF(H121=1,
IF(AND(OR(F121=0,F121=""),OR(G121=0,G121="")),Parámetros!$D$5-Parámetros!$B$5+1,
IF(AND(OR(F121&lt;=Parámetros!$B$5,F121=0,F121=""),OR(G121&gt;Parámetros!$D$5,G121="",G121=0)),Parámetros!$D$5-Parámetros!$B$5+1,
IF(AND(OR(F121&lt;=Parámetros!$B$5,F121=0,F121=""),G121&lt;=Parámetros!$D$5),IF(OR(G121="",G121=0),Parámetros!$D$5-Parámetros!$B$5+1,G121-Parámetros!$B$5+1),
IF(AND(F121&gt;Parámetros!$B$5,OR(G121&gt;Parámetros!$D$5,G121="",G121=0)),Parámetros!$D$5-F121+1,
IF(AND(F121&gt;Parámetros!$B$5,G121&lt;=Parámetros!$D$5),G121-F121+1))))),0)
-
IF(H121=1,
COUNTIFS('Selección días no hábiles'!A:A,
IF(OR(F121=0,F121="",F121&lt;Parámetros!$B$5),"&gt;="&amp;Parámetros!$B$5,"&gt;="&amp;Listas!F121),
'Selección días no hábiles'!A:A,
IF(OR(G121=0,G121="",G121&gt;=Parámetros!$D$5),"&lt;="&amp;Parámetros!$D$5,"&lt;="&amp;Listas!G121),
'Selección días no hábiles'!C:C,"X"),0)</f>
        <v>43709</v>
      </c>
      <c r="K121" s="112">
        <f>IF(I121=1,
IF(AND(OR(F121=0,F121=""),OR(G121=0,G121="")),Parámetros!$D$8-Parámetros!$B$8+1,
IF(AND(F121&lt;=Parámetros!$B$8,OR(G121&gt;Parámetros!$D$8,G121="",G121=0)),Parámetros!$D$8-Parámetros!$B$8+1,
IF(AND(F121&lt;=Parámetros!$B$8,G121&lt;=Parámetros!$D$8),IF(OR(G121="",G121=0),Parámetros!$D$8-Parámetros!$B$8+1,G121-Parámetros!$B$8+1),
IF(AND(F121&gt;Parámetros!$B$8,OR(G121&gt;Parámetros!$D$8,G121="",G121=0)),Parámetros!$D$8-F121+1,
IF(AND(F121&gt;Parámetros!$B$8,G121&lt;=Parámetros!$D$8),G121-F121+1))))),0)
-
IF(I121=1,
COUNTIFS('Selección días no hábiles'!A:A,
IF(OR(F121=0,F121="",F121&lt;Parámetros!$B$8),"&gt;="&amp;Parámetros!$B$8,"&gt;="&amp;Listas!F121),
'Selección días no hábiles'!A:A,
IF(OR(G121=0,G121="",G121&gt;=Parámetros!$D$8),"&lt;="&amp;Parámetros!$D$8,"&lt;="&amp;Listas!G121),
'Selección días no hábiles'!C:C,"X"),0)</f>
        <v>1</v>
      </c>
    </row>
    <row r="122" spans="1:11">
      <c r="A122" s="23"/>
      <c r="B122" s="152">
        <v>4437697</v>
      </c>
      <c r="C122" s="153" t="s">
        <v>391</v>
      </c>
      <c r="D122" s="153" t="s">
        <v>1436</v>
      </c>
      <c r="E122" s="154" t="s">
        <v>257</v>
      </c>
      <c r="F122" s="146">
        <v>0</v>
      </c>
      <c r="G122" s="146">
        <v>0</v>
      </c>
      <c r="H122" s="112">
        <f>+IF(AND(OR(F122="",F122=0),OR(G122="",G122=0)),1,IF(AND(OR(F122&lt;=Parámetros!$B$5,F122=0,F122=""),OR(G122&gt;Parámetros!$B$5,G122="",G122=0)),1,IF(AND(F122&gt;Parámetros!$B$5,F122&lt;=Parámetros!$D$5,OR(Listas!G122&gt;Parámetros!$B$5,G122="",G122=0)),1,0)))</f>
        <v>1</v>
      </c>
      <c r="I122" s="112">
        <f>+IF(AND(OR(F122="",F122=0),OR(G122="",G122=0)),1,IF(AND(OR(F122&lt;=Parámetros!$B$8,F122=0,F122=""),OR(G122&gt;Parámetros!$B$8,G122="",G122=0)),1,IF(AND(F122&gt;Parámetros!$B$8,F122&lt;=Parámetros!$D$8,OR(Listas!G122&gt;Parámetros!$B$8,G122="",G122=0)),1,0)))</f>
        <v>1</v>
      </c>
      <c r="J122" s="112">
        <f>IF(H122=1,
IF(AND(OR(F122=0,F122=""),OR(G122=0,G122="")),Parámetros!$D$5-Parámetros!$B$5+1,
IF(AND(OR(F122&lt;=Parámetros!$B$5,F122=0,F122=""),OR(G122&gt;Parámetros!$D$5,G122="",G122=0)),Parámetros!$D$5-Parámetros!$B$5+1,
IF(AND(OR(F122&lt;=Parámetros!$B$5,F122=0,F122=""),G122&lt;=Parámetros!$D$5),IF(OR(G122="",G122=0),Parámetros!$D$5-Parámetros!$B$5+1,G122-Parámetros!$B$5+1),
IF(AND(F122&gt;Parámetros!$B$5,OR(G122&gt;Parámetros!$D$5,G122="",G122=0)),Parámetros!$D$5-F122+1,
IF(AND(F122&gt;Parámetros!$B$5,G122&lt;=Parámetros!$D$5),G122-F122+1))))),0)
-
IF(H122=1,
COUNTIFS('Selección días no hábiles'!A:A,
IF(OR(F122=0,F122="",F122&lt;Parámetros!$B$5),"&gt;="&amp;Parámetros!$B$5,"&gt;="&amp;Listas!F122),
'Selección días no hábiles'!A:A,
IF(OR(G122=0,G122="",G122&gt;=Parámetros!$D$5),"&lt;="&amp;Parámetros!$D$5,"&lt;="&amp;Listas!G122),
'Selección días no hábiles'!C:C,"X"),0)</f>
        <v>43709</v>
      </c>
      <c r="K122" s="112">
        <f>IF(I122=1,
IF(AND(OR(F122=0,F122=""),OR(G122=0,G122="")),Parámetros!$D$8-Parámetros!$B$8+1,
IF(AND(F122&lt;=Parámetros!$B$8,OR(G122&gt;Parámetros!$D$8,G122="",G122=0)),Parámetros!$D$8-Parámetros!$B$8+1,
IF(AND(F122&lt;=Parámetros!$B$8,G122&lt;=Parámetros!$D$8),IF(OR(G122="",G122=0),Parámetros!$D$8-Parámetros!$B$8+1,G122-Parámetros!$B$8+1),
IF(AND(F122&gt;Parámetros!$B$8,OR(G122&gt;Parámetros!$D$8,G122="",G122=0)),Parámetros!$D$8-F122+1,
IF(AND(F122&gt;Parámetros!$B$8,G122&lt;=Parámetros!$D$8),G122-F122+1))))),0)
-
IF(I122=1,
COUNTIFS('Selección días no hábiles'!A:A,
IF(OR(F122=0,F122="",F122&lt;Parámetros!$B$8),"&gt;="&amp;Parámetros!$B$8,"&gt;="&amp;Listas!F122),
'Selección días no hábiles'!A:A,
IF(OR(G122=0,G122="",G122&gt;=Parámetros!$D$8),"&lt;="&amp;Parámetros!$D$8,"&lt;="&amp;Listas!G122),
'Selección días no hábiles'!C:C,"X"),0)</f>
        <v>1</v>
      </c>
    </row>
    <row r="123" spans="1:11">
      <c r="A123" s="23"/>
      <c r="B123" s="152">
        <v>31115385</v>
      </c>
      <c r="C123" s="153" t="s">
        <v>392</v>
      </c>
      <c r="D123" s="153" t="s">
        <v>1437</v>
      </c>
      <c r="E123" s="154" t="s">
        <v>257</v>
      </c>
      <c r="F123" s="146">
        <v>0</v>
      </c>
      <c r="G123" s="146">
        <v>0</v>
      </c>
      <c r="H123" s="112">
        <f>+IF(AND(OR(F123="",F123=0),OR(G123="",G123=0)),1,IF(AND(OR(F123&lt;=Parámetros!$B$5,F123=0,F123=""),OR(G123&gt;Parámetros!$B$5,G123="",G123=0)),1,IF(AND(F123&gt;Parámetros!$B$5,F123&lt;=Parámetros!$D$5,OR(Listas!G123&gt;Parámetros!$B$5,G123="",G123=0)),1,0)))</f>
        <v>1</v>
      </c>
      <c r="I123" s="112">
        <f>+IF(AND(OR(F123="",F123=0),OR(G123="",G123=0)),1,IF(AND(OR(F123&lt;=Parámetros!$B$8,F123=0,F123=""),OR(G123&gt;Parámetros!$B$8,G123="",G123=0)),1,IF(AND(F123&gt;Parámetros!$B$8,F123&lt;=Parámetros!$D$8,OR(Listas!G123&gt;Parámetros!$B$8,G123="",G123=0)),1,0)))</f>
        <v>1</v>
      </c>
      <c r="J123" s="112">
        <f>IF(H123=1,
IF(AND(OR(F123=0,F123=""),OR(G123=0,G123="")),Parámetros!$D$5-Parámetros!$B$5+1,
IF(AND(OR(F123&lt;=Parámetros!$B$5,F123=0,F123=""),OR(G123&gt;Parámetros!$D$5,G123="",G123=0)),Parámetros!$D$5-Parámetros!$B$5+1,
IF(AND(OR(F123&lt;=Parámetros!$B$5,F123=0,F123=""),G123&lt;=Parámetros!$D$5),IF(OR(G123="",G123=0),Parámetros!$D$5-Parámetros!$B$5+1,G123-Parámetros!$B$5+1),
IF(AND(F123&gt;Parámetros!$B$5,OR(G123&gt;Parámetros!$D$5,G123="",G123=0)),Parámetros!$D$5-F123+1,
IF(AND(F123&gt;Parámetros!$B$5,G123&lt;=Parámetros!$D$5),G123-F123+1))))),0)
-
IF(H123=1,
COUNTIFS('Selección días no hábiles'!A:A,
IF(OR(F123=0,F123="",F123&lt;Parámetros!$B$5),"&gt;="&amp;Parámetros!$B$5,"&gt;="&amp;Listas!F123),
'Selección días no hábiles'!A:A,
IF(OR(G123=0,G123="",G123&gt;=Parámetros!$D$5),"&lt;="&amp;Parámetros!$D$5,"&lt;="&amp;Listas!G123),
'Selección días no hábiles'!C:C,"X"),0)</f>
        <v>43709</v>
      </c>
      <c r="K123" s="112">
        <f>IF(I123=1,
IF(AND(OR(F123=0,F123=""),OR(G123=0,G123="")),Parámetros!$D$8-Parámetros!$B$8+1,
IF(AND(F123&lt;=Parámetros!$B$8,OR(G123&gt;Parámetros!$D$8,G123="",G123=0)),Parámetros!$D$8-Parámetros!$B$8+1,
IF(AND(F123&lt;=Parámetros!$B$8,G123&lt;=Parámetros!$D$8),IF(OR(G123="",G123=0),Parámetros!$D$8-Parámetros!$B$8+1,G123-Parámetros!$B$8+1),
IF(AND(F123&gt;Parámetros!$B$8,OR(G123&gt;Parámetros!$D$8,G123="",G123=0)),Parámetros!$D$8-F123+1,
IF(AND(F123&gt;Parámetros!$B$8,G123&lt;=Parámetros!$D$8),G123-F123+1))))),0)
-
IF(I123=1,
COUNTIFS('Selección días no hábiles'!A:A,
IF(OR(F123=0,F123="",F123&lt;Parámetros!$B$8),"&gt;="&amp;Parámetros!$B$8,"&gt;="&amp;Listas!F123),
'Selección días no hábiles'!A:A,
IF(OR(G123=0,G123="",G123&gt;=Parámetros!$D$8),"&lt;="&amp;Parámetros!$D$8,"&lt;="&amp;Listas!G123),
'Selección días no hábiles'!C:C,"X"),0)</f>
        <v>1</v>
      </c>
    </row>
    <row r="124" spans="1:11">
      <c r="A124" s="23"/>
      <c r="B124" s="152">
        <v>13190478</v>
      </c>
      <c r="C124" s="153" t="s">
        <v>393</v>
      </c>
      <c r="D124" s="153" t="s">
        <v>1438</v>
      </c>
      <c r="E124" s="154" t="s">
        <v>257</v>
      </c>
      <c r="F124" s="146">
        <v>0</v>
      </c>
      <c r="G124" s="146">
        <v>0</v>
      </c>
      <c r="H124" s="112">
        <f>+IF(AND(OR(F124="",F124=0),OR(G124="",G124=0)),1,IF(AND(OR(F124&lt;=Parámetros!$B$5,F124=0,F124=""),OR(G124&gt;Parámetros!$B$5,G124="",G124=0)),1,IF(AND(F124&gt;Parámetros!$B$5,F124&lt;=Parámetros!$D$5,OR(Listas!G124&gt;Parámetros!$B$5,G124="",G124=0)),1,0)))</f>
        <v>1</v>
      </c>
      <c r="I124" s="112">
        <f>+IF(AND(OR(F124="",F124=0),OR(G124="",G124=0)),1,IF(AND(OR(F124&lt;=Parámetros!$B$8,F124=0,F124=""),OR(G124&gt;Parámetros!$B$8,G124="",G124=0)),1,IF(AND(F124&gt;Parámetros!$B$8,F124&lt;=Parámetros!$D$8,OR(Listas!G124&gt;Parámetros!$B$8,G124="",G124=0)),1,0)))</f>
        <v>1</v>
      </c>
      <c r="J124" s="112">
        <f>IF(H124=1,
IF(AND(OR(F124=0,F124=""),OR(G124=0,G124="")),Parámetros!$D$5-Parámetros!$B$5+1,
IF(AND(OR(F124&lt;=Parámetros!$B$5,F124=0,F124=""),OR(G124&gt;Parámetros!$D$5,G124="",G124=0)),Parámetros!$D$5-Parámetros!$B$5+1,
IF(AND(OR(F124&lt;=Parámetros!$B$5,F124=0,F124=""),G124&lt;=Parámetros!$D$5),IF(OR(G124="",G124=0),Parámetros!$D$5-Parámetros!$B$5+1,G124-Parámetros!$B$5+1),
IF(AND(F124&gt;Parámetros!$B$5,OR(G124&gt;Parámetros!$D$5,G124="",G124=0)),Parámetros!$D$5-F124+1,
IF(AND(F124&gt;Parámetros!$B$5,G124&lt;=Parámetros!$D$5),G124-F124+1))))),0)
-
IF(H124=1,
COUNTIFS('Selección días no hábiles'!A:A,
IF(OR(F124=0,F124="",F124&lt;Parámetros!$B$5),"&gt;="&amp;Parámetros!$B$5,"&gt;="&amp;Listas!F124),
'Selección días no hábiles'!A:A,
IF(OR(G124=0,G124="",G124&gt;=Parámetros!$D$5),"&lt;="&amp;Parámetros!$D$5,"&lt;="&amp;Listas!G124),
'Selección días no hábiles'!C:C,"X"),0)</f>
        <v>43709</v>
      </c>
      <c r="K124" s="112">
        <f>IF(I124=1,
IF(AND(OR(F124=0,F124=""),OR(G124=0,G124="")),Parámetros!$D$8-Parámetros!$B$8+1,
IF(AND(F124&lt;=Parámetros!$B$8,OR(G124&gt;Parámetros!$D$8,G124="",G124=0)),Parámetros!$D$8-Parámetros!$B$8+1,
IF(AND(F124&lt;=Parámetros!$B$8,G124&lt;=Parámetros!$D$8),IF(OR(G124="",G124=0),Parámetros!$D$8-Parámetros!$B$8+1,G124-Parámetros!$B$8+1),
IF(AND(F124&gt;Parámetros!$B$8,OR(G124&gt;Parámetros!$D$8,G124="",G124=0)),Parámetros!$D$8-F124+1,
IF(AND(F124&gt;Parámetros!$B$8,G124&lt;=Parámetros!$D$8),G124-F124+1))))),0)
-
IF(I124=1,
COUNTIFS('Selección días no hábiles'!A:A,
IF(OR(F124=0,F124="",F124&lt;Parámetros!$B$8),"&gt;="&amp;Parámetros!$B$8,"&gt;="&amp;Listas!F124),
'Selección días no hábiles'!A:A,
IF(OR(G124=0,G124="",G124&gt;=Parámetros!$D$8),"&lt;="&amp;Parámetros!$D$8,"&lt;="&amp;Listas!G124),
'Selección días no hábiles'!C:C,"X"),0)</f>
        <v>1</v>
      </c>
    </row>
    <row r="125" spans="1:11">
      <c r="A125" s="23"/>
      <c r="B125" s="152">
        <v>31419119</v>
      </c>
      <c r="C125" s="153" t="s">
        <v>394</v>
      </c>
      <c r="D125" s="153" t="s">
        <v>1333</v>
      </c>
      <c r="E125" s="154" t="s">
        <v>257</v>
      </c>
      <c r="F125" s="146">
        <v>0</v>
      </c>
      <c r="G125" s="146">
        <v>0</v>
      </c>
      <c r="H125" s="112">
        <f>+IF(AND(OR(F125="",F125=0),OR(G125="",G125=0)),1,IF(AND(OR(F125&lt;=Parámetros!$B$5,F125=0,F125=""),OR(G125&gt;Parámetros!$B$5,G125="",G125=0)),1,IF(AND(F125&gt;Parámetros!$B$5,F125&lt;=Parámetros!$D$5,OR(Listas!G125&gt;Parámetros!$B$5,G125="",G125=0)),1,0)))</f>
        <v>1</v>
      </c>
      <c r="I125" s="112">
        <f>+IF(AND(OR(F125="",F125=0),OR(G125="",G125=0)),1,IF(AND(OR(F125&lt;=Parámetros!$B$8,F125=0,F125=""),OR(G125&gt;Parámetros!$B$8,G125="",G125=0)),1,IF(AND(F125&gt;Parámetros!$B$8,F125&lt;=Parámetros!$D$8,OR(Listas!G125&gt;Parámetros!$B$8,G125="",G125=0)),1,0)))</f>
        <v>1</v>
      </c>
      <c r="J125" s="112">
        <f>IF(H125=1,
IF(AND(OR(F125=0,F125=""),OR(G125=0,G125="")),Parámetros!$D$5-Parámetros!$B$5+1,
IF(AND(OR(F125&lt;=Parámetros!$B$5,F125=0,F125=""),OR(G125&gt;Parámetros!$D$5,G125="",G125=0)),Parámetros!$D$5-Parámetros!$B$5+1,
IF(AND(OR(F125&lt;=Parámetros!$B$5,F125=0,F125=""),G125&lt;=Parámetros!$D$5),IF(OR(G125="",G125=0),Parámetros!$D$5-Parámetros!$B$5+1,G125-Parámetros!$B$5+1),
IF(AND(F125&gt;Parámetros!$B$5,OR(G125&gt;Parámetros!$D$5,G125="",G125=0)),Parámetros!$D$5-F125+1,
IF(AND(F125&gt;Parámetros!$B$5,G125&lt;=Parámetros!$D$5),G125-F125+1))))),0)
-
IF(H125=1,
COUNTIFS('Selección días no hábiles'!A:A,
IF(OR(F125=0,F125="",F125&lt;Parámetros!$B$5),"&gt;="&amp;Parámetros!$B$5,"&gt;="&amp;Listas!F125),
'Selección días no hábiles'!A:A,
IF(OR(G125=0,G125="",G125&gt;=Parámetros!$D$5),"&lt;="&amp;Parámetros!$D$5,"&lt;="&amp;Listas!G125),
'Selección días no hábiles'!C:C,"X"),0)</f>
        <v>43709</v>
      </c>
      <c r="K125" s="112">
        <f>IF(I125=1,
IF(AND(OR(F125=0,F125=""),OR(G125=0,G125="")),Parámetros!$D$8-Parámetros!$B$8+1,
IF(AND(F125&lt;=Parámetros!$B$8,OR(G125&gt;Parámetros!$D$8,G125="",G125=0)),Parámetros!$D$8-Parámetros!$B$8+1,
IF(AND(F125&lt;=Parámetros!$B$8,G125&lt;=Parámetros!$D$8),IF(OR(G125="",G125=0),Parámetros!$D$8-Parámetros!$B$8+1,G125-Parámetros!$B$8+1),
IF(AND(F125&gt;Parámetros!$B$8,OR(G125&gt;Parámetros!$D$8,G125="",G125=0)),Parámetros!$D$8-F125+1,
IF(AND(F125&gt;Parámetros!$B$8,G125&lt;=Parámetros!$D$8),G125-F125+1))))),0)
-
IF(I125=1,
COUNTIFS('Selección días no hábiles'!A:A,
IF(OR(F125=0,F125="",F125&lt;Parámetros!$B$8),"&gt;="&amp;Parámetros!$B$8,"&gt;="&amp;Listas!F125),
'Selección días no hábiles'!A:A,
IF(OR(G125=0,G125="",G125&gt;=Parámetros!$D$8),"&lt;="&amp;Parámetros!$D$8,"&lt;="&amp;Listas!G125),
'Selección días no hábiles'!C:C,"X"),0)</f>
        <v>1</v>
      </c>
    </row>
    <row r="126" spans="1:11">
      <c r="A126" s="23"/>
      <c r="B126" s="152">
        <v>29113835</v>
      </c>
      <c r="C126" s="153" t="s">
        <v>395</v>
      </c>
      <c r="D126" s="153" t="s">
        <v>1439</v>
      </c>
      <c r="E126" s="154" t="s">
        <v>257</v>
      </c>
      <c r="F126" s="146">
        <v>0</v>
      </c>
      <c r="G126" s="146">
        <v>0</v>
      </c>
      <c r="H126" s="112">
        <f>+IF(AND(OR(F126="",F126=0),OR(G126="",G126=0)),1,IF(AND(OR(F126&lt;=Parámetros!$B$5,F126=0,F126=""),OR(G126&gt;Parámetros!$B$5,G126="",G126=0)),1,IF(AND(F126&gt;Parámetros!$B$5,F126&lt;=Parámetros!$D$5,OR(Listas!G126&gt;Parámetros!$B$5,G126="",G126=0)),1,0)))</f>
        <v>1</v>
      </c>
      <c r="I126" s="112">
        <f>+IF(AND(OR(F126="",F126=0),OR(G126="",G126=0)),1,IF(AND(OR(F126&lt;=Parámetros!$B$8,F126=0,F126=""),OR(G126&gt;Parámetros!$B$8,G126="",G126=0)),1,IF(AND(F126&gt;Parámetros!$B$8,F126&lt;=Parámetros!$D$8,OR(Listas!G126&gt;Parámetros!$B$8,G126="",G126=0)),1,0)))</f>
        <v>1</v>
      </c>
      <c r="J126" s="112">
        <f>IF(H126=1,
IF(AND(OR(F126=0,F126=""),OR(G126=0,G126="")),Parámetros!$D$5-Parámetros!$B$5+1,
IF(AND(OR(F126&lt;=Parámetros!$B$5,F126=0,F126=""),OR(G126&gt;Parámetros!$D$5,G126="",G126=0)),Parámetros!$D$5-Parámetros!$B$5+1,
IF(AND(OR(F126&lt;=Parámetros!$B$5,F126=0,F126=""),G126&lt;=Parámetros!$D$5),IF(OR(G126="",G126=0),Parámetros!$D$5-Parámetros!$B$5+1,G126-Parámetros!$B$5+1),
IF(AND(F126&gt;Parámetros!$B$5,OR(G126&gt;Parámetros!$D$5,G126="",G126=0)),Parámetros!$D$5-F126+1,
IF(AND(F126&gt;Parámetros!$B$5,G126&lt;=Parámetros!$D$5),G126-F126+1))))),0)
-
IF(H126=1,
COUNTIFS('Selección días no hábiles'!A:A,
IF(OR(F126=0,F126="",F126&lt;Parámetros!$B$5),"&gt;="&amp;Parámetros!$B$5,"&gt;="&amp;Listas!F126),
'Selección días no hábiles'!A:A,
IF(OR(G126=0,G126="",G126&gt;=Parámetros!$D$5),"&lt;="&amp;Parámetros!$D$5,"&lt;="&amp;Listas!G126),
'Selección días no hábiles'!C:C,"X"),0)</f>
        <v>43709</v>
      </c>
      <c r="K126" s="112">
        <f>IF(I126=1,
IF(AND(OR(F126=0,F126=""),OR(G126=0,G126="")),Parámetros!$D$8-Parámetros!$B$8+1,
IF(AND(F126&lt;=Parámetros!$B$8,OR(G126&gt;Parámetros!$D$8,G126="",G126=0)),Parámetros!$D$8-Parámetros!$B$8+1,
IF(AND(F126&lt;=Parámetros!$B$8,G126&lt;=Parámetros!$D$8),IF(OR(G126="",G126=0),Parámetros!$D$8-Parámetros!$B$8+1,G126-Parámetros!$B$8+1),
IF(AND(F126&gt;Parámetros!$B$8,OR(G126&gt;Parámetros!$D$8,G126="",G126=0)),Parámetros!$D$8-F126+1,
IF(AND(F126&gt;Parámetros!$B$8,G126&lt;=Parámetros!$D$8),G126-F126+1))))),0)
-
IF(I126=1,
COUNTIFS('Selección días no hábiles'!A:A,
IF(OR(F126=0,F126="",F126&lt;Parámetros!$B$8),"&gt;="&amp;Parámetros!$B$8,"&gt;="&amp;Listas!F126),
'Selección días no hábiles'!A:A,
IF(OR(G126=0,G126="",G126&gt;=Parámetros!$D$8),"&lt;="&amp;Parámetros!$D$8,"&lt;="&amp;Listas!G126),
'Selección días no hábiles'!C:C,"X"),0)</f>
        <v>1</v>
      </c>
    </row>
    <row r="127" spans="1:11">
      <c r="A127" s="23"/>
      <c r="B127" s="152">
        <v>26085933</v>
      </c>
      <c r="C127" s="153" t="s">
        <v>387</v>
      </c>
      <c r="D127" s="153" t="s">
        <v>1440</v>
      </c>
      <c r="E127" s="154" t="s">
        <v>257</v>
      </c>
      <c r="F127" s="146">
        <v>0</v>
      </c>
      <c r="G127" s="146">
        <v>0</v>
      </c>
      <c r="H127" s="112">
        <f>+IF(AND(OR(F127="",F127=0),OR(G127="",G127=0)),1,IF(AND(OR(F127&lt;=Parámetros!$B$5,F127=0,F127=""),OR(G127&gt;Parámetros!$B$5,G127="",G127=0)),1,IF(AND(F127&gt;Parámetros!$B$5,F127&lt;=Parámetros!$D$5,OR(Listas!G127&gt;Parámetros!$B$5,G127="",G127=0)),1,0)))</f>
        <v>1</v>
      </c>
      <c r="I127" s="112">
        <f>+IF(AND(OR(F127="",F127=0),OR(G127="",G127=0)),1,IF(AND(OR(F127&lt;=Parámetros!$B$8,F127=0,F127=""),OR(G127&gt;Parámetros!$B$8,G127="",G127=0)),1,IF(AND(F127&gt;Parámetros!$B$8,F127&lt;=Parámetros!$D$8,OR(Listas!G127&gt;Parámetros!$B$8,G127="",G127=0)),1,0)))</f>
        <v>1</v>
      </c>
      <c r="J127" s="112">
        <f>IF(H127=1,
IF(AND(OR(F127=0,F127=""),OR(G127=0,G127="")),Parámetros!$D$5-Parámetros!$B$5+1,
IF(AND(OR(F127&lt;=Parámetros!$B$5,F127=0,F127=""),OR(G127&gt;Parámetros!$D$5,G127="",G127=0)),Parámetros!$D$5-Parámetros!$B$5+1,
IF(AND(OR(F127&lt;=Parámetros!$B$5,F127=0,F127=""),G127&lt;=Parámetros!$D$5),IF(OR(G127="",G127=0),Parámetros!$D$5-Parámetros!$B$5+1,G127-Parámetros!$B$5+1),
IF(AND(F127&gt;Parámetros!$B$5,OR(G127&gt;Parámetros!$D$5,G127="",G127=0)),Parámetros!$D$5-F127+1,
IF(AND(F127&gt;Parámetros!$B$5,G127&lt;=Parámetros!$D$5),G127-F127+1))))),0)
-
IF(H127=1,
COUNTIFS('Selección días no hábiles'!A:A,
IF(OR(F127=0,F127="",F127&lt;Parámetros!$B$5),"&gt;="&amp;Parámetros!$B$5,"&gt;="&amp;Listas!F127),
'Selección días no hábiles'!A:A,
IF(OR(G127=0,G127="",G127&gt;=Parámetros!$D$5),"&lt;="&amp;Parámetros!$D$5,"&lt;="&amp;Listas!G127),
'Selección días no hábiles'!C:C,"X"),0)</f>
        <v>43709</v>
      </c>
      <c r="K127" s="112">
        <f>IF(I127=1,
IF(AND(OR(F127=0,F127=""),OR(G127=0,G127="")),Parámetros!$D$8-Parámetros!$B$8+1,
IF(AND(F127&lt;=Parámetros!$B$8,OR(G127&gt;Parámetros!$D$8,G127="",G127=0)),Parámetros!$D$8-Parámetros!$B$8+1,
IF(AND(F127&lt;=Parámetros!$B$8,G127&lt;=Parámetros!$D$8),IF(OR(G127="",G127=0),Parámetros!$D$8-Parámetros!$B$8+1,G127-Parámetros!$B$8+1),
IF(AND(F127&gt;Parámetros!$B$8,OR(G127&gt;Parámetros!$D$8,G127="",G127=0)),Parámetros!$D$8-F127+1,
IF(AND(F127&gt;Parámetros!$B$8,G127&lt;=Parámetros!$D$8),G127-F127+1))))),0)
-
IF(I127=1,
COUNTIFS('Selección días no hábiles'!A:A,
IF(OR(F127=0,F127="",F127&lt;Parámetros!$B$8),"&gt;="&amp;Parámetros!$B$8,"&gt;="&amp;Listas!F127),
'Selección días no hábiles'!A:A,
IF(OR(G127=0,G127="",G127&gt;=Parámetros!$D$8),"&lt;="&amp;Parámetros!$D$8,"&lt;="&amp;Listas!G127),
'Selección días no hábiles'!C:C,"X"),0)</f>
        <v>1</v>
      </c>
    </row>
    <row r="128" spans="1:11">
      <c r="A128" s="23"/>
      <c r="B128" s="152">
        <v>33945259</v>
      </c>
      <c r="C128" s="153" t="s">
        <v>396</v>
      </c>
      <c r="D128" s="153" t="s">
        <v>1441</v>
      </c>
      <c r="E128" s="154" t="s">
        <v>257</v>
      </c>
      <c r="F128" s="146">
        <v>0</v>
      </c>
      <c r="G128" s="146">
        <v>0</v>
      </c>
      <c r="H128" s="112">
        <f>+IF(AND(OR(F128="",F128=0),OR(G128="",G128=0)),1,IF(AND(OR(F128&lt;=Parámetros!$B$5,F128=0,F128=""),OR(G128&gt;Parámetros!$B$5,G128="",G128=0)),1,IF(AND(F128&gt;Parámetros!$B$5,F128&lt;=Parámetros!$D$5,OR(Listas!G128&gt;Parámetros!$B$5,G128="",G128=0)),1,0)))</f>
        <v>1</v>
      </c>
      <c r="I128" s="112">
        <f>+IF(AND(OR(F128="",F128=0),OR(G128="",G128=0)),1,IF(AND(OR(F128&lt;=Parámetros!$B$8,F128=0,F128=""),OR(G128&gt;Parámetros!$B$8,G128="",G128=0)),1,IF(AND(F128&gt;Parámetros!$B$8,F128&lt;=Parámetros!$D$8,OR(Listas!G128&gt;Parámetros!$B$8,G128="",G128=0)),1,0)))</f>
        <v>1</v>
      </c>
      <c r="J128" s="112">
        <f>IF(H128=1,
IF(AND(OR(F128=0,F128=""),OR(G128=0,G128="")),Parámetros!$D$5-Parámetros!$B$5+1,
IF(AND(OR(F128&lt;=Parámetros!$B$5,F128=0,F128=""),OR(G128&gt;Parámetros!$D$5,G128="",G128=0)),Parámetros!$D$5-Parámetros!$B$5+1,
IF(AND(OR(F128&lt;=Parámetros!$B$5,F128=0,F128=""),G128&lt;=Parámetros!$D$5),IF(OR(G128="",G128=0),Parámetros!$D$5-Parámetros!$B$5+1,G128-Parámetros!$B$5+1),
IF(AND(F128&gt;Parámetros!$B$5,OR(G128&gt;Parámetros!$D$5,G128="",G128=0)),Parámetros!$D$5-F128+1,
IF(AND(F128&gt;Parámetros!$B$5,G128&lt;=Parámetros!$D$5),G128-F128+1))))),0)
-
IF(H128=1,
COUNTIFS('Selección días no hábiles'!A:A,
IF(OR(F128=0,F128="",F128&lt;Parámetros!$B$5),"&gt;="&amp;Parámetros!$B$5,"&gt;="&amp;Listas!F128),
'Selección días no hábiles'!A:A,
IF(OR(G128=0,G128="",G128&gt;=Parámetros!$D$5),"&lt;="&amp;Parámetros!$D$5,"&lt;="&amp;Listas!G128),
'Selección días no hábiles'!C:C,"X"),0)</f>
        <v>43709</v>
      </c>
      <c r="K128" s="112">
        <f>IF(I128=1,
IF(AND(OR(F128=0,F128=""),OR(G128=0,G128="")),Parámetros!$D$8-Parámetros!$B$8+1,
IF(AND(F128&lt;=Parámetros!$B$8,OR(G128&gt;Parámetros!$D$8,G128="",G128=0)),Parámetros!$D$8-Parámetros!$B$8+1,
IF(AND(F128&lt;=Parámetros!$B$8,G128&lt;=Parámetros!$D$8),IF(OR(G128="",G128=0),Parámetros!$D$8-Parámetros!$B$8+1,G128-Parámetros!$B$8+1),
IF(AND(F128&gt;Parámetros!$B$8,OR(G128&gt;Parámetros!$D$8,G128="",G128=0)),Parámetros!$D$8-F128+1,
IF(AND(F128&gt;Parámetros!$B$8,G128&lt;=Parámetros!$D$8),G128-F128+1))))),0)
-
IF(I128=1,
COUNTIFS('Selección días no hábiles'!A:A,
IF(OR(F128=0,F128="",F128&lt;Parámetros!$B$8),"&gt;="&amp;Parámetros!$B$8,"&gt;="&amp;Listas!F128),
'Selección días no hábiles'!A:A,
IF(OR(G128=0,G128="",G128&gt;=Parámetros!$D$8),"&lt;="&amp;Parámetros!$D$8,"&lt;="&amp;Listas!G128),
'Selección días no hábiles'!C:C,"X"),0)</f>
        <v>1</v>
      </c>
    </row>
    <row r="129" spans="1:11">
      <c r="A129" s="23"/>
      <c r="B129" s="152">
        <v>20725681</v>
      </c>
      <c r="C129" s="153" t="s">
        <v>397</v>
      </c>
      <c r="D129" s="153" t="s">
        <v>1442</v>
      </c>
      <c r="E129" s="154" t="s">
        <v>257</v>
      </c>
      <c r="F129" s="146">
        <v>0</v>
      </c>
      <c r="G129" s="146">
        <v>0</v>
      </c>
      <c r="H129" s="112">
        <f>+IF(AND(OR(F129="",F129=0),OR(G129="",G129=0)),1,IF(AND(OR(F129&lt;=Parámetros!$B$5,F129=0,F129=""),OR(G129&gt;Parámetros!$B$5,G129="",G129=0)),1,IF(AND(F129&gt;Parámetros!$B$5,F129&lt;=Parámetros!$D$5,OR(Listas!G129&gt;Parámetros!$B$5,G129="",G129=0)),1,0)))</f>
        <v>1</v>
      </c>
      <c r="I129" s="112">
        <f>+IF(AND(OR(F129="",F129=0),OR(G129="",G129=0)),1,IF(AND(OR(F129&lt;=Parámetros!$B$8,F129=0,F129=""),OR(G129&gt;Parámetros!$B$8,G129="",G129=0)),1,IF(AND(F129&gt;Parámetros!$B$8,F129&lt;=Parámetros!$D$8,OR(Listas!G129&gt;Parámetros!$B$8,G129="",G129=0)),1,0)))</f>
        <v>1</v>
      </c>
      <c r="J129" s="112">
        <f>IF(H129=1,
IF(AND(OR(F129=0,F129=""),OR(G129=0,G129="")),Parámetros!$D$5-Parámetros!$B$5+1,
IF(AND(OR(F129&lt;=Parámetros!$B$5,F129=0,F129=""),OR(G129&gt;Parámetros!$D$5,G129="",G129=0)),Parámetros!$D$5-Parámetros!$B$5+1,
IF(AND(OR(F129&lt;=Parámetros!$B$5,F129=0,F129=""),G129&lt;=Parámetros!$D$5),IF(OR(G129="",G129=0),Parámetros!$D$5-Parámetros!$B$5+1,G129-Parámetros!$B$5+1),
IF(AND(F129&gt;Parámetros!$B$5,OR(G129&gt;Parámetros!$D$5,G129="",G129=0)),Parámetros!$D$5-F129+1,
IF(AND(F129&gt;Parámetros!$B$5,G129&lt;=Parámetros!$D$5),G129-F129+1))))),0)
-
IF(H129=1,
COUNTIFS('Selección días no hábiles'!A:A,
IF(OR(F129=0,F129="",F129&lt;Parámetros!$B$5),"&gt;="&amp;Parámetros!$B$5,"&gt;="&amp;Listas!F129),
'Selección días no hábiles'!A:A,
IF(OR(G129=0,G129="",G129&gt;=Parámetros!$D$5),"&lt;="&amp;Parámetros!$D$5,"&lt;="&amp;Listas!G129),
'Selección días no hábiles'!C:C,"X"),0)</f>
        <v>43709</v>
      </c>
      <c r="K129" s="112">
        <f>IF(I129=1,
IF(AND(OR(F129=0,F129=""),OR(G129=0,G129="")),Parámetros!$D$8-Parámetros!$B$8+1,
IF(AND(F129&lt;=Parámetros!$B$8,OR(G129&gt;Parámetros!$D$8,G129="",G129=0)),Parámetros!$D$8-Parámetros!$B$8+1,
IF(AND(F129&lt;=Parámetros!$B$8,G129&lt;=Parámetros!$D$8),IF(OR(G129="",G129=0),Parámetros!$D$8-Parámetros!$B$8+1,G129-Parámetros!$B$8+1),
IF(AND(F129&gt;Parámetros!$B$8,OR(G129&gt;Parámetros!$D$8,G129="",G129=0)),Parámetros!$D$8-F129+1,
IF(AND(F129&gt;Parámetros!$B$8,G129&lt;=Parámetros!$D$8),G129-F129+1))))),0)
-
IF(I129=1,
COUNTIFS('Selección días no hábiles'!A:A,
IF(OR(F129=0,F129="",F129&lt;Parámetros!$B$8),"&gt;="&amp;Parámetros!$B$8,"&gt;="&amp;Listas!F129),
'Selección días no hábiles'!A:A,
IF(OR(G129=0,G129="",G129&gt;=Parámetros!$D$8),"&lt;="&amp;Parámetros!$D$8,"&lt;="&amp;Listas!G129),
'Selección días no hábiles'!C:C,"X"),0)</f>
        <v>1</v>
      </c>
    </row>
    <row r="130" spans="1:11">
      <c r="A130" s="23"/>
      <c r="B130" s="152">
        <v>31156988</v>
      </c>
      <c r="C130" s="153" t="s">
        <v>398</v>
      </c>
      <c r="D130" s="153" t="s">
        <v>1443</v>
      </c>
      <c r="E130" s="154" t="s">
        <v>257</v>
      </c>
      <c r="F130" s="146">
        <v>0</v>
      </c>
      <c r="G130" s="146">
        <v>0</v>
      </c>
      <c r="H130" s="112">
        <f>+IF(AND(OR(F130="",F130=0),OR(G130="",G130=0)),1,IF(AND(OR(F130&lt;=Parámetros!$B$5,F130=0,F130=""),OR(G130&gt;Parámetros!$B$5,G130="",G130=0)),1,IF(AND(F130&gt;Parámetros!$B$5,F130&lt;=Parámetros!$D$5,OR(Listas!G130&gt;Parámetros!$B$5,G130="",G130=0)),1,0)))</f>
        <v>1</v>
      </c>
      <c r="I130" s="112">
        <f>+IF(AND(OR(F130="",F130=0),OR(G130="",G130=0)),1,IF(AND(OR(F130&lt;=Parámetros!$B$8,F130=0,F130=""),OR(G130&gt;Parámetros!$B$8,G130="",G130=0)),1,IF(AND(F130&gt;Parámetros!$B$8,F130&lt;=Parámetros!$D$8,OR(Listas!G130&gt;Parámetros!$B$8,G130="",G130=0)),1,0)))</f>
        <v>1</v>
      </c>
      <c r="J130" s="112">
        <f>IF(H130=1,
IF(AND(OR(F130=0,F130=""),OR(G130=0,G130="")),Parámetros!$D$5-Parámetros!$B$5+1,
IF(AND(OR(F130&lt;=Parámetros!$B$5,F130=0,F130=""),OR(G130&gt;Parámetros!$D$5,G130="",G130=0)),Parámetros!$D$5-Parámetros!$B$5+1,
IF(AND(OR(F130&lt;=Parámetros!$B$5,F130=0,F130=""),G130&lt;=Parámetros!$D$5),IF(OR(G130="",G130=0),Parámetros!$D$5-Parámetros!$B$5+1,G130-Parámetros!$B$5+1),
IF(AND(F130&gt;Parámetros!$B$5,OR(G130&gt;Parámetros!$D$5,G130="",G130=0)),Parámetros!$D$5-F130+1,
IF(AND(F130&gt;Parámetros!$B$5,G130&lt;=Parámetros!$D$5),G130-F130+1))))),0)
-
IF(H130=1,
COUNTIFS('Selección días no hábiles'!A:A,
IF(OR(F130=0,F130="",F130&lt;Parámetros!$B$5),"&gt;="&amp;Parámetros!$B$5,"&gt;="&amp;Listas!F130),
'Selección días no hábiles'!A:A,
IF(OR(G130=0,G130="",G130&gt;=Parámetros!$D$5),"&lt;="&amp;Parámetros!$D$5,"&lt;="&amp;Listas!G130),
'Selección días no hábiles'!C:C,"X"),0)</f>
        <v>43709</v>
      </c>
      <c r="K130" s="112">
        <f>IF(I130=1,
IF(AND(OR(F130=0,F130=""),OR(G130=0,G130="")),Parámetros!$D$8-Parámetros!$B$8+1,
IF(AND(F130&lt;=Parámetros!$B$8,OR(G130&gt;Parámetros!$D$8,G130="",G130=0)),Parámetros!$D$8-Parámetros!$B$8+1,
IF(AND(F130&lt;=Parámetros!$B$8,G130&lt;=Parámetros!$D$8),IF(OR(G130="",G130=0),Parámetros!$D$8-Parámetros!$B$8+1,G130-Parámetros!$B$8+1),
IF(AND(F130&gt;Parámetros!$B$8,OR(G130&gt;Parámetros!$D$8,G130="",G130=0)),Parámetros!$D$8-F130+1,
IF(AND(F130&gt;Parámetros!$B$8,G130&lt;=Parámetros!$D$8),G130-F130+1))))),0)
-
IF(I130=1,
COUNTIFS('Selección días no hábiles'!A:A,
IF(OR(F130=0,F130="",F130&lt;Parámetros!$B$8),"&gt;="&amp;Parámetros!$B$8,"&gt;="&amp;Listas!F130),
'Selección días no hábiles'!A:A,
IF(OR(G130=0,G130="",G130&gt;=Parámetros!$D$8),"&lt;="&amp;Parámetros!$D$8,"&lt;="&amp;Listas!G130),
'Selección días no hábiles'!C:C,"X"),0)</f>
        <v>1</v>
      </c>
    </row>
    <row r="131" spans="1:11">
      <c r="A131" s="23"/>
      <c r="B131" s="152">
        <v>27307616</v>
      </c>
      <c r="C131" s="153" t="s">
        <v>399</v>
      </c>
      <c r="D131" s="153" t="s">
        <v>1444</v>
      </c>
      <c r="E131" s="154" t="s">
        <v>257</v>
      </c>
      <c r="F131" s="146">
        <v>0</v>
      </c>
      <c r="G131" s="146">
        <v>0</v>
      </c>
      <c r="H131" s="112">
        <f>+IF(AND(OR(F131="",F131=0),OR(G131="",G131=0)),1,IF(AND(OR(F131&lt;=Parámetros!$B$5,F131=0,F131=""),OR(G131&gt;Parámetros!$B$5,G131="",G131=0)),1,IF(AND(F131&gt;Parámetros!$B$5,F131&lt;=Parámetros!$D$5,OR(Listas!G131&gt;Parámetros!$B$5,G131="",G131=0)),1,0)))</f>
        <v>1</v>
      </c>
      <c r="I131" s="112">
        <f>+IF(AND(OR(F131="",F131=0),OR(G131="",G131=0)),1,IF(AND(OR(F131&lt;=Parámetros!$B$8,F131=0,F131=""),OR(G131&gt;Parámetros!$B$8,G131="",G131=0)),1,IF(AND(F131&gt;Parámetros!$B$8,F131&lt;=Parámetros!$D$8,OR(Listas!G131&gt;Parámetros!$B$8,G131="",G131=0)),1,0)))</f>
        <v>1</v>
      </c>
      <c r="J131" s="112">
        <f>IF(H131=1,
IF(AND(OR(F131=0,F131=""),OR(G131=0,G131="")),Parámetros!$D$5-Parámetros!$B$5+1,
IF(AND(OR(F131&lt;=Parámetros!$B$5,F131=0,F131=""),OR(G131&gt;Parámetros!$D$5,G131="",G131=0)),Parámetros!$D$5-Parámetros!$B$5+1,
IF(AND(OR(F131&lt;=Parámetros!$B$5,F131=0,F131=""),G131&lt;=Parámetros!$D$5),IF(OR(G131="",G131=0),Parámetros!$D$5-Parámetros!$B$5+1,G131-Parámetros!$B$5+1),
IF(AND(F131&gt;Parámetros!$B$5,OR(G131&gt;Parámetros!$D$5,G131="",G131=0)),Parámetros!$D$5-F131+1,
IF(AND(F131&gt;Parámetros!$B$5,G131&lt;=Parámetros!$D$5),G131-F131+1))))),0)
-
IF(H131=1,
COUNTIFS('Selección días no hábiles'!A:A,
IF(OR(F131=0,F131="",F131&lt;Parámetros!$B$5),"&gt;="&amp;Parámetros!$B$5,"&gt;="&amp;Listas!F131),
'Selección días no hábiles'!A:A,
IF(OR(G131=0,G131="",G131&gt;=Parámetros!$D$5),"&lt;="&amp;Parámetros!$D$5,"&lt;="&amp;Listas!G131),
'Selección días no hábiles'!C:C,"X"),0)</f>
        <v>43709</v>
      </c>
      <c r="K131" s="112">
        <f>IF(I131=1,
IF(AND(OR(F131=0,F131=""),OR(G131=0,G131="")),Parámetros!$D$8-Parámetros!$B$8+1,
IF(AND(F131&lt;=Parámetros!$B$8,OR(G131&gt;Parámetros!$D$8,G131="",G131=0)),Parámetros!$D$8-Parámetros!$B$8+1,
IF(AND(F131&lt;=Parámetros!$B$8,G131&lt;=Parámetros!$D$8),IF(OR(G131="",G131=0),Parámetros!$D$8-Parámetros!$B$8+1,G131-Parámetros!$B$8+1),
IF(AND(F131&gt;Parámetros!$B$8,OR(G131&gt;Parámetros!$D$8,G131="",G131=0)),Parámetros!$D$8-F131+1,
IF(AND(F131&gt;Parámetros!$B$8,G131&lt;=Parámetros!$D$8),G131-F131+1))))),0)
-
IF(I131=1,
COUNTIFS('Selección días no hábiles'!A:A,
IF(OR(F131=0,F131="",F131&lt;Parámetros!$B$8),"&gt;="&amp;Parámetros!$B$8,"&gt;="&amp;Listas!F131),
'Selección días no hábiles'!A:A,
IF(OR(G131=0,G131="",G131&gt;=Parámetros!$D$8),"&lt;="&amp;Parámetros!$D$8,"&lt;="&amp;Listas!G131),
'Selección días no hábiles'!C:C,"X"),0)</f>
        <v>1</v>
      </c>
    </row>
    <row r="132" spans="1:11">
      <c r="A132" s="23"/>
      <c r="B132" s="152">
        <v>23578842</v>
      </c>
      <c r="C132" s="153" t="s">
        <v>62</v>
      </c>
      <c r="D132" s="153" t="s">
        <v>1445</v>
      </c>
      <c r="E132" s="154" t="s">
        <v>257</v>
      </c>
      <c r="F132" s="146">
        <v>0</v>
      </c>
      <c r="G132" s="146">
        <v>0</v>
      </c>
      <c r="H132" s="112">
        <f>+IF(AND(OR(F132="",F132=0),OR(G132="",G132=0)),1,IF(AND(OR(F132&lt;=Parámetros!$B$5,F132=0,F132=""),OR(G132&gt;Parámetros!$B$5,G132="",G132=0)),1,IF(AND(F132&gt;Parámetros!$B$5,F132&lt;=Parámetros!$D$5,OR(Listas!G132&gt;Parámetros!$B$5,G132="",G132=0)),1,0)))</f>
        <v>1</v>
      </c>
      <c r="I132" s="112">
        <f>+IF(AND(OR(F132="",F132=0),OR(G132="",G132=0)),1,IF(AND(OR(F132&lt;=Parámetros!$B$8,F132=0,F132=""),OR(G132&gt;Parámetros!$B$8,G132="",G132=0)),1,IF(AND(F132&gt;Parámetros!$B$8,F132&lt;=Parámetros!$D$8,OR(Listas!G132&gt;Parámetros!$B$8,G132="",G132=0)),1,0)))</f>
        <v>1</v>
      </c>
      <c r="J132" s="112">
        <f>IF(H132=1,
IF(AND(OR(F132=0,F132=""),OR(G132=0,G132="")),Parámetros!$D$5-Parámetros!$B$5+1,
IF(AND(OR(F132&lt;=Parámetros!$B$5,F132=0,F132=""),OR(G132&gt;Parámetros!$D$5,G132="",G132=0)),Parámetros!$D$5-Parámetros!$B$5+1,
IF(AND(OR(F132&lt;=Parámetros!$B$5,F132=0,F132=""),G132&lt;=Parámetros!$D$5),IF(OR(G132="",G132=0),Parámetros!$D$5-Parámetros!$B$5+1,G132-Parámetros!$B$5+1),
IF(AND(F132&gt;Parámetros!$B$5,OR(G132&gt;Parámetros!$D$5,G132="",G132=0)),Parámetros!$D$5-F132+1,
IF(AND(F132&gt;Parámetros!$B$5,G132&lt;=Parámetros!$D$5),G132-F132+1))))),0)
-
IF(H132=1,
COUNTIFS('Selección días no hábiles'!A:A,
IF(OR(F132=0,F132="",F132&lt;Parámetros!$B$5),"&gt;="&amp;Parámetros!$B$5,"&gt;="&amp;Listas!F132),
'Selección días no hábiles'!A:A,
IF(OR(G132=0,G132="",G132&gt;=Parámetros!$D$5),"&lt;="&amp;Parámetros!$D$5,"&lt;="&amp;Listas!G132),
'Selección días no hábiles'!C:C,"X"),0)</f>
        <v>43709</v>
      </c>
      <c r="K132" s="112">
        <f>IF(I132=1,
IF(AND(OR(F132=0,F132=""),OR(G132=0,G132="")),Parámetros!$D$8-Parámetros!$B$8+1,
IF(AND(F132&lt;=Parámetros!$B$8,OR(G132&gt;Parámetros!$D$8,G132="",G132=0)),Parámetros!$D$8-Parámetros!$B$8+1,
IF(AND(F132&lt;=Parámetros!$B$8,G132&lt;=Parámetros!$D$8),IF(OR(G132="",G132=0),Parámetros!$D$8-Parámetros!$B$8+1,G132-Parámetros!$B$8+1),
IF(AND(F132&gt;Parámetros!$B$8,OR(G132&gt;Parámetros!$D$8,G132="",G132=0)),Parámetros!$D$8-F132+1,
IF(AND(F132&gt;Parámetros!$B$8,G132&lt;=Parámetros!$D$8),G132-F132+1))))),0)
-
IF(I132=1,
COUNTIFS('Selección días no hábiles'!A:A,
IF(OR(F132=0,F132="",F132&lt;Parámetros!$B$8),"&gt;="&amp;Parámetros!$B$8,"&gt;="&amp;Listas!F132),
'Selección días no hábiles'!A:A,
IF(OR(G132=0,G132="",G132&gt;=Parámetros!$D$8),"&lt;="&amp;Parámetros!$D$8,"&lt;="&amp;Listas!G132),
'Selección días no hábiles'!C:C,"X"),0)</f>
        <v>1</v>
      </c>
    </row>
    <row r="133" spans="1:11">
      <c r="A133" s="23"/>
      <c r="B133" s="152">
        <v>29686433</v>
      </c>
      <c r="C133" s="153" t="s">
        <v>400</v>
      </c>
      <c r="D133" s="153" t="s">
        <v>1446</v>
      </c>
      <c r="E133" s="154" t="s">
        <v>257</v>
      </c>
      <c r="F133" s="146">
        <v>0</v>
      </c>
      <c r="G133" s="146">
        <v>0</v>
      </c>
      <c r="H133" s="112">
        <f>+IF(AND(OR(F133="",F133=0),OR(G133="",G133=0)),1,IF(AND(OR(F133&lt;=Parámetros!$B$5,F133=0,F133=""),OR(G133&gt;Parámetros!$B$5,G133="",G133=0)),1,IF(AND(F133&gt;Parámetros!$B$5,F133&lt;=Parámetros!$D$5,OR(Listas!G133&gt;Parámetros!$B$5,G133="",G133=0)),1,0)))</f>
        <v>1</v>
      </c>
      <c r="I133" s="112">
        <f>+IF(AND(OR(F133="",F133=0),OR(G133="",G133=0)),1,IF(AND(OR(F133&lt;=Parámetros!$B$8,F133=0,F133=""),OR(G133&gt;Parámetros!$B$8,G133="",G133=0)),1,IF(AND(F133&gt;Parámetros!$B$8,F133&lt;=Parámetros!$D$8,OR(Listas!G133&gt;Parámetros!$B$8,G133="",G133=0)),1,0)))</f>
        <v>1</v>
      </c>
      <c r="J133" s="112">
        <f>IF(H133=1,
IF(AND(OR(F133=0,F133=""),OR(G133=0,G133="")),Parámetros!$D$5-Parámetros!$B$5+1,
IF(AND(OR(F133&lt;=Parámetros!$B$5,F133=0,F133=""),OR(G133&gt;Parámetros!$D$5,G133="",G133=0)),Parámetros!$D$5-Parámetros!$B$5+1,
IF(AND(OR(F133&lt;=Parámetros!$B$5,F133=0,F133=""),G133&lt;=Parámetros!$D$5),IF(OR(G133="",G133=0),Parámetros!$D$5-Parámetros!$B$5+1,G133-Parámetros!$B$5+1),
IF(AND(F133&gt;Parámetros!$B$5,OR(G133&gt;Parámetros!$D$5,G133="",G133=0)),Parámetros!$D$5-F133+1,
IF(AND(F133&gt;Parámetros!$B$5,G133&lt;=Parámetros!$D$5),G133-F133+1))))),0)
-
IF(H133=1,
COUNTIFS('Selección días no hábiles'!A:A,
IF(OR(F133=0,F133="",F133&lt;Parámetros!$B$5),"&gt;="&amp;Parámetros!$B$5,"&gt;="&amp;Listas!F133),
'Selección días no hábiles'!A:A,
IF(OR(G133=0,G133="",G133&gt;=Parámetros!$D$5),"&lt;="&amp;Parámetros!$D$5,"&lt;="&amp;Listas!G133),
'Selección días no hábiles'!C:C,"X"),0)</f>
        <v>43709</v>
      </c>
      <c r="K133" s="112">
        <f>IF(I133=1,
IF(AND(OR(F133=0,F133=""),OR(G133=0,G133="")),Parámetros!$D$8-Parámetros!$B$8+1,
IF(AND(F133&lt;=Parámetros!$B$8,OR(G133&gt;Parámetros!$D$8,G133="",G133=0)),Parámetros!$D$8-Parámetros!$B$8+1,
IF(AND(F133&lt;=Parámetros!$B$8,G133&lt;=Parámetros!$D$8),IF(OR(G133="",G133=0),Parámetros!$D$8-Parámetros!$B$8+1,G133-Parámetros!$B$8+1),
IF(AND(F133&gt;Parámetros!$B$8,OR(G133&gt;Parámetros!$D$8,G133="",G133=0)),Parámetros!$D$8-F133+1,
IF(AND(F133&gt;Parámetros!$B$8,G133&lt;=Parámetros!$D$8),G133-F133+1))))),0)
-
IF(I133=1,
COUNTIFS('Selección días no hábiles'!A:A,
IF(OR(F133=0,F133="",F133&lt;Parámetros!$B$8),"&gt;="&amp;Parámetros!$B$8,"&gt;="&amp;Listas!F133),
'Selección días no hábiles'!A:A,
IF(OR(G133=0,G133="",G133&gt;=Parámetros!$D$8),"&lt;="&amp;Parámetros!$D$8,"&lt;="&amp;Listas!G133),
'Selección días no hábiles'!C:C,"X"),0)</f>
        <v>1</v>
      </c>
    </row>
    <row r="134" spans="1:11">
      <c r="A134" s="23"/>
      <c r="B134" s="152">
        <v>14396980</v>
      </c>
      <c r="C134" s="153" t="s">
        <v>401</v>
      </c>
      <c r="D134" s="153" t="s">
        <v>1447</v>
      </c>
      <c r="E134" s="154" t="s">
        <v>257</v>
      </c>
      <c r="F134" s="146">
        <v>0</v>
      </c>
      <c r="G134" s="146">
        <v>0</v>
      </c>
      <c r="H134" s="112">
        <f>+IF(AND(OR(F134="",F134=0),OR(G134="",G134=0)),1,IF(AND(OR(F134&lt;=Parámetros!$B$5,F134=0,F134=""),OR(G134&gt;Parámetros!$B$5,G134="",G134=0)),1,IF(AND(F134&gt;Parámetros!$B$5,F134&lt;=Parámetros!$D$5,OR(Listas!G134&gt;Parámetros!$B$5,G134="",G134=0)),1,0)))</f>
        <v>1</v>
      </c>
      <c r="I134" s="112">
        <f>+IF(AND(OR(F134="",F134=0),OR(G134="",G134=0)),1,IF(AND(OR(F134&lt;=Parámetros!$B$8,F134=0,F134=""),OR(G134&gt;Parámetros!$B$8,G134="",G134=0)),1,IF(AND(F134&gt;Parámetros!$B$8,F134&lt;=Parámetros!$D$8,OR(Listas!G134&gt;Parámetros!$B$8,G134="",G134=0)),1,0)))</f>
        <v>1</v>
      </c>
      <c r="J134" s="112">
        <f>IF(H134=1,
IF(AND(OR(F134=0,F134=""),OR(G134=0,G134="")),Parámetros!$D$5-Parámetros!$B$5+1,
IF(AND(OR(F134&lt;=Parámetros!$B$5,F134=0,F134=""),OR(G134&gt;Parámetros!$D$5,G134="",G134=0)),Parámetros!$D$5-Parámetros!$B$5+1,
IF(AND(OR(F134&lt;=Parámetros!$B$5,F134=0,F134=""),G134&lt;=Parámetros!$D$5),IF(OR(G134="",G134=0),Parámetros!$D$5-Parámetros!$B$5+1,G134-Parámetros!$B$5+1),
IF(AND(F134&gt;Parámetros!$B$5,OR(G134&gt;Parámetros!$D$5,G134="",G134=0)),Parámetros!$D$5-F134+1,
IF(AND(F134&gt;Parámetros!$B$5,G134&lt;=Parámetros!$D$5),G134-F134+1))))),0)
-
IF(H134=1,
COUNTIFS('Selección días no hábiles'!A:A,
IF(OR(F134=0,F134="",F134&lt;Parámetros!$B$5),"&gt;="&amp;Parámetros!$B$5,"&gt;="&amp;Listas!F134),
'Selección días no hábiles'!A:A,
IF(OR(G134=0,G134="",G134&gt;=Parámetros!$D$5),"&lt;="&amp;Parámetros!$D$5,"&lt;="&amp;Listas!G134),
'Selección días no hábiles'!C:C,"X"),0)</f>
        <v>43709</v>
      </c>
      <c r="K134" s="112">
        <f>IF(I134=1,
IF(AND(OR(F134=0,F134=""),OR(G134=0,G134="")),Parámetros!$D$8-Parámetros!$B$8+1,
IF(AND(F134&lt;=Parámetros!$B$8,OR(G134&gt;Parámetros!$D$8,G134="",G134=0)),Parámetros!$D$8-Parámetros!$B$8+1,
IF(AND(F134&lt;=Parámetros!$B$8,G134&lt;=Parámetros!$D$8),IF(OR(G134="",G134=0),Parámetros!$D$8-Parámetros!$B$8+1,G134-Parámetros!$B$8+1),
IF(AND(F134&gt;Parámetros!$B$8,OR(G134&gt;Parámetros!$D$8,G134="",G134=0)),Parámetros!$D$8-F134+1,
IF(AND(F134&gt;Parámetros!$B$8,G134&lt;=Parámetros!$D$8),G134-F134+1))))),0)
-
IF(I134=1,
COUNTIFS('Selección días no hábiles'!A:A,
IF(OR(F134=0,F134="",F134&lt;Parámetros!$B$8),"&gt;="&amp;Parámetros!$B$8,"&gt;="&amp;Listas!F134),
'Selección días no hábiles'!A:A,
IF(OR(G134=0,G134="",G134&gt;=Parámetros!$D$8),"&lt;="&amp;Parámetros!$D$8,"&lt;="&amp;Listas!G134),
'Selección días no hábiles'!C:C,"X"),0)</f>
        <v>1</v>
      </c>
    </row>
    <row r="135" spans="1:11">
      <c r="A135" s="23"/>
      <c r="B135" s="152">
        <v>27480926</v>
      </c>
      <c r="C135" s="153" t="s">
        <v>402</v>
      </c>
      <c r="D135" s="153" t="s">
        <v>1423</v>
      </c>
      <c r="E135" s="154" t="s">
        <v>257</v>
      </c>
      <c r="F135" s="146">
        <v>0</v>
      </c>
      <c r="G135" s="146">
        <v>0</v>
      </c>
      <c r="H135" s="112">
        <f>+IF(AND(OR(F135="",F135=0),OR(G135="",G135=0)),1,IF(AND(OR(F135&lt;=Parámetros!$B$5,F135=0,F135=""),OR(G135&gt;Parámetros!$B$5,G135="",G135=0)),1,IF(AND(F135&gt;Parámetros!$B$5,F135&lt;=Parámetros!$D$5,OR(Listas!G135&gt;Parámetros!$B$5,G135="",G135=0)),1,0)))</f>
        <v>1</v>
      </c>
      <c r="I135" s="112">
        <f>+IF(AND(OR(F135="",F135=0),OR(G135="",G135=0)),1,IF(AND(OR(F135&lt;=Parámetros!$B$8,F135=0,F135=""),OR(G135&gt;Parámetros!$B$8,G135="",G135=0)),1,IF(AND(F135&gt;Parámetros!$B$8,F135&lt;=Parámetros!$D$8,OR(Listas!G135&gt;Parámetros!$B$8,G135="",G135=0)),1,0)))</f>
        <v>1</v>
      </c>
      <c r="J135" s="112">
        <f>IF(H135=1,
IF(AND(OR(F135=0,F135=""),OR(G135=0,G135="")),Parámetros!$D$5-Parámetros!$B$5+1,
IF(AND(OR(F135&lt;=Parámetros!$B$5,F135=0,F135=""),OR(G135&gt;Parámetros!$D$5,G135="",G135=0)),Parámetros!$D$5-Parámetros!$B$5+1,
IF(AND(OR(F135&lt;=Parámetros!$B$5,F135=0,F135=""),G135&lt;=Parámetros!$D$5),IF(OR(G135="",G135=0),Parámetros!$D$5-Parámetros!$B$5+1,G135-Parámetros!$B$5+1),
IF(AND(F135&gt;Parámetros!$B$5,OR(G135&gt;Parámetros!$D$5,G135="",G135=0)),Parámetros!$D$5-F135+1,
IF(AND(F135&gt;Parámetros!$B$5,G135&lt;=Parámetros!$D$5),G135-F135+1))))),0)
-
IF(H135=1,
COUNTIFS('Selección días no hábiles'!A:A,
IF(OR(F135=0,F135="",F135&lt;Parámetros!$B$5),"&gt;="&amp;Parámetros!$B$5,"&gt;="&amp;Listas!F135),
'Selección días no hábiles'!A:A,
IF(OR(G135=0,G135="",G135&gt;=Parámetros!$D$5),"&lt;="&amp;Parámetros!$D$5,"&lt;="&amp;Listas!G135),
'Selección días no hábiles'!C:C,"X"),0)</f>
        <v>43709</v>
      </c>
      <c r="K135" s="112">
        <f>IF(I135=1,
IF(AND(OR(F135=0,F135=""),OR(G135=0,G135="")),Parámetros!$D$8-Parámetros!$B$8+1,
IF(AND(F135&lt;=Parámetros!$B$8,OR(G135&gt;Parámetros!$D$8,G135="",G135=0)),Parámetros!$D$8-Parámetros!$B$8+1,
IF(AND(F135&lt;=Parámetros!$B$8,G135&lt;=Parámetros!$D$8),IF(OR(G135="",G135=0),Parámetros!$D$8-Parámetros!$B$8+1,G135-Parámetros!$B$8+1),
IF(AND(F135&gt;Parámetros!$B$8,OR(G135&gt;Parámetros!$D$8,G135="",G135=0)),Parámetros!$D$8-F135+1,
IF(AND(F135&gt;Parámetros!$B$8,G135&lt;=Parámetros!$D$8),G135-F135+1))))),0)
-
IF(I135=1,
COUNTIFS('Selección días no hábiles'!A:A,
IF(OR(F135=0,F135="",F135&lt;Parámetros!$B$8),"&gt;="&amp;Parámetros!$B$8,"&gt;="&amp;Listas!F135),
'Selección días no hábiles'!A:A,
IF(OR(G135=0,G135="",G135&gt;=Parámetros!$D$8),"&lt;="&amp;Parámetros!$D$8,"&lt;="&amp;Listas!G135),
'Selección días no hábiles'!C:C,"X"),0)</f>
        <v>1</v>
      </c>
    </row>
    <row r="136" spans="1:11">
      <c r="A136" s="23"/>
      <c r="B136" s="152">
        <v>32370840</v>
      </c>
      <c r="C136" s="153" t="s">
        <v>403</v>
      </c>
      <c r="D136" s="153" t="s">
        <v>1448</v>
      </c>
      <c r="E136" s="154" t="s">
        <v>257</v>
      </c>
      <c r="F136" s="146">
        <v>0</v>
      </c>
      <c r="G136" s="146">
        <v>0</v>
      </c>
      <c r="H136" s="112">
        <f>+IF(AND(OR(F136="",F136=0),OR(G136="",G136=0)),1,IF(AND(OR(F136&lt;=Parámetros!$B$5,F136=0,F136=""),OR(G136&gt;Parámetros!$B$5,G136="",G136=0)),1,IF(AND(F136&gt;Parámetros!$B$5,F136&lt;=Parámetros!$D$5,OR(Listas!G136&gt;Parámetros!$B$5,G136="",G136=0)),1,0)))</f>
        <v>1</v>
      </c>
      <c r="I136" s="112">
        <f>+IF(AND(OR(F136="",F136=0),OR(G136="",G136=0)),1,IF(AND(OR(F136&lt;=Parámetros!$B$8,F136=0,F136=""),OR(G136&gt;Parámetros!$B$8,G136="",G136=0)),1,IF(AND(F136&gt;Parámetros!$B$8,F136&lt;=Parámetros!$D$8,OR(Listas!G136&gt;Parámetros!$B$8,G136="",G136=0)),1,0)))</f>
        <v>1</v>
      </c>
      <c r="J136" s="112">
        <f>IF(H136=1,
IF(AND(OR(F136=0,F136=""),OR(G136=0,G136="")),Parámetros!$D$5-Parámetros!$B$5+1,
IF(AND(OR(F136&lt;=Parámetros!$B$5,F136=0,F136=""),OR(G136&gt;Parámetros!$D$5,G136="",G136=0)),Parámetros!$D$5-Parámetros!$B$5+1,
IF(AND(OR(F136&lt;=Parámetros!$B$5,F136=0,F136=""),G136&lt;=Parámetros!$D$5),IF(OR(G136="",G136=0),Parámetros!$D$5-Parámetros!$B$5+1,G136-Parámetros!$B$5+1),
IF(AND(F136&gt;Parámetros!$B$5,OR(G136&gt;Parámetros!$D$5,G136="",G136=0)),Parámetros!$D$5-F136+1,
IF(AND(F136&gt;Parámetros!$B$5,G136&lt;=Parámetros!$D$5),G136-F136+1))))),0)
-
IF(H136=1,
COUNTIFS('Selección días no hábiles'!A:A,
IF(OR(F136=0,F136="",F136&lt;Parámetros!$B$5),"&gt;="&amp;Parámetros!$B$5,"&gt;="&amp;Listas!F136),
'Selección días no hábiles'!A:A,
IF(OR(G136=0,G136="",G136&gt;=Parámetros!$D$5),"&lt;="&amp;Parámetros!$D$5,"&lt;="&amp;Listas!G136),
'Selección días no hábiles'!C:C,"X"),0)</f>
        <v>43709</v>
      </c>
      <c r="K136" s="112">
        <f>IF(I136=1,
IF(AND(OR(F136=0,F136=""),OR(G136=0,G136="")),Parámetros!$D$8-Parámetros!$B$8+1,
IF(AND(F136&lt;=Parámetros!$B$8,OR(G136&gt;Parámetros!$D$8,G136="",G136=0)),Parámetros!$D$8-Parámetros!$B$8+1,
IF(AND(F136&lt;=Parámetros!$B$8,G136&lt;=Parámetros!$D$8),IF(OR(G136="",G136=0),Parámetros!$D$8-Parámetros!$B$8+1,G136-Parámetros!$B$8+1),
IF(AND(F136&gt;Parámetros!$B$8,OR(G136&gt;Parámetros!$D$8,G136="",G136=0)),Parámetros!$D$8-F136+1,
IF(AND(F136&gt;Parámetros!$B$8,G136&lt;=Parámetros!$D$8),G136-F136+1))))),0)
-
IF(I136=1,
COUNTIFS('Selección días no hábiles'!A:A,
IF(OR(F136=0,F136="",F136&lt;Parámetros!$B$8),"&gt;="&amp;Parámetros!$B$8,"&gt;="&amp;Listas!F136),
'Selección días no hábiles'!A:A,
IF(OR(G136=0,G136="",G136&gt;=Parámetros!$D$8),"&lt;="&amp;Parámetros!$D$8,"&lt;="&amp;Listas!G136),
'Selección días no hábiles'!C:C,"X"),0)</f>
        <v>1</v>
      </c>
    </row>
    <row r="137" spans="1:11">
      <c r="A137" s="23"/>
      <c r="B137" s="152">
        <v>34040379</v>
      </c>
      <c r="C137" s="153" t="s">
        <v>404</v>
      </c>
      <c r="D137" s="153" t="s">
        <v>1449</v>
      </c>
      <c r="E137" s="154" t="s">
        <v>257</v>
      </c>
      <c r="F137" s="146">
        <v>0</v>
      </c>
      <c r="G137" s="146">
        <v>0</v>
      </c>
      <c r="H137" s="112">
        <f>+IF(AND(OR(F137="",F137=0),OR(G137="",G137=0)),1,IF(AND(OR(F137&lt;=Parámetros!$B$5,F137=0,F137=""),OR(G137&gt;Parámetros!$B$5,G137="",G137=0)),1,IF(AND(F137&gt;Parámetros!$B$5,F137&lt;=Parámetros!$D$5,OR(Listas!G137&gt;Parámetros!$B$5,G137="",G137=0)),1,0)))</f>
        <v>1</v>
      </c>
      <c r="I137" s="112">
        <f>+IF(AND(OR(F137="",F137=0),OR(G137="",G137=0)),1,IF(AND(OR(F137&lt;=Parámetros!$B$8,F137=0,F137=""),OR(G137&gt;Parámetros!$B$8,G137="",G137=0)),1,IF(AND(F137&gt;Parámetros!$B$8,F137&lt;=Parámetros!$D$8,OR(Listas!G137&gt;Parámetros!$B$8,G137="",G137=0)),1,0)))</f>
        <v>1</v>
      </c>
      <c r="J137" s="112">
        <f>IF(H137=1,
IF(AND(OR(F137=0,F137=""),OR(G137=0,G137="")),Parámetros!$D$5-Parámetros!$B$5+1,
IF(AND(OR(F137&lt;=Parámetros!$B$5,F137=0,F137=""),OR(G137&gt;Parámetros!$D$5,G137="",G137=0)),Parámetros!$D$5-Parámetros!$B$5+1,
IF(AND(OR(F137&lt;=Parámetros!$B$5,F137=0,F137=""),G137&lt;=Parámetros!$D$5),IF(OR(G137="",G137=0),Parámetros!$D$5-Parámetros!$B$5+1,G137-Parámetros!$B$5+1),
IF(AND(F137&gt;Parámetros!$B$5,OR(G137&gt;Parámetros!$D$5,G137="",G137=0)),Parámetros!$D$5-F137+1,
IF(AND(F137&gt;Parámetros!$B$5,G137&lt;=Parámetros!$D$5),G137-F137+1))))),0)
-
IF(H137=1,
COUNTIFS('Selección días no hábiles'!A:A,
IF(OR(F137=0,F137="",F137&lt;Parámetros!$B$5),"&gt;="&amp;Parámetros!$B$5,"&gt;="&amp;Listas!F137),
'Selección días no hábiles'!A:A,
IF(OR(G137=0,G137="",G137&gt;=Parámetros!$D$5),"&lt;="&amp;Parámetros!$D$5,"&lt;="&amp;Listas!G137),
'Selección días no hábiles'!C:C,"X"),0)</f>
        <v>43709</v>
      </c>
      <c r="K137" s="112">
        <f>IF(I137=1,
IF(AND(OR(F137=0,F137=""),OR(G137=0,G137="")),Parámetros!$D$8-Parámetros!$B$8+1,
IF(AND(F137&lt;=Parámetros!$B$8,OR(G137&gt;Parámetros!$D$8,G137="",G137=0)),Parámetros!$D$8-Parámetros!$B$8+1,
IF(AND(F137&lt;=Parámetros!$B$8,G137&lt;=Parámetros!$D$8),IF(OR(G137="",G137=0),Parámetros!$D$8-Parámetros!$B$8+1,G137-Parámetros!$B$8+1),
IF(AND(F137&gt;Parámetros!$B$8,OR(G137&gt;Parámetros!$D$8,G137="",G137=0)),Parámetros!$D$8-F137+1,
IF(AND(F137&gt;Parámetros!$B$8,G137&lt;=Parámetros!$D$8),G137-F137+1))))),0)
-
IF(I137=1,
COUNTIFS('Selección días no hábiles'!A:A,
IF(OR(F137=0,F137="",F137&lt;Parámetros!$B$8),"&gt;="&amp;Parámetros!$B$8,"&gt;="&amp;Listas!F137),
'Selección días no hábiles'!A:A,
IF(OR(G137=0,G137="",G137&gt;=Parámetros!$D$8),"&lt;="&amp;Parámetros!$D$8,"&lt;="&amp;Listas!G137),
'Selección días no hábiles'!C:C,"X"),0)</f>
        <v>1</v>
      </c>
    </row>
    <row r="138" spans="1:11">
      <c r="A138" s="23"/>
      <c r="B138" s="152">
        <v>33664899</v>
      </c>
      <c r="C138" s="153" t="s">
        <v>405</v>
      </c>
      <c r="D138" s="153" t="s">
        <v>1431</v>
      </c>
      <c r="E138" s="154" t="s">
        <v>257</v>
      </c>
      <c r="F138" s="146">
        <v>0</v>
      </c>
      <c r="G138" s="146">
        <v>0</v>
      </c>
      <c r="H138" s="112">
        <f>+IF(AND(OR(F138="",F138=0),OR(G138="",G138=0)),1,IF(AND(OR(F138&lt;=Parámetros!$B$5,F138=0,F138=""),OR(G138&gt;Parámetros!$B$5,G138="",G138=0)),1,IF(AND(F138&gt;Parámetros!$B$5,F138&lt;=Parámetros!$D$5,OR(Listas!G138&gt;Parámetros!$B$5,G138="",G138=0)),1,0)))</f>
        <v>1</v>
      </c>
      <c r="I138" s="112">
        <f>+IF(AND(OR(F138="",F138=0),OR(G138="",G138=0)),1,IF(AND(OR(F138&lt;=Parámetros!$B$8,F138=0,F138=""),OR(G138&gt;Parámetros!$B$8,G138="",G138=0)),1,IF(AND(F138&gt;Parámetros!$B$8,F138&lt;=Parámetros!$D$8,OR(Listas!G138&gt;Parámetros!$B$8,G138="",G138=0)),1,0)))</f>
        <v>1</v>
      </c>
      <c r="J138" s="112">
        <f>IF(H138=1,
IF(AND(OR(F138=0,F138=""),OR(G138=0,G138="")),Parámetros!$D$5-Parámetros!$B$5+1,
IF(AND(OR(F138&lt;=Parámetros!$B$5,F138=0,F138=""),OR(G138&gt;Parámetros!$D$5,G138="",G138=0)),Parámetros!$D$5-Parámetros!$B$5+1,
IF(AND(OR(F138&lt;=Parámetros!$B$5,F138=0,F138=""),G138&lt;=Parámetros!$D$5),IF(OR(G138="",G138=0),Parámetros!$D$5-Parámetros!$B$5+1,G138-Parámetros!$B$5+1),
IF(AND(F138&gt;Parámetros!$B$5,OR(G138&gt;Parámetros!$D$5,G138="",G138=0)),Parámetros!$D$5-F138+1,
IF(AND(F138&gt;Parámetros!$B$5,G138&lt;=Parámetros!$D$5),G138-F138+1))))),0)
-
IF(H138=1,
COUNTIFS('Selección días no hábiles'!A:A,
IF(OR(F138=0,F138="",F138&lt;Parámetros!$B$5),"&gt;="&amp;Parámetros!$B$5,"&gt;="&amp;Listas!F138),
'Selección días no hábiles'!A:A,
IF(OR(G138=0,G138="",G138&gt;=Parámetros!$D$5),"&lt;="&amp;Parámetros!$D$5,"&lt;="&amp;Listas!G138),
'Selección días no hábiles'!C:C,"X"),0)</f>
        <v>43709</v>
      </c>
      <c r="K138" s="112">
        <f>IF(I138=1,
IF(AND(OR(F138=0,F138=""),OR(G138=0,G138="")),Parámetros!$D$8-Parámetros!$B$8+1,
IF(AND(F138&lt;=Parámetros!$B$8,OR(G138&gt;Parámetros!$D$8,G138="",G138=0)),Parámetros!$D$8-Parámetros!$B$8+1,
IF(AND(F138&lt;=Parámetros!$B$8,G138&lt;=Parámetros!$D$8),IF(OR(G138="",G138=0),Parámetros!$D$8-Parámetros!$B$8+1,G138-Parámetros!$B$8+1),
IF(AND(F138&gt;Parámetros!$B$8,OR(G138&gt;Parámetros!$D$8,G138="",G138=0)),Parámetros!$D$8-F138+1,
IF(AND(F138&gt;Parámetros!$B$8,G138&lt;=Parámetros!$D$8),G138-F138+1))))),0)
-
IF(I138=1,
COUNTIFS('Selección días no hábiles'!A:A,
IF(OR(F138=0,F138="",F138&lt;Parámetros!$B$8),"&gt;="&amp;Parámetros!$B$8,"&gt;="&amp;Listas!F138),
'Selección días no hábiles'!A:A,
IF(OR(G138=0,G138="",G138&gt;=Parámetros!$D$8),"&lt;="&amp;Parámetros!$D$8,"&lt;="&amp;Listas!G138),
'Selección días no hábiles'!C:C,"X"),0)</f>
        <v>1</v>
      </c>
    </row>
    <row r="139" spans="1:11">
      <c r="A139" s="23"/>
      <c r="B139" s="152">
        <v>18226287</v>
      </c>
      <c r="C139" s="153" t="s">
        <v>406</v>
      </c>
      <c r="D139" s="153" t="s">
        <v>1450</v>
      </c>
      <c r="E139" s="154" t="s">
        <v>257</v>
      </c>
      <c r="F139" s="146">
        <v>0</v>
      </c>
      <c r="G139" s="146">
        <v>0</v>
      </c>
      <c r="H139" s="112">
        <f>+IF(AND(OR(F139="",F139=0),OR(G139="",G139=0)),1,IF(AND(OR(F139&lt;=Parámetros!$B$5,F139=0,F139=""),OR(G139&gt;Parámetros!$B$5,G139="",G139=0)),1,IF(AND(F139&gt;Parámetros!$B$5,F139&lt;=Parámetros!$D$5,OR(Listas!G139&gt;Parámetros!$B$5,G139="",G139=0)),1,0)))</f>
        <v>1</v>
      </c>
      <c r="I139" s="112">
        <f>+IF(AND(OR(F139="",F139=0),OR(G139="",G139=0)),1,IF(AND(OR(F139&lt;=Parámetros!$B$8,F139=0,F139=""),OR(G139&gt;Parámetros!$B$8,G139="",G139=0)),1,IF(AND(F139&gt;Parámetros!$B$8,F139&lt;=Parámetros!$D$8,OR(Listas!G139&gt;Parámetros!$B$8,G139="",G139=0)),1,0)))</f>
        <v>1</v>
      </c>
      <c r="J139" s="112">
        <f>IF(H139=1,
IF(AND(OR(F139=0,F139=""),OR(G139=0,G139="")),Parámetros!$D$5-Parámetros!$B$5+1,
IF(AND(OR(F139&lt;=Parámetros!$B$5,F139=0,F139=""),OR(G139&gt;Parámetros!$D$5,G139="",G139=0)),Parámetros!$D$5-Parámetros!$B$5+1,
IF(AND(OR(F139&lt;=Parámetros!$B$5,F139=0,F139=""),G139&lt;=Parámetros!$D$5),IF(OR(G139="",G139=0),Parámetros!$D$5-Parámetros!$B$5+1,G139-Parámetros!$B$5+1),
IF(AND(F139&gt;Parámetros!$B$5,OR(G139&gt;Parámetros!$D$5,G139="",G139=0)),Parámetros!$D$5-F139+1,
IF(AND(F139&gt;Parámetros!$B$5,G139&lt;=Parámetros!$D$5),G139-F139+1))))),0)
-
IF(H139=1,
COUNTIFS('Selección días no hábiles'!A:A,
IF(OR(F139=0,F139="",F139&lt;Parámetros!$B$5),"&gt;="&amp;Parámetros!$B$5,"&gt;="&amp;Listas!F139),
'Selección días no hábiles'!A:A,
IF(OR(G139=0,G139="",G139&gt;=Parámetros!$D$5),"&lt;="&amp;Parámetros!$D$5,"&lt;="&amp;Listas!G139),
'Selección días no hábiles'!C:C,"X"),0)</f>
        <v>43709</v>
      </c>
      <c r="K139" s="112">
        <f>IF(I139=1,
IF(AND(OR(F139=0,F139=""),OR(G139=0,G139="")),Parámetros!$D$8-Parámetros!$B$8+1,
IF(AND(F139&lt;=Parámetros!$B$8,OR(G139&gt;Parámetros!$D$8,G139="",G139=0)),Parámetros!$D$8-Parámetros!$B$8+1,
IF(AND(F139&lt;=Parámetros!$B$8,G139&lt;=Parámetros!$D$8),IF(OR(G139="",G139=0),Parámetros!$D$8-Parámetros!$B$8+1,G139-Parámetros!$B$8+1),
IF(AND(F139&gt;Parámetros!$B$8,OR(G139&gt;Parámetros!$D$8,G139="",G139=0)),Parámetros!$D$8-F139+1,
IF(AND(F139&gt;Parámetros!$B$8,G139&lt;=Parámetros!$D$8),G139-F139+1))))),0)
-
IF(I139=1,
COUNTIFS('Selección días no hábiles'!A:A,
IF(OR(F139=0,F139="",F139&lt;Parámetros!$B$8),"&gt;="&amp;Parámetros!$B$8,"&gt;="&amp;Listas!F139),
'Selección días no hábiles'!A:A,
IF(OR(G139=0,G139="",G139&gt;=Parámetros!$D$8),"&lt;="&amp;Parámetros!$D$8,"&lt;="&amp;Listas!G139),
'Selección días no hábiles'!C:C,"X"),0)</f>
        <v>1</v>
      </c>
    </row>
    <row r="140" spans="1:11">
      <c r="A140" s="23"/>
      <c r="B140" s="152">
        <v>94670492</v>
      </c>
      <c r="C140" s="153" t="s">
        <v>407</v>
      </c>
      <c r="D140" s="153" t="s">
        <v>1451</v>
      </c>
      <c r="E140" s="154" t="s">
        <v>257</v>
      </c>
      <c r="F140" s="146">
        <v>0</v>
      </c>
      <c r="G140" s="146">
        <v>0</v>
      </c>
      <c r="H140" s="112">
        <f>+IF(AND(OR(F140="",F140=0),OR(G140="",G140=0)),1,IF(AND(OR(F140&lt;=Parámetros!$B$5,F140=0,F140=""),OR(G140&gt;Parámetros!$B$5,G140="",G140=0)),1,IF(AND(F140&gt;Parámetros!$B$5,F140&lt;=Parámetros!$D$5,OR(Listas!G140&gt;Parámetros!$B$5,G140="",G140=0)),1,0)))</f>
        <v>1</v>
      </c>
      <c r="I140" s="112">
        <f>+IF(AND(OR(F140="",F140=0),OR(G140="",G140=0)),1,IF(AND(OR(F140&lt;=Parámetros!$B$8,F140=0,F140=""),OR(G140&gt;Parámetros!$B$8,G140="",G140=0)),1,IF(AND(F140&gt;Parámetros!$B$8,F140&lt;=Parámetros!$D$8,OR(Listas!G140&gt;Parámetros!$B$8,G140="",G140=0)),1,0)))</f>
        <v>1</v>
      </c>
      <c r="J140" s="112">
        <f>IF(H140=1,
IF(AND(OR(F140=0,F140=""),OR(G140=0,G140="")),Parámetros!$D$5-Parámetros!$B$5+1,
IF(AND(OR(F140&lt;=Parámetros!$B$5,F140=0,F140=""),OR(G140&gt;Parámetros!$D$5,G140="",G140=0)),Parámetros!$D$5-Parámetros!$B$5+1,
IF(AND(OR(F140&lt;=Parámetros!$B$5,F140=0,F140=""),G140&lt;=Parámetros!$D$5),IF(OR(G140="",G140=0),Parámetros!$D$5-Parámetros!$B$5+1,G140-Parámetros!$B$5+1),
IF(AND(F140&gt;Parámetros!$B$5,OR(G140&gt;Parámetros!$D$5,G140="",G140=0)),Parámetros!$D$5-F140+1,
IF(AND(F140&gt;Parámetros!$B$5,G140&lt;=Parámetros!$D$5),G140-F140+1))))),0)
-
IF(H140=1,
COUNTIFS('Selección días no hábiles'!A:A,
IF(OR(F140=0,F140="",F140&lt;Parámetros!$B$5),"&gt;="&amp;Parámetros!$B$5,"&gt;="&amp;Listas!F140),
'Selección días no hábiles'!A:A,
IF(OR(G140=0,G140="",G140&gt;=Parámetros!$D$5),"&lt;="&amp;Parámetros!$D$5,"&lt;="&amp;Listas!G140),
'Selección días no hábiles'!C:C,"X"),0)</f>
        <v>43709</v>
      </c>
      <c r="K140" s="112">
        <f>IF(I140=1,
IF(AND(OR(F140=0,F140=""),OR(G140=0,G140="")),Parámetros!$D$8-Parámetros!$B$8+1,
IF(AND(F140&lt;=Parámetros!$B$8,OR(G140&gt;Parámetros!$D$8,G140="",G140=0)),Parámetros!$D$8-Parámetros!$B$8+1,
IF(AND(F140&lt;=Parámetros!$B$8,G140&lt;=Parámetros!$D$8),IF(OR(G140="",G140=0),Parámetros!$D$8-Parámetros!$B$8+1,G140-Parámetros!$B$8+1),
IF(AND(F140&gt;Parámetros!$B$8,OR(G140&gt;Parámetros!$D$8,G140="",G140=0)),Parámetros!$D$8-F140+1,
IF(AND(F140&gt;Parámetros!$B$8,G140&lt;=Parámetros!$D$8),G140-F140+1))))),0)
-
IF(I140=1,
COUNTIFS('Selección días no hábiles'!A:A,
IF(OR(F140=0,F140="",F140&lt;Parámetros!$B$8),"&gt;="&amp;Parámetros!$B$8,"&gt;="&amp;Listas!F140),
'Selección días no hábiles'!A:A,
IF(OR(G140=0,G140="",G140&gt;=Parámetros!$D$8),"&lt;="&amp;Parámetros!$D$8,"&lt;="&amp;Listas!G140),
'Selección días no hábiles'!C:C,"X"),0)</f>
        <v>1</v>
      </c>
    </row>
    <row r="141" spans="1:11">
      <c r="A141" s="23"/>
      <c r="B141" s="152">
        <v>34301870</v>
      </c>
      <c r="C141" s="153" t="s">
        <v>408</v>
      </c>
      <c r="D141" s="153" t="s">
        <v>1452</v>
      </c>
      <c r="E141" s="154" t="s">
        <v>257</v>
      </c>
      <c r="F141" s="146">
        <v>0</v>
      </c>
      <c r="G141" s="146">
        <v>0</v>
      </c>
      <c r="H141" s="112">
        <f>+IF(AND(OR(F141="",F141=0),OR(G141="",G141=0)),1,IF(AND(OR(F141&lt;=Parámetros!$B$5,F141=0,F141=""),OR(G141&gt;Parámetros!$B$5,G141="",G141=0)),1,IF(AND(F141&gt;Parámetros!$B$5,F141&lt;=Parámetros!$D$5,OR(Listas!G141&gt;Parámetros!$B$5,G141="",G141=0)),1,0)))</f>
        <v>1</v>
      </c>
      <c r="I141" s="112">
        <f>+IF(AND(OR(F141="",F141=0),OR(G141="",G141=0)),1,IF(AND(OR(F141&lt;=Parámetros!$B$8,F141=0,F141=""),OR(G141&gt;Parámetros!$B$8,G141="",G141=0)),1,IF(AND(F141&gt;Parámetros!$B$8,F141&lt;=Parámetros!$D$8,OR(Listas!G141&gt;Parámetros!$B$8,G141="",G141=0)),1,0)))</f>
        <v>1</v>
      </c>
      <c r="J141" s="112">
        <f>IF(H141=1,
IF(AND(OR(F141=0,F141=""),OR(G141=0,G141="")),Parámetros!$D$5-Parámetros!$B$5+1,
IF(AND(OR(F141&lt;=Parámetros!$B$5,F141=0,F141=""),OR(G141&gt;Parámetros!$D$5,G141="",G141=0)),Parámetros!$D$5-Parámetros!$B$5+1,
IF(AND(OR(F141&lt;=Parámetros!$B$5,F141=0,F141=""),G141&lt;=Parámetros!$D$5),IF(OR(G141="",G141=0),Parámetros!$D$5-Parámetros!$B$5+1,G141-Parámetros!$B$5+1),
IF(AND(F141&gt;Parámetros!$B$5,OR(G141&gt;Parámetros!$D$5,G141="",G141=0)),Parámetros!$D$5-F141+1,
IF(AND(F141&gt;Parámetros!$B$5,G141&lt;=Parámetros!$D$5),G141-F141+1))))),0)
-
IF(H141=1,
COUNTIFS('Selección días no hábiles'!A:A,
IF(OR(F141=0,F141="",F141&lt;Parámetros!$B$5),"&gt;="&amp;Parámetros!$B$5,"&gt;="&amp;Listas!F141),
'Selección días no hábiles'!A:A,
IF(OR(G141=0,G141="",G141&gt;=Parámetros!$D$5),"&lt;="&amp;Parámetros!$D$5,"&lt;="&amp;Listas!G141),
'Selección días no hábiles'!C:C,"X"),0)</f>
        <v>43709</v>
      </c>
      <c r="K141" s="112">
        <f>IF(I141=1,
IF(AND(OR(F141=0,F141=""),OR(G141=0,G141="")),Parámetros!$D$8-Parámetros!$B$8+1,
IF(AND(F141&lt;=Parámetros!$B$8,OR(G141&gt;Parámetros!$D$8,G141="",G141=0)),Parámetros!$D$8-Parámetros!$B$8+1,
IF(AND(F141&lt;=Parámetros!$B$8,G141&lt;=Parámetros!$D$8),IF(OR(G141="",G141=0),Parámetros!$D$8-Parámetros!$B$8+1,G141-Parámetros!$B$8+1),
IF(AND(F141&gt;Parámetros!$B$8,OR(G141&gt;Parámetros!$D$8,G141="",G141=0)),Parámetros!$D$8-F141+1,
IF(AND(F141&gt;Parámetros!$B$8,G141&lt;=Parámetros!$D$8),G141-F141+1))))),0)
-
IF(I141=1,
COUNTIFS('Selección días no hábiles'!A:A,
IF(OR(F141=0,F141="",F141&lt;Parámetros!$B$8),"&gt;="&amp;Parámetros!$B$8,"&gt;="&amp;Listas!F141),
'Selección días no hábiles'!A:A,
IF(OR(G141=0,G141="",G141&gt;=Parámetros!$D$8),"&lt;="&amp;Parámetros!$D$8,"&lt;="&amp;Listas!G141),
'Selección días no hábiles'!C:C,"X"),0)</f>
        <v>1</v>
      </c>
    </row>
    <row r="142" spans="1:11">
      <c r="A142" s="23"/>
      <c r="B142" s="152">
        <v>34147548</v>
      </c>
      <c r="C142" s="153" t="s">
        <v>409</v>
      </c>
      <c r="D142" s="153" t="s">
        <v>1453</v>
      </c>
      <c r="E142" s="154" t="s">
        <v>257</v>
      </c>
      <c r="F142" s="146">
        <v>0</v>
      </c>
      <c r="G142" s="146">
        <v>0</v>
      </c>
      <c r="H142" s="112">
        <f>+IF(AND(OR(F142="",F142=0),OR(G142="",G142=0)),1,IF(AND(OR(F142&lt;=Parámetros!$B$5,F142=0,F142=""),OR(G142&gt;Parámetros!$B$5,G142="",G142=0)),1,IF(AND(F142&gt;Parámetros!$B$5,F142&lt;=Parámetros!$D$5,OR(Listas!G142&gt;Parámetros!$B$5,G142="",G142=0)),1,0)))</f>
        <v>1</v>
      </c>
      <c r="I142" s="112">
        <f>+IF(AND(OR(F142="",F142=0),OR(G142="",G142=0)),1,IF(AND(OR(F142&lt;=Parámetros!$B$8,F142=0,F142=""),OR(G142&gt;Parámetros!$B$8,G142="",G142=0)),1,IF(AND(F142&gt;Parámetros!$B$8,F142&lt;=Parámetros!$D$8,OR(Listas!G142&gt;Parámetros!$B$8,G142="",G142=0)),1,0)))</f>
        <v>1</v>
      </c>
      <c r="J142" s="112">
        <f>IF(H142=1,
IF(AND(OR(F142=0,F142=""),OR(G142=0,G142="")),Parámetros!$D$5-Parámetros!$B$5+1,
IF(AND(OR(F142&lt;=Parámetros!$B$5,F142=0,F142=""),OR(G142&gt;Parámetros!$D$5,G142="",G142=0)),Parámetros!$D$5-Parámetros!$B$5+1,
IF(AND(OR(F142&lt;=Parámetros!$B$5,F142=0,F142=""),G142&lt;=Parámetros!$D$5),IF(OR(G142="",G142=0),Parámetros!$D$5-Parámetros!$B$5+1,G142-Parámetros!$B$5+1),
IF(AND(F142&gt;Parámetros!$B$5,OR(G142&gt;Parámetros!$D$5,G142="",G142=0)),Parámetros!$D$5-F142+1,
IF(AND(F142&gt;Parámetros!$B$5,G142&lt;=Parámetros!$D$5),G142-F142+1))))),0)
-
IF(H142=1,
COUNTIFS('Selección días no hábiles'!A:A,
IF(OR(F142=0,F142="",F142&lt;Parámetros!$B$5),"&gt;="&amp;Parámetros!$B$5,"&gt;="&amp;Listas!F142),
'Selección días no hábiles'!A:A,
IF(OR(G142=0,G142="",G142&gt;=Parámetros!$D$5),"&lt;="&amp;Parámetros!$D$5,"&lt;="&amp;Listas!G142),
'Selección días no hábiles'!C:C,"X"),0)</f>
        <v>43709</v>
      </c>
      <c r="K142" s="112">
        <f>IF(I142=1,
IF(AND(OR(F142=0,F142=""),OR(G142=0,G142="")),Parámetros!$D$8-Parámetros!$B$8+1,
IF(AND(F142&lt;=Parámetros!$B$8,OR(G142&gt;Parámetros!$D$8,G142="",G142=0)),Parámetros!$D$8-Parámetros!$B$8+1,
IF(AND(F142&lt;=Parámetros!$B$8,G142&lt;=Parámetros!$D$8),IF(OR(G142="",G142=0),Parámetros!$D$8-Parámetros!$B$8+1,G142-Parámetros!$B$8+1),
IF(AND(F142&gt;Parámetros!$B$8,OR(G142&gt;Parámetros!$D$8,G142="",G142=0)),Parámetros!$D$8-F142+1,
IF(AND(F142&gt;Parámetros!$B$8,G142&lt;=Parámetros!$D$8),G142-F142+1))))),0)
-
IF(I142=1,
COUNTIFS('Selección días no hábiles'!A:A,
IF(OR(F142=0,F142="",F142&lt;Parámetros!$B$8),"&gt;="&amp;Parámetros!$B$8,"&gt;="&amp;Listas!F142),
'Selección días no hábiles'!A:A,
IF(OR(G142=0,G142="",G142&gt;=Parámetros!$D$8),"&lt;="&amp;Parámetros!$D$8,"&lt;="&amp;Listas!G142),
'Selección días no hábiles'!C:C,"X"),0)</f>
        <v>1</v>
      </c>
    </row>
    <row r="143" spans="1:11">
      <c r="A143" s="23"/>
      <c r="B143" s="152">
        <v>36589407</v>
      </c>
      <c r="C143" s="153" t="s">
        <v>410</v>
      </c>
      <c r="D143" s="153" t="s">
        <v>1454</v>
      </c>
      <c r="E143" s="154" t="s">
        <v>257</v>
      </c>
      <c r="F143" s="146">
        <v>0</v>
      </c>
      <c r="G143" s="146">
        <v>0</v>
      </c>
      <c r="H143" s="112">
        <f>+IF(AND(OR(F143="",F143=0),OR(G143="",G143=0)),1,IF(AND(OR(F143&lt;=Parámetros!$B$5,F143=0,F143=""),OR(G143&gt;Parámetros!$B$5,G143="",G143=0)),1,IF(AND(F143&gt;Parámetros!$B$5,F143&lt;=Parámetros!$D$5,OR(Listas!G143&gt;Parámetros!$B$5,G143="",G143=0)),1,0)))</f>
        <v>1</v>
      </c>
      <c r="I143" s="112">
        <f>+IF(AND(OR(F143="",F143=0),OR(G143="",G143=0)),1,IF(AND(OR(F143&lt;=Parámetros!$B$8,F143=0,F143=""),OR(G143&gt;Parámetros!$B$8,G143="",G143=0)),1,IF(AND(F143&gt;Parámetros!$B$8,F143&lt;=Parámetros!$D$8,OR(Listas!G143&gt;Parámetros!$B$8,G143="",G143=0)),1,0)))</f>
        <v>1</v>
      </c>
      <c r="J143" s="112">
        <f>IF(H143=1,
IF(AND(OR(F143=0,F143=""),OR(G143=0,G143="")),Parámetros!$D$5-Parámetros!$B$5+1,
IF(AND(OR(F143&lt;=Parámetros!$B$5,F143=0,F143=""),OR(G143&gt;Parámetros!$D$5,G143="",G143=0)),Parámetros!$D$5-Parámetros!$B$5+1,
IF(AND(OR(F143&lt;=Parámetros!$B$5,F143=0,F143=""),G143&lt;=Parámetros!$D$5),IF(OR(G143="",G143=0),Parámetros!$D$5-Parámetros!$B$5+1,G143-Parámetros!$B$5+1),
IF(AND(F143&gt;Parámetros!$B$5,OR(G143&gt;Parámetros!$D$5,G143="",G143=0)),Parámetros!$D$5-F143+1,
IF(AND(F143&gt;Parámetros!$B$5,G143&lt;=Parámetros!$D$5),G143-F143+1))))),0)
-
IF(H143=1,
COUNTIFS('Selección días no hábiles'!A:A,
IF(OR(F143=0,F143="",F143&lt;Parámetros!$B$5),"&gt;="&amp;Parámetros!$B$5,"&gt;="&amp;Listas!F143),
'Selección días no hábiles'!A:A,
IF(OR(G143=0,G143="",G143&gt;=Parámetros!$D$5),"&lt;="&amp;Parámetros!$D$5,"&lt;="&amp;Listas!G143),
'Selección días no hábiles'!C:C,"X"),0)</f>
        <v>43709</v>
      </c>
      <c r="K143" s="112">
        <f>IF(I143=1,
IF(AND(OR(F143=0,F143=""),OR(G143=0,G143="")),Parámetros!$D$8-Parámetros!$B$8+1,
IF(AND(F143&lt;=Parámetros!$B$8,OR(G143&gt;Parámetros!$D$8,G143="",G143=0)),Parámetros!$D$8-Parámetros!$B$8+1,
IF(AND(F143&lt;=Parámetros!$B$8,G143&lt;=Parámetros!$D$8),IF(OR(G143="",G143=0),Parámetros!$D$8-Parámetros!$B$8+1,G143-Parámetros!$B$8+1),
IF(AND(F143&gt;Parámetros!$B$8,OR(G143&gt;Parámetros!$D$8,G143="",G143=0)),Parámetros!$D$8-F143+1,
IF(AND(F143&gt;Parámetros!$B$8,G143&lt;=Parámetros!$D$8),G143-F143+1))))),0)
-
IF(I143=1,
COUNTIFS('Selección días no hábiles'!A:A,
IF(OR(F143=0,F143="",F143&lt;Parámetros!$B$8),"&gt;="&amp;Parámetros!$B$8,"&gt;="&amp;Listas!F143),
'Selección días no hábiles'!A:A,
IF(OR(G143=0,G143="",G143&gt;=Parámetros!$D$8),"&lt;="&amp;Parámetros!$D$8,"&lt;="&amp;Listas!G143),
'Selección días no hábiles'!C:C,"X"),0)</f>
        <v>1</v>
      </c>
    </row>
    <row r="144" spans="1:11">
      <c r="A144" s="23"/>
      <c r="B144" s="152">
        <v>32388750</v>
      </c>
      <c r="C144" s="153" t="s">
        <v>411</v>
      </c>
      <c r="D144" s="153" t="s">
        <v>1453</v>
      </c>
      <c r="E144" s="154" t="s">
        <v>257</v>
      </c>
      <c r="F144" s="146">
        <v>0</v>
      </c>
      <c r="G144" s="146">
        <v>0</v>
      </c>
      <c r="H144" s="112">
        <f>+IF(AND(OR(F144="",F144=0),OR(G144="",G144=0)),1,IF(AND(OR(F144&lt;=Parámetros!$B$5,F144=0,F144=""),OR(G144&gt;Parámetros!$B$5,G144="",G144=0)),1,IF(AND(F144&gt;Parámetros!$B$5,F144&lt;=Parámetros!$D$5,OR(Listas!G144&gt;Parámetros!$B$5,G144="",G144=0)),1,0)))</f>
        <v>1</v>
      </c>
      <c r="I144" s="112">
        <f>+IF(AND(OR(F144="",F144=0),OR(G144="",G144=0)),1,IF(AND(OR(F144&lt;=Parámetros!$B$8,F144=0,F144=""),OR(G144&gt;Parámetros!$B$8,G144="",G144=0)),1,IF(AND(F144&gt;Parámetros!$B$8,F144&lt;=Parámetros!$D$8,OR(Listas!G144&gt;Parámetros!$B$8,G144="",G144=0)),1,0)))</f>
        <v>1</v>
      </c>
      <c r="J144" s="112">
        <f>IF(H144=1,
IF(AND(OR(F144=0,F144=""),OR(G144=0,G144="")),Parámetros!$D$5-Parámetros!$B$5+1,
IF(AND(OR(F144&lt;=Parámetros!$B$5,F144=0,F144=""),OR(G144&gt;Parámetros!$D$5,G144="",G144=0)),Parámetros!$D$5-Parámetros!$B$5+1,
IF(AND(OR(F144&lt;=Parámetros!$B$5,F144=0,F144=""),G144&lt;=Parámetros!$D$5),IF(OR(G144="",G144=0),Parámetros!$D$5-Parámetros!$B$5+1,G144-Parámetros!$B$5+1),
IF(AND(F144&gt;Parámetros!$B$5,OR(G144&gt;Parámetros!$D$5,G144="",G144=0)),Parámetros!$D$5-F144+1,
IF(AND(F144&gt;Parámetros!$B$5,G144&lt;=Parámetros!$D$5),G144-F144+1))))),0)
-
IF(H144=1,
COUNTIFS('Selección días no hábiles'!A:A,
IF(OR(F144=0,F144="",F144&lt;Parámetros!$B$5),"&gt;="&amp;Parámetros!$B$5,"&gt;="&amp;Listas!F144),
'Selección días no hábiles'!A:A,
IF(OR(G144=0,G144="",G144&gt;=Parámetros!$D$5),"&lt;="&amp;Parámetros!$D$5,"&lt;="&amp;Listas!G144),
'Selección días no hábiles'!C:C,"X"),0)</f>
        <v>43709</v>
      </c>
      <c r="K144" s="112">
        <f>IF(I144=1,
IF(AND(OR(F144=0,F144=""),OR(G144=0,G144="")),Parámetros!$D$8-Parámetros!$B$8+1,
IF(AND(F144&lt;=Parámetros!$B$8,OR(G144&gt;Parámetros!$D$8,G144="",G144=0)),Parámetros!$D$8-Parámetros!$B$8+1,
IF(AND(F144&lt;=Parámetros!$B$8,G144&lt;=Parámetros!$D$8),IF(OR(G144="",G144=0),Parámetros!$D$8-Parámetros!$B$8+1,G144-Parámetros!$B$8+1),
IF(AND(F144&gt;Parámetros!$B$8,OR(G144&gt;Parámetros!$D$8,G144="",G144=0)),Parámetros!$D$8-F144+1,
IF(AND(F144&gt;Parámetros!$B$8,G144&lt;=Parámetros!$D$8),G144-F144+1))))),0)
-
IF(I144=1,
COUNTIFS('Selección días no hábiles'!A:A,
IF(OR(F144=0,F144="",F144&lt;Parámetros!$B$8),"&gt;="&amp;Parámetros!$B$8,"&gt;="&amp;Listas!F144),
'Selección días no hábiles'!A:A,
IF(OR(G144=0,G144="",G144&gt;=Parámetros!$D$8),"&lt;="&amp;Parámetros!$D$8,"&lt;="&amp;Listas!G144),
'Selección días no hábiles'!C:C,"X"),0)</f>
        <v>1</v>
      </c>
    </row>
    <row r="145" spans="1:11">
      <c r="A145" s="23"/>
      <c r="B145" s="152">
        <v>13931342</v>
      </c>
      <c r="C145" s="153" t="s">
        <v>35</v>
      </c>
      <c r="D145" s="153" t="s">
        <v>1455</v>
      </c>
      <c r="E145" s="154" t="s">
        <v>257</v>
      </c>
      <c r="F145" s="146">
        <v>0</v>
      </c>
      <c r="G145" s="146">
        <v>0</v>
      </c>
      <c r="H145" s="112">
        <f>+IF(AND(OR(F145="",F145=0),OR(G145="",G145=0)),1,IF(AND(OR(F145&lt;=Parámetros!$B$5,F145=0,F145=""),OR(G145&gt;Parámetros!$B$5,G145="",G145=0)),1,IF(AND(F145&gt;Parámetros!$B$5,F145&lt;=Parámetros!$D$5,OR(Listas!G145&gt;Parámetros!$B$5,G145="",G145=0)),1,0)))</f>
        <v>1</v>
      </c>
      <c r="I145" s="112">
        <f>+IF(AND(OR(F145="",F145=0),OR(G145="",G145=0)),1,IF(AND(OR(F145&lt;=Parámetros!$B$8,F145=0,F145=""),OR(G145&gt;Parámetros!$B$8,G145="",G145=0)),1,IF(AND(F145&gt;Parámetros!$B$8,F145&lt;=Parámetros!$D$8,OR(Listas!G145&gt;Parámetros!$B$8,G145="",G145=0)),1,0)))</f>
        <v>1</v>
      </c>
      <c r="J145" s="112">
        <f>IF(H145=1,
IF(AND(OR(F145=0,F145=""),OR(G145=0,G145="")),Parámetros!$D$5-Parámetros!$B$5+1,
IF(AND(OR(F145&lt;=Parámetros!$B$5,F145=0,F145=""),OR(G145&gt;Parámetros!$D$5,G145="",G145=0)),Parámetros!$D$5-Parámetros!$B$5+1,
IF(AND(OR(F145&lt;=Parámetros!$B$5,F145=0,F145=""),G145&lt;=Parámetros!$D$5),IF(OR(G145="",G145=0),Parámetros!$D$5-Parámetros!$B$5+1,G145-Parámetros!$B$5+1),
IF(AND(F145&gt;Parámetros!$B$5,OR(G145&gt;Parámetros!$D$5,G145="",G145=0)),Parámetros!$D$5-F145+1,
IF(AND(F145&gt;Parámetros!$B$5,G145&lt;=Parámetros!$D$5),G145-F145+1))))),0)
-
IF(H145=1,
COUNTIFS('Selección días no hábiles'!A:A,
IF(OR(F145=0,F145="",F145&lt;Parámetros!$B$5),"&gt;="&amp;Parámetros!$B$5,"&gt;="&amp;Listas!F145),
'Selección días no hábiles'!A:A,
IF(OR(G145=0,G145="",G145&gt;=Parámetros!$D$5),"&lt;="&amp;Parámetros!$D$5,"&lt;="&amp;Listas!G145),
'Selección días no hábiles'!C:C,"X"),0)</f>
        <v>43709</v>
      </c>
      <c r="K145" s="112">
        <f>IF(I145=1,
IF(AND(OR(F145=0,F145=""),OR(G145=0,G145="")),Parámetros!$D$8-Parámetros!$B$8+1,
IF(AND(F145&lt;=Parámetros!$B$8,OR(G145&gt;Parámetros!$D$8,G145="",G145=0)),Parámetros!$D$8-Parámetros!$B$8+1,
IF(AND(F145&lt;=Parámetros!$B$8,G145&lt;=Parámetros!$D$8),IF(OR(G145="",G145=0),Parámetros!$D$8-Parámetros!$B$8+1,G145-Parámetros!$B$8+1),
IF(AND(F145&gt;Parámetros!$B$8,OR(G145&gt;Parámetros!$D$8,G145="",G145=0)),Parámetros!$D$8-F145+1,
IF(AND(F145&gt;Parámetros!$B$8,G145&lt;=Parámetros!$D$8),G145-F145+1))))),0)
-
IF(I145=1,
COUNTIFS('Selección días no hábiles'!A:A,
IF(OR(F145=0,F145="",F145&lt;Parámetros!$B$8),"&gt;="&amp;Parámetros!$B$8,"&gt;="&amp;Listas!F145),
'Selección días no hábiles'!A:A,
IF(OR(G145=0,G145="",G145&gt;=Parámetros!$D$8),"&lt;="&amp;Parámetros!$D$8,"&lt;="&amp;Listas!G145),
'Selección días no hábiles'!C:C,"X"),0)</f>
        <v>1</v>
      </c>
    </row>
    <row r="146" spans="1:11">
      <c r="A146" s="23"/>
      <c r="B146" s="152">
        <v>14337322</v>
      </c>
      <c r="C146" s="153" t="s">
        <v>412</v>
      </c>
      <c r="D146" s="153" t="s">
        <v>1456</v>
      </c>
      <c r="E146" s="154" t="s">
        <v>257</v>
      </c>
      <c r="F146" s="146">
        <v>0</v>
      </c>
      <c r="G146" s="146">
        <v>0</v>
      </c>
      <c r="H146" s="112">
        <f>+IF(AND(OR(F146="",F146=0),OR(G146="",G146=0)),1,IF(AND(OR(F146&lt;=Parámetros!$B$5,F146=0,F146=""),OR(G146&gt;Parámetros!$B$5,G146="",G146=0)),1,IF(AND(F146&gt;Parámetros!$B$5,F146&lt;=Parámetros!$D$5,OR(Listas!G146&gt;Parámetros!$B$5,G146="",G146=0)),1,0)))</f>
        <v>1</v>
      </c>
      <c r="I146" s="112">
        <f>+IF(AND(OR(F146="",F146=0),OR(G146="",G146=0)),1,IF(AND(OR(F146&lt;=Parámetros!$B$8,F146=0,F146=""),OR(G146&gt;Parámetros!$B$8,G146="",G146=0)),1,IF(AND(F146&gt;Parámetros!$B$8,F146&lt;=Parámetros!$D$8,OR(Listas!G146&gt;Parámetros!$B$8,G146="",G146=0)),1,0)))</f>
        <v>1</v>
      </c>
      <c r="J146" s="112">
        <f>IF(H146=1,
IF(AND(OR(F146=0,F146=""),OR(G146=0,G146="")),Parámetros!$D$5-Parámetros!$B$5+1,
IF(AND(OR(F146&lt;=Parámetros!$B$5,F146=0,F146=""),OR(G146&gt;Parámetros!$D$5,G146="",G146=0)),Parámetros!$D$5-Parámetros!$B$5+1,
IF(AND(OR(F146&lt;=Parámetros!$B$5,F146=0,F146=""),G146&lt;=Parámetros!$D$5),IF(OR(G146="",G146=0),Parámetros!$D$5-Parámetros!$B$5+1,G146-Parámetros!$B$5+1),
IF(AND(F146&gt;Parámetros!$B$5,OR(G146&gt;Parámetros!$D$5,G146="",G146=0)),Parámetros!$D$5-F146+1,
IF(AND(F146&gt;Parámetros!$B$5,G146&lt;=Parámetros!$D$5),G146-F146+1))))),0)
-
IF(H146=1,
COUNTIFS('Selección días no hábiles'!A:A,
IF(OR(F146=0,F146="",F146&lt;Parámetros!$B$5),"&gt;="&amp;Parámetros!$B$5,"&gt;="&amp;Listas!F146),
'Selección días no hábiles'!A:A,
IF(OR(G146=0,G146="",G146&gt;=Parámetros!$D$5),"&lt;="&amp;Parámetros!$D$5,"&lt;="&amp;Listas!G146),
'Selección días no hábiles'!C:C,"X"),0)</f>
        <v>43709</v>
      </c>
      <c r="K146" s="112">
        <f>IF(I146=1,
IF(AND(OR(F146=0,F146=""),OR(G146=0,G146="")),Parámetros!$D$8-Parámetros!$B$8+1,
IF(AND(F146&lt;=Parámetros!$B$8,OR(G146&gt;Parámetros!$D$8,G146="",G146=0)),Parámetros!$D$8-Parámetros!$B$8+1,
IF(AND(F146&lt;=Parámetros!$B$8,G146&lt;=Parámetros!$D$8),IF(OR(G146="",G146=0),Parámetros!$D$8-Parámetros!$B$8+1,G146-Parámetros!$B$8+1),
IF(AND(F146&gt;Parámetros!$B$8,OR(G146&gt;Parámetros!$D$8,G146="",G146=0)),Parámetros!$D$8-F146+1,
IF(AND(F146&gt;Parámetros!$B$8,G146&lt;=Parámetros!$D$8),G146-F146+1))))),0)
-
IF(I146=1,
COUNTIFS('Selección días no hábiles'!A:A,
IF(OR(F146=0,F146="",F146&lt;Parámetros!$B$8),"&gt;="&amp;Parámetros!$B$8,"&gt;="&amp;Listas!F146),
'Selección días no hábiles'!A:A,
IF(OR(G146=0,G146="",G146&gt;=Parámetros!$D$8),"&lt;="&amp;Parámetros!$D$8,"&lt;="&amp;Listas!G146),
'Selección días no hábiles'!C:C,"X"),0)</f>
        <v>1</v>
      </c>
    </row>
    <row r="147" spans="1:11">
      <c r="A147" s="23"/>
      <c r="B147" s="152">
        <v>23327996</v>
      </c>
      <c r="C147" s="153" t="s">
        <v>413</v>
      </c>
      <c r="D147" s="153" t="s">
        <v>1457</v>
      </c>
      <c r="E147" s="154" t="s">
        <v>257</v>
      </c>
      <c r="F147" s="146">
        <v>0</v>
      </c>
      <c r="G147" s="146">
        <v>0</v>
      </c>
      <c r="H147" s="112">
        <f>+IF(AND(OR(F147="",F147=0),OR(G147="",G147=0)),1,IF(AND(OR(F147&lt;=Parámetros!$B$5,F147=0,F147=""),OR(G147&gt;Parámetros!$B$5,G147="",G147=0)),1,IF(AND(F147&gt;Parámetros!$B$5,F147&lt;=Parámetros!$D$5,OR(Listas!G147&gt;Parámetros!$B$5,G147="",G147=0)),1,0)))</f>
        <v>1</v>
      </c>
      <c r="I147" s="112">
        <f>+IF(AND(OR(F147="",F147=0),OR(G147="",G147=0)),1,IF(AND(OR(F147&lt;=Parámetros!$B$8,F147=0,F147=""),OR(G147&gt;Parámetros!$B$8,G147="",G147=0)),1,IF(AND(F147&gt;Parámetros!$B$8,F147&lt;=Parámetros!$D$8,OR(Listas!G147&gt;Parámetros!$B$8,G147="",G147=0)),1,0)))</f>
        <v>1</v>
      </c>
      <c r="J147" s="112">
        <f>IF(H147=1,
IF(AND(OR(F147=0,F147=""),OR(G147=0,G147="")),Parámetros!$D$5-Parámetros!$B$5+1,
IF(AND(OR(F147&lt;=Parámetros!$B$5,F147=0,F147=""),OR(G147&gt;Parámetros!$D$5,G147="",G147=0)),Parámetros!$D$5-Parámetros!$B$5+1,
IF(AND(OR(F147&lt;=Parámetros!$B$5,F147=0,F147=""),G147&lt;=Parámetros!$D$5),IF(OR(G147="",G147=0),Parámetros!$D$5-Parámetros!$B$5+1,G147-Parámetros!$B$5+1),
IF(AND(F147&gt;Parámetros!$B$5,OR(G147&gt;Parámetros!$D$5,G147="",G147=0)),Parámetros!$D$5-F147+1,
IF(AND(F147&gt;Parámetros!$B$5,G147&lt;=Parámetros!$D$5),G147-F147+1))))),0)
-
IF(H147=1,
COUNTIFS('Selección días no hábiles'!A:A,
IF(OR(F147=0,F147="",F147&lt;Parámetros!$B$5),"&gt;="&amp;Parámetros!$B$5,"&gt;="&amp;Listas!F147),
'Selección días no hábiles'!A:A,
IF(OR(G147=0,G147="",G147&gt;=Parámetros!$D$5),"&lt;="&amp;Parámetros!$D$5,"&lt;="&amp;Listas!G147),
'Selección días no hábiles'!C:C,"X"),0)</f>
        <v>43709</v>
      </c>
      <c r="K147" s="112">
        <f>IF(I147=1,
IF(AND(OR(F147=0,F147=""),OR(G147=0,G147="")),Parámetros!$D$8-Parámetros!$B$8+1,
IF(AND(F147&lt;=Parámetros!$B$8,OR(G147&gt;Parámetros!$D$8,G147="",G147=0)),Parámetros!$D$8-Parámetros!$B$8+1,
IF(AND(F147&lt;=Parámetros!$B$8,G147&lt;=Parámetros!$D$8),IF(OR(G147="",G147=0),Parámetros!$D$8-Parámetros!$B$8+1,G147-Parámetros!$B$8+1),
IF(AND(F147&gt;Parámetros!$B$8,OR(G147&gt;Parámetros!$D$8,G147="",G147=0)),Parámetros!$D$8-F147+1,
IF(AND(F147&gt;Parámetros!$B$8,G147&lt;=Parámetros!$D$8),G147-F147+1))))),0)
-
IF(I147=1,
COUNTIFS('Selección días no hábiles'!A:A,
IF(OR(F147=0,F147="",F147&lt;Parámetros!$B$8),"&gt;="&amp;Parámetros!$B$8,"&gt;="&amp;Listas!F147),
'Selección días no hábiles'!A:A,
IF(OR(G147=0,G147="",G147&gt;=Parámetros!$D$8),"&lt;="&amp;Parámetros!$D$8,"&lt;="&amp;Listas!G147),
'Selección días no hábiles'!C:C,"X"),0)</f>
        <v>1</v>
      </c>
    </row>
    <row r="148" spans="1:11">
      <c r="A148" s="23"/>
      <c r="B148" s="152">
        <v>21520406</v>
      </c>
      <c r="C148" s="153" t="s">
        <v>414</v>
      </c>
      <c r="D148" s="153" t="s">
        <v>1458</v>
      </c>
      <c r="E148" s="154" t="s">
        <v>257</v>
      </c>
      <c r="F148" s="146">
        <v>0</v>
      </c>
      <c r="G148" s="146">
        <v>0</v>
      </c>
      <c r="H148" s="112">
        <f>+IF(AND(OR(F148="",F148=0),OR(G148="",G148=0)),1,IF(AND(OR(F148&lt;=Parámetros!$B$5,F148=0,F148=""),OR(G148&gt;Parámetros!$B$5,G148="",G148=0)),1,IF(AND(F148&gt;Parámetros!$B$5,F148&lt;=Parámetros!$D$5,OR(Listas!G148&gt;Parámetros!$B$5,G148="",G148=0)),1,0)))</f>
        <v>1</v>
      </c>
      <c r="I148" s="112">
        <f>+IF(AND(OR(F148="",F148=0),OR(G148="",G148=0)),1,IF(AND(OR(F148&lt;=Parámetros!$B$8,F148=0,F148=""),OR(G148&gt;Parámetros!$B$8,G148="",G148=0)),1,IF(AND(F148&gt;Parámetros!$B$8,F148&lt;=Parámetros!$D$8,OR(Listas!G148&gt;Parámetros!$B$8,G148="",G148=0)),1,0)))</f>
        <v>1</v>
      </c>
      <c r="J148" s="112">
        <f>IF(H148=1,
IF(AND(OR(F148=0,F148=""),OR(G148=0,G148="")),Parámetros!$D$5-Parámetros!$B$5+1,
IF(AND(OR(F148&lt;=Parámetros!$B$5,F148=0,F148=""),OR(G148&gt;Parámetros!$D$5,G148="",G148=0)),Parámetros!$D$5-Parámetros!$B$5+1,
IF(AND(OR(F148&lt;=Parámetros!$B$5,F148=0,F148=""),G148&lt;=Parámetros!$D$5),IF(OR(G148="",G148=0),Parámetros!$D$5-Parámetros!$B$5+1,G148-Parámetros!$B$5+1),
IF(AND(F148&gt;Parámetros!$B$5,OR(G148&gt;Parámetros!$D$5,G148="",G148=0)),Parámetros!$D$5-F148+1,
IF(AND(F148&gt;Parámetros!$B$5,G148&lt;=Parámetros!$D$5),G148-F148+1))))),0)
-
IF(H148=1,
COUNTIFS('Selección días no hábiles'!A:A,
IF(OR(F148=0,F148="",F148&lt;Parámetros!$B$5),"&gt;="&amp;Parámetros!$B$5,"&gt;="&amp;Listas!F148),
'Selección días no hábiles'!A:A,
IF(OR(G148=0,G148="",G148&gt;=Parámetros!$D$5),"&lt;="&amp;Parámetros!$D$5,"&lt;="&amp;Listas!G148),
'Selección días no hábiles'!C:C,"X"),0)</f>
        <v>43709</v>
      </c>
      <c r="K148" s="112">
        <f>IF(I148=1,
IF(AND(OR(F148=0,F148=""),OR(G148=0,G148="")),Parámetros!$D$8-Parámetros!$B$8+1,
IF(AND(F148&lt;=Parámetros!$B$8,OR(G148&gt;Parámetros!$D$8,G148="",G148=0)),Parámetros!$D$8-Parámetros!$B$8+1,
IF(AND(F148&lt;=Parámetros!$B$8,G148&lt;=Parámetros!$D$8),IF(OR(G148="",G148=0),Parámetros!$D$8-Parámetros!$B$8+1,G148-Parámetros!$B$8+1),
IF(AND(F148&gt;Parámetros!$B$8,OR(G148&gt;Parámetros!$D$8,G148="",G148=0)),Parámetros!$D$8-F148+1,
IF(AND(F148&gt;Parámetros!$B$8,G148&lt;=Parámetros!$D$8),G148-F148+1))))),0)
-
IF(I148=1,
COUNTIFS('Selección días no hábiles'!A:A,
IF(OR(F148=0,F148="",F148&lt;Parámetros!$B$8),"&gt;="&amp;Parámetros!$B$8,"&gt;="&amp;Listas!F148),
'Selección días no hábiles'!A:A,
IF(OR(G148=0,G148="",G148&gt;=Parámetros!$D$8),"&lt;="&amp;Parámetros!$D$8,"&lt;="&amp;Listas!G148),
'Selección días no hábiles'!C:C,"X"),0)</f>
        <v>1</v>
      </c>
    </row>
    <row r="149" spans="1:11">
      <c r="A149" s="23"/>
      <c r="B149" s="152">
        <v>27793333</v>
      </c>
      <c r="C149" s="153" t="s">
        <v>415</v>
      </c>
      <c r="D149" s="153" t="s">
        <v>1459</v>
      </c>
      <c r="E149" s="154" t="s">
        <v>257</v>
      </c>
      <c r="F149" s="146">
        <v>0</v>
      </c>
      <c r="G149" s="146">
        <v>0</v>
      </c>
      <c r="H149" s="112">
        <f>+IF(AND(OR(F149="",F149=0),OR(G149="",G149=0)),1,IF(AND(OR(F149&lt;=Parámetros!$B$5,F149=0,F149=""),OR(G149&gt;Parámetros!$B$5,G149="",G149=0)),1,IF(AND(F149&gt;Parámetros!$B$5,F149&lt;=Parámetros!$D$5,OR(Listas!G149&gt;Parámetros!$B$5,G149="",G149=0)),1,0)))</f>
        <v>1</v>
      </c>
      <c r="I149" s="112">
        <f>+IF(AND(OR(F149="",F149=0),OR(G149="",G149=0)),1,IF(AND(OR(F149&lt;=Parámetros!$B$8,F149=0,F149=""),OR(G149&gt;Parámetros!$B$8,G149="",G149=0)),1,IF(AND(F149&gt;Parámetros!$B$8,F149&lt;=Parámetros!$D$8,OR(Listas!G149&gt;Parámetros!$B$8,G149="",G149=0)),1,0)))</f>
        <v>1</v>
      </c>
      <c r="J149" s="112">
        <f>IF(H149=1,
IF(AND(OR(F149=0,F149=""),OR(G149=0,G149="")),Parámetros!$D$5-Parámetros!$B$5+1,
IF(AND(OR(F149&lt;=Parámetros!$B$5,F149=0,F149=""),OR(G149&gt;Parámetros!$D$5,G149="",G149=0)),Parámetros!$D$5-Parámetros!$B$5+1,
IF(AND(OR(F149&lt;=Parámetros!$B$5,F149=0,F149=""),G149&lt;=Parámetros!$D$5),IF(OR(G149="",G149=0),Parámetros!$D$5-Parámetros!$B$5+1,G149-Parámetros!$B$5+1),
IF(AND(F149&gt;Parámetros!$B$5,OR(G149&gt;Parámetros!$D$5,G149="",G149=0)),Parámetros!$D$5-F149+1,
IF(AND(F149&gt;Parámetros!$B$5,G149&lt;=Parámetros!$D$5),G149-F149+1))))),0)
-
IF(H149=1,
COUNTIFS('Selección días no hábiles'!A:A,
IF(OR(F149=0,F149="",F149&lt;Parámetros!$B$5),"&gt;="&amp;Parámetros!$B$5,"&gt;="&amp;Listas!F149),
'Selección días no hábiles'!A:A,
IF(OR(G149=0,G149="",G149&gt;=Parámetros!$D$5),"&lt;="&amp;Parámetros!$D$5,"&lt;="&amp;Listas!G149),
'Selección días no hábiles'!C:C,"X"),0)</f>
        <v>43709</v>
      </c>
      <c r="K149" s="112">
        <f>IF(I149=1,
IF(AND(OR(F149=0,F149=""),OR(G149=0,G149="")),Parámetros!$D$8-Parámetros!$B$8+1,
IF(AND(F149&lt;=Parámetros!$B$8,OR(G149&gt;Parámetros!$D$8,G149="",G149=0)),Parámetros!$D$8-Parámetros!$B$8+1,
IF(AND(F149&lt;=Parámetros!$B$8,G149&lt;=Parámetros!$D$8),IF(OR(G149="",G149=0),Parámetros!$D$8-Parámetros!$B$8+1,G149-Parámetros!$B$8+1),
IF(AND(F149&gt;Parámetros!$B$8,OR(G149&gt;Parámetros!$D$8,G149="",G149=0)),Parámetros!$D$8-F149+1,
IF(AND(F149&gt;Parámetros!$B$8,G149&lt;=Parámetros!$D$8),G149-F149+1))))),0)
-
IF(I149=1,
COUNTIFS('Selección días no hábiles'!A:A,
IF(OR(F149=0,F149="",F149&lt;Parámetros!$B$8),"&gt;="&amp;Parámetros!$B$8,"&gt;="&amp;Listas!F149),
'Selección días no hábiles'!A:A,
IF(OR(G149=0,G149="",G149&gt;=Parámetros!$D$8),"&lt;="&amp;Parámetros!$D$8,"&lt;="&amp;Listas!G149),
'Selección días no hábiles'!C:C,"X"),0)</f>
        <v>1</v>
      </c>
    </row>
    <row r="150" spans="1:11">
      <c r="A150" s="23"/>
      <c r="B150" s="152">
        <v>28648045</v>
      </c>
      <c r="C150" s="153" t="s">
        <v>416</v>
      </c>
      <c r="D150" s="153" t="s">
        <v>1460</v>
      </c>
      <c r="E150" s="154" t="s">
        <v>257</v>
      </c>
      <c r="F150" s="146">
        <v>0</v>
      </c>
      <c r="G150" s="146">
        <v>0</v>
      </c>
      <c r="H150" s="112">
        <f>+IF(AND(OR(F150="",F150=0),OR(G150="",G150=0)),1,IF(AND(OR(F150&lt;=Parámetros!$B$5,F150=0,F150=""),OR(G150&gt;Parámetros!$B$5,G150="",G150=0)),1,IF(AND(F150&gt;Parámetros!$B$5,F150&lt;=Parámetros!$D$5,OR(Listas!G150&gt;Parámetros!$B$5,G150="",G150=0)),1,0)))</f>
        <v>1</v>
      </c>
      <c r="I150" s="112">
        <f>+IF(AND(OR(F150="",F150=0),OR(G150="",G150=0)),1,IF(AND(OR(F150&lt;=Parámetros!$B$8,F150=0,F150=""),OR(G150&gt;Parámetros!$B$8,G150="",G150=0)),1,IF(AND(F150&gt;Parámetros!$B$8,F150&lt;=Parámetros!$D$8,OR(Listas!G150&gt;Parámetros!$B$8,G150="",G150=0)),1,0)))</f>
        <v>1</v>
      </c>
      <c r="J150" s="112">
        <f>IF(H150=1,
IF(AND(OR(F150=0,F150=""),OR(G150=0,G150="")),Parámetros!$D$5-Parámetros!$B$5+1,
IF(AND(OR(F150&lt;=Parámetros!$B$5,F150=0,F150=""),OR(G150&gt;Parámetros!$D$5,G150="",G150=0)),Parámetros!$D$5-Parámetros!$B$5+1,
IF(AND(OR(F150&lt;=Parámetros!$B$5,F150=0,F150=""),G150&lt;=Parámetros!$D$5),IF(OR(G150="",G150=0),Parámetros!$D$5-Parámetros!$B$5+1,G150-Parámetros!$B$5+1),
IF(AND(F150&gt;Parámetros!$B$5,OR(G150&gt;Parámetros!$D$5,G150="",G150=0)),Parámetros!$D$5-F150+1,
IF(AND(F150&gt;Parámetros!$B$5,G150&lt;=Parámetros!$D$5),G150-F150+1))))),0)
-
IF(H150=1,
COUNTIFS('Selección días no hábiles'!A:A,
IF(OR(F150=0,F150="",F150&lt;Parámetros!$B$5),"&gt;="&amp;Parámetros!$B$5,"&gt;="&amp;Listas!F150),
'Selección días no hábiles'!A:A,
IF(OR(G150=0,G150="",G150&gt;=Parámetros!$D$5),"&lt;="&amp;Parámetros!$D$5,"&lt;="&amp;Listas!G150),
'Selección días no hábiles'!C:C,"X"),0)</f>
        <v>43709</v>
      </c>
      <c r="K150" s="112">
        <f>IF(I150=1,
IF(AND(OR(F150=0,F150=""),OR(G150=0,G150="")),Parámetros!$D$8-Parámetros!$B$8+1,
IF(AND(F150&lt;=Parámetros!$B$8,OR(G150&gt;Parámetros!$D$8,G150="",G150=0)),Parámetros!$D$8-Parámetros!$B$8+1,
IF(AND(F150&lt;=Parámetros!$B$8,G150&lt;=Parámetros!$D$8),IF(OR(G150="",G150=0),Parámetros!$D$8-Parámetros!$B$8+1,G150-Parámetros!$B$8+1),
IF(AND(F150&gt;Parámetros!$B$8,OR(G150&gt;Parámetros!$D$8,G150="",G150=0)),Parámetros!$D$8-F150+1,
IF(AND(F150&gt;Parámetros!$B$8,G150&lt;=Parámetros!$D$8),G150-F150+1))))),0)
-
IF(I150=1,
COUNTIFS('Selección días no hábiles'!A:A,
IF(OR(F150=0,F150="",F150&lt;Parámetros!$B$8),"&gt;="&amp;Parámetros!$B$8,"&gt;="&amp;Listas!F150),
'Selección días no hábiles'!A:A,
IF(OR(G150=0,G150="",G150&gt;=Parámetros!$D$8),"&lt;="&amp;Parámetros!$D$8,"&lt;="&amp;Listas!G150),
'Selección días no hábiles'!C:C,"X"),0)</f>
        <v>1</v>
      </c>
    </row>
    <row r="151" spans="1:11">
      <c r="A151" s="23"/>
      <c r="B151" s="152">
        <v>27620716</v>
      </c>
      <c r="C151" s="153" t="s">
        <v>417</v>
      </c>
      <c r="D151" s="153" t="s">
        <v>1461</v>
      </c>
      <c r="E151" s="154" t="s">
        <v>257</v>
      </c>
      <c r="F151" s="146">
        <v>0</v>
      </c>
      <c r="G151" s="146">
        <v>0</v>
      </c>
      <c r="H151" s="112">
        <f>+IF(AND(OR(F151="",F151=0),OR(G151="",G151=0)),1,IF(AND(OR(F151&lt;=Parámetros!$B$5,F151=0,F151=""),OR(G151&gt;Parámetros!$B$5,G151="",G151=0)),1,IF(AND(F151&gt;Parámetros!$B$5,F151&lt;=Parámetros!$D$5,OR(Listas!G151&gt;Parámetros!$B$5,G151="",G151=0)),1,0)))</f>
        <v>1</v>
      </c>
      <c r="I151" s="112">
        <f>+IF(AND(OR(F151="",F151=0),OR(G151="",G151=0)),1,IF(AND(OR(F151&lt;=Parámetros!$B$8,F151=0,F151=""),OR(G151&gt;Parámetros!$B$8,G151="",G151=0)),1,IF(AND(F151&gt;Parámetros!$B$8,F151&lt;=Parámetros!$D$8,OR(Listas!G151&gt;Parámetros!$B$8,G151="",G151=0)),1,0)))</f>
        <v>1</v>
      </c>
      <c r="J151" s="112">
        <f>IF(H151=1,
IF(AND(OR(F151=0,F151=""),OR(G151=0,G151="")),Parámetros!$D$5-Parámetros!$B$5+1,
IF(AND(OR(F151&lt;=Parámetros!$B$5,F151=0,F151=""),OR(G151&gt;Parámetros!$D$5,G151="",G151=0)),Parámetros!$D$5-Parámetros!$B$5+1,
IF(AND(OR(F151&lt;=Parámetros!$B$5,F151=0,F151=""),G151&lt;=Parámetros!$D$5),IF(OR(G151="",G151=0),Parámetros!$D$5-Parámetros!$B$5+1,G151-Parámetros!$B$5+1),
IF(AND(F151&gt;Parámetros!$B$5,OR(G151&gt;Parámetros!$D$5,G151="",G151=0)),Parámetros!$D$5-F151+1,
IF(AND(F151&gt;Parámetros!$B$5,G151&lt;=Parámetros!$D$5),G151-F151+1))))),0)
-
IF(H151=1,
COUNTIFS('Selección días no hábiles'!A:A,
IF(OR(F151=0,F151="",F151&lt;Parámetros!$B$5),"&gt;="&amp;Parámetros!$B$5,"&gt;="&amp;Listas!F151),
'Selección días no hábiles'!A:A,
IF(OR(G151=0,G151="",G151&gt;=Parámetros!$D$5),"&lt;="&amp;Parámetros!$D$5,"&lt;="&amp;Listas!G151),
'Selección días no hábiles'!C:C,"X"),0)</f>
        <v>43709</v>
      </c>
      <c r="K151" s="112">
        <f>IF(I151=1,
IF(AND(OR(F151=0,F151=""),OR(G151=0,G151="")),Parámetros!$D$8-Parámetros!$B$8+1,
IF(AND(F151&lt;=Parámetros!$B$8,OR(G151&gt;Parámetros!$D$8,G151="",G151=0)),Parámetros!$D$8-Parámetros!$B$8+1,
IF(AND(F151&lt;=Parámetros!$B$8,G151&lt;=Parámetros!$D$8),IF(OR(G151="",G151=0),Parámetros!$D$8-Parámetros!$B$8+1,G151-Parámetros!$B$8+1),
IF(AND(F151&gt;Parámetros!$B$8,OR(G151&gt;Parámetros!$D$8,G151="",G151=0)),Parámetros!$D$8-F151+1,
IF(AND(F151&gt;Parámetros!$B$8,G151&lt;=Parámetros!$D$8),G151-F151+1))))),0)
-
IF(I151=1,
COUNTIFS('Selección días no hábiles'!A:A,
IF(OR(F151=0,F151="",F151&lt;Parámetros!$B$8),"&gt;="&amp;Parámetros!$B$8,"&gt;="&amp;Listas!F151),
'Selección días no hábiles'!A:A,
IF(OR(G151=0,G151="",G151&gt;=Parámetros!$D$8),"&lt;="&amp;Parámetros!$D$8,"&lt;="&amp;Listas!G151),
'Selección días no hábiles'!C:C,"X"),0)</f>
        <v>1</v>
      </c>
    </row>
    <row r="152" spans="1:11">
      <c r="A152" s="23"/>
      <c r="B152" s="152">
        <v>28186368</v>
      </c>
      <c r="C152" s="153" t="s">
        <v>418</v>
      </c>
      <c r="D152" s="153" t="s">
        <v>1462</v>
      </c>
      <c r="E152" s="154" t="s">
        <v>257</v>
      </c>
      <c r="F152" s="146">
        <v>0</v>
      </c>
      <c r="G152" s="146">
        <v>0</v>
      </c>
      <c r="H152" s="112">
        <f>+IF(AND(OR(F152="",F152=0),OR(G152="",G152=0)),1,IF(AND(OR(F152&lt;=Parámetros!$B$5,F152=0,F152=""),OR(G152&gt;Parámetros!$B$5,G152="",G152=0)),1,IF(AND(F152&gt;Parámetros!$B$5,F152&lt;=Parámetros!$D$5,OR(Listas!G152&gt;Parámetros!$B$5,G152="",G152=0)),1,0)))</f>
        <v>1</v>
      </c>
      <c r="I152" s="112">
        <f>+IF(AND(OR(F152="",F152=0),OR(G152="",G152=0)),1,IF(AND(OR(F152&lt;=Parámetros!$B$8,F152=0,F152=""),OR(G152&gt;Parámetros!$B$8,G152="",G152=0)),1,IF(AND(F152&gt;Parámetros!$B$8,F152&lt;=Parámetros!$D$8,OR(Listas!G152&gt;Parámetros!$B$8,G152="",G152=0)),1,0)))</f>
        <v>1</v>
      </c>
      <c r="J152" s="112">
        <f>IF(H152=1,
IF(AND(OR(F152=0,F152=""),OR(G152=0,G152="")),Parámetros!$D$5-Parámetros!$B$5+1,
IF(AND(OR(F152&lt;=Parámetros!$B$5,F152=0,F152=""),OR(G152&gt;Parámetros!$D$5,G152="",G152=0)),Parámetros!$D$5-Parámetros!$B$5+1,
IF(AND(OR(F152&lt;=Parámetros!$B$5,F152=0,F152=""),G152&lt;=Parámetros!$D$5),IF(OR(G152="",G152=0),Parámetros!$D$5-Parámetros!$B$5+1,G152-Parámetros!$B$5+1),
IF(AND(F152&gt;Parámetros!$B$5,OR(G152&gt;Parámetros!$D$5,G152="",G152=0)),Parámetros!$D$5-F152+1,
IF(AND(F152&gt;Parámetros!$B$5,G152&lt;=Parámetros!$D$5),G152-F152+1))))),0)
-
IF(H152=1,
COUNTIFS('Selección días no hábiles'!A:A,
IF(OR(F152=0,F152="",F152&lt;Parámetros!$B$5),"&gt;="&amp;Parámetros!$B$5,"&gt;="&amp;Listas!F152),
'Selección días no hábiles'!A:A,
IF(OR(G152=0,G152="",G152&gt;=Parámetros!$D$5),"&lt;="&amp;Parámetros!$D$5,"&lt;="&amp;Listas!G152),
'Selección días no hábiles'!C:C,"X"),0)</f>
        <v>43709</v>
      </c>
      <c r="K152" s="112">
        <f>IF(I152=1,
IF(AND(OR(F152=0,F152=""),OR(G152=0,G152="")),Parámetros!$D$8-Parámetros!$B$8+1,
IF(AND(F152&lt;=Parámetros!$B$8,OR(G152&gt;Parámetros!$D$8,G152="",G152=0)),Parámetros!$D$8-Parámetros!$B$8+1,
IF(AND(F152&lt;=Parámetros!$B$8,G152&lt;=Parámetros!$D$8),IF(OR(G152="",G152=0),Parámetros!$D$8-Parámetros!$B$8+1,G152-Parámetros!$B$8+1),
IF(AND(F152&gt;Parámetros!$B$8,OR(G152&gt;Parámetros!$D$8,G152="",G152=0)),Parámetros!$D$8-F152+1,
IF(AND(F152&gt;Parámetros!$B$8,G152&lt;=Parámetros!$D$8),G152-F152+1))))),0)
-
IF(I152=1,
COUNTIFS('Selección días no hábiles'!A:A,
IF(OR(F152=0,F152="",F152&lt;Parámetros!$B$8),"&gt;="&amp;Parámetros!$B$8,"&gt;="&amp;Listas!F152),
'Selección días no hábiles'!A:A,
IF(OR(G152=0,G152="",G152&gt;=Parámetros!$D$8),"&lt;="&amp;Parámetros!$D$8,"&lt;="&amp;Listas!G152),
'Selección días no hábiles'!C:C,"X"),0)</f>
        <v>1</v>
      </c>
    </row>
    <row r="153" spans="1:11">
      <c r="A153" s="23"/>
      <c r="B153" s="152">
        <v>28074371</v>
      </c>
      <c r="C153" s="153" t="s">
        <v>419</v>
      </c>
      <c r="D153" s="153" t="s">
        <v>1463</v>
      </c>
      <c r="E153" s="154" t="s">
        <v>257</v>
      </c>
      <c r="F153" s="146">
        <v>0</v>
      </c>
      <c r="G153" s="146">
        <v>0</v>
      </c>
      <c r="H153" s="112">
        <f>+IF(AND(OR(F153="",F153=0),OR(G153="",G153=0)),1,IF(AND(OR(F153&lt;=Parámetros!$B$5,F153=0,F153=""),OR(G153&gt;Parámetros!$B$5,G153="",G153=0)),1,IF(AND(F153&gt;Parámetros!$B$5,F153&lt;=Parámetros!$D$5,OR(Listas!G153&gt;Parámetros!$B$5,G153="",G153=0)),1,0)))</f>
        <v>1</v>
      </c>
      <c r="I153" s="112">
        <f>+IF(AND(OR(F153="",F153=0),OR(G153="",G153=0)),1,IF(AND(OR(F153&lt;=Parámetros!$B$8,F153=0,F153=""),OR(G153&gt;Parámetros!$B$8,G153="",G153=0)),1,IF(AND(F153&gt;Parámetros!$B$8,F153&lt;=Parámetros!$D$8,OR(Listas!G153&gt;Parámetros!$B$8,G153="",G153=0)),1,0)))</f>
        <v>1</v>
      </c>
      <c r="J153" s="112">
        <f>IF(H153=1,
IF(AND(OR(F153=0,F153=""),OR(G153=0,G153="")),Parámetros!$D$5-Parámetros!$B$5+1,
IF(AND(OR(F153&lt;=Parámetros!$B$5,F153=0,F153=""),OR(G153&gt;Parámetros!$D$5,G153="",G153=0)),Parámetros!$D$5-Parámetros!$B$5+1,
IF(AND(OR(F153&lt;=Parámetros!$B$5,F153=0,F153=""),G153&lt;=Parámetros!$D$5),IF(OR(G153="",G153=0),Parámetros!$D$5-Parámetros!$B$5+1,G153-Parámetros!$B$5+1),
IF(AND(F153&gt;Parámetros!$B$5,OR(G153&gt;Parámetros!$D$5,G153="",G153=0)),Parámetros!$D$5-F153+1,
IF(AND(F153&gt;Parámetros!$B$5,G153&lt;=Parámetros!$D$5),G153-F153+1))))),0)
-
IF(H153=1,
COUNTIFS('Selección días no hábiles'!A:A,
IF(OR(F153=0,F153="",F153&lt;Parámetros!$B$5),"&gt;="&amp;Parámetros!$B$5,"&gt;="&amp;Listas!F153),
'Selección días no hábiles'!A:A,
IF(OR(G153=0,G153="",G153&gt;=Parámetros!$D$5),"&lt;="&amp;Parámetros!$D$5,"&lt;="&amp;Listas!G153),
'Selección días no hábiles'!C:C,"X"),0)</f>
        <v>43709</v>
      </c>
      <c r="K153" s="112">
        <f>IF(I153=1,
IF(AND(OR(F153=0,F153=""),OR(G153=0,G153="")),Parámetros!$D$8-Parámetros!$B$8+1,
IF(AND(F153&lt;=Parámetros!$B$8,OR(G153&gt;Parámetros!$D$8,G153="",G153=0)),Parámetros!$D$8-Parámetros!$B$8+1,
IF(AND(F153&lt;=Parámetros!$B$8,G153&lt;=Parámetros!$D$8),IF(OR(G153="",G153=0),Parámetros!$D$8-Parámetros!$B$8+1,G153-Parámetros!$B$8+1),
IF(AND(F153&gt;Parámetros!$B$8,OR(G153&gt;Parámetros!$D$8,G153="",G153=0)),Parámetros!$D$8-F153+1,
IF(AND(F153&gt;Parámetros!$B$8,G153&lt;=Parámetros!$D$8),G153-F153+1))))),0)
-
IF(I153=1,
COUNTIFS('Selección días no hábiles'!A:A,
IF(OR(F153=0,F153="",F153&lt;Parámetros!$B$8),"&gt;="&amp;Parámetros!$B$8,"&gt;="&amp;Listas!F153),
'Selección días no hábiles'!A:A,
IF(OR(G153=0,G153="",G153&gt;=Parámetros!$D$8),"&lt;="&amp;Parámetros!$D$8,"&lt;="&amp;Listas!G153),
'Selección días no hábiles'!C:C,"X"),0)</f>
        <v>1</v>
      </c>
    </row>
    <row r="154" spans="1:11">
      <c r="A154" s="23"/>
      <c r="B154" s="152">
        <v>13305440</v>
      </c>
      <c r="C154" s="153" t="s">
        <v>420</v>
      </c>
      <c r="D154" s="153" t="s">
        <v>1464</v>
      </c>
      <c r="E154" s="154" t="s">
        <v>257</v>
      </c>
      <c r="F154" s="146">
        <v>0</v>
      </c>
      <c r="G154" s="146">
        <v>0</v>
      </c>
      <c r="H154" s="112">
        <f>+IF(AND(OR(F154="",F154=0),OR(G154="",G154=0)),1,IF(AND(OR(F154&lt;=Parámetros!$B$5,F154=0,F154=""),OR(G154&gt;Parámetros!$B$5,G154="",G154=0)),1,IF(AND(F154&gt;Parámetros!$B$5,F154&lt;=Parámetros!$D$5,OR(Listas!G154&gt;Parámetros!$B$5,G154="",G154=0)),1,0)))</f>
        <v>1</v>
      </c>
      <c r="I154" s="112">
        <f>+IF(AND(OR(F154="",F154=0),OR(G154="",G154=0)),1,IF(AND(OR(F154&lt;=Parámetros!$B$8,F154=0,F154=""),OR(G154&gt;Parámetros!$B$8,G154="",G154=0)),1,IF(AND(F154&gt;Parámetros!$B$8,F154&lt;=Parámetros!$D$8,OR(Listas!G154&gt;Parámetros!$B$8,G154="",G154=0)),1,0)))</f>
        <v>1</v>
      </c>
      <c r="J154" s="112">
        <f>IF(H154=1,
IF(AND(OR(F154=0,F154=""),OR(G154=0,G154="")),Parámetros!$D$5-Parámetros!$B$5+1,
IF(AND(OR(F154&lt;=Parámetros!$B$5,F154=0,F154=""),OR(G154&gt;Parámetros!$D$5,G154="",G154=0)),Parámetros!$D$5-Parámetros!$B$5+1,
IF(AND(OR(F154&lt;=Parámetros!$B$5,F154=0,F154=""),G154&lt;=Parámetros!$D$5),IF(OR(G154="",G154=0),Parámetros!$D$5-Parámetros!$B$5+1,G154-Parámetros!$B$5+1),
IF(AND(F154&gt;Parámetros!$B$5,OR(G154&gt;Parámetros!$D$5,G154="",G154=0)),Parámetros!$D$5-F154+1,
IF(AND(F154&gt;Parámetros!$B$5,G154&lt;=Parámetros!$D$5),G154-F154+1))))),0)
-
IF(H154=1,
COUNTIFS('Selección días no hábiles'!A:A,
IF(OR(F154=0,F154="",F154&lt;Parámetros!$B$5),"&gt;="&amp;Parámetros!$B$5,"&gt;="&amp;Listas!F154),
'Selección días no hábiles'!A:A,
IF(OR(G154=0,G154="",G154&gt;=Parámetros!$D$5),"&lt;="&amp;Parámetros!$D$5,"&lt;="&amp;Listas!G154),
'Selección días no hábiles'!C:C,"X"),0)</f>
        <v>43709</v>
      </c>
      <c r="K154" s="112">
        <f>IF(I154=1,
IF(AND(OR(F154=0,F154=""),OR(G154=0,G154="")),Parámetros!$D$8-Parámetros!$B$8+1,
IF(AND(F154&lt;=Parámetros!$B$8,OR(G154&gt;Parámetros!$D$8,G154="",G154=0)),Parámetros!$D$8-Parámetros!$B$8+1,
IF(AND(F154&lt;=Parámetros!$B$8,G154&lt;=Parámetros!$D$8),IF(OR(G154="",G154=0),Parámetros!$D$8-Parámetros!$B$8+1,G154-Parámetros!$B$8+1),
IF(AND(F154&gt;Parámetros!$B$8,OR(G154&gt;Parámetros!$D$8,G154="",G154=0)),Parámetros!$D$8-F154+1,
IF(AND(F154&gt;Parámetros!$B$8,G154&lt;=Parámetros!$D$8),G154-F154+1))))),0)
-
IF(I154=1,
COUNTIFS('Selección días no hábiles'!A:A,
IF(OR(F154=0,F154="",F154&lt;Parámetros!$B$8),"&gt;="&amp;Parámetros!$B$8,"&gt;="&amp;Listas!F154),
'Selección días no hábiles'!A:A,
IF(OR(G154=0,G154="",G154&gt;=Parámetros!$D$8),"&lt;="&amp;Parámetros!$D$8,"&lt;="&amp;Listas!G154),
'Selección días no hábiles'!C:C,"X"),0)</f>
        <v>1</v>
      </c>
    </row>
    <row r="155" spans="1:11">
      <c r="A155" s="23"/>
      <c r="B155" s="152">
        <v>32733269</v>
      </c>
      <c r="C155" s="153" t="s">
        <v>220</v>
      </c>
      <c r="D155" s="153" t="s">
        <v>1465</v>
      </c>
      <c r="E155" s="154" t="s">
        <v>257</v>
      </c>
      <c r="F155" s="146">
        <v>0</v>
      </c>
      <c r="G155" s="146">
        <v>0</v>
      </c>
      <c r="H155" s="112">
        <f>+IF(AND(OR(F155="",F155=0),OR(G155="",G155=0)),1,IF(AND(OR(F155&lt;=Parámetros!$B$5,F155=0,F155=""),OR(G155&gt;Parámetros!$B$5,G155="",G155=0)),1,IF(AND(F155&gt;Parámetros!$B$5,F155&lt;=Parámetros!$D$5,OR(Listas!G155&gt;Parámetros!$B$5,G155="",G155=0)),1,0)))</f>
        <v>1</v>
      </c>
      <c r="I155" s="112">
        <f>+IF(AND(OR(F155="",F155=0),OR(G155="",G155=0)),1,IF(AND(OR(F155&lt;=Parámetros!$B$8,F155=0,F155=""),OR(G155&gt;Parámetros!$B$8,G155="",G155=0)),1,IF(AND(F155&gt;Parámetros!$B$8,F155&lt;=Parámetros!$D$8,OR(Listas!G155&gt;Parámetros!$B$8,G155="",G155=0)),1,0)))</f>
        <v>1</v>
      </c>
      <c r="J155" s="112">
        <f>IF(H155=1,
IF(AND(OR(F155=0,F155=""),OR(G155=0,G155="")),Parámetros!$D$5-Parámetros!$B$5+1,
IF(AND(OR(F155&lt;=Parámetros!$B$5,F155=0,F155=""),OR(G155&gt;Parámetros!$D$5,G155="",G155=0)),Parámetros!$D$5-Parámetros!$B$5+1,
IF(AND(OR(F155&lt;=Parámetros!$B$5,F155=0,F155=""),G155&lt;=Parámetros!$D$5),IF(OR(G155="",G155=0),Parámetros!$D$5-Parámetros!$B$5+1,G155-Parámetros!$B$5+1),
IF(AND(F155&gt;Parámetros!$B$5,OR(G155&gt;Parámetros!$D$5,G155="",G155=0)),Parámetros!$D$5-F155+1,
IF(AND(F155&gt;Parámetros!$B$5,G155&lt;=Parámetros!$D$5),G155-F155+1))))),0)
-
IF(H155=1,
COUNTIFS('Selección días no hábiles'!A:A,
IF(OR(F155=0,F155="",F155&lt;Parámetros!$B$5),"&gt;="&amp;Parámetros!$B$5,"&gt;="&amp;Listas!F155),
'Selección días no hábiles'!A:A,
IF(OR(G155=0,G155="",G155&gt;=Parámetros!$D$5),"&lt;="&amp;Parámetros!$D$5,"&lt;="&amp;Listas!G155),
'Selección días no hábiles'!C:C,"X"),0)</f>
        <v>43709</v>
      </c>
      <c r="K155" s="112">
        <f>IF(I155=1,
IF(AND(OR(F155=0,F155=""),OR(G155=0,G155="")),Parámetros!$D$8-Parámetros!$B$8+1,
IF(AND(F155&lt;=Parámetros!$B$8,OR(G155&gt;Parámetros!$D$8,G155="",G155=0)),Parámetros!$D$8-Parámetros!$B$8+1,
IF(AND(F155&lt;=Parámetros!$B$8,G155&lt;=Parámetros!$D$8),IF(OR(G155="",G155=0),Parámetros!$D$8-Parámetros!$B$8+1,G155-Parámetros!$B$8+1),
IF(AND(F155&gt;Parámetros!$B$8,OR(G155&gt;Parámetros!$D$8,G155="",G155=0)),Parámetros!$D$8-F155+1,
IF(AND(F155&gt;Parámetros!$B$8,G155&lt;=Parámetros!$D$8),G155-F155+1))))),0)
-
IF(I155=1,
COUNTIFS('Selección días no hábiles'!A:A,
IF(OR(F155=0,F155="",F155&lt;Parámetros!$B$8),"&gt;="&amp;Parámetros!$B$8,"&gt;="&amp;Listas!F155),
'Selección días no hábiles'!A:A,
IF(OR(G155=0,G155="",G155&gt;=Parámetros!$D$8),"&lt;="&amp;Parámetros!$D$8,"&lt;="&amp;Listas!G155),
'Selección días no hábiles'!C:C,"X"),0)</f>
        <v>1</v>
      </c>
    </row>
    <row r="156" spans="1:11">
      <c r="A156" s="23"/>
      <c r="B156" s="152">
        <v>35120622</v>
      </c>
      <c r="C156" s="153" t="s">
        <v>421</v>
      </c>
      <c r="D156" s="153" t="s">
        <v>1466</v>
      </c>
      <c r="E156" s="154" t="s">
        <v>257</v>
      </c>
      <c r="F156" s="146">
        <v>0</v>
      </c>
      <c r="G156" s="146">
        <v>0</v>
      </c>
      <c r="H156" s="112">
        <f>+IF(AND(OR(F156="",F156=0),OR(G156="",G156=0)),1,IF(AND(OR(F156&lt;=Parámetros!$B$5,F156=0,F156=""),OR(G156&gt;Parámetros!$B$5,G156="",G156=0)),1,IF(AND(F156&gt;Parámetros!$B$5,F156&lt;=Parámetros!$D$5,OR(Listas!G156&gt;Parámetros!$B$5,G156="",G156=0)),1,0)))</f>
        <v>1</v>
      </c>
      <c r="I156" s="112">
        <f>+IF(AND(OR(F156="",F156=0),OR(G156="",G156=0)),1,IF(AND(OR(F156&lt;=Parámetros!$B$8,F156=0,F156=""),OR(G156&gt;Parámetros!$B$8,G156="",G156=0)),1,IF(AND(F156&gt;Parámetros!$B$8,F156&lt;=Parámetros!$D$8,OR(Listas!G156&gt;Parámetros!$B$8,G156="",G156=0)),1,0)))</f>
        <v>1</v>
      </c>
      <c r="J156" s="112">
        <f>IF(H156=1,
IF(AND(OR(F156=0,F156=""),OR(G156=0,G156="")),Parámetros!$D$5-Parámetros!$B$5+1,
IF(AND(OR(F156&lt;=Parámetros!$B$5,F156=0,F156=""),OR(G156&gt;Parámetros!$D$5,G156="",G156=0)),Parámetros!$D$5-Parámetros!$B$5+1,
IF(AND(OR(F156&lt;=Parámetros!$B$5,F156=0,F156=""),G156&lt;=Parámetros!$D$5),IF(OR(G156="",G156=0),Parámetros!$D$5-Parámetros!$B$5+1,G156-Parámetros!$B$5+1),
IF(AND(F156&gt;Parámetros!$B$5,OR(G156&gt;Parámetros!$D$5,G156="",G156=0)),Parámetros!$D$5-F156+1,
IF(AND(F156&gt;Parámetros!$B$5,G156&lt;=Parámetros!$D$5),G156-F156+1))))),0)
-
IF(H156=1,
COUNTIFS('Selección días no hábiles'!A:A,
IF(OR(F156=0,F156="",F156&lt;Parámetros!$B$5),"&gt;="&amp;Parámetros!$B$5,"&gt;="&amp;Listas!F156),
'Selección días no hábiles'!A:A,
IF(OR(G156=0,G156="",G156&gt;=Parámetros!$D$5),"&lt;="&amp;Parámetros!$D$5,"&lt;="&amp;Listas!G156),
'Selección días no hábiles'!C:C,"X"),0)</f>
        <v>43709</v>
      </c>
      <c r="K156" s="112">
        <f>IF(I156=1,
IF(AND(OR(F156=0,F156=""),OR(G156=0,G156="")),Parámetros!$D$8-Parámetros!$B$8+1,
IF(AND(F156&lt;=Parámetros!$B$8,OR(G156&gt;Parámetros!$D$8,G156="",G156=0)),Parámetros!$D$8-Parámetros!$B$8+1,
IF(AND(F156&lt;=Parámetros!$B$8,G156&lt;=Parámetros!$D$8),IF(OR(G156="",G156=0),Parámetros!$D$8-Parámetros!$B$8+1,G156-Parámetros!$B$8+1),
IF(AND(F156&gt;Parámetros!$B$8,OR(G156&gt;Parámetros!$D$8,G156="",G156=0)),Parámetros!$D$8-F156+1,
IF(AND(F156&gt;Parámetros!$B$8,G156&lt;=Parámetros!$D$8),G156-F156+1))))),0)
-
IF(I156=1,
COUNTIFS('Selección días no hábiles'!A:A,
IF(OR(F156=0,F156="",F156&lt;Parámetros!$B$8),"&gt;="&amp;Parámetros!$B$8,"&gt;="&amp;Listas!F156),
'Selección días no hábiles'!A:A,
IF(OR(G156=0,G156="",G156&gt;=Parámetros!$D$8),"&lt;="&amp;Parámetros!$D$8,"&lt;="&amp;Listas!G156),
'Selección días no hábiles'!C:C,"X"),0)</f>
        <v>1</v>
      </c>
    </row>
    <row r="157" spans="1:11">
      <c r="A157" s="23"/>
      <c r="B157" s="152">
        <v>36580953</v>
      </c>
      <c r="C157" s="153" t="s">
        <v>422</v>
      </c>
      <c r="D157" s="153" t="s">
        <v>1467</v>
      </c>
      <c r="E157" s="154" t="s">
        <v>257</v>
      </c>
      <c r="F157" s="146">
        <v>0</v>
      </c>
      <c r="G157" s="146">
        <v>0</v>
      </c>
      <c r="H157" s="112">
        <f>+IF(AND(OR(F157="",F157=0),OR(G157="",G157=0)),1,IF(AND(OR(F157&lt;=Parámetros!$B$5,F157=0,F157=""),OR(G157&gt;Parámetros!$B$5,G157="",G157=0)),1,IF(AND(F157&gt;Parámetros!$B$5,F157&lt;=Parámetros!$D$5,OR(Listas!G157&gt;Parámetros!$B$5,G157="",G157=0)),1,0)))</f>
        <v>1</v>
      </c>
      <c r="I157" s="112">
        <f>+IF(AND(OR(F157="",F157=0),OR(G157="",G157=0)),1,IF(AND(OR(F157&lt;=Parámetros!$B$8,F157=0,F157=""),OR(G157&gt;Parámetros!$B$8,G157="",G157=0)),1,IF(AND(F157&gt;Parámetros!$B$8,F157&lt;=Parámetros!$D$8,OR(Listas!G157&gt;Parámetros!$B$8,G157="",G157=0)),1,0)))</f>
        <v>1</v>
      </c>
      <c r="J157" s="112">
        <f>IF(H157=1,
IF(AND(OR(F157=0,F157=""),OR(G157=0,G157="")),Parámetros!$D$5-Parámetros!$B$5+1,
IF(AND(OR(F157&lt;=Parámetros!$B$5,F157=0,F157=""),OR(G157&gt;Parámetros!$D$5,G157="",G157=0)),Parámetros!$D$5-Parámetros!$B$5+1,
IF(AND(OR(F157&lt;=Parámetros!$B$5,F157=0,F157=""),G157&lt;=Parámetros!$D$5),IF(OR(G157="",G157=0),Parámetros!$D$5-Parámetros!$B$5+1,G157-Parámetros!$B$5+1),
IF(AND(F157&gt;Parámetros!$B$5,OR(G157&gt;Parámetros!$D$5,G157="",G157=0)),Parámetros!$D$5-F157+1,
IF(AND(F157&gt;Parámetros!$B$5,G157&lt;=Parámetros!$D$5),G157-F157+1))))),0)
-
IF(H157=1,
COUNTIFS('Selección días no hábiles'!A:A,
IF(OR(F157=0,F157="",F157&lt;Parámetros!$B$5),"&gt;="&amp;Parámetros!$B$5,"&gt;="&amp;Listas!F157),
'Selección días no hábiles'!A:A,
IF(OR(G157=0,G157="",G157&gt;=Parámetros!$D$5),"&lt;="&amp;Parámetros!$D$5,"&lt;="&amp;Listas!G157),
'Selección días no hábiles'!C:C,"X"),0)</f>
        <v>43709</v>
      </c>
      <c r="K157" s="112">
        <f>IF(I157=1,
IF(AND(OR(F157=0,F157=""),OR(G157=0,G157="")),Parámetros!$D$8-Parámetros!$B$8+1,
IF(AND(F157&lt;=Parámetros!$B$8,OR(G157&gt;Parámetros!$D$8,G157="",G157=0)),Parámetros!$D$8-Parámetros!$B$8+1,
IF(AND(F157&lt;=Parámetros!$B$8,G157&lt;=Parámetros!$D$8),IF(OR(G157="",G157=0),Parámetros!$D$8-Parámetros!$B$8+1,G157-Parámetros!$B$8+1),
IF(AND(F157&gt;Parámetros!$B$8,OR(G157&gt;Parámetros!$D$8,G157="",G157=0)),Parámetros!$D$8-F157+1,
IF(AND(F157&gt;Parámetros!$B$8,G157&lt;=Parámetros!$D$8),G157-F157+1))))),0)
-
IF(I157=1,
COUNTIFS('Selección días no hábiles'!A:A,
IF(OR(F157=0,F157="",F157&lt;Parámetros!$B$8),"&gt;="&amp;Parámetros!$B$8,"&gt;="&amp;Listas!F157),
'Selección días no hábiles'!A:A,
IF(OR(G157=0,G157="",G157&gt;=Parámetros!$D$8),"&lt;="&amp;Parámetros!$D$8,"&lt;="&amp;Listas!G157),
'Selección días no hábiles'!C:C,"X"),0)</f>
        <v>1</v>
      </c>
    </row>
    <row r="158" spans="1:11">
      <c r="A158" s="23"/>
      <c r="B158" s="152">
        <v>34162923</v>
      </c>
      <c r="C158" s="153" t="s">
        <v>423</v>
      </c>
      <c r="D158" s="153" t="s">
        <v>1468</v>
      </c>
      <c r="E158" s="154" t="s">
        <v>257</v>
      </c>
      <c r="F158" s="146">
        <v>0</v>
      </c>
      <c r="G158" s="146">
        <v>0</v>
      </c>
      <c r="H158" s="112">
        <f>+IF(AND(OR(F158="",F158=0),OR(G158="",G158=0)),1,IF(AND(OR(F158&lt;=Parámetros!$B$5,F158=0,F158=""),OR(G158&gt;Parámetros!$B$5,G158="",G158=0)),1,IF(AND(F158&gt;Parámetros!$B$5,F158&lt;=Parámetros!$D$5,OR(Listas!G158&gt;Parámetros!$B$5,G158="",G158=0)),1,0)))</f>
        <v>1</v>
      </c>
      <c r="I158" s="112">
        <f>+IF(AND(OR(F158="",F158=0),OR(G158="",G158=0)),1,IF(AND(OR(F158&lt;=Parámetros!$B$8,F158=0,F158=""),OR(G158&gt;Parámetros!$B$8,G158="",G158=0)),1,IF(AND(F158&gt;Parámetros!$B$8,F158&lt;=Parámetros!$D$8,OR(Listas!G158&gt;Parámetros!$B$8,G158="",G158=0)),1,0)))</f>
        <v>1</v>
      </c>
      <c r="J158" s="112">
        <f>IF(H158=1,
IF(AND(OR(F158=0,F158=""),OR(G158=0,G158="")),Parámetros!$D$5-Parámetros!$B$5+1,
IF(AND(OR(F158&lt;=Parámetros!$B$5,F158=0,F158=""),OR(G158&gt;Parámetros!$D$5,G158="",G158=0)),Parámetros!$D$5-Parámetros!$B$5+1,
IF(AND(OR(F158&lt;=Parámetros!$B$5,F158=0,F158=""),G158&lt;=Parámetros!$D$5),IF(OR(G158="",G158=0),Parámetros!$D$5-Parámetros!$B$5+1,G158-Parámetros!$B$5+1),
IF(AND(F158&gt;Parámetros!$B$5,OR(G158&gt;Parámetros!$D$5,G158="",G158=0)),Parámetros!$D$5-F158+1,
IF(AND(F158&gt;Parámetros!$B$5,G158&lt;=Parámetros!$D$5),G158-F158+1))))),0)
-
IF(H158=1,
COUNTIFS('Selección días no hábiles'!A:A,
IF(OR(F158=0,F158="",F158&lt;Parámetros!$B$5),"&gt;="&amp;Parámetros!$B$5,"&gt;="&amp;Listas!F158),
'Selección días no hábiles'!A:A,
IF(OR(G158=0,G158="",G158&gt;=Parámetros!$D$5),"&lt;="&amp;Parámetros!$D$5,"&lt;="&amp;Listas!G158),
'Selección días no hábiles'!C:C,"X"),0)</f>
        <v>43709</v>
      </c>
      <c r="K158" s="112">
        <f>IF(I158=1,
IF(AND(OR(F158=0,F158=""),OR(G158=0,G158="")),Parámetros!$D$8-Parámetros!$B$8+1,
IF(AND(F158&lt;=Parámetros!$B$8,OR(G158&gt;Parámetros!$D$8,G158="",G158=0)),Parámetros!$D$8-Parámetros!$B$8+1,
IF(AND(F158&lt;=Parámetros!$B$8,G158&lt;=Parámetros!$D$8),IF(OR(G158="",G158=0),Parámetros!$D$8-Parámetros!$B$8+1,G158-Parámetros!$B$8+1),
IF(AND(F158&gt;Parámetros!$B$8,OR(G158&gt;Parámetros!$D$8,G158="",G158=0)),Parámetros!$D$8-F158+1,
IF(AND(F158&gt;Parámetros!$B$8,G158&lt;=Parámetros!$D$8),G158-F158+1))))),0)
-
IF(I158=1,
COUNTIFS('Selección días no hábiles'!A:A,
IF(OR(F158=0,F158="",F158&lt;Parámetros!$B$8),"&gt;="&amp;Parámetros!$B$8,"&gt;="&amp;Listas!F158),
'Selección días no hábiles'!A:A,
IF(OR(G158=0,G158="",G158&gt;=Parámetros!$D$8),"&lt;="&amp;Parámetros!$D$8,"&lt;="&amp;Listas!G158),
'Selección días no hábiles'!C:C,"X"),0)</f>
        <v>1</v>
      </c>
    </row>
    <row r="159" spans="1:11">
      <c r="A159" s="23"/>
      <c r="B159" s="152">
        <v>12683118</v>
      </c>
      <c r="C159" s="153" t="s">
        <v>424</v>
      </c>
      <c r="D159" s="153" t="s">
        <v>1469</v>
      </c>
      <c r="E159" s="154" t="s">
        <v>257</v>
      </c>
      <c r="F159" s="146">
        <v>0</v>
      </c>
      <c r="G159" s="146">
        <v>0</v>
      </c>
      <c r="H159" s="112">
        <f>+IF(AND(OR(F159="",F159=0),OR(G159="",G159=0)),1,IF(AND(OR(F159&lt;=Parámetros!$B$5,F159=0,F159=""),OR(G159&gt;Parámetros!$B$5,G159="",G159=0)),1,IF(AND(F159&gt;Parámetros!$B$5,F159&lt;=Parámetros!$D$5,OR(Listas!G159&gt;Parámetros!$B$5,G159="",G159=0)),1,0)))</f>
        <v>1</v>
      </c>
      <c r="I159" s="112">
        <f>+IF(AND(OR(F159="",F159=0),OR(G159="",G159=0)),1,IF(AND(OR(F159&lt;=Parámetros!$B$8,F159=0,F159=""),OR(G159&gt;Parámetros!$B$8,G159="",G159=0)),1,IF(AND(F159&gt;Parámetros!$B$8,F159&lt;=Parámetros!$D$8,OR(Listas!G159&gt;Parámetros!$B$8,G159="",G159=0)),1,0)))</f>
        <v>1</v>
      </c>
      <c r="J159" s="112">
        <f>IF(H159=1,
IF(AND(OR(F159=0,F159=""),OR(G159=0,G159="")),Parámetros!$D$5-Parámetros!$B$5+1,
IF(AND(OR(F159&lt;=Parámetros!$B$5,F159=0,F159=""),OR(G159&gt;Parámetros!$D$5,G159="",G159=0)),Parámetros!$D$5-Parámetros!$B$5+1,
IF(AND(OR(F159&lt;=Parámetros!$B$5,F159=0,F159=""),G159&lt;=Parámetros!$D$5),IF(OR(G159="",G159=0),Parámetros!$D$5-Parámetros!$B$5+1,G159-Parámetros!$B$5+1),
IF(AND(F159&gt;Parámetros!$B$5,OR(G159&gt;Parámetros!$D$5,G159="",G159=0)),Parámetros!$D$5-F159+1,
IF(AND(F159&gt;Parámetros!$B$5,G159&lt;=Parámetros!$D$5),G159-F159+1))))),0)
-
IF(H159=1,
COUNTIFS('Selección días no hábiles'!A:A,
IF(OR(F159=0,F159="",F159&lt;Parámetros!$B$5),"&gt;="&amp;Parámetros!$B$5,"&gt;="&amp;Listas!F159),
'Selección días no hábiles'!A:A,
IF(OR(G159=0,G159="",G159&gt;=Parámetros!$D$5),"&lt;="&amp;Parámetros!$D$5,"&lt;="&amp;Listas!G159),
'Selección días no hábiles'!C:C,"X"),0)</f>
        <v>43709</v>
      </c>
      <c r="K159" s="112">
        <f>IF(I159=1,
IF(AND(OR(F159=0,F159=""),OR(G159=0,G159="")),Parámetros!$D$8-Parámetros!$B$8+1,
IF(AND(F159&lt;=Parámetros!$B$8,OR(G159&gt;Parámetros!$D$8,G159="",G159=0)),Parámetros!$D$8-Parámetros!$B$8+1,
IF(AND(F159&lt;=Parámetros!$B$8,G159&lt;=Parámetros!$D$8),IF(OR(G159="",G159=0),Parámetros!$D$8-Parámetros!$B$8+1,G159-Parámetros!$B$8+1),
IF(AND(F159&gt;Parámetros!$B$8,OR(G159&gt;Parámetros!$D$8,G159="",G159=0)),Parámetros!$D$8-F159+1,
IF(AND(F159&gt;Parámetros!$B$8,G159&lt;=Parámetros!$D$8),G159-F159+1))))),0)
-
IF(I159=1,
COUNTIFS('Selección días no hábiles'!A:A,
IF(OR(F159=0,F159="",F159&lt;Parámetros!$B$8),"&gt;="&amp;Parámetros!$B$8,"&gt;="&amp;Listas!F159),
'Selección días no hábiles'!A:A,
IF(OR(G159=0,G159="",G159&gt;=Parámetros!$D$8),"&lt;="&amp;Parámetros!$D$8,"&lt;="&amp;Listas!G159),
'Selección días no hábiles'!C:C,"X"),0)</f>
        <v>1</v>
      </c>
    </row>
    <row r="160" spans="1:11">
      <c r="A160" s="23"/>
      <c r="B160" s="152">
        <v>26395952</v>
      </c>
      <c r="C160" s="153" t="s">
        <v>425</v>
      </c>
      <c r="D160" s="153" t="s">
        <v>1470</v>
      </c>
      <c r="E160" s="154" t="s">
        <v>257</v>
      </c>
      <c r="F160" s="146">
        <v>0</v>
      </c>
      <c r="G160" s="146">
        <v>0</v>
      </c>
      <c r="H160" s="112">
        <f>+IF(AND(OR(F160="",F160=0),OR(G160="",G160=0)),1,IF(AND(OR(F160&lt;=Parámetros!$B$5,F160=0,F160=""),OR(G160&gt;Parámetros!$B$5,G160="",G160=0)),1,IF(AND(F160&gt;Parámetros!$B$5,F160&lt;=Parámetros!$D$5,OR(Listas!G160&gt;Parámetros!$B$5,G160="",G160=0)),1,0)))</f>
        <v>1</v>
      </c>
      <c r="I160" s="112">
        <f>+IF(AND(OR(F160="",F160=0),OR(G160="",G160=0)),1,IF(AND(OR(F160&lt;=Parámetros!$B$8,F160=0,F160=""),OR(G160&gt;Parámetros!$B$8,G160="",G160=0)),1,IF(AND(F160&gt;Parámetros!$B$8,F160&lt;=Parámetros!$D$8,OR(Listas!G160&gt;Parámetros!$B$8,G160="",G160=0)),1,0)))</f>
        <v>1</v>
      </c>
      <c r="J160" s="112">
        <f>IF(H160=1,
IF(AND(OR(F160=0,F160=""),OR(G160=0,G160="")),Parámetros!$D$5-Parámetros!$B$5+1,
IF(AND(OR(F160&lt;=Parámetros!$B$5,F160=0,F160=""),OR(G160&gt;Parámetros!$D$5,G160="",G160=0)),Parámetros!$D$5-Parámetros!$B$5+1,
IF(AND(OR(F160&lt;=Parámetros!$B$5,F160=0,F160=""),G160&lt;=Parámetros!$D$5),IF(OR(G160="",G160=0),Parámetros!$D$5-Parámetros!$B$5+1,G160-Parámetros!$B$5+1),
IF(AND(F160&gt;Parámetros!$B$5,OR(G160&gt;Parámetros!$D$5,G160="",G160=0)),Parámetros!$D$5-F160+1,
IF(AND(F160&gt;Parámetros!$B$5,G160&lt;=Parámetros!$D$5),G160-F160+1))))),0)
-
IF(H160=1,
COUNTIFS('Selección días no hábiles'!A:A,
IF(OR(F160=0,F160="",F160&lt;Parámetros!$B$5),"&gt;="&amp;Parámetros!$B$5,"&gt;="&amp;Listas!F160),
'Selección días no hábiles'!A:A,
IF(OR(G160=0,G160="",G160&gt;=Parámetros!$D$5),"&lt;="&amp;Parámetros!$D$5,"&lt;="&amp;Listas!G160),
'Selección días no hábiles'!C:C,"X"),0)</f>
        <v>43709</v>
      </c>
      <c r="K160" s="112">
        <f>IF(I160=1,
IF(AND(OR(F160=0,F160=""),OR(G160=0,G160="")),Parámetros!$D$8-Parámetros!$B$8+1,
IF(AND(F160&lt;=Parámetros!$B$8,OR(G160&gt;Parámetros!$D$8,G160="",G160=0)),Parámetros!$D$8-Parámetros!$B$8+1,
IF(AND(F160&lt;=Parámetros!$B$8,G160&lt;=Parámetros!$D$8),IF(OR(G160="",G160=0),Parámetros!$D$8-Parámetros!$B$8+1,G160-Parámetros!$B$8+1),
IF(AND(F160&gt;Parámetros!$B$8,OR(G160&gt;Parámetros!$D$8,G160="",G160=0)),Parámetros!$D$8-F160+1,
IF(AND(F160&gt;Parámetros!$B$8,G160&lt;=Parámetros!$D$8),G160-F160+1))))),0)
-
IF(I160=1,
COUNTIFS('Selección días no hábiles'!A:A,
IF(OR(F160=0,F160="",F160&lt;Parámetros!$B$8),"&gt;="&amp;Parámetros!$B$8,"&gt;="&amp;Listas!F160),
'Selección días no hábiles'!A:A,
IF(OR(G160=0,G160="",G160&gt;=Parámetros!$D$8),"&lt;="&amp;Parámetros!$D$8,"&lt;="&amp;Listas!G160),
'Selección días no hábiles'!C:C,"X"),0)</f>
        <v>1</v>
      </c>
    </row>
    <row r="161" spans="1:11">
      <c r="A161" s="23"/>
      <c r="B161" s="152">
        <v>22054696</v>
      </c>
      <c r="C161" s="153" t="s">
        <v>426</v>
      </c>
      <c r="D161" s="153" t="s">
        <v>1471</v>
      </c>
      <c r="E161" s="154" t="s">
        <v>257</v>
      </c>
      <c r="F161" s="146">
        <v>0</v>
      </c>
      <c r="G161" s="146">
        <v>0</v>
      </c>
      <c r="H161" s="112">
        <f>+IF(AND(OR(F161="",F161=0),OR(G161="",G161=0)),1,IF(AND(OR(F161&lt;=Parámetros!$B$5,F161=0,F161=""),OR(G161&gt;Parámetros!$B$5,G161="",G161=0)),1,IF(AND(F161&gt;Parámetros!$B$5,F161&lt;=Parámetros!$D$5,OR(Listas!G161&gt;Parámetros!$B$5,G161="",G161=0)),1,0)))</f>
        <v>1</v>
      </c>
      <c r="I161" s="112">
        <f>+IF(AND(OR(F161="",F161=0),OR(G161="",G161=0)),1,IF(AND(OR(F161&lt;=Parámetros!$B$8,F161=0,F161=""),OR(G161&gt;Parámetros!$B$8,G161="",G161=0)),1,IF(AND(F161&gt;Parámetros!$B$8,F161&lt;=Parámetros!$D$8,OR(Listas!G161&gt;Parámetros!$B$8,G161="",G161=0)),1,0)))</f>
        <v>1</v>
      </c>
      <c r="J161" s="112">
        <f>IF(H161=1,
IF(AND(OR(F161=0,F161=""),OR(G161=0,G161="")),Parámetros!$D$5-Parámetros!$B$5+1,
IF(AND(OR(F161&lt;=Parámetros!$B$5,F161=0,F161=""),OR(G161&gt;Parámetros!$D$5,G161="",G161=0)),Parámetros!$D$5-Parámetros!$B$5+1,
IF(AND(OR(F161&lt;=Parámetros!$B$5,F161=0,F161=""),G161&lt;=Parámetros!$D$5),IF(OR(G161="",G161=0),Parámetros!$D$5-Parámetros!$B$5+1,G161-Parámetros!$B$5+1),
IF(AND(F161&gt;Parámetros!$B$5,OR(G161&gt;Parámetros!$D$5,G161="",G161=0)),Parámetros!$D$5-F161+1,
IF(AND(F161&gt;Parámetros!$B$5,G161&lt;=Parámetros!$D$5),G161-F161+1))))),0)
-
IF(H161=1,
COUNTIFS('Selección días no hábiles'!A:A,
IF(OR(F161=0,F161="",F161&lt;Parámetros!$B$5),"&gt;="&amp;Parámetros!$B$5,"&gt;="&amp;Listas!F161),
'Selección días no hábiles'!A:A,
IF(OR(G161=0,G161="",G161&gt;=Parámetros!$D$5),"&lt;="&amp;Parámetros!$D$5,"&lt;="&amp;Listas!G161),
'Selección días no hábiles'!C:C,"X"),0)</f>
        <v>43709</v>
      </c>
      <c r="K161" s="112">
        <f>IF(I161=1,
IF(AND(OR(F161=0,F161=""),OR(G161=0,G161="")),Parámetros!$D$8-Parámetros!$B$8+1,
IF(AND(F161&lt;=Parámetros!$B$8,OR(G161&gt;Parámetros!$D$8,G161="",G161=0)),Parámetros!$D$8-Parámetros!$B$8+1,
IF(AND(F161&lt;=Parámetros!$B$8,G161&lt;=Parámetros!$D$8),IF(OR(G161="",G161=0),Parámetros!$D$8-Parámetros!$B$8+1,G161-Parámetros!$B$8+1),
IF(AND(F161&gt;Parámetros!$B$8,OR(G161&gt;Parámetros!$D$8,G161="",G161=0)),Parámetros!$D$8-F161+1,
IF(AND(F161&gt;Parámetros!$B$8,G161&lt;=Parámetros!$D$8),G161-F161+1))))),0)
-
IF(I161=1,
COUNTIFS('Selección días no hábiles'!A:A,
IF(OR(F161=0,F161="",F161&lt;Parámetros!$B$8),"&gt;="&amp;Parámetros!$B$8,"&gt;="&amp;Listas!F161),
'Selección días no hábiles'!A:A,
IF(OR(G161=0,G161="",G161&gt;=Parámetros!$D$8),"&lt;="&amp;Parámetros!$D$8,"&lt;="&amp;Listas!G161),
'Selección días no hábiles'!C:C,"X"),0)</f>
        <v>1</v>
      </c>
    </row>
    <row r="162" spans="1:11">
      <c r="A162" s="23"/>
      <c r="B162" s="152">
        <v>34332728</v>
      </c>
      <c r="C162" s="153" t="s">
        <v>427</v>
      </c>
      <c r="D162" s="153" t="s">
        <v>1472</v>
      </c>
      <c r="E162" s="154" t="s">
        <v>257</v>
      </c>
      <c r="F162" s="146">
        <v>0</v>
      </c>
      <c r="G162" s="146">
        <v>0</v>
      </c>
      <c r="H162" s="112">
        <f>+IF(AND(OR(F162="",F162=0),OR(G162="",G162=0)),1,IF(AND(OR(F162&lt;=Parámetros!$B$5,F162=0,F162=""),OR(G162&gt;Parámetros!$B$5,G162="",G162=0)),1,IF(AND(F162&gt;Parámetros!$B$5,F162&lt;=Parámetros!$D$5,OR(Listas!G162&gt;Parámetros!$B$5,G162="",G162=0)),1,0)))</f>
        <v>1</v>
      </c>
      <c r="I162" s="112">
        <f>+IF(AND(OR(F162="",F162=0),OR(G162="",G162=0)),1,IF(AND(OR(F162&lt;=Parámetros!$B$8,F162=0,F162=""),OR(G162&gt;Parámetros!$B$8,G162="",G162=0)),1,IF(AND(F162&gt;Parámetros!$B$8,F162&lt;=Parámetros!$D$8,OR(Listas!G162&gt;Parámetros!$B$8,G162="",G162=0)),1,0)))</f>
        <v>1</v>
      </c>
      <c r="J162" s="112">
        <f>IF(H162=1,
IF(AND(OR(F162=0,F162=""),OR(G162=0,G162="")),Parámetros!$D$5-Parámetros!$B$5+1,
IF(AND(OR(F162&lt;=Parámetros!$B$5,F162=0,F162=""),OR(G162&gt;Parámetros!$D$5,G162="",G162=0)),Parámetros!$D$5-Parámetros!$B$5+1,
IF(AND(OR(F162&lt;=Parámetros!$B$5,F162=0,F162=""),G162&lt;=Parámetros!$D$5),IF(OR(G162="",G162=0),Parámetros!$D$5-Parámetros!$B$5+1,G162-Parámetros!$B$5+1),
IF(AND(F162&gt;Parámetros!$B$5,OR(G162&gt;Parámetros!$D$5,G162="",G162=0)),Parámetros!$D$5-F162+1,
IF(AND(F162&gt;Parámetros!$B$5,G162&lt;=Parámetros!$D$5),G162-F162+1))))),0)
-
IF(H162=1,
COUNTIFS('Selección días no hábiles'!A:A,
IF(OR(F162=0,F162="",F162&lt;Parámetros!$B$5),"&gt;="&amp;Parámetros!$B$5,"&gt;="&amp;Listas!F162),
'Selección días no hábiles'!A:A,
IF(OR(G162=0,G162="",G162&gt;=Parámetros!$D$5),"&lt;="&amp;Parámetros!$D$5,"&lt;="&amp;Listas!G162),
'Selección días no hábiles'!C:C,"X"),0)</f>
        <v>43709</v>
      </c>
      <c r="K162" s="112">
        <f>IF(I162=1,
IF(AND(OR(F162=0,F162=""),OR(G162=0,G162="")),Parámetros!$D$8-Parámetros!$B$8+1,
IF(AND(F162&lt;=Parámetros!$B$8,OR(G162&gt;Parámetros!$D$8,G162="",G162=0)),Parámetros!$D$8-Parámetros!$B$8+1,
IF(AND(F162&lt;=Parámetros!$B$8,G162&lt;=Parámetros!$D$8),IF(OR(G162="",G162=0),Parámetros!$D$8-Parámetros!$B$8+1,G162-Parámetros!$B$8+1),
IF(AND(F162&gt;Parámetros!$B$8,OR(G162&gt;Parámetros!$D$8,G162="",G162=0)),Parámetros!$D$8-F162+1,
IF(AND(F162&gt;Parámetros!$B$8,G162&lt;=Parámetros!$D$8),G162-F162+1))))),0)
-
IF(I162=1,
COUNTIFS('Selección días no hábiles'!A:A,
IF(OR(F162=0,F162="",F162&lt;Parámetros!$B$8),"&gt;="&amp;Parámetros!$B$8,"&gt;="&amp;Listas!F162),
'Selección días no hábiles'!A:A,
IF(OR(G162=0,G162="",G162&gt;=Parámetros!$D$8),"&lt;="&amp;Parámetros!$D$8,"&lt;="&amp;Listas!G162),
'Selección días no hábiles'!C:C,"X"),0)</f>
        <v>1</v>
      </c>
    </row>
    <row r="163" spans="1:11">
      <c r="A163" s="23"/>
      <c r="B163" s="152">
        <v>34163935</v>
      </c>
      <c r="C163" s="153" t="s">
        <v>428</v>
      </c>
      <c r="D163" s="153" t="s">
        <v>1473</v>
      </c>
      <c r="E163" s="154" t="s">
        <v>257</v>
      </c>
      <c r="F163" s="146">
        <v>0</v>
      </c>
      <c r="G163" s="146">
        <v>0</v>
      </c>
      <c r="H163" s="112">
        <f>+IF(AND(OR(F163="",F163=0),OR(G163="",G163=0)),1,IF(AND(OR(F163&lt;=Parámetros!$B$5,F163=0,F163=""),OR(G163&gt;Parámetros!$B$5,G163="",G163=0)),1,IF(AND(F163&gt;Parámetros!$B$5,F163&lt;=Parámetros!$D$5,OR(Listas!G163&gt;Parámetros!$B$5,G163="",G163=0)),1,0)))</f>
        <v>1</v>
      </c>
      <c r="I163" s="112">
        <f>+IF(AND(OR(F163="",F163=0),OR(G163="",G163=0)),1,IF(AND(OR(F163&lt;=Parámetros!$B$8,F163=0,F163=""),OR(G163&gt;Parámetros!$B$8,G163="",G163=0)),1,IF(AND(F163&gt;Parámetros!$B$8,F163&lt;=Parámetros!$D$8,OR(Listas!G163&gt;Parámetros!$B$8,G163="",G163=0)),1,0)))</f>
        <v>1</v>
      </c>
      <c r="J163" s="112">
        <f>IF(H163=1,
IF(AND(OR(F163=0,F163=""),OR(G163=0,G163="")),Parámetros!$D$5-Parámetros!$B$5+1,
IF(AND(OR(F163&lt;=Parámetros!$B$5,F163=0,F163=""),OR(G163&gt;Parámetros!$D$5,G163="",G163=0)),Parámetros!$D$5-Parámetros!$B$5+1,
IF(AND(OR(F163&lt;=Parámetros!$B$5,F163=0,F163=""),G163&lt;=Parámetros!$D$5),IF(OR(G163="",G163=0),Parámetros!$D$5-Parámetros!$B$5+1,G163-Parámetros!$B$5+1),
IF(AND(F163&gt;Parámetros!$B$5,OR(G163&gt;Parámetros!$D$5,G163="",G163=0)),Parámetros!$D$5-F163+1,
IF(AND(F163&gt;Parámetros!$B$5,G163&lt;=Parámetros!$D$5),G163-F163+1))))),0)
-
IF(H163=1,
COUNTIFS('Selección días no hábiles'!A:A,
IF(OR(F163=0,F163="",F163&lt;Parámetros!$B$5),"&gt;="&amp;Parámetros!$B$5,"&gt;="&amp;Listas!F163),
'Selección días no hábiles'!A:A,
IF(OR(G163=0,G163="",G163&gt;=Parámetros!$D$5),"&lt;="&amp;Parámetros!$D$5,"&lt;="&amp;Listas!G163),
'Selección días no hábiles'!C:C,"X"),0)</f>
        <v>43709</v>
      </c>
      <c r="K163" s="112">
        <f>IF(I163=1,
IF(AND(OR(F163=0,F163=""),OR(G163=0,G163="")),Parámetros!$D$8-Parámetros!$B$8+1,
IF(AND(F163&lt;=Parámetros!$B$8,OR(G163&gt;Parámetros!$D$8,G163="",G163=0)),Parámetros!$D$8-Parámetros!$B$8+1,
IF(AND(F163&lt;=Parámetros!$B$8,G163&lt;=Parámetros!$D$8),IF(OR(G163="",G163=0),Parámetros!$D$8-Parámetros!$B$8+1,G163-Parámetros!$B$8+1),
IF(AND(F163&gt;Parámetros!$B$8,OR(G163&gt;Parámetros!$D$8,G163="",G163=0)),Parámetros!$D$8-F163+1,
IF(AND(F163&gt;Parámetros!$B$8,G163&lt;=Parámetros!$D$8),G163-F163+1))))),0)
-
IF(I163=1,
COUNTIFS('Selección días no hábiles'!A:A,
IF(OR(F163=0,F163="",F163&lt;Parámetros!$B$8),"&gt;="&amp;Parámetros!$B$8,"&gt;="&amp;Listas!F163),
'Selección días no hábiles'!A:A,
IF(OR(G163=0,G163="",G163&gt;=Parámetros!$D$8),"&lt;="&amp;Parámetros!$D$8,"&lt;="&amp;Listas!G163),
'Selección días no hábiles'!C:C,"X"),0)</f>
        <v>1</v>
      </c>
    </row>
    <row r="164" spans="1:11">
      <c r="A164" s="23"/>
      <c r="B164" s="152">
        <v>34549784</v>
      </c>
      <c r="C164" s="153" t="s">
        <v>429</v>
      </c>
      <c r="D164" s="153" t="s">
        <v>1474</v>
      </c>
      <c r="E164" s="154" t="s">
        <v>257</v>
      </c>
      <c r="F164" s="146">
        <v>0</v>
      </c>
      <c r="G164" s="146">
        <v>0</v>
      </c>
      <c r="H164" s="112">
        <f>+IF(AND(OR(F164="",F164=0),OR(G164="",G164=0)),1,IF(AND(OR(F164&lt;=Parámetros!$B$5,F164=0,F164=""),OR(G164&gt;Parámetros!$B$5,G164="",G164=0)),1,IF(AND(F164&gt;Parámetros!$B$5,F164&lt;=Parámetros!$D$5,OR(Listas!G164&gt;Parámetros!$B$5,G164="",G164=0)),1,0)))</f>
        <v>1</v>
      </c>
      <c r="I164" s="112">
        <f>+IF(AND(OR(F164="",F164=0),OR(G164="",G164=0)),1,IF(AND(OR(F164&lt;=Parámetros!$B$8,F164=0,F164=""),OR(G164&gt;Parámetros!$B$8,G164="",G164=0)),1,IF(AND(F164&gt;Parámetros!$B$8,F164&lt;=Parámetros!$D$8,OR(Listas!G164&gt;Parámetros!$B$8,G164="",G164=0)),1,0)))</f>
        <v>1</v>
      </c>
      <c r="J164" s="112">
        <f>IF(H164=1,
IF(AND(OR(F164=0,F164=""),OR(G164=0,G164="")),Parámetros!$D$5-Parámetros!$B$5+1,
IF(AND(OR(F164&lt;=Parámetros!$B$5,F164=0,F164=""),OR(G164&gt;Parámetros!$D$5,G164="",G164=0)),Parámetros!$D$5-Parámetros!$B$5+1,
IF(AND(OR(F164&lt;=Parámetros!$B$5,F164=0,F164=""),G164&lt;=Parámetros!$D$5),IF(OR(G164="",G164=0),Parámetros!$D$5-Parámetros!$B$5+1,G164-Parámetros!$B$5+1),
IF(AND(F164&gt;Parámetros!$B$5,OR(G164&gt;Parámetros!$D$5,G164="",G164=0)),Parámetros!$D$5-F164+1,
IF(AND(F164&gt;Parámetros!$B$5,G164&lt;=Parámetros!$D$5),G164-F164+1))))),0)
-
IF(H164=1,
COUNTIFS('Selección días no hábiles'!A:A,
IF(OR(F164=0,F164="",F164&lt;Parámetros!$B$5),"&gt;="&amp;Parámetros!$B$5,"&gt;="&amp;Listas!F164),
'Selección días no hábiles'!A:A,
IF(OR(G164=0,G164="",G164&gt;=Parámetros!$D$5),"&lt;="&amp;Parámetros!$D$5,"&lt;="&amp;Listas!G164),
'Selección días no hábiles'!C:C,"X"),0)</f>
        <v>43709</v>
      </c>
      <c r="K164" s="112">
        <f>IF(I164=1,
IF(AND(OR(F164=0,F164=""),OR(G164=0,G164="")),Parámetros!$D$8-Parámetros!$B$8+1,
IF(AND(F164&lt;=Parámetros!$B$8,OR(G164&gt;Parámetros!$D$8,G164="",G164=0)),Parámetros!$D$8-Parámetros!$B$8+1,
IF(AND(F164&lt;=Parámetros!$B$8,G164&lt;=Parámetros!$D$8),IF(OR(G164="",G164=0),Parámetros!$D$8-Parámetros!$B$8+1,G164-Parámetros!$B$8+1),
IF(AND(F164&gt;Parámetros!$B$8,OR(G164&gt;Parámetros!$D$8,G164="",G164=0)),Parámetros!$D$8-F164+1,
IF(AND(F164&gt;Parámetros!$B$8,G164&lt;=Parámetros!$D$8),G164-F164+1))))),0)
-
IF(I164=1,
COUNTIFS('Selección días no hábiles'!A:A,
IF(OR(F164=0,F164="",F164&lt;Parámetros!$B$8),"&gt;="&amp;Parámetros!$B$8,"&gt;="&amp;Listas!F164),
'Selección días no hábiles'!A:A,
IF(OR(G164=0,G164="",G164&gt;=Parámetros!$D$8),"&lt;="&amp;Parámetros!$D$8,"&lt;="&amp;Listas!G164),
'Selección días no hábiles'!C:C,"X"),0)</f>
        <v>1</v>
      </c>
    </row>
    <row r="165" spans="1:11">
      <c r="A165" s="23"/>
      <c r="B165" s="152">
        <v>32327200</v>
      </c>
      <c r="C165" s="153" t="s">
        <v>430</v>
      </c>
      <c r="D165" s="153" t="s">
        <v>1475</v>
      </c>
      <c r="E165" s="154" t="s">
        <v>257</v>
      </c>
      <c r="F165" s="146">
        <v>0</v>
      </c>
      <c r="G165" s="146">
        <v>0</v>
      </c>
      <c r="H165" s="112">
        <f>+IF(AND(OR(F165="",F165=0),OR(G165="",G165=0)),1,IF(AND(OR(F165&lt;=Parámetros!$B$5,F165=0,F165=""),OR(G165&gt;Parámetros!$B$5,G165="",G165=0)),1,IF(AND(F165&gt;Parámetros!$B$5,F165&lt;=Parámetros!$D$5,OR(Listas!G165&gt;Parámetros!$B$5,G165="",G165=0)),1,0)))</f>
        <v>1</v>
      </c>
      <c r="I165" s="112">
        <f>+IF(AND(OR(F165="",F165=0),OR(G165="",G165=0)),1,IF(AND(OR(F165&lt;=Parámetros!$B$8,F165=0,F165=""),OR(G165&gt;Parámetros!$B$8,G165="",G165=0)),1,IF(AND(F165&gt;Parámetros!$B$8,F165&lt;=Parámetros!$D$8,OR(Listas!G165&gt;Parámetros!$B$8,G165="",G165=0)),1,0)))</f>
        <v>1</v>
      </c>
      <c r="J165" s="112">
        <f>IF(H165=1,
IF(AND(OR(F165=0,F165=""),OR(G165=0,G165="")),Parámetros!$D$5-Parámetros!$B$5+1,
IF(AND(OR(F165&lt;=Parámetros!$B$5,F165=0,F165=""),OR(G165&gt;Parámetros!$D$5,G165="",G165=0)),Parámetros!$D$5-Parámetros!$B$5+1,
IF(AND(OR(F165&lt;=Parámetros!$B$5,F165=0,F165=""),G165&lt;=Parámetros!$D$5),IF(OR(G165="",G165=0),Parámetros!$D$5-Parámetros!$B$5+1,G165-Parámetros!$B$5+1),
IF(AND(F165&gt;Parámetros!$B$5,OR(G165&gt;Parámetros!$D$5,G165="",G165=0)),Parámetros!$D$5-F165+1,
IF(AND(F165&gt;Parámetros!$B$5,G165&lt;=Parámetros!$D$5),G165-F165+1))))),0)
-
IF(H165=1,
COUNTIFS('Selección días no hábiles'!A:A,
IF(OR(F165=0,F165="",F165&lt;Parámetros!$B$5),"&gt;="&amp;Parámetros!$B$5,"&gt;="&amp;Listas!F165),
'Selección días no hábiles'!A:A,
IF(OR(G165=0,G165="",G165&gt;=Parámetros!$D$5),"&lt;="&amp;Parámetros!$D$5,"&lt;="&amp;Listas!G165),
'Selección días no hábiles'!C:C,"X"),0)</f>
        <v>43709</v>
      </c>
      <c r="K165" s="112">
        <f>IF(I165=1,
IF(AND(OR(F165=0,F165=""),OR(G165=0,G165="")),Parámetros!$D$8-Parámetros!$B$8+1,
IF(AND(F165&lt;=Parámetros!$B$8,OR(G165&gt;Parámetros!$D$8,G165="",G165=0)),Parámetros!$D$8-Parámetros!$B$8+1,
IF(AND(F165&lt;=Parámetros!$B$8,G165&lt;=Parámetros!$D$8),IF(OR(G165="",G165=0),Parámetros!$D$8-Parámetros!$B$8+1,G165-Parámetros!$B$8+1),
IF(AND(F165&gt;Parámetros!$B$8,OR(G165&gt;Parámetros!$D$8,G165="",G165=0)),Parámetros!$D$8-F165+1,
IF(AND(F165&gt;Parámetros!$B$8,G165&lt;=Parámetros!$D$8),G165-F165+1))))),0)
-
IF(I165=1,
COUNTIFS('Selección días no hábiles'!A:A,
IF(OR(F165=0,F165="",F165&lt;Parámetros!$B$8),"&gt;="&amp;Parámetros!$B$8,"&gt;="&amp;Listas!F165),
'Selección días no hábiles'!A:A,
IF(OR(G165=0,G165="",G165&gt;=Parámetros!$D$8),"&lt;="&amp;Parámetros!$D$8,"&lt;="&amp;Listas!G165),
'Selección días no hábiles'!C:C,"X"),0)</f>
        <v>1</v>
      </c>
    </row>
    <row r="166" spans="1:11">
      <c r="A166" s="23"/>
      <c r="B166" s="152">
        <v>33297968</v>
      </c>
      <c r="C166" s="153" t="s">
        <v>431</v>
      </c>
      <c r="D166" s="153" t="s">
        <v>1476</v>
      </c>
      <c r="E166" s="154" t="s">
        <v>257</v>
      </c>
      <c r="F166" s="146">
        <v>0</v>
      </c>
      <c r="G166" s="146">
        <v>0</v>
      </c>
      <c r="H166" s="112">
        <f>+IF(AND(OR(F166="",F166=0),OR(G166="",G166=0)),1,IF(AND(OR(F166&lt;=Parámetros!$B$5,F166=0,F166=""),OR(G166&gt;Parámetros!$B$5,G166="",G166=0)),1,IF(AND(F166&gt;Parámetros!$B$5,F166&lt;=Parámetros!$D$5,OR(Listas!G166&gt;Parámetros!$B$5,G166="",G166=0)),1,0)))</f>
        <v>1</v>
      </c>
      <c r="I166" s="112">
        <f>+IF(AND(OR(F166="",F166=0),OR(G166="",G166=0)),1,IF(AND(OR(F166&lt;=Parámetros!$B$8,F166=0,F166=""),OR(G166&gt;Parámetros!$B$8,G166="",G166=0)),1,IF(AND(F166&gt;Parámetros!$B$8,F166&lt;=Parámetros!$D$8,OR(Listas!G166&gt;Parámetros!$B$8,G166="",G166=0)),1,0)))</f>
        <v>1</v>
      </c>
      <c r="J166" s="112">
        <f>IF(H166=1,
IF(AND(OR(F166=0,F166=""),OR(G166=0,G166="")),Parámetros!$D$5-Parámetros!$B$5+1,
IF(AND(OR(F166&lt;=Parámetros!$B$5,F166=0,F166=""),OR(G166&gt;Parámetros!$D$5,G166="",G166=0)),Parámetros!$D$5-Parámetros!$B$5+1,
IF(AND(OR(F166&lt;=Parámetros!$B$5,F166=0,F166=""),G166&lt;=Parámetros!$D$5),IF(OR(G166="",G166=0),Parámetros!$D$5-Parámetros!$B$5+1,G166-Parámetros!$B$5+1),
IF(AND(F166&gt;Parámetros!$B$5,OR(G166&gt;Parámetros!$D$5,G166="",G166=0)),Parámetros!$D$5-F166+1,
IF(AND(F166&gt;Parámetros!$B$5,G166&lt;=Parámetros!$D$5),G166-F166+1))))),0)
-
IF(H166=1,
COUNTIFS('Selección días no hábiles'!A:A,
IF(OR(F166=0,F166="",F166&lt;Parámetros!$B$5),"&gt;="&amp;Parámetros!$B$5,"&gt;="&amp;Listas!F166),
'Selección días no hábiles'!A:A,
IF(OR(G166=0,G166="",G166&gt;=Parámetros!$D$5),"&lt;="&amp;Parámetros!$D$5,"&lt;="&amp;Listas!G166),
'Selección días no hábiles'!C:C,"X"),0)</f>
        <v>43709</v>
      </c>
      <c r="K166" s="112">
        <f>IF(I166=1,
IF(AND(OR(F166=0,F166=""),OR(G166=0,G166="")),Parámetros!$D$8-Parámetros!$B$8+1,
IF(AND(F166&lt;=Parámetros!$B$8,OR(G166&gt;Parámetros!$D$8,G166="",G166=0)),Parámetros!$D$8-Parámetros!$B$8+1,
IF(AND(F166&lt;=Parámetros!$B$8,G166&lt;=Parámetros!$D$8),IF(OR(G166="",G166=0),Parámetros!$D$8-Parámetros!$B$8+1,G166-Parámetros!$B$8+1),
IF(AND(F166&gt;Parámetros!$B$8,OR(G166&gt;Parámetros!$D$8,G166="",G166=0)),Parámetros!$D$8-F166+1,
IF(AND(F166&gt;Parámetros!$B$8,G166&lt;=Parámetros!$D$8),G166-F166+1))))),0)
-
IF(I166=1,
COUNTIFS('Selección días no hábiles'!A:A,
IF(OR(F166=0,F166="",F166&lt;Parámetros!$B$8),"&gt;="&amp;Parámetros!$B$8,"&gt;="&amp;Listas!F166),
'Selección días no hábiles'!A:A,
IF(OR(G166=0,G166="",G166&gt;=Parámetros!$D$8),"&lt;="&amp;Parámetros!$D$8,"&lt;="&amp;Listas!G166),
'Selección días no hábiles'!C:C,"X"),0)</f>
        <v>1</v>
      </c>
    </row>
    <row r="167" spans="1:11">
      <c r="A167" s="23"/>
      <c r="B167" s="152">
        <v>25590951</v>
      </c>
      <c r="C167" s="153" t="s">
        <v>432</v>
      </c>
      <c r="D167" s="153" t="s">
        <v>1477</v>
      </c>
      <c r="E167" s="154" t="s">
        <v>257</v>
      </c>
      <c r="F167" s="146">
        <v>0</v>
      </c>
      <c r="G167" s="146">
        <v>0</v>
      </c>
      <c r="H167" s="112">
        <f>+IF(AND(OR(F167="",F167=0),OR(G167="",G167=0)),1,IF(AND(OR(F167&lt;=Parámetros!$B$5,F167=0,F167=""),OR(G167&gt;Parámetros!$B$5,G167="",G167=0)),1,IF(AND(F167&gt;Parámetros!$B$5,F167&lt;=Parámetros!$D$5,OR(Listas!G167&gt;Parámetros!$B$5,G167="",G167=0)),1,0)))</f>
        <v>1</v>
      </c>
      <c r="I167" s="112">
        <f>+IF(AND(OR(F167="",F167=0),OR(G167="",G167=0)),1,IF(AND(OR(F167&lt;=Parámetros!$B$8,F167=0,F167=""),OR(G167&gt;Parámetros!$B$8,G167="",G167=0)),1,IF(AND(F167&gt;Parámetros!$B$8,F167&lt;=Parámetros!$D$8,OR(Listas!G167&gt;Parámetros!$B$8,G167="",G167=0)),1,0)))</f>
        <v>1</v>
      </c>
      <c r="J167" s="112">
        <f>IF(H167=1,
IF(AND(OR(F167=0,F167=""),OR(G167=0,G167="")),Parámetros!$D$5-Parámetros!$B$5+1,
IF(AND(OR(F167&lt;=Parámetros!$B$5,F167=0,F167=""),OR(G167&gt;Parámetros!$D$5,G167="",G167=0)),Parámetros!$D$5-Parámetros!$B$5+1,
IF(AND(OR(F167&lt;=Parámetros!$B$5,F167=0,F167=""),G167&lt;=Parámetros!$D$5),IF(OR(G167="",G167=0),Parámetros!$D$5-Parámetros!$B$5+1,G167-Parámetros!$B$5+1),
IF(AND(F167&gt;Parámetros!$B$5,OR(G167&gt;Parámetros!$D$5,G167="",G167=0)),Parámetros!$D$5-F167+1,
IF(AND(F167&gt;Parámetros!$B$5,G167&lt;=Parámetros!$D$5),G167-F167+1))))),0)
-
IF(H167=1,
COUNTIFS('Selección días no hábiles'!A:A,
IF(OR(F167=0,F167="",F167&lt;Parámetros!$B$5),"&gt;="&amp;Parámetros!$B$5,"&gt;="&amp;Listas!F167),
'Selección días no hábiles'!A:A,
IF(OR(G167=0,G167="",G167&gt;=Parámetros!$D$5),"&lt;="&amp;Parámetros!$D$5,"&lt;="&amp;Listas!G167),
'Selección días no hábiles'!C:C,"X"),0)</f>
        <v>43709</v>
      </c>
      <c r="K167" s="112">
        <f>IF(I167=1,
IF(AND(OR(F167=0,F167=""),OR(G167=0,G167="")),Parámetros!$D$8-Parámetros!$B$8+1,
IF(AND(F167&lt;=Parámetros!$B$8,OR(G167&gt;Parámetros!$D$8,G167="",G167=0)),Parámetros!$D$8-Parámetros!$B$8+1,
IF(AND(F167&lt;=Parámetros!$B$8,G167&lt;=Parámetros!$D$8),IF(OR(G167="",G167=0),Parámetros!$D$8-Parámetros!$B$8+1,G167-Parámetros!$B$8+1),
IF(AND(F167&gt;Parámetros!$B$8,OR(G167&gt;Parámetros!$D$8,G167="",G167=0)),Parámetros!$D$8-F167+1,
IF(AND(F167&gt;Parámetros!$B$8,G167&lt;=Parámetros!$D$8),G167-F167+1))))),0)
-
IF(I167=1,
COUNTIFS('Selección días no hábiles'!A:A,
IF(OR(F167=0,F167="",F167&lt;Parámetros!$B$8),"&gt;="&amp;Parámetros!$B$8,"&gt;="&amp;Listas!F167),
'Selección días no hábiles'!A:A,
IF(OR(G167=0,G167="",G167&gt;=Parámetros!$D$8),"&lt;="&amp;Parámetros!$D$8,"&lt;="&amp;Listas!G167),
'Selección días no hábiles'!C:C,"X"),0)</f>
        <v>1</v>
      </c>
    </row>
    <row r="168" spans="1:11">
      <c r="A168" s="23"/>
      <c r="B168" s="152">
        <v>36289799</v>
      </c>
      <c r="C168" s="153" t="s">
        <v>433</v>
      </c>
      <c r="D168" s="153" t="s">
        <v>1478</v>
      </c>
      <c r="E168" s="154" t="s">
        <v>257</v>
      </c>
      <c r="F168" s="146">
        <v>0</v>
      </c>
      <c r="G168" s="146">
        <v>0</v>
      </c>
      <c r="H168" s="112">
        <f>+IF(AND(OR(F168="",F168=0),OR(G168="",G168=0)),1,IF(AND(OR(F168&lt;=Parámetros!$B$5,F168=0,F168=""),OR(G168&gt;Parámetros!$B$5,G168="",G168=0)),1,IF(AND(F168&gt;Parámetros!$B$5,F168&lt;=Parámetros!$D$5,OR(Listas!G168&gt;Parámetros!$B$5,G168="",G168=0)),1,0)))</f>
        <v>1</v>
      </c>
      <c r="I168" s="112">
        <f>+IF(AND(OR(F168="",F168=0),OR(G168="",G168=0)),1,IF(AND(OR(F168&lt;=Parámetros!$B$8,F168=0,F168=""),OR(G168&gt;Parámetros!$B$8,G168="",G168=0)),1,IF(AND(F168&gt;Parámetros!$B$8,F168&lt;=Parámetros!$D$8,OR(Listas!G168&gt;Parámetros!$B$8,G168="",G168=0)),1,0)))</f>
        <v>1</v>
      </c>
      <c r="J168" s="112">
        <f>IF(H168=1,
IF(AND(OR(F168=0,F168=""),OR(G168=0,G168="")),Parámetros!$D$5-Parámetros!$B$5+1,
IF(AND(OR(F168&lt;=Parámetros!$B$5,F168=0,F168=""),OR(G168&gt;Parámetros!$D$5,G168="",G168=0)),Parámetros!$D$5-Parámetros!$B$5+1,
IF(AND(OR(F168&lt;=Parámetros!$B$5,F168=0,F168=""),G168&lt;=Parámetros!$D$5),IF(OR(G168="",G168=0),Parámetros!$D$5-Parámetros!$B$5+1,G168-Parámetros!$B$5+1),
IF(AND(F168&gt;Parámetros!$B$5,OR(G168&gt;Parámetros!$D$5,G168="",G168=0)),Parámetros!$D$5-F168+1,
IF(AND(F168&gt;Parámetros!$B$5,G168&lt;=Parámetros!$D$5),G168-F168+1))))),0)
-
IF(H168=1,
COUNTIFS('Selección días no hábiles'!A:A,
IF(OR(F168=0,F168="",F168&lt;Parámetros!$B$5),"&gt;="&amp;Parámetros!$B$5,"&gt;="&amp;Listas!F168),
'Selección días no hábiles'!A:A,
IF(OR(G168=0,G168="",G168&gt;=Parámetros!$D$5),"&lt;="&amp;Parámetros!$D$5,"&lt;="&amp;Listas!G168),
'Selección días no hábiles'!C:C,"X"),0)</f>
        <v>43709</v>
      </c>
      <c r="K168" s="112">
        <f>IF(I168=1,
IF(AND(OR(F168=0,F168=""),OR(G168=0,G168="")),Parámetros!$D$8-Parámetros!$B$8+1,
IF(AND(F168&lt;=Parámetros!$B$8,OR(G168&gt;Parámetros!$D$8,G168="",G168=0)),Parámetros!$D$8-Parámetros!$B$8+1,
IF(AND(F168&lt;=Parámetros!$B$8,G168&lt;=Parámetros!$D$8),IF(OR(G168="",G168=0),Parámetros!$D$8-Parámetros!$B$8+1,G168-Parámetros!$B$8+1),
IF(AND(F168&gt;Parámetros!$B$8,OR(G168&gt;Parámetros!$D$8,G168="",G168=0)),Parámetros!$D$8-F168+1,
IF(AND(F168&gt;Parámetros!$B$8,G168&lt;=Parámetros!$D$8),G168-F168+1))))),0)
-
IF(I168=1,
COUNTIFS('Selección días no hábiles'!A:A,
IF(OR(F168=0,F168="",F168&lt;Parámetros!$B$8),"&gt;="&amp;Parámetros!$B$8,"&gt;="&amp;Listas!F168),
'Selección días no hábiles'!A:A,
IF(OR(G168=0,G168="",G168&gt;=Parámetros!$D$8),"&lt;="&amp;Parámetros!$D$8,"&lt;="&amp;Listas!G168),
'Selección días no hábiles'!C:C,"X"),0)</f>
        <v>1</v>
      </c>
    </row>
    <row r="169" spans="1:11">
      <c r="A169" s="23"/>
      <c r="B169" s="152">
        <v>25307134</v>
      </c>
      <c r="C169" s="153" t="s">
        <v>434</v>
      </c>
      <c r="D169" s="153" t="s">
        <v>1479</v>
      </c>
      <c r="E169" s="154" t="s">
        <v>257</v>
      </c>
      <c r="F169" s="146">
        <v>0</v>
      </c>
      <c r="G169" s="146">
        <v>0</v>
      </c>
      <c r="H169" s="112">
        <f>+IF(AND(OR(F169="",F169=0),OR(G169="",G169=0)),1,IF(AND(OR(F169&lt;=Parámetros!$B$5,F169=0,F169=""),OR(G169&gt;Parámetros!$B$5,G169="",G169=0)),1,IF(AND(F169&gt;Parámetros!$B$5,F169&lt;=Parámetros!$D$5,OR(Listas!G169&gt;Parámetros!$B$5,G169="",G169=0)),1,0)))</f>
        <v>1</v>
      </c>
      <c r="I169" s="112">
        <f>+IF(AND(OR(F169="",F169=0),OR(G169="",G169=0)),1,IF(AND(OR(F169&lt;=Parámetros!$B$8,F169=0,F169=""),OR(G169&gt;Parámetros!$B$8,G169="",G169=0)),1,IF(AND(F169&gt;Parámetros!$B$8,F169&lt;=Parámetros!$D$8,OR(Listas!G169&gt;Parámetros!$B$8,G169="",G169=0)),1,0)))</f>
        <v>1</v>
      </c>
      <c r="J169" s="112">
        <f>IF(H169=1,
IF(AND(OR(F169=0,F169=""),OR(G169=0,G169="")),Parámetros!$D$5-Parámetros!$B$5+1,
IF(AND(OR(F169&lt;=Parámetros!$B$5,F169=0,F169=""),OR(G169&gt;Parámetros!$D$5,G169="",G169=0)),Parámetros!$D$5-Parámetros!$B$5+1,
IF(AND(OR(F169&lt;=Parámetros!$B$5,F169=0,F169=""),G169&lt;=Parámetros!$D$5),IF(OR(G169="",G169=0),Parámetros!$D$5-Parámetros!$B$5+1,G169-Parámetros!$B$5+1),
IF(AND(F169&gt;Parámetros!$B$5,OR(G169&gt;Parámetros!$D$5,G169="",G169=0)),Parámetros!$D$5-F169+1,
IF(AND(F169&gt;Parámetros!$B$5,G169&lt;=Parámetros!$D$5),G169-F169+1))))),0)
-
IF(H169=1,
COUNTIFS('Selección días no hábiles'!A:A,
IF(OR(F169=0,F169="",F169&lt;Parámetros!$B$5),"&gt;="&amp;Parámetros!$B$5,"&gt;="&amp;Listas!F169),
'Selección días no hábiles'!A:A,
IF(OR(G169=0,G169="",G169&gt;=Parámetros!$D$5),"&lt;="&amp;Parámetros!$D$5,"&lt;="&amp;Listas!G169),
'Selección días no hábiles'!C:C,"X"),0)</f>
        <v>43709</v>
      </c>
      <c r="K169" s="112">
        <f>IF(I169=1,
IF(AND(OR(F169=0,F169=""),OR(G169=0,G169="")),Parámetros!$D$8-Parámetros!$B$8+1,
IF(AND(F169&lt;=Parámetros!$B$8,OR(G169&gt;Parámetros!$D$8,G169="",G169=0)),Parámetros!$D$8-Parámetros!$B$8+1,
IF(AND(F169&lt;=Parámetros!$B$8,G169&lt;=Parámetros!$D$8),IF(OR(G169="",G169=0),Parámetros!$D$8-Parámetros!$B$8+1,G169-Parámetros!$B$8+1),
IF(AND(F169&gt;Parámetros!$B$8,OR(G169&gt;Parámetros!$D$8,G169="",G169=0)),Parámetros!$D$8-F169+1,
IF(AND(F169&gt;Parámetros!$B$8,G169&lt;=Parámetros!$D$8),G169-F169+1))))),0)
-
IF(I169=1,
COUNTIFS('Selección días no hábiles'!A:A,
IF(OR(F169=0,F169="",F169&lt;Parámetros!$B$8),"&gt;="&amp;Parámetros!$B$8,"&gt;="&amp;Listas!F169),
'Selección días no hábiles'!A:A,
IF(OR(G169=0,G169="",G169&gt;=Parámetros!$D$8),"&lt;="&amp;Parámetros!$D$8,"&lt;="&amp;Listas!G169),
'Selección días no hábiles'!C:C,"X"),0)</f>
        <v>1</v>
      </c>
    </row>
    <row r="170" spans="1:11">
      <c r="A170" s="23"/>
      <c r="B170" s="152">
        <v>28764498</v>
      </c>
      <c r="C170" s="153" t="s">
        <v>435</v>
      </c>
      <c r="D170" s="153" t="s">
        <v>1480</v>
      </c>
      <c r="E170" s="154" t="s">
        <v>257</v>
      </c>
      <c r="F170" s="146">
        <v>0</v>
      </c>
      <c r="G170" s="146">
        <v>0</v>
      </c>
      <c r="H170" s="112">
        <f>+IF(AND(OR(F170="",F170=0),OR(G170="",G170=0)),1,IF(AND(OR(F170&lt;=Parámetros!$B$5,F170=0,F170=""),OR(G170&gt;Parámetros!$B$5,G170="",G170=0)),1,IF(AND(F170&gt;Parámetros!$B$5,F170&lt;=Parámetros!$D$5,OR(Listas!G170&gt;Parámetros!$B$5,G170="",G170=0)),1,0)))</f>
        <v>1</v>
      </c>
      <c r="I170" s="112">
        <f>+IF(AND(OR(F170="",F170=0),OR(G170="",G170=0)),1,IF(AND(OR(F170&lt;=Parámetros!$B$8,F170=0,F170=""),OR(G170&gt;Parámetros!$B$8,G170="",G170=0)),1,IF(AND(F170&gt;Parámetros!$B$8,F170&lt;=Parámetros!$D$8,OR(Listas!G170&gt;Parámetros!$B$8,G170="",G170=0)),1,0)))</f>
        <v>1</v>
      </c>
      <c r="J170" s="112">
        <f>IF(H170=1,
IF(AND(OR(F170=0,F170=""),OR(G170=0,G170="")),Parámetros!$D$5-Parámetros!$B$5+1,
IF(AND(OR(F170&lt;=Parámetros!$B$5,F170=0,F170=""),OR(G170&gt;Parámetros!$D$5,G170="",G170=0)),Parámetros!$D$5-Parámetros!$B$5+1,
IF(AND(OR(F170&lt;=Parámetros!$B$5,F170=0,F170=""),G170&lt;=Parámetros!$D$5),IF(OR(G170="",G170=0),Parámetros!$D$5-Parámetros!$B$5+1,G170-Parámetros!$B$5+1),
IF(AND(F170&gt;Parámetros!$B$5,OR(G170&gt;Parámetros!$D$5,G170="",G170=0)),Parámetros!$D$5-F170+1,
IF(AND(F170&gt;Parámetros!$B$5,G170&lt;=Parámetros!$D$5),G170-F170+1))))),0)
-
IF(H170=1,
COUNTIFS('Selección días no hábiles'!A:A,
IF(OR(F170=0,F170="",F170&lt;Parámetros!$B$5),"&gt;="&amp;Parámetros!$B$5,"&gt;="&amp;Listas!F170),
'Selección días no hábiles'!A:A,
IF(OR(G170=0,G170="",G170&gt;=Parámetros!$D$5),"&lt;="&amp;Parámetros!$D$5,"&lt;="&amp;Listas!G170),
'Selección días no hábiles'!C:C,"X"),0)</f>
        <v>43709</v>
      </c>
      <c r="K170" s="112">
        <f>IF(I170=1,
IF(AND(OR(F170=0,F170=""),OR(G170=0,G170="")),Parámetros!$D$8-Parámetros!$B$8+1,
IF(AND(F170&lt;=Parámetros!$B$8,OR(G170&gt;Parámetros!$D$8,G170="",G170=0)),Parámetros!$D$8-Parámetros!$B$8+1,
IF(AND(F170&lt;=Parámetros!$B$8,G170&lt;=Parámetros!$D$8),IF(OR(G170="",G170=0),Parámetros!$D$8-Parámetros!$B$8+1,G170-Parámetros!$B$8+1),
IF(AND(F170&gt;Parámetros!$B$8,OR(G170&gt;Parámetros!$D$8,G170="",G170=0)),Parámetros!$D$8-F170+1,
IF(AND(F170&gt;Parámetros!$B$8,G170&lt;=Parámetros!$D$8),G170-F170+1))))),0)
-
IF(I170=1,
COUNTIFS('Selección días no hábiles'!A:A,
IF(OR(F170=0,F170="",F170&lt;Parámetros!$B$8),"&gt;="&amp;Parámetros!$B$8,"&gt;="&amp;Listas!F170),
'Selección días no hábiles'!A:A,
IF(OR(G170=0,G170="",G170&gt;=Parámetros!$D$8),"&lt;="&amp;Parámetros!$D$8,"&lt;="&amp;Listas!G170),
'Selección días no hábiles'!C:C,"X"),0)</f>
        <v>1</v>
      </c>
    </row>
    <row r="171" spans="1:11">
      <c r="A171" s="23"/>
      <c r="B171" s="152">
        <v>27566233</v>
      </c>
      <c r="C171" s="153" t="s">
        <v>436</v>
      </c>
      <c r="D171" s="153" t="s">
        <v>1481</v>
      </c>
      <c r="E171" s="154" t="s">
        <v>257</v>
      </c>
      <c r="F171" s="146">
        <v>0</v>
      </c>
      <c r="G171" s="146">
        <v>0</v>
      </c>
      <c r="H171" s="112">
        <f>+IF(AND(OR(F171="",F171=0),OR(G171="",G171=0)),1,IF(AND(OR(F171&lt;=Parámetros!$B$5,F171=0,F171=""),OR(G171&gt;Parámetros!$B$5,G171="",G171=0)),1,IF(AND(F171&gt;Parámetros!$B$5,F171&lt;=Parámetros!$D$5,OR(Listas!G171&gt;Parámetros!$B$5,G171="",G171=0)),1,0)))</f>
        <v>1</v>
      </c>
      <c r="I171" s="112">
        <f>+IF(AND(OR(F171="",F171=0),OR(G171="",G171=0)),1,IF(AND(OR(F171&lt;=Parámetros!$B$8,F171=0,F171=""),OR(G171&gt;Parámetros!$B$8,G171="",G171=0)),1,IF(AND(F171&gt;Parámetros!$B$8,F171&lt;=Parámetros!$D$8,OR(Listas!G171&gt;Parámetros!$B$8,G171="",G171=0)),1,0)))</f>
        <v>1</v>
      </c>
      <c r="J171" s="112">
        <f>IF(H171=1,
IF(AND(OR(F171=0,F171=""),OR(G171=0,G171="")),Parámetros!$D$5-Parámetros!$B$5+1,
IF(AND(OR(F171&lt;=Parámetros!$B$5,F171=0,F171=""),OR(G171&gt;Parámetros!$D$5,G171="",G171=0)),Parámetros!$D$5-Parámetros!$B$5+1,
IF(AND(OR(F171&lt;=Parámetros!$B$5,F171=0,F171=""),G171&lt;=Parámetros!$D$5),IF(OR(G171="",G171=0),Parámetros!$D$5-Parámetros!$B$5+1,G171-Parámetros!$B$5+1),
IF(AND(F171&gt;Parámetros!$B$5,OR(G171&gt;Parámetros!$D$5,G171="",G171=0)),Parámetros!$D$5-F171+1,
IF(AND(F171&gt;Parámetros!$B$5,G171&lt;=Parámetros!$D$5),G171-F171+1))))),0)
-
IF(H171=1,
COUNTIFS('Selección días no hábiles'!A:A,
IF(OR(F171=0,F171="",F171&lt;Parámetros!$B$5),"&gt;="&amp;Parámetros!$B$5,"&gt;="&amp;Listas!F171),
'Selección días no hábiles'!A:A,
IF(OR(G171=0,G171="",G171&gt;=Parámetros!$D$5),"&lt;="&amp;Parámetros!$D$5,"&lt;="&amp;Listas!G171),
'Selección días no hábiles'!C:C,"X"),0)</f>
        <v>43709</v>
      </c>
      <c r="K171" s="112">
        <f>IF(I171=1,
IF(AND(OR(F171=0,F171=""),OR(G171=0,G171="")),Parámetros!$D$8-Parámetros!$B$8+1,
IF(AND(F171&lt;=Parámetros!$B$8,OR(G171&gt;Parámetros!$D$8,G171="",G171=0)),Parámetros!$D$8-Parámetros!$B$8+1,
IF(AND(F171&lt;=Parámetros!$B$8,G171&lt;=Parámetros!$D$8),IF(OR(G171="",G171=0),Parámetros!$D$8-Parámetros!$B$8+1,G171-Parámetros!$B$8+1),
IF(AND(F171&gt;Parámetros!$B$8,OR(G171&gt;Parámetros!$D$8,G171="",G171=0)),Parámetros!$D$8-F171+1,
IF(AND(F171&gt;Parámetros!$B$8,G171&lt;=Parámetros!$D$8),G171-F171+1))))),0)
-
IF(I171=1,
COUNTIFS('Selección días no hábiles'!A:A,
IF(OR(F171=0,F171="",F171&lt;Parámetros!$B$8),"&gt;="&amp;Parámetros!$B$8,"&gt;="&amp;Listas!F171),
'Selección días no hábiles'!A:A,
IF(OR(G171=0,G171="",G171&gt;=Parámetros!$D$8),"&lt;="&amp;Parámetros!$D$8,"&lt;="&amp;Listas!G171),
'Selección días no hábiles'!C:C,"X"),0)</f>
        <v>1</v>
      </c>
    </row>
    <row r="172" spans="1:11">
      <c r="A172" s="23"/>
      <c r="B172" s="152" t="s">
        <v>265</v>
      </c>
      <c r="C172" s="153" t="s">
        <v>437</v>
      </c>
      <c r="D172" s="153" t="s">
        <v>1482</v>
      </c>
      <c r="E172" s="154" t="s">
        <v>257</v>
      </c>
      <c r="F172" s="146">
        <v>0</v>
      </c>
      <c r="G172" s="146">
        <v>0</v>
      </c>
      <c r="H172" s="112">
        <f>+IF(AND(OR(F172="",F172=0),OR(G172="",G172=0)),1,IF(AND(OR(F172&lt;=Parámetros!$B$5,F172=0,F172=""),OR(G172&gt;Parámetros!$B$5,G172="",G172=0)),1,IF(AND(F172&gt;Parámetros!$B$5,F172&lt;=Parámetros!$D$5,OR(Listas!G172&gt;Parámetros!$B$5,G172="",G172=0)),1,0)))</f>
        <v>1</v>
      </c>
      <c r="I172" s="112">
        <f>+IF(AND(OR(F172="",F172=0),OR(G172="",G172=0)),1,IF(AND(OR(F172&lt;=Parámetros!$B$8,F172=0,F172=""),OR(G172&gt;Parámetros!$B$8,G172="",G172=0)),1,IF(AND(F172&gt;Parámetros!$B$8,F172&lt;=Parámetros!$D$8,OR(Listas!G172&gt;Parámetros!$B$8,G172="",G172=0)),1,0)))</f>
        <v>1</v>
      </c>
      <c r="J172" s="112">
        <f>IF(H172=1,
IF(AND(OR(F172=0,F172=""),OR(G172=0,G172="")),Parámetros!$D$5-Parámetros!$B$5+1,
IF(AND(OR(F172&lt;=Parámetros!$B$5,F172=0,F172=""),OR(G172&gt;Parámetros!$D$5,G172="",G172=0)),Parámetros!$D$5-Parámetros!$B$5+1,
IF(AND(OR(F172&lt;=Parámetros!$B$5,F172=0,F172=""),G172&lt;=Parámetros!$D$5),IF(OR(G172="",G172=0),Parámetros!$D$5-Parámetros!$B$5+1,G172-Parámetros!$B$5+1),
IF(AND(F172&gt;Parámetros!$B$5,OR(G172&gt;Parámetros!$D$5,G172="",G172=0)),Parámetros!$D$5-F172+1,
IF(AND(F172&gt;Parámetros!$B$5,G172&lt;=Parámetros!$D$5),G172-F172+1))))),0)
-
IF(H172=1,
COUNTIFS('Selección días no hábiles'!A:A,
IF(OR(F172=0,F172="",F172&lt;Parámetros!$B$5),"&gt;="&amp;Parámetros!$B$5,"&gt;="&amp;Listas!F172),
'Selección días no hábiles'!A:A,
IF(OR(G172=0,G172="",G172&gt;=Parámetros!$D$5),"&lt;="&amp;Parámetros!$D$5,"&lt;="&amp;Listas!G172),
'Selección días no hábiles'!C:C,"X"),0)</f>
        <v>43709</v>
      </c>
      <c r="K172" s="112">
        <f>IF(I172=1,
IF(AND(OR(F172=0,F172=""),OR(G172=0,G172="")),Parámetros!$D$8-Parámetros!$B$8+1,
IF(AND(F172&lt;=Parámetros!$B$8,OR(G172&gt;Parámetros!$D$8,G172="",G172=0)),Parámetros!$D$8-Parámetros!$B$8+1,
IF(AND(F172&lt;=Parámetros!$B$8,G172&lt;=Parámetros!$D$8),IF(OR(G172="",G172=0),Parámetros!$D$8-Parámetros!$B$8+1,G172-Parámetros!$B$8+1),
IF(AND(F172&gt;Parámetros!$B$8,OR(G172&gt;Parámetros!$D$8,G172="",G172=0)),Parámetros!$D$8-F172+1,
IF(AND(F172&gt;Parámetros!$B$8,G172&lt;=Parámetros!$D$8),G172-F172+1))))),0)
-
IF(I172=1,
COUNTIFS('Selección días no hábiles'!A:A,
IF(OR(F172=0,F172="",F172&lt;Parámetros!$B$8),"&gt;="&amp;Parámetros!$B$8,"&gt;="&amp;Listas!F172),
'Selección días no hábiles'!A:A,
IF(OR(G172=0,G172="",G172&gt;=Parámetros!$D$8),"&lt;="&amp;Parámetros!$D$8,"&lt;="&amp;Listas!G172),
'Selección días no hábiles'!C:C,"X"),0)</f>
        <v>1</v>
      </c>
    </row>
    <row r="173" spans="1:11">
      <c r="A173" s="23"/>
      <c r="B173" s="152">
        <v>17476955</v>
      </c>
      <c r="C173" s="153" t="s">
        <v>438</v>
      </c>
      <c r="D173" s="153" t="s">
        <v>1483</v>
      </c>
      <c r="E173" s="154" t="s">
        <v>257</v>
      </c>
      <c r="F173" s="146">
        <v>0</v>
      </c>
      <c r="G173" s="146">
        <v>0</v>
      </c>
      <c r="H173" s="112">
        <f>+IF(AND(OR(F173="",F173=0),OR(G173="",G173=0)),1,IF(AND(OR(F173&lt;=Parámetros!$B$5,F173=0,F173=""),OR(G173&gt;Parámetros!$B$5,G173="",G173=0)),1,IF(AND(F173&gt;Parámetros!$B$5,F173&lt;=Parámetros!$D$5,OR(Listas!G173&gt;Parámetros!$B$5,G173="",G173=0)),1,0)))</f>
        <v>1</v>
      </c>
      <c r="I173" s="112">
        <f>+IF(AND(OR(F173="",F173=0),OR(G173="",G173=0)),1,IF(AND(OR(F173&lt;=Parámetros!$B$8,F173=0,F173=""),OR(G173&gt;Parámetros!$B$8,G173="",G173=0)),1,IF(AND(F173&gt;Parámetros!$B$8,F173&lt;=Parámetros!$D$8,OR(Listas!G173&gt;Parámetros!$B$8,G173="",G173=0)),1,0)))</f>
        <v>1</v>
      </c>
      <c r="J173" s="112">
        <f>IF(H173=1,
IF(AND(OR(F173=0,F173=""),OR(G173=0,G173="")),Parámetros!$D$5-Parámetros!$B$5+1,
IF(AND(OR(F173&lt;=Parámetros!$B$5,F173=0,F173=""),OR(G173&gt;Parámetros!$D$5,G173="",G173=0)),Parámetros!$D$5-Parámetros!$B$5+1,
IF(AND(OR(F173&lt;=Parámetros!$B$5,F173=0,F173=""),G173&lt;=Parámetros!$D$5),IF(OR(G173="",G173=0),Parámetros!$D$5-Parámetros!$B$5+1,G173-Parámetros!$B$5+1),
IF(AND(F173&gt;Parámetros!$B$5,OR(G173&gt;Parámetros!$D$5,G173="",G173=0)),Parámetros!$D$5-F173+1,
IF(AND(F173&gt;Parámetros!$B$5,G173&lt;=Parámetros!$D$5),G173-F173+1))))),0)
-
IF(H173=1,
COUNTIFS('Selección días no hábiles'!A:A,
IF(OR(F173=0,F173="",F173&lt;Parámetros!$B$5),"&gt;="&amp;Parámetros!$B$5,"&gt;="&amp;Listas!F173),
'Selección días no hábiles'!A:A,
IF(OR(G173=0,G173="",G173&gt;=Parámetros!$D$5),"&lt;="&amp;Parámetros!$D$5,"&lt;="&amp;Listas!G173),
'Selección días no hábiles'!C:C,"X"),0)</f>
        <v>43709</v>
      </c>
      <c r="K173" s="112">
        <f>IF(I173=1,
IF(AND(OR(F173=0,F173=""),OR(G173=0,G173="")),Parámetros!$D$8-Parámetros!$B$8+1,
IF(AND(F173&lt;=Parámetros!$B$8,OR(G173&gt;Parámetros!$D$8,G173="",G173=0)),Parámetros!$D$8-Parámetros!$B$8+1,
IF(AND(F173&lt;=Parámetros!$B$8,G173&lt;=Parámetros!$D$8),IF(OR(G173="",G173=0),Parámetros!$D$8-Parámetros!$B$8+1,G173-Parámetros!$B$8+1),
IF(AND(F173&gt;Parámetros!$B$8,OR(G173&gt;Parámetros!$D$8,G173="",G173=0)),Parámetros!$D$8-F173+1,
IF(AND(F173&gt;Parámetros!$B$8,G173&lt;=Parámetros!$D$8),G173-F173+1))))),0)
-
IF(I173=1,
COUNTIFS('Selección días no hábiles'!A:A,
IF(OR(F173=0,F173="",F173&lt;Parámetros!$B$8),"&gt;="&amp;Parámetros!$B$8,"&gt;="&amp;Listas!F173),
'Selección días no hábiles'!A:A,
IF(OR(G173=0,G173="",G173&gt;=Parámetros!$D$8),"&lt;="&amp;Parámetros!$D$8,"&lt;="&amp;Listas!G173),
'Selección días no hábiles'!C:C,"X"),0)</f>
        <v>1</v>
      </c>
    </row>
    <row r="174" spans="1:11">
      <c r="A174" s="23"/>
      <c r="B174" s="152">
        <v>29220205</v>
      </c>
      <c r="C174" s="153" t="s">
        <v>439</v>
      </c>
      <c r="D174" s="153" t="s">
        <v>1484</v>
      </c>
      <c r="E174" s="154" t="s">
        <v>257</v>
      </c>
      <c r="F174" s="146">
        <v>0</v>
      </c>
      <c r="G174" s="146">
        <v>0</v>
      </c>
      <c r="H174" s="112">
        <f>+IF(AND(OR(F174="",F174=0),OR(G174="",G174=0)),1,IF(AND(OR(F174&lt;=Parámetros!$B$5,F174=0,F174=""),OR(G174&gt;Parámetros!$B$5,G174="",G174=0)),1,IF(AND(F174&gt;Parámetros!$B$5,F174&lt;=Parámetros!$D$5,OR(Listas!G174&gt;Parámetros!$B$5,G174="",G174=0)),1,0)))</f>
        <v>1</v>
      </c>
      <c r="I174" s="112">
        <f>+IF(AND(OR(F174="",F174=0),OR(G174="",G174=0)),1,IF(AND(OR(F174&lt;=Parámetros!$B$8,F174=0,F174=""),OR(G174&gt;Parámetros!$B$8,G174="",G174=0)),1,IF(AND(F174&gt;Parámetros!$B$8,F174&lt;=Parámetros!$D$8,OR(Listas!G174&gt;Parámetros!$B$8,G174="",G174=0)),1,0)))</f>
        <v>1</v>
      </c>
      <c r="J174" s="112">
        <f>IF(H174=1,
IF(AND(OR(F174=0,F174=""),OR(G174=0,G174="")),Parámetros!$D$5-Parámetros!$B$5+1,
IF(AND(OR(F174&lt;=Parámetros!$B$5,F174=0,F174=""),OR(G174&gt;Parámetros!$D$5,G174="",G174=0)),Parámetros!$D$5-Parámetros!$B$5+1,
IF(AND(OR(F174&lt;=Parámetros!$B$5,F174=0,F174=""),G174&lt;=Parámetros!$D$5),IF(OR(G174="",G174=0),Parámetros!$D$5-Parámetros!$B$5+1,G174-Parámetros!$B$5+1),
IF(AND(F174&gt;Parámetros!$B$5,OR(G174&gt;Parámetros!$D$5,G174="",G174=0)),Parámetros!$D$5-F174+1,
IF(AND(F174&gt;Parámetros!$B$5,G174&lt;=Parámetros!$D$5),G174-F174+1))))),0)
-
IF(H174=1,
COUNTIFS('Selección días no hábiles'!A:A,
IF(OR(F174=0,F174="",F174&lt;Parámetros!$B$5),"&gt;="&amp;Parámetros!$B$5,"&gt;="&amp;Listas!F174),
'Selección días no hábiles'!A:A,
IF(OR(G174=0,G174="",G174&gt;=Parámetros!$D$5),"&lt;="&amp;Parámetros!$D$5,"&lt;="&amp;Listas!G174),
'Selección días no hábiles'!C:C,"X"),0)</f>
        <v>43709</v>
      </c>
      <c r="K174" s="112">
        <f>IF(I174=1,
IF(AND(OR(F174=0,F174=""),OR(G174=0,G174="")),Parámetros!$D$8-Parámetros!$B$8+1,
IF(AND(F174&lt;=Parámetros!$B$8,OR(G174&gt;Parámetros!$D$8,G174="",G174=0)),Parámetros!$D$8-Parámetros!$B$8+1,
IF(AND(F174&lt;=Parámetros!$B$8,G174&lt;=Parámetros!$D$8),IF(OR(G174="",G174=0),Parámetros!$D$8-Parámetros!$B$8+1,G174-Parámetros!$B$8+1),
IF(AND(F174&gt;Parámetros!$B$8,OR(G174&gt;Parámetros!$D$8,G174="",G174=0)),Parámetros!$D$8-F174+1,
IF(AND(F174&gt;Parámetros!$B$8,G174&lt;=Parámetros!$D$8),G174-F174+1))))),0)
-
IF(I174=1,
COUNTIFS('Selección días no hábiles'!A:A,
IF(OR(F174=0,F174="",F174&lt;Parámetros!$B$8),"&gt;="&amp;Parámetros!$B$8,"&gt;="&amp;Listas!F174),
'Selección días no hábiles'!A:A,
IF(OR(G174=0,G174="",G174&gt;=Parámetros!$D$8),"&lt;="&amp;Parámetros!$D$8,"&lt;="&amp;Listas!G174),
'Selección días no hábiles'!C:C,"X"),0)</f>
        <v>1</v>
      </c>
    </row>
    <row r="175" spans="1:11">
      <c r="A175" s="23"/>
      <c r="B175" s="152">
        <v>36338354</v>
      </c>
      <c r="C175" s="153" t="s">
        <v>440</v>
      </c>
      <c r="D175" s="153" t="s">
        <v>1485</v>
      </c>
      <c r="E175" s="154" t="s">
        <v>257</v>
      </c>
      <c r="F175" s="146">
        <v>0</v>
      </c>
      <c r="G175" s="146">
        <v>0</v>
      </c>
      <c r="H175" s="112">
        <f>+IF(AND(OR(F175="",F175=0),OR(G175="",G175=0)),1,IF(AND(OR(F175&lt;=Parámetros!$B$5,F175=0,F175=""),OR(G175&gt;Parámetros!$B$5,G175="",G175=0)),1,IF(AND(F175&gt;Parámetros!$B$5,F175&lt;=Parámetros!$D$5,OR(Listas!G175&gt;Parámetros!$B$5,G175="",G175=0)),1,0)))</f>
        <v>1</v>
      </c>
      <c r="I175" s="112">
        <f>+IF(AND(OR(F175="",F175=0),OR(G175="",G175=0)),1,IF(AND(OR(F175&lt;=Parámetros!$B$8,F175=0,F175=""),OR(G175&gt;Parámetros!$B$8,G175="",G175=0)),1,IF(AND(F175&gt;Parámetros!$B$8,F175&lt;=Parámetros!$D$8,OR(Listas!G175&gt;Parámetros!$B$8,G175="",G175=0)),1,0)))</f>
        <v>1</v>
      </c>
      <c r="J175" s="112">
        <f>IF(H175=1,
IF(AND(OR(F175=0,F175=""),OR(G175=0,G175="")),Parámetros!$D$5-Parámetros!$B$5+1,
IF(AND(OR(F175&lt;=Parámetros!$B$5,F175=0,F175=""),OR(G175&gt;Parámetros!$D$5,G175="",G175=0)),Parámetros!$D$5-Parámetros!$B$5+1,
IF(AND(OR(F175&lt;=Parámetros!$B$5,F175=0,F175=""),G175&lt;=Parámetros!$D$5),IF(OR(G175="",G175=0),Parámetros!$D$5-Parámetros!$B$5+1,G175-Parámetros!$B$5+1),
IF(AND(F175&gt;Parámetros!$B$5,OR(G175&gt;Parámetros!$D$5,G175="",G175=0)),Parámetros!$D$5-F175+1,
IF(AND(F175&gt;Parámetros!$B$5,G175&lt;=Parámetros!$D$5),G175-F175+1))))),0)
-
IF(H175=1,
COUNTIFS('Selección días no hábiles'!A:A,
IF(OR(F175=0,F175="",F175&lt;Parámetros!$B$5),"&gt;="&amp;Parámetros!$B$5,"&gt;="&amp;Listas!F175),
'Selección días no hábiles'!A:A,
IF(OR(G175=0,G175="",G175&gt;=Parámetros!$D$5),"&lt;="&amp;Parámetros!$D$5,"&lt;="&amp;Listas!G175),
'Selección días no hábiles'!C:C,"X"),0)</f>
        <v>43709</v>
      </c>
      <c r="K175" s="112">
        <f>IF(I175=1,
IF(AND(OR(F175=0,F175=""),OR(G175=0,G175="")),Parámetros!$D$8-Parámetros!$B$8+1,
IF(AND(F175&lt;=Parámetros!$B$8,OR(G175&gt;Parámetros!$D$8,G175="",G175=0)),Parámetros!$D$8-Parámetros!$B$8+1,
IF(AND(F175&lt;=Parámetros!$B$8,G175&lt;=Parámetros!$D$8),IF(OR(G175="",G175=0),Parámetros!$D$8-Parámetros!$B$8+1,G175-Parámetros!$B$8+1),
IF(AND(F175&gt;Parámetros!$B$8,OR(G175&gt;Parámetros!$D$8,G175="",G175=0)),Parámetros!$D$8-F175+1,
IF(AND(F175&gt;Parámetros!$B$8,G175&lt;=Parámetros!$D$8),G175-F175+1))))),0)
-
IF(I175=1,
COUNTIFS('Selección días no hábiles'!A:A,
IF(OR(F175=0,F175="",F175&lt;Parámetros!$B$8),"&gt;="&amp;Parámetros!$B$8,"&gt;="&amp;Listas!F175),
'Selección días no hábiles'!A:A,
IF(OR(G175=0,G175="",G175&gt;=Parámetros!$D$8),"&lt;="&amp;Parámetros!$D$8,"&lt;="&amp;Listas!G175),
'Selección días no hábiles'!C:C,"X"),0)</f>
        <v>1</v>
      </c>
    </row>
    <row r="176" spans="1:11">
      <c r="A176" s="23"/>
      <c r="B176" s="152">
        <v>32660305</v>
      </c>
      <c r="C176" s="153" t="s">
        <v>441</v>
      </c>
      <c r="D176" s="153" t="s">
        <v>1486</v>
      </c>
      <c r="E176" s="154" t="s">
        <v>257</v>
      </c>
      <c r="F176" s="146">
        <v>0</v>
      </c>
      <c r="G176" s="146">
        <v>0</v>
      </c>
      <c r="H176" s="112">
        <f>+IF(AND(OR(F176="",F176=0),OR(G176="",G176=0)),1,IF(AND(OR(F176&lt;=Parámetros!$B$5,F176=0,F176=""),OR(G176&gt;Parámetros!$B$5,G176="",G176=0)),1,IF(AND(F176&gt;Parámetros!$B$5,F176&lt;=Parámetros!$D$5,OR(Listas!G176&gt;Parámetros!$B$5,G176="",G176=0)),1,0)))</f>
        <v>1</v>
      </c>
      <c r="I176" s="112">
        <f>+IF(AND(OR(F176="",F176=0),OR(G176="",G176=0)),1,IF(AND(OR(F176&lt;=Parámetros!$B$8,F176=0,F176=""),OR(G176&gt;Parámetros!$B$8,G176="",G176=0)),1,IF(AND(F176&gt;Parámetros!$B$8,F176&lt;=Parámetros!$D$8,OR(Listas!G176&gt;Parámetros!$B$8,G176="",G176=0)),1,0)))</f>
        <v>1</v>
      </c>
      <c r="J176" s="112">
        <f>IF(H176=1,
IF(AND(OR(F176=0,F176=""),OR(G176=0,G176="")),Parámetros!$D$5-Parámetros!$B$5+1,
IF(AND(OR(F176&lt;=Parámetros!$B$5,F176=0,F176=""),OR(G176&gt;Parámetros!$D$5,G176="",G176=0)),Parámetros!$D$5-Parámetros!$B$5+1,
IF(AND(OR(F176&lt;=Parámetros!$B$5,F176=0,F176=""),G176&lt;=Parámetros!$D$5),IF(OR(G176="",G176=0),Parámetros!$D$5-Parámetros!$B$5+1,G176-Parámetros!$B$5+1),
IF(AND(F176&gt;Parámetros!$B$5,OR(G176&gt;Parámetros!$D$5,G176="",G176=0)),Parámetros!$D$5-F176+1,
IF(AND(F176&gt;Parámetros!$B$5,G176&lt;=Parámetros!$D$5),G176-F176+1))))),0)
-
IF(H176=1,
COUNTIFS('Selección días no hábiles'!A:A,
IF(OR(F176=0,F176="",F176&lt;Parámetros!$B$5),"&gt;="&amp;Parámetros!$B$5,"&gt;="&amp;Listas!F176),
'Selección días no hábiles'!A:A,
IF(OR(G176=0,G176="",G176&gt;=Parámetros!$D$5),"&lt;="&amp;Parámetros!$D$5,"&lt;="&amp;Listas!G176),
'Selección días no hábiles'!C:C,"X"),0)</f>
        <v>43709</v>
      </c>
      <c r="K176" s="112">
        <f>IF(I176=1,
IF(AND(OR(F176=0,F176=""),OR(G176=0,G176="")),Parámetros!$D$8-Parámetros!$B$8+1,
IF(AND(F176&lt;=Parámetros!$B$8,OR(G176&gt;Parámetros!$D$8,G176="",G176=0)),Parámetros!$D$8-Parámetros!$B$8+1,
IF(AND(F176&lt;=Parámetros!$B$8,G176&lt;=Parámetros!$D$8),IF(OR(G176="",G176=0),Parámetros!$D$8-Parámetros!$B$8+1,G176-Parámetros!$B$8+1),
IF(AND(F176&gt;Parámetros!$B$8,OR(G176&gt;Parámetros!$D$8,G176="",G176=0)),Parámetros!$D$8-F176+1,
IF(AND(F176&gt;Parámetros!$B$8,G176&lt;=Parámetros!$D$8),G176-F176+1))))),0)
-
IF(I176=1,
COUNTIFS('Selección días no hábiles'!A:A,
IF(OR(F176=0,F176="",F176&lt;Parámetros!$B$8),"&gt;="&amp;Parámetros!$B$8,"&gt;="&amp;Listas!F176),
'Selección días no hábiles'!A:A,
IF(OR(G176=0,G176="",G176&gt;=Parámetros!$D$8),"&lt;="&amp;Parámetros!$D$8,"&lt;="&amp;Listas!G176),
'Selección días no hábiles'!C:C,"X"),0)</f>
        <v>1</v>
      </c>
    </row>
    <row r="177" spans="1:11">
      <c r="A177" s="23"/>
      <c r="B177" s="152">
        <v>27480878</v>
      </c>
      <c r="C177" s="153" t="s">
        <v>442</v>
      </c>
      <c r="D177" s="153" t="s">
        <v>1487</v>
      </c>
      <c r="E177" s="154" t="s">
        <v>257</v>
      </c>
      <c r="F177" s="146">
        <v>0</v>
      </c>
      <c r="G177" s="146">
        <v>0</v>
      </c>
      <c r="H177" s="112">
        <f>+IF(AND(OR(F177="",F177=0),OR(G177="",G177=0)),1,IF(AND(OR(F177&lt;=Parámetros!$B$5,F177=0,F177=""),OR(G177&gt;Parámetros!$B$5,G177="",G177=0)),1,IF(AND(F177&gt;Parámetros!$B$5,F177&lt;=Parámetros!$D$5,OR(Listas!G177&gt;Parámetros!$B$5,G177="",G177=0)),1,0)))</f>
        <v>1</v>
      </c>
      <c r="I177" s="112">
        <f>+IF(AND(OR(F177="",F177=0),OR(G177="",G177=0)),1,IF(AND(OR(F177&lt;=Parámetros!$B$8,F177=0,F177=""),OR(G177&gt;Parámetros!$B$8,G177="",G177=0)),1,IF(AND(F177&gt;Parámetros!$B$8,F177&lt;=Parámetros!$D$8,OR(Listas!G177&gt;Parámetros!$B$8,G177="",G177=0)),1,0)))</f>
        <v>1</v>
      </c>
      <c r="J177" s="112">
        <f>IF(H177=1,
IF(AND(OR(F177=0,F177=""),OR(G177=0,G177="")),Parámetros!$D$5-Parámetros!$B$5+1,
IF(AND(OR(F177&lt;=Parámetros!$B$5,F177=0,F177=""),OR(G177&gt;Parámetros!$D$5,G177="",G177=0)),Parámetros!$D$5-Parámetros!$B$5+1,
IF(AND(OR(F177&lt;=Parámetros!$B$5,F177=0,F177=""),G177&lt;=Parámetros!$D$5),IF(OR(G177="",G177=0),Parámetros!$D$5-Parámetros!$B$5+1,G177-Parámetros!$B$5+1),
IF(AND(F177&gt;Parámetros!$B$5,OR(G177&gt;Parámetros!$D$5,G177="",G177=0)),Parámetros!$D$5-F177+1,
IF(AND(F177&gt;Parámetros!$B$5,G177&lt;=Parámetros!$D$5),G177-F177+1))))),0)
-
IF(H177=1,
COUNTIFS('Selección días no hábiles'!A:A,
IF(OR(F177=0,F177="",F177&lt;Parámetros!$B$5),"&gt;="&amp;Parámetros!$B$5,"&gt;="&amp;Listas!F177),
'Selección días no hábiles'!A:A,
IF(OR(G177=0,G177="",G177&gt;=Parámetros!$D$5),"&lt;="&amp;Parámetros!$D$5,"&lt;="&amp;Listas!G177),
'Selección días no hábiles'!C:C,"X"),0)</f>
        <v>43709</v>
      </c>
      <c r="K177" s="112">
        <f>IF(I177=1,
IF(AND(OR(F177=0,F177=""),OR(G177=0,G177="")),Parámetros!$D$8-Parámetros!$B$8+1,
IF(AND(F177&lt;=Parámetros!$B$8,OR(G177&gt;Parámetros!$D$8,G177="",G177=0)),Parámetros!$D$8-Parámetros!$B$8+1,
IF(AND(F177&lt;=Parámetros!$B$8,G177&lt;=Parámetros!$D$8),IF(OR(G177="",G177=0),Parámetros!$D$8-Parámetros!$B$8+1,G177-Parámetros!$B$8+1),
IF(AND(F177&gt;Parámetros!$B$8,OR(G177&gt;Parámetros!$D$8,G177="",G177=0)),Parámetros!$D$8-F177+1,
IF(AND(F177&gt;Parámetros!$B$8,G177&lt;=Parámetros!$D$8),G177-F177+1))))),0)
-
IF(I177=1,
COUNTIFS('Selección días no hábiles'!A:A,
IF(OR(F177=0,F177="",F177&lt;Parámetros!$B$8),"&gt;="&amp;Parámetros!$B$8,"&gt;="&amp;Listas!F177),
'Selección días no hábiles'!A:A,
IF(OR(G177=0,G177="",G177&gt;=Parámetros!$D$8),"&lt;="&amp;Parámetros!$D$8,"&lt;="&amp;Listas!G177),
'Selección días no hábiles'!C:C,"X"),0)</f>
        <v>1</v>
      </c>
    </row>
    <row r="178" spans="1:11">
      <c r="A178" s="23"/>
      <c r="B178" s="152">
        <v>28934610</v>
      </c>
      <c r="C178" s="153" t="s">
        <v>443</v>
      </c>
      <c r="D178" s="153" t="s">
        <v>1488</v>
      </c>
      <c r="E178" s="154" t="s">
        <v>257</v>
      </c>
      <c r="F178" s="146">
        <v>0</v>
      </c>
      <c r="G178" s="146">
        <v>0</v>
      </c>
      <c r="H178" s="112">
        <f>+IF(AND(OR(F178="",F178=0),OR(G178="",G178=0)),1,IF(AND(OR(F178&lt;=Parámetros!$B$5,F178=0,F178=""),OR(G178&gt;Parámetros!$B$5,G178="",G178=0)),1,IF(AND(F178&gt;Parámetros!$B$5,F178&lt;=Parámetros!$D$5,OR(Listas!G178&gt;Parámetros!$B$5,G178="",G178=0)),1,0)))</f>
        <v>1</v>
      </c>
      <c r="I178" s="112">
        <f>+IF(AND(OR(F178="",F178=0),OR(G178="",G178=0)),1,IF(AND(OR(F178&lt;=Parámetros!$B$8,F178=0,F178=""),OR(G178&gt;Parámetros!$B$8,G178="",G178=0)),1,IF(AND(F178&gt;Parámetros!$B$8,F178&lt;=Parámetros!$D$8,OR(Listas!G178&gt;Parámetros!$B$8,G178="",G178=0)),1,0)))</f>
        <v>1</v>
      </c>
      <c r="J178" s="112">
        <f>IF(H178=1,
IF(AND(OR(F178=0,F178=""),OR(G178=0,G178="")),Parámetros!$D$5-Parámetros!$B$5+1,
IF(AND(OR(F178&lt;=Parámetros!$B$5,F178=0,F178=""),OR(G178&gt;Parámetros!$D$5,G178="",G178=0)),Parámetros!$D$5-Parámetros!$B$5+1,
IF(AND(OR(F178&lt;=Parámetros!$B$5,F178=0,F178=""),G178&lt;=Parámetros!$D$5),IF(OR(G178="",G178=0),Parámetros!$D$5-Parámetros!$B$5+1,G178-Parámetros!$B$5+1),
IF(AND(F178&gt;Parámetros!$B$5,OR(G178&gt;Parámetros!$D$5,G178="",G178=0)),Parámetros!$D$5-F178+1,
IF(AND(F178&gt;Parámetros!$B$5,G178&lt;=Parámetros!$D$5),G178-F178+1))))),0)
-
IF(H178=1,
COUNTIFS('Selección días no hábiles'!A:A,
IF(OR(F178=0,F178="",F178&lt;Parámetros!$B$5),"&gt;="&amp;Parámetros!$B$5,"&gt;="&amp;Listas!F178),
'Selección días no hábiles'!A:A,
IF(OR(G178=0,G178="",G178&gt;=Parámetros!$D$5),"&lt;="&amp;Parámetros!$D$5,"&lt;="&amp;Listas!G178),
'Selección días no hábiles'!C:C,"X"),0)</f>
        <v>43709</v>
      </c>
      <c r="K178" s="112">
        <f>IF(I178=1,
IF(AND(OR(F178=0,F178=""),OR(G178=0,G178="")),Parámetros!$D$8-Parámetros!$B$8+1,
IF(AND(F178&lt;=Parámetros!$B$8,OR(G178&gt;Parámetros!$D$8,G178="",G178=0)),Parámetros!$D$8-Parámetros!$B$8+1,
IF(AND(F178&lt;=Parámetros!$B$8,G178&lt;=Parámetros!$D$8),IF(OR(G178="",G178=0),Parámetros!$D$8-Parámetros!$B$8+1,G178-Parámetros!$B$8+1),
IF(AND(F178&gt;Parámetros!$B$8,OR(G178&gt;Parámetros!$D$8,G178="",G178=0)),Parámetros!$D$8-F178+1,
IF(AND(F178&gt;Parámetros!$B$8,G178&lt;=Parámetros!$D$8),G178-F178+1))))),0)
-
IF(I178=1,
COUNTIFS('Selección días no hábiles'!A:A,
IF(OR(F178=0,F178="",F178&lt;Parámetros!$B$8),"&gt;="&amp;Parámetros!$B$8,"&gt;="&amp;Listas!F178),
'Selección días no hábiles'!A:A,
IF(OR(G178=0,G178="",G178&gt;=Parámetros!$D$8),"&lt;="&amp;Parámetros!$D$8,"&lt;="&amp;Listas!G178),
'Selección días no hábiles'!C:C,"X"),0)</f>
        <v>1</v>
      </c>
    </row>
    <row r="179" spans="1:11">
      <c r="A179" s="23"/>
      <c r="B179" s="152">
        <v>35092059</v>
      </c>
      <c r="C179" s="153" t="s">
        <v>444</v>
      </c>
      <c r="D179" s="153" t="s">
        <v>1489</v>
      </c>
      <c r="E179" s="154" t="s">
        <v>257</v>
      </c>
      <c r="F179" s="146">
        <v>0</v>
      </c>
      <c r="G179" s="146">
        <v>0</v>
      </c>
      <c r="H179" s="112">
        <f>+IF(AND(OR(F179="",F179=0),OR(G179="",G179=0)),1,IF(AND(OR(F179&lt;=Parámetros!$B$5,F179=0,F179=""),OR(G179&gt;Parámetros!$B$5,G179="",G179=0)),1,IF(AND(F179&gt;Parámetros!$B$5,F179&lt;=Parámetros!$D$5,OR(Listas!G179&gt;Parámetros!$B$5,G179="",G179=0)),1,0)))</f>
        <v>1</v>
      </c>
      <c r="I179" s="112">
        <f>+IF(AND(OR(F179="",F179=0),OR(G179="",G179=0)),1,IF(AND(OR(F179&lt;=Parámetros!$B$8,F179=0,F179=""),OR(G179&gt;Parámetros!$B$8,G179="",G179=0)),1,IF(AND(F179&gt;Parámetros!$B$8,F179&lt;=Parámetros!$D$8,OR(Listas!G179&gt;Parámetros!$B$8,G179="",G179=0)),1,0)))</f>
        <v>1</v>
      </c>
      <c r="J179" s="112">
        <f>IF(H179=1,
IF(AND(OR(F179=0,F179=""),OR(G179=0,G179="")),Parámetros!$D$5-Parámetros!$B$5+1,
IF(AND(OR(F179&lt;=Parámetros!$B$5,F179=0,F179=""),OR(G179&gt;Parámetros!$D$5,G179="",G179=0)),Parámetros!$D$5-Parámetros!$B$5+1,
IF(AND(OR(F179&lt;=Parámetros!$B$5,F179=0,F179=""),G179&lt;=Parámetros!$D$5),IF(OR(G179="",G179=0),Parámetros!$D$5-Parámetros!$B$5+1,G179-Parámetros!$B$5+1),
IF(AND(F179&gt;Parámetros!$B$5,OR(G179&gt;Parámetros!$D$5,G179="",G179=0)),Parámetros!$D$5-F179+1,
IF(AND(F179&gt;Parámetros!$B$5,G179&lt;=Parámetros!$D$5),G179-F179+1))))),0)
-
IF(H179=1,
COUNTIFS('Selección días no hábiles'!A:A,
IF(OR(F179=0,F179="",F179&lt;Parámetros!$B$5),"&gt;="&amp;Parámetros!$B$5,"&gt;="&amp;Listas!F179),
'Selección días no hábiles'!A:A,
IF(OR(G179=0,G179="",G179&gt;=Parámetros!$D$5),"&lt;="&amp;Parámetros!$D$5,"&lt;="&amp;Listas!G179),
'Selección días no hábiles'!C:C,"X"),0)</f>
        <v>43709</v>
      </c>
      <c r="K179" s="112">
        <f>IF(I179=1,
IF(AND(OR(F179=0,F179=""),OR(G179=0,G179="")),Parámetros!$D$8-Parámetros!$B$8+1,
IF(AND(F179&lt;=Parámetros!$B$8,OR(G179&gt;Parámetros!$D$8,G179="",G179=0)),Parámetros!$D$8-Parámetros!$B$8+1,
IF(AND(F179&lt;=Parámetros!$B$8,G179&lt;=Parámetros!$D$8),IF(OR(G179="",G179=0),Parámetros!$D$8-Parámetros!$B$8+1,G179-Parámetros!$B$8+1),
IF(AND(F179&gt;Parámetros!$B$8,OR(G179&gt;Parámetros!$D$8,G179="",G179=0)),Parámetros!$D$8-F179+1,
IF(AND(F179&gt;Parámetros!$B$8,G179&lt;=Parámetros!$D$8),G179-F179+1))))),0)
-
IF(I179=1,
COUNTIFS('Selección días no hábiles'!A:A,
IF(OR(F179=0,F179="",F179&lt;Parámetros!$B$8),"&gt;="&amp;Parámetros!$B$8,"&gt;="&amp;Listas!F179),
'Selección días no hábiles'!A:A,
IF(OR(G179=0,G179="",G179&gt;=Parámetros!$D$8),"&lt;="&amp;Parámetros!$D$8,"&lt;="&amp;Listas!G179),
'Selección días no hábiles'!C:C,"X"),0)</f>
        <v>1</v>
      </c>
    </row>
    <row r="180" spans="1:11">
      <c r="A180" s="23"/>
      <c r="B180" s="152">
        <v>30985531</v>
      </c>
      <c r="C180" s="153" t="s">
        <v>445</v>
      </c>
      <c r="D180" s="153" t="s">
        <v>1490</v>
      </c>
      <c r="E180" s="154" t="s">
        <v>257</v>
      </c>
      <c r="F180" s="146">
        <v>0</v>
      </c>
      <c r="G180" s="146">
        <v>0</v>
      </c>
      <c r="H180" s="112">
        <f>+IF(AND(OR(F180="",F180=0),OR(G180="",G180=0)),1,IF(AND(OR(F180&lt;=Parámetros!$B$5,F180=0,F180=""),OR(G180&gt;Parámetros!$B$5,G180="",G180=0)),1,IF(AND(F180&gt;Parámetros!$B$5,F180&lt;=Parámetros!$D$5,OR(Listas!G180&gt;Parámetros!$B$5,G180="",G180=0)),1,0)))</f>
        <v>1</v>
      </c>
      <c r="I180" s="112">
        <f>+IF(AND(OR(F180="",F180=0),OR(G180="",G180=0)),1,IF(AND(OR(F180&lt;=Parámetros!$B$8,F180=0,F180=""),OR(G180&gt;Parámetros!$B$8,G180="",G180=0)),1,IF(AND(F180&gt;Parámetros!$B$8,F180&lt;=Parámetros!$D$8,OR(Listas!G180&gt;Parámetros!$B$8,G180="",G180=0)),1,0)))</f>
        <v>1</v>
      </c>
      <c r="J180" s="112">
        <f>IF(H180=1,
IF(AND(OR(F180=0,F180=""),OR(G180=0,G180="")),Parámetros!$D$5-Parámetros!$B$5+1,
IF(AND(OR(F180&lt;=Parámetros!$B$5,F180=0,F180=""),OR(G180&gt;Parámetros!$D$5,G180="",G180=0)),Parámetros!$D$5-Parámetros!$B$5+1,
IF(AND(OR(F180&lt;=Parámetros!$B$5,F180=0,F180=""),G180&lt;=Parámetros!$D$5),IF(OR(G180="",G180=0),Parámetros!$D$5-Parámetros!$B$5+1,G180-Parámetros!$B$5+1),
IF(AND(F180&gt;Parámetros!$B$5,OR(G180&gt;Parámetros!$D$5,G180="",G180=0)),Parámetros!$D$5-F180+1,
IF(AND(F180&gt;Parámetros!$B$5,G180&lt;=Parámetros!$D$5),G180-F180+1))))),0)
-
IF(H180=1,
COUNTIFS('Selección días no hábiles'!A:A,
IF(OR(F180=0,F180="",F180&lt;Parámetros!$B$5),"&gt;="&amp;Parámetros!$B$5,"&gt;="&amp;Listas!F180),
'Selección días no hábiles'!A:A,
IF(OR(G180=0,G180="",G180&gt;=Parámetros!$D$5),"&lt;="&amp;Parámetros!$D$5,"&lt;="&amp;Listas!G180),
'Selección días no hábiles'!C:C,"X"),0)</f>
        <v>43709</v>
      </c>
      <c r="K180" s="112">
        <f>IF(I180=1,
IF(AND(OR(F180=0,F180=""),OR(G180=0,G180="")),Parámetros!$D$8-Parámetros!$B$8+1,
IF(AND(F180&lt;=Parámetros!$B$8,OR(G180&gt;Parámetros!$D$8,G180="",G180=0)),Parámetros!$D$8-Parámetros!$B$8+1,
IF(AND(F180&lt;=Parámetros!$B$8,G180&lt;=Parámetros!$D$8),IF(OR(G180="",G180=0),Parámetros!$D$8-Parámetros!$B$8+1,G180-Parámetros!$B$8+1),
IF(AND(F180&gt;Parámetros!$B$8,OR(G180&gt;Parámetros!$D$8,G180="",G180=0)),Parámetros!$D$8-F180+1,
IF(AND(F180&gt;Parámetros!$B$8,G180&lt;=Parámetros!$D$8),G180-F180+1))))),0)
-
IF(I180=1,
COUNTIFS('Selección días no hábiles'!A:A,
IF(OR(F180=0,F180="",F180&lt;Parámetros!$B$8),"&gt;="&amp;Parámetros!$B$8,"&gt;="&amp;Listas!F180),
'Selección días no hábiles'!A:A,
IF(OR(G180=0,G180="",G180&gt;=Parámetros!$D$8),"&lt;="&amp;Parámetros!$D$8,"&lt;="&amp;Listas!G180),
'Selección días no hábiles'!C:C,"X"),0)</f>
        <v>1</v>
      </c>
    </row>
    <row r="181" spans="1:11">
      <c r="A181" s="23"/>
      <c r="B181" s="152">
        <v>34787937</v>
      </c>
      <c r="C181" s="153" t="s">
        <v>446</v>
      </c>
      <c r="D181" s="153" t="s">
        <v>1491</v>
      </c>
      <c r="E181" s="154" t="s">
        <v>257</v>
      </c>
      <c r="F181" s="146">
        <v>0</v>
      </c>
      <c r="G181" s="146">
        <v>0</v>
      </c>
      <c r="H181" s="112">
        <f>+IF(AND(OR(F181="",F181=0),OR(G181="",G181=0)),1,IF(AND(OR(F181&lt;=Parámetros!$B$5,F181=0,F181=""),OR(G181&gt;Parámetros!$B$5,G181="",G181=0)),1,IF(AND(F181&gt;Parámetros!$B$5,F181&lt;=Parámetros!$D$5,OR(Listas!G181&gt;Parámetros!$B$5,G181="",G181=0)),1,0)))</f>
        <v>1</v>
      </c>
      <c r="I181" s="112">
        <f>+IF(AND(OR(F181="",F181=0),OR(G181="",G181=0)),1,IF(AND(OR(F181&lt;=Parámetros!$B$8,F181=0,F181=""),OR(G181&gt;Parámetros!$B$8,G181="",G181=0)),1,IF(AND(F181&gt;Parámetros!$B$8,F181&lt;=Parámetros!$D$8,OR(Listas!G181&gt;Parámetros!$B$8,G181="",G181=0)),1,0)))</f>
        <v>1</v>
      </c>
      <c r="J181" s="112">
        <f>IF(H181=1,
IF(AND(OR(F181=0,F181=""),OR(G181=0,G181="")),Parámetros!$D$5-Parámetros!$B$5+1,
IF(AND(OR(F181&lt;=Parámetros!$B$5,F181=0,F181=""),OR(G181&gt;Parámetros!$D$5,G181="",G181=0)),Parámetros!$D$5-Parámetros!$B$5+1,
IF(AND(OR(F181&lt;=Parámetros!$B$5,F181=0,F181=""),G181&lt;=Parámetros!$D$5),IF(OR(G181="",G181=0),Parámetros!$D$5-Parámetros!$B$5+1,G181-Parámetros!$B$5+1),
IF(AND(F181&gt;Parámetros!$B$5,OR(G181&gt;Parámetros!$D$5,G181="",G181=0)),Parámetros!$D$5-F181+1,
IF(AND(F181&gt;Parámetros!$B$5,G181&lt;=Parámetros!$D$5),G181-F181+1))))),0)
-
IF(H181=1,
COUNTIFS('Selección días no hábiles'!A:A,
IF(OR(F181=0,F181="",F181&lt;Parámetros!$B$5),"&gt;="&amp;Parámetros!$B$5,"&gt;="&amp;Listas!F181),
'Selección días no hábiles'!A:A,
IF(OR(G181=0,G181="",G181&gt;=Parámetros!$D$5),"&lt;="&amp;Parámetros!$D$5,"&lt;="&amp;Listas!G181),
'Selección días no hábiles'!C:C,"X"),0)</f>
        <v>43709</v>
      </c>
      <c r="K181" s="112">
        <f>IF(I181=1,
IF(AND(OR(F181=0,F181=""),OR(G181=0,G181="")),Parámetros!$D$8-Parámetros!$B$8+1,
IF(AND(F181&lt;=Parámetros!$B$8,OR(G181&gt;Parámetros!$D$8,G181="",G181=0)),Parámetros!$D$8-Parámetros!$B$8+1,
IF(AND(F181&lt;=Parámetros!$B$8,G181&lt;=Parámetros!$D$8),IF(OR(G181="",G181=0),Parámetros!$D$8-Parámetros!$B$8+1,G181-Parámetros!$B$8+1),
IF(AND(F181&gt;Parámetros!$B$8,OR(G181&gt;Parámetros!$D$8,G181="",G181=0)),Parámetros!$D$8-F181+1,
IF(AND(F181&gt;Parámetros!$B$8,G181&lt;=Parámetros!$D$8),G181-F181+1))))),0)
-
IF(I181=1,
COUNTIFS('Selección días no hábiles'!A:A,
IF(OR(F181=0,F181="",F181&lt;Parámetros!$B$8),"&gt;="&amp;Parámetros!$B$8,"&gt;="&amp;Listas!F181),
'Selección días no hábiles'!A:A,
IF(OR(G181=0,G181="",G181&gt;=Parámetros!$D$8),"&lt;="&amp;Parámetros!$D$8,"&lt;="&amp;Listas!G181),
'Selección días no hábiles'!C:C,"X"),0)</f>
        <v>1</v>
      </c>
    </row>
    <row r="182" spans="1:11">
      <c r="A182" s="23"/>
      <c r="B182" s="152">
        <v>28148377</v>
      </c>
      <c r="C182" s="153" t="s">
        <v>447</v>
      </c>
      <c r="D182" s="153" t="s">
        <v>1492</v>
      </c>
      <c r="E182" s="154" t="s">
        <v>257</v>
      </c>
      <c r="F182" s="146">
        <v>0</v>
      </c>
      <c r="G182" s="146">
        <v>0</v>
      </c>
      <c r="H182" s="112">
        <f>+IF(AND(OR(F182="",F182=0),OR(G182="",G182=0)),1,IF(AND(OR(F182&lt;=Parámetros!$B$5,F182=0,F182=""),OR(G182&gt;Parámetros!$B$5,G182="",G182=0)),1,IF(AND(F182&gt;Parámetros!$B$5,F182&lt;=Parámetros!$D$5,OR(Listas!G182&gt;Parámetros!$B$5,G182="",G182=0)),1,0)))</f>
        <v>1</v>
      </c>
      <c r="I182" s="112">
        <f>+IF(AND(OR(F182="",F182=0),OR(G182="",G182=0)),1,IF(AND(OR(F182&lt;=Parámetros!$B$8,F182=0,F182=""),OR(G182&gt;Parámetros!$B$8,G182="",G182=0)),1,IF(AND(F182&gt;Parámetros!$B$8,F182&lt;=Parámetros!$D$8,OR(Listas!G182&gt;Parámetros!$B$8,G182="",G182=0)),1,0)))</f>
        <v>1</v>
      </c>
      <c r="J182" s="112">
        <f>IF(H182=1,
IF(AND(OR(F182=0,F182=""),OR(G182=0,G182="")),Parámetros!$D$5-Parámetros!$B$5+1,
IF(AND(OR(F182&lt;=Parámetros!$B$5,F182=0,F182=""),OR(G182&gt;Parámetros!$D$5,G182="",G182=0)),Parámetros!$D$5-Parámetros!$B$5+1,
IF(AND(OR(F182&lt;=Parámetros!$B$5,F182=0,F182=""),G182&lt;=Parámetros!$D$5),IF(OR(G182="",G182=0),Parámetros!$D$5-Parámetros!$B$5+1,G182-Parámetros!$B$5+1),
IF(AND(F182&gt;Parámetros!$B$5,OR(G182&gt;Parámetros!$D$5,G182="",G182=0)),Parámetros!$D$5-F182+1,
IF(AND(F182&gt;Parámetros!$B$5,G182&lt;=Parámetros!$D$5),G182-F182+1))))),0)
-
IF(H182=1,
COUNTIFS('Selección días no hábiles'!A:A,
IF(OR(F182=0,F182="",F182&lt;Parámetros!$B$5),"&gt;="&amp;Parámetros!$B$5,"&gt;="&amp;Listas!F182),
'Selección días no hábiles'!A:A,
IF(OR(G182=0,G182="",G182&gt;=Parámetros!$D$5),"&lt;="&amp;Parámetros!$D$5,"&lt;="&amp;Listas!G182),
'Selección días no hábiles'!C:C,"X"),0)</f>
        <v>43709</v>
      </c>
      <c r="K182" s="112">
        <f>IF(I182=1,
IF(AND(OR(F182=0,F182=""),OR(G182=0,G182="")),Parámetros!$D$8-Parámetros!$B$8+1,
IF(AND(F182&lt;=Parámetros!$B$8,OR(G182&gt;Parámetros!$D$8,G182="",G182=0)),Parámetros!$D$8-Parámetros!$B$8+1,
IF(AND(F182&lt;=Parámetros!$B$8,G182&lt;=Parámetros!$D$8),IF(OR(G182="",G182=0),Parámetros!$D$8-Parámetros!$B$8+1,G182-Parámetros!$B$8+1),
IF(AND(F182&gt;Parámetros!$B$8,OR(G182&gt;Parámetros!$D$8,G182="",G182=0)),Parámetros!$D$8-F182+1,
IF(AND(F182&gt;Parámetros!$B$8,G182&lt;=Parámetros!$D$8),G182-F182+1))))),0)
-
IF(I182=1,
COUNTIFS('Selección días no hábiles'!A:A,
IF(OR(F182=0,F182="",F182&lt;Parámetros!$B$8),"&gt;="&amp;Parámetros!$B$8,"&gt;="&amp;Listas!F182),
'Selección días no hábiles'!A:A,
IF(OR(G182=0,G182="",G182&gt;=Parámetros!$D$8),"&lt;="&amp;Parámetros!$D$8,"&lt;="&amp;Listas!G182),
'Selección días no hábiles'!C:C,"X"),0)</f>
        <v>1</v>
      </c>
    </row>
    <row r="183" spans="1:11">
      <c r="A183" s="23"/>
      <c r="B183" s="152">
        <v>25497367</v>
      </c>
      <c r="C183" s="153" t="s">
        <v>448</v>
      </c>
      <c r="D183" s="153" t="s">
        <v>1493</v>
      </c>
      <c r="E183" s="154" t="s">
        <v>257</v>
      </c>
      <c r="F183" s="146">
        <v>0</v>
      </c>
      <c r="G183" s="146">
        <v>0</v>
      </c>
      <c r="H183" s="112">
        <f>+IF(AND(OR(F183="",F183=0),OR(G183="",G183=0)),1,IF(AND(OR(F183&lt;=Parámetros!$B$5,F183=0,F183=""),OR(G183&gt;Parámetros!$B$5,G183="",G183=0)),1,IF(AND(F183&gt;Parámetros!$B$5,F183&lt;=Parámetros!$D$5,OR(Listas!G183&gt;Parámetros!$B$5,G183="",G183=0)),1,0)))</f>
        <v>1</v>
      </c>
      <c r="I183" s="112">
        <f>+IF(AND(OR(F183="",F183=0),OR(G183="",G183=0)),1,IF(AND(OR(F183&lt;=Parámetros!$B$8,F183=0,F183=""),OR(G183&gt;Parámetros!$B$8,G183="",G183=0)),1,IF(AND(F183&gt;Parámetros!$B$8,F183&lt;=Parámetros!$D$8,OR(Listas!G183&gt;Parámetros!$B$8,G183="",G183=0)),1,0)))</f>
        <v>1</v>
      </c>
      <c r="J183" s="112">
        <f>IF(H183=1,
IF(AND(OR(F183=0,F183=""),OR(G183=0,G183="")),Parámetros!$D$5-Parámetros!$B$5+1,
IF(AND(OR(F183&lt;=Parámetros!$B$5,F183=0,F183=""),OR(G183&gt;Parámetros!$D$5,G183="",G183=0)),Parámetros!$D$5-Parámetros!$B$5+1,
IF(AND(OR(F183&lt;=Parámetros!$B$5,F183=0,F183=""),G183&lt;=Parámetros!$D$5),IF(OR(G183="",G183=0),Parámetros!$D$5-Parámetros!$B$5+1,G183-Parámetros!$B$5+1),
IF(AND(F183&gt;Parámetros!$B$5,OR(G183&gt;Parámetros!$D$5,G183="",G183=0)),Parámetros!$D$5-F183+1,
IF(AND(F183&gt;Parámetros!$B$5,G183&lt;=Parámetros!$D$5),G183-F183+1))))),0)
-
IF(H183=1,
COUNTIFS('Selección días no hábiles'!A:A,
IF(OR(F183=0,F183="",F183&lt;Parámetros!$B$5),"&gt;="&amp;Parámetros!$B$5,"&gt;="&amp;Listas!F183),
'Selección días no hábiles'!A:A,
IF(OR(G183=0,G183="",G183&gt;=Parámetros!$D$5),"&lt;="&amp;Parámetros!$D$5,"&lt;="&amp;Listas!G183),
'Selección días no hábiles'!C:C,"X"),0)</f>
        <v>43709</v>
      </c>
      <c r="K183" s="112">
        <f>IF(I183=1,
IF(AND(OR(F183=0,F183=""),OR(G183=0,G183="")),Parámetros!$D$8-Parámetros!$B$8+1,
IF(AND(F183&lt;=Parámetros!$B$8,OR(G183&gt;Parámetros!$D$8,G183="",G183=0)),Parámetros!$D$8-Parámetros!$B$8+1,
IF(AND(F183&lt;=Parámetros!$B$8,G183&lt;=Parámetros!$D$8),IF(OR(G183="",G183=0),Parámetros!$D$8-Parámetros!$B$8+1,G183-Parámetros!$B$8+1),
IF(AND(F183&gt;Parámetros!$B$8,OR(G183&gt;Parámetros!$D$8,G183="",G183=0)),Parámetros!$D$8-F183+1,
IF(AND(F183&gt;Parámetros!$B$8,G183&lt;=Parámetros!$D$8),G183-F183+1))))),0)
-
IF(I183=1,
COUNTIFS('Selección días no hábiles'!A:A,
IF(OR(F183=0,F183="",F183&lt;Parámetros!$B$8),"&gt;="&amp;Parámetros!$B$8,"&gt;="&amp;Listas!F183),
'Selección días no hábiles'!A:A,
IF(OR(G183=0,G183="",G183&gt;=Parámetros!$D$8),"&lt;="&amp;Parámetros!$D$8,"&lt;="&amp;Listas!G183),
'Selección días no hábiles'!C:C,"X"),0)</f>
        <v>1</v>
      </c>
    </row>
    <row r="184" spans="1:11">
      <c r="A184" s="23"/>
      <c r="B184" s="152">
        <v>34650991</v>
      </c>
      <c r="C184" s="153" t="s">
        <v>449</v>
      </c>
      <c r="D184" s="153" t="s">
        <v>1494</v>
      </c>
      <c r="E184" s="154" t="s">
        <v>257</v>
      </c>
      <c r="F184" s="146">
        <v>0</v>
      </c>
      <c r="G184" s="146">
        <v>0</v>
      </c>
      <c r="H184" s="112">
        <f>+IF(AND(OR(F184="",F184=0),OR(G184="",G184=0)),1,IF(AND(OR(F184&lt;=Parámetros!$B$5,F184=0,F184=""),OR(G184&gt;Parámetros!$B$5,G184="",G184=0)),1,IF(AND(F184&gt;Parámetros!$B$5,F184&lt;=Parámetros!$D$5,OR(Listas!G184&gt;Parámetros!$B$5,G184="",G184=0)),1,0)))</f>
        <v>1</v>
      </c>
      <c r="I184" s="112">
        <f>+IF(AND(OR(F184="",F184=0),OR(G184="",G184=0)),1,IF(AND(OR(F184&lt;=Parámetros!$B$8,F184=0,F184=""),OR(G184&gt;Parámetros!$B$8,G184="",G184=0)),1,IF(AND(F184&gt;Parámetros!$B$8,F184&lt;=Parámetros!$D$8,OR(Listas!G184&gt;Parámetros!$B$8,G184="",G184=0)),1,0)))</f>
        <v>1</v>
      </c>
      <c r="J184" s="112">
        <f>IF(H184=1,
IF(AND(OR(F184=0,F184=""),OR(G184=0,G184="")),Parámetros!$D$5-Parámetros!$B$5+1,
IF(AND(OR(F184&lt;=Parámetros!$B$5,F184=0,F184=""),OR(G184&gt;Parámetros!$D$5,G184="",G184=0)),Parámetros!$D$5-Parámetros!$B$5+1,
IF(AND(OR(F184&lt;=Parámetros!$B$5,F184=0,F184=""),G184&lt;=Parámetros!$D$5),IF(OR(G184="",G184=0),Parámetros!$D$5-Parámetros!$B$5+1,G184-Parámetros!$B$5+1),
IF(AND(F184&gt;Parámetros!$B$5,OR(G184&gt;Parámetros!$D$5,G184="",G184=0)),Parámetros!$D$5-F184+1,
IF(AND(F184&gt;Parámetros!$B$5,G184&lt;=Parámetros!$D$5),G184-F184+1))))),0)
-
IF(H184=1,
COUNTIFS('Selección días no hábiles'!A:A,
IF(OR(F184=0,F184="",F184&lt;Parámetros!$B$5),"&gt;="&amp;Parámetros!$B$5,"&gt;="&amp;Listas!F184),
'Selección días no hábiles'!A:A,
IF(OR(G184=0,G184="",G184&gt;=Parámetros!$D$5),"&lt;="&amp;Parámetros!$D$5,"&lt;="&amp;Listas!G184),
'Selección días no hábiles'!C:C,"X"),0)</f>
        <v>43709</v>
      </c>
      <c r="K184" s="112">
        <f>IF(I184=1,
IF(AND(OR(F184=0,F184=""),OR(G184=0,G184="")),Parámetros!$D$8-Parámetros!$B$8+1,
IF(AND(F184&lt;=Parámetros!$B$8,OR(G184&gt;Parámetros!$D$8,G184="",G184=0)),Parámetros!$D$8-Parámetros!$B$8+1,
IF(AND(F184&lt;=Parámetros!$B$8,G184&lt;=Parámetros!$D$8),IF(OR(G184="",G184=0),Parámetros!$D$8-Parámetros!$B$8+1,G184-Parámetros!$B$8+1),
IF(AND(F184&gt;Parámetros!$B$8,OR(G184&gt;Parámetros!$D$8,G184="",G184=0)),Parámetros!$D$8-F184+1,
IF(AND(F184&gt;Parámetros!$B$8,G184&lt;=Parámetros!$D$8),G184-F184+1))))),0)
-
IF(I184=1,
COUNTIFS('Selección días no hábiles'!A:A,
IF(OR(F184=0,F184="",F184&lt;Parámetros!$B$8),"&gt;="&amp;Parámetros!$B$8,"&gt;="&amp;Listas!F184),
'Selección días no hábiles'!A:A,
IF(OR(G184=0,G184="",G184&gt;=Parámetros!$D$8),"&lt;="&amp;Parámetros!$D$8,"&lt;="&amp;Listas!G184),
'Selección días no hábiles'!C:C,"X"),0)</f>
        <v>1</v>
      </c>
    </row>
    <row r="185" spans="1:11">
      <c r="A185" s="23"/>
      <c r="B185" s="152">
        <v>26244029</v>
      </c>
      <c r="C185" s="153" t="s">
        <v>37</v>
      </c>
      <c r="D185" s="153" t="s">
        <v>1495</v>
      </c>
      <c r="E185" s="154" t="s">
        <v>257</v>
      </c>
      <c r="F185" s="146">
        <v>0</v>
      </c>
      <c r="G185" s="146">
        <v>0</v>
      </c>
      <c r="H185" s="112">
        <f>+IF(AND(OR(F185="",F185=0),OR(G185="",G185=0)),1,IF(AND(OR(F185&lt;=Parámetros!$B$5,F185=0,F185=""),OR(G185&gt;Parámetros!$B$5,G185="",G185=0)),1,IF(AND(F185&gt;Parámetros!$B$5,F185&lt;=Parámetros!$D$5,OR(Listas!G185&gt;Parámetros!$B$5,G185="",G185=0)),1,0)))</f>
        <v>1</v>
      </c>
      <c r="I185" s="112">
        <f>+IF(AND(OR(F185="",F185=0),OR(G185="",G185=0)),1,IF(AND(OR(F185&lt;=Parámetros!$B$8,F185=0,F185=""),OR(G185&gt;Parámetros!$B$8,G185="",G185=0)),1,IF(AND(F185&gt;Parámetros!$B$8,F185&lt;=Parámetros!$D$8,OR(Listas!G185&gt;Parámetros!$B$8,G185="",G185=0)),1,0)))</f>
        <v>1</v>
      </c>
      <c r="J185" s="112">
        <f>IF(H185=1,
IF(AND(OR(F185=0,F185=""),OR(G185=0,G185="")),Parámetros!$D$5-Parámetros!$B$5+1,
IF(AND(OR(F185&lt;=Parámetros!$B$5,F185=0,F185=""),OR(G185&gt;Parámetros!$D$5,G185="",G185=0)),Parámetros!$D$5-Parámetros!$B$5+1,
IF(AND(OR(F185&lt;=Parámetros!$B$5,F185=0,F185=""),G185&lt;=Parámetros!$D$5),IF(OR(G185="",G185=0),Parámetros!$D$5-Parámetros!$B$5+1,G185-Parámetros!$B$5+1),
IF(AND(F185&gt;Parámetros!$B$5,OR(G185&gt;Parámetros!$D$5,G185="",G185=0)),Parámetros!$D$5-F185+1,
IF(AND(F185&gt;Parámetros!$B$5,G185&lt;=Parámetros!$D$5),G185-F185+1))))),0)
-
IF(H185=1,
COUNTIFS('Selección días no hábiles'!A:A,
IF(OR(F185=0,F185="",F185&lt;Parámetros!$B$5),"&gt;="&amp;Parámetros!$B$5,"&gt;="&amp;Listas!F185),
'Selección días no hábiles'!A:A,
IF(OR(G185=0,G185="",G185&gt;=Parámetros!$D$5),"&lt;="&amp;Parámetros!$D$5,"&lt;="&amp;Listas!G185),
'Selección días no hábiles'!C:C,"X"),0)</f>
        <v>43709</v>
      </c>
      <c r="K185" s="112">
        <f>IF(I185=1,
IF(AND(OR(F185=0,F185=""),OR(G185=0,G185="")),Parámetros!$D$8-Parámetros!$B$8+1,
IF(AND(F185&lt;=Parámetros!$B$8,OR(G185&gt;Parámetros!$D$8,G185="",G185=0)),Parámetros!$D$8-Parámetros!$B$8+1,
IF(AND(F185&lt;=Parámetros!$B$8,G185&lt;=Parámetros!$D$8),IF(OR(G185="",G185=0),Parámetros!$D$8-Parámetros!$B$8+1,G185-Parámetros!$B$8+1),
IF(AND(F185&gt;Parámetros!$B$8,OR(G185&gt;Parámetros!$D$8,G185="",G185=0)),Parámetros!$D$8-F185+1,
IF(AND(F185&gt;Parámetros!$B$8,G185&lt;=Parámetros!$D$8),G185-F185+1))))),0)
-
IF(I185=1,
COUNTIFS('Selección días no hábiles'!A:A,
IF(OR(F185=0,F185="",F185&lt;Parámetros!$B$8),"&gt;="&amp;Parámetros!$B$8,"&gt;="&amp;Listas!F185),
'Selección días no hábiles'!A:A,
IF(OR(G185=0,G185="",G185&gt;=Parámetros!$D$8),"&lt;="&amp;Parámetros!$D$8,"&lt;="&amp;Listas!G185),
'Selección días no hábiles'!C:C,"X"),0)</f>
        <v>1</v>
      </c>
    </row>
    <row r="186" spans="1:11">
      <c r="A186" s="23"/>
      <c r="B186" s="152">
        <v>30701426</v>
      </c>
      <c r="C186" s="153" t="s">
        <v>450</v>
      </c>
      <c r="D186" s="153" t="s">
        <v>1496</v>
      </c>
      <c r="E186" s="154" t="s">
        <v>257</v>
      </c>
      <c r="F186" s="146">
        <v>0</v>
      </c>
      <c r="G186" s="146">
        <v>0</v>
      </c>
      <c r="H186" s="112">
        <f>+IF(AND(OR(F186="",F186=0),OR(G186="",G186=0)),1,IF(AND(OR(F186&lt;=Parámetros!$B$5,F186=0,F186=""),OR(G186&gt;Parámetros!$B$5,G186="",G186=0)),1,IF(AND(F186&gt;Parámetros!$B$5,F186&lt;=Parámetros!$D$5,OR(Listas!G186&gt;Parámetros!$B$5,G186="",G186=0)),1,0)))</f>
        <v>1</v>
      </c>
      <c r="I186" s="112">
        <f>+IF(AND(OR(F186="",F186=0),OR(G186="",G186=0)),1,IF(AND(OR(F186&lt;=Parámetros!$B$8,F186=0,F186=""),OR(G186&gt;Parámetros!$B$8,G186="",G186=0)),1,IF(AND(F186&gt;Parámetros!$B$8,F186&lt;=Parámetros!$D$8,OR(Listas!G186&gt;Parámetros!$B$8,G186="",G186=0)),1,0)))</f>
        <v>1</v>
      </c>
      <c r="J186" s="112">
        <f>IF(H186=1,
IF(AND(OR(F186=0,F186=""),OR(G186=0,G186="")),Parámetros!$D$5-Parámetros!$B$5+1,
IF(AND(OR(F186&lt;=Parámetros!$B$5,F186=0,F186=""),OR(G186&gt;Parámetros!$D$5,G186="",G186=0)),Parámetros!$D$5-Parámetros!$B$5+1,
IF(AND(OR(F186&lt;=Parámetros!$B$5,F186=0,F186=""),G186&lt;=Parámetros!$D$5),IF(OR(G186="",G186=0),Parámetros!$D$5-Parámetros!$B$5+1,G186-Parámetros!$B$5+1),
IF(AND(F186&gt;Parámetros!$B$5,OR(G186&gt;Parámetros!$D$5,G186="",G186=0)),Parámetros!$D$5-F186+1,
IF(AND(F186&gt;Parámetros!$B$5,G186&lt;=Parámetros!$D$5),G186-F186+1))))),0)
-
IF(H186=1,
COUNTIFS('Selección días no hábiles'!A:A,
IF(OR(F186=0,F186="",F186&lt;Parámetros!$B$5),"&gt;="&amp;Parámetros!$B$5,"&gt;="&amp;Listas!F186),
'Selección días no hábiles'!A:A,
IF(OR(G186=0,G186="",G186&gt;=Parámetros!$D$5),"&lt;="&amp;Parámetros!$D$5,"&lt;="&amp;Listas!G186),
'Selección días no hábiles'!C:C,"X"),0)</f>
        <v>43709</v>
      </c>
      <c r="K186" s="112">
        <f>IF(I186=1,
IF(AND(OR(F186=0,F186=""),OR(G186=0,G186="")),Parámetros!$D$8-Parámetros!$B$8+1,
IF(AND(F186&lt;=Parámetros!$B$8,OR(G186&gt;Parámetros!$D$8,G186="",G186=0)),Parámetros!$D$8-Parámetros!$B$8+1,
IF(AND(F186&lt;=Parámetros!$B$8,G186&lt;=Parámetros!$D$8),IF(OR(G186="",G186=0),Parámetros!$D$8-Parámetros!$B$8+1,G186-Parámetros!$B$8+1),
IF(AND(F186&gt;Parámetros!$B$8,OR(G186&gt;Parámetros!$D$8,G186="",G186=0)),Parámetros!$D$8-F186+1,
IF(AND(F186&gt;Parámetros!$B$8,G186&lt;=Parámetros!$D$8),G186-F186+1))))),0)
-
IF(I186=1,
COUNTIFS('Selección días no hábiles'!A:A,
IF(OR(F186=0,F186="",F186&lt;Parámetros!$B$8),"&gt;="&amp;Parámetros!$B$8,"&gt;="&amp;Listas!F186),
'Selección días no hábiles'!A:A,
IF(OR(G186=0,G186="",G186&gt;=Parámetros!$D$8),"&lt;="&amp;Parámetros!$D$8,"&lt;="&amp;Listas!G186),
'Selección días no hábiles'!C:C,"X"),0)</f>
        <v>1</v>
      </c>
    </row>
    <row r="187" spans="1:11">
      <c r="A187" s="23"/>
      <c r="B187" s="152">
        <v>25721126</v>
      </c>
      <c r="C187" s="153" t="s">
        <v>451</v>
      </c>
      <c r="D187" s="153" t="s">
        <v>1497</v>
      </c>
      <c r="E187" s="154" t="s">
        <v>256</v>
      </c>
      <c r="F187" s="146">
        <v>0</v>
      </c>
      <c r="G187" s="146">
        <v>0</v>
      </c>
      <c r="H187" s="112">
        <f>+IF(AND(OR(F187="",F187=0),OR(G187="",G187=0)),1,IF(AND(OR(F187&lt;=Parámetros!$B$5,F187=0,F187=""),OR(G187&gt;Parámetros!$B$5,G187="",G187=0)),1,IF(AND(F187&gt;Parámetros!$B$5,F187&lt;=Parámetros!$D$5,OR(Listas!G187&gt;Parámetros!$B$5,G187="",G187=0)),1,0)))</f>
        <v>1</v>
      </c>
      <c r="I187" s="112">
        <f>+IF(AND(OR(F187="",F187=0),OR(G187="",G187=0)),1,IF(AND(OR(F187&lt;=Parámetros!$B$8,F187=0,F187=""),OR(G187&gt;Parámetros!$B$8,G187="",G187=0)),1,IF(AND(F187&gt;Parámetros!$B$8,F187&lt;=Parámetros!$D$8,OR(Listas!G187&gt;Parámetros!$B$8,G187="",G187=0)),1,0)))</f>
        <v>1</v>
      </c>
      <c r="J187" s="112">
        <f>IF(H187=1,
IF(AND(OR(F187=0,F187=""),OR(G187=0,G187="")),Parámetros!$D$5-Parámetros!$B$5+1,
IF(AND(OR(F187&lt;=Parámetros!$B$5,F187=0,F187=""),OR(G187&gt;Parámetros!$D$5,G187="",G187=0)),Parámetros!$D$5-Parámetros!$B$5+1,
IF(AND(OR(F187&lt;=Parámetros!$B$5,F187=0,F187=""),G187&lt;=Parámetros!$D$5),IF(OR(G187="",G187=0),Parámetros!$D$5-Parámetros!$B$5+1,G187-Parámetros!$B$5+1),
IF(AND(F187&gt;Parámetros!$B$5,OR(G187&gt;Parámetros!$D$5,G187="",G187=0)),Parámetros!$D$5-F187+1,
IF(AND(F187&gt;Parámetros!$B$5,G187&lt;=Parámetros!$D$5),G187-F187+1))))),0)
-
IF(H187=1,
COUNTIFS('Selección días no hábiles'!A:A,
IF(OR(F187=0,F187="",F187&lt;Parámetros!$B$5),"&gt;="&amp;Parámetros!$B$5,"&gt;="&amp;Listas!F187),
'Selección días no hábiles'!A:A,
IF(OR(G187=0,G187="",G187&gt;=Parámetros!$D$5),"&lt;="&amp;Parámetros!$D$5,"&lt;="&amp;Listas!G187),
'Selección días no hábiles'!C:C,"X"),0)</f>
        <v>43709</v>
      </c>
      <c r="K187" s="112">
        <f>IF(I187=1,
IF(AND(OR(F187=0,F187=""),OR(G187=0,G187="")),Parámetros!$D$8-Parámetros!$B$8+1,
IF(AND(F187&lt;=Parámetros!$B$8,OR(G187&gt;Parámetros!$D$8,G187="",G187=0)),Parámetros!$D$8-Parámetros!$B$8+1,
IF(AND(F187&lt;=Parámetros!$B$8,G187&lt;=Parámetros!$D$8),IF(OR(G187="",G187=0),Parámetros!$D$8-Parámetros!$B$8+1,G187-Parámetros!$B$8+1),
IF(AND(F187&gt;Parámetros!$B$8,OR(G187&gt;Parámetros!$D$8,G187="",G187=0)),Parámetros!$D$8-F187+1,
IF(AND(F187&gt;Parámetros!$B$8,G187&lt;=Parámetros!$D$8),G187-F187+1))))),0)
-
IF(I187=1,
COUNTIFS('Selección días no hábiles'!A:A,
IF(OR(F187=0,F187="",F187&lt;Parámetros!$B$8),"&gt;="&amp;Parámetros!$B$8,"&gt;="&amp;Listas!F187),
'Selección días no hábiles'!A:A,
IF(OR(G187=0,G187="",G187&gt;=Parámetros!$D$8),"&lt;="&amp;Parámetros!$D$8,"&lt;="&amp;Listas!G187),
'Selección días no hábiles'!C:C,"X"),0)</f>
        <v>1</v>
      </c>
    </row>
    <row r="188" spans="1:11">
      <c r="A188" s="23"/>
      <c r="B188" s="152">
        <v>26358481</v>
      </c>
      <c r="C188" s="153" t="s">
        <v>452</v>
      </c>
      <c r="D188" s="153" t="s">
        <v>1498</v>
      </c>
      <c r="E188" s="154" t="s">
        <v>256</v>
      </c>
      <c r="F188" s="146">
        <v>0</v>
      </c>
      <c r="G188" s="146">
        <v>0</v>
      </c>
      <c r="H188" s="112">
        <f>+IF(AND(OR(F188="",F188=0),OR(G188="",G188=0)),1,IF(AND(OR(F188&lt;=Parámetros!$B$5,F188=0,F188=""),OR(G188&gt;Parámetros!$B$5,G188="",G188=0)),1,IF(AND(F188&gt;Parámetros!$B$5,F188&lt;=Parámetros!$D$5,OR(Listas!G188&gt;Parámetros!$B$5,G188="",G188=0)),1,0)))</f>
        <v>1</v>
      </c>
      <c r="I188" s="112">
        <f>+IF(AND(OR(F188="",F188=0),OR(G188="",G188=0)),1,IF(AND(OR(F188&lt;=Parámetros!$B$8,F188=0,F188=""),OR(G188&gt;Parámetros!$B$8,G188="",G188=0)),1,IF(AND(F188&gt;Parámetros!$B$8,F188&lt;=Parámetros!$D$8,OR(Listas!G188&gt;Parámetros!$B$8,G188="",G188=0)),1,0)))</f>
        <v>1</v>
      </c>
      <c r="J188" s="112">
        <f>IF(H188=1,
IF(AND(OR(F188=0,F188=""),OR(G188=0,G188="")),Parámetros!$D$5-Parámetros!$B$5+1,
IF(AND(OR(F188&lt;=Parámetros!$B$5,F188=0,F188=""),OR(G188&gt;Parámetros!$D$5,G188="",G188=0)),Parámetros!$D$5-Parámetros!$B$5+1,
IF(AND(OR(F188&lt;=Parámetros!$B$5,F188=0,F188=""),G188&lt;=Parámetros!$D$5),IF(OR(G188="",G188=0),Parámetros!$D$5-Parámetros!$B$5+1,G188-Parámetros!$B$5+1),
IF(AND(F188&gt;Parámetros!$B$5,OR(G188&gt;Parámetros!$D$5,G188="",G188=0)),Parámetros!$D$5-F188+1,
IF(AND(F188&gt;Parámetros!$B$5,G188&lt;=Parámetros!$D$5),G188-F188+1))))),0)
-
IF(H188=1,
COUNTIFS('Selección días no hábiles'!A:A,
IF(OR(F188=0,F188="",F188&lt;Parámetros!$B$5),"&gt;="&amp;Parámetros!$B$5,"&gt;="&amp;Listas!F188),
'Selección días no hábiles'!A:A,
IF(OR(G188=0,G188="",G188&gt;=Parámetros!$D$5),"&lt;="&amp;Parámetros!$D$5,"&lt;="&amp;Listas!G188),
'Selección días no hábiles'!C:C,"X"),0)</f>
        <v>43709</v>
      </c>
      <c r="K188" s="112">
        <f>IF(I188=1,
IF(AND(OR(F188=0,F188=""),OR(G188=0,G188="")),Parámetros!$D$8-Parámetros!$B$8+1,
IF(AND(F188&lt;=Parámetros!$B$8,OR(G188&gt;Parámetros!$D$8,G188="",G188=0)),Parámetros!$D$8-Parámetros!$B$8+1,
IF(AND(F188&lt;=Parámetros!$B$8,G188&lt;=Parámetros!$D$8),IF(OR(G188="",G188=0),Parámetros!$D$8-Parámetros!$B$8+1,G188-Parámetros!$B$8+1),
IF(AND(F188&gt;Parámetros!$B$8,OR(G188&gt;Parámetros!$D$8,G188="",G188=0)),Parámetros!$D$8-F188+1,
IF(AND(F188&gt;Parámetros!$B$8,G188&lt;=Parámetros!$D$8),G188-F188+1))))),0)
-
IF(I188=1,
COUNTIFS('Selección días no hábiles'!A:A,
IF(OR(F188=0,F188="",F188&lt;Parámetros!$B$8),"&gt;="&amp;Parámetros!$B$8,"&gt;="&amp;Listas!F188),
'Selección días no hábiles'!A:A,
IF(OR(G188=0,G188="",G188&gt;=Parámetros!$D$8),"&lt;="&amp;Parámetros!$D$8,"&lt;="&amp;Listas!G188),
'Selección días no hábiles'!C:C,"X"),0)</f>
        <v>1</v>
      </c>
    </row>
    <row r="189" spans="1:11">
      <c r="A189" s="23"/>
      <c r="B189" s="152">
        <v>13118376</v>
      </c>
      <c r="C189" s="153" t="s">
        <v>453</v>
      </c>
      <c r="D189" s="153" t="s">
        <v>1499</v>
      </c>
      <c r="E189" s="154" t="s">
        <v>256</v>
      </c>
      <c r="F189" s="146">
        <v>0</v>
      </c>
      <c r="G189" s="146">
        <v>0</v>
      </c>
      <c r="H189" s="112">
        <f>+IF(AND(OR(F189="",F189=0),OR(G189="",G189=0)),1,IF(AND(OR(F189&lt;=Parámetros!$B$5,F189=0,F189=""),OR(G189&gt;Parámetros!$B$5,G189="",G189=0)),1,IF(AND(F189&gt;Parámetros!$B$5,F189&lt;=Parámetros!$D$5,OR(Listas!G189&gt;Parámetros!$B$5,G189="",G189=0)),1,0)))</f>
        <v>1</v>
      </c>
      <c r="I189" s="112">
        <f>+IF(AND(OR(F189="",F189=0),OR(G189="",G189=0)),1,IF(AND(OR(F189&lt;=Parámetros!$B$8,F189=0,F189=""),OR(G189&gt;Parámetros!$B$8,G189="",G189=0)),1,IF(AND(F189&gt;Parámetros!$B$8,F189&lt;=Parámetros!$D$8,OR(Listas!G189&gt;Parámetros!$B$8,G189="",G189=0)),1,0)))</f>
        <v>1</v>
      </c>
      <c r="J189" s="112">
        <f>IF(H189=1,
IF(AND(OR(F189=0,F189=""),OR(G189=0,G189="")),Parámetros!$D$5-Parámetros!$B$5+1,
IF(AND(OR(F189&lt;=Parámetros!$B$5,F189=0,F189=""),OR(G189&gt;Parámetros!$D$5,G189="",G189=0)),Parámetros!$D$5-Parámetros!$B$5+1,
IF(AND(OR(F189&lt;=Parámetros!$B$5,F189=0,F189=""),G189&lt;=Parámetros!$D$5),IF(OR(G189="",G189=0),Parámetros!$D$5-Parámetros!$B$5+1,G189-Parámetros!$B$5+1),
IF(AND(F189&gt;Parámetros!$B$5,OR(G189&gt;Parámetros!$D$5,G189="",G189=0)),Parámetros!$D$5-F189+1,
IF(AND(F189&gt;Parámetros!$B$5,G189&lt;=Parámetros!$D$5),G189-F189+1))))),0)
-
IF(H189=1,
COUNTIFS('Selección días no hábiles'!A:A,
IF(OR(F189=0,F189="",F189&lt;Parámetros!$B$5),"&gt;="&amp;Parámetros!$B$5,"&gt;="&amp;Listas!F189),
'Selección días no hábiles'!A:A,
IF(OR(G189=0,G189="",G189&gt;=Parámetros!$D$5),"&lt;="&amp;Parámetros!$D$5,"&lt;="&amp;Listas!G189),
'Selección días no hábiles'!C:C,"X"),0)</f>
        <v>43709</v>
      </c>
      <c r="K189" s="112">
        <f>IF(I189=1,
IF(AND(OR(F189=0,F189=""),OR(G189=0,G189="")),Parámetros!$D$8-Parámetros!$B$8+1,
IF(AND(F189&lt;=Parámetros!$B$8,OR(G189&gt;Parámetros!$D$8,G189="",G189=0)),Parámetros!$D$8-Parámetros!$B$8+1,
IF(AND(F189&lt;=Parámetros!$B$8,G189&lt;=Parámetros!$D$8),IF(OR(G189="",G189=0),Parámetros!$D$8-Parámetros!$B$8+1,G189-Parámetros!$B$8+1),
IF(AND(F189&gt;Parámetros!$B$8,OR(G189&gt;Parámetros!$D$8,G189="",G189=0)),Parámetros!$D$8-F189+1,
IF(AND(F189&gt;Parámetros!$B$8,G189&lt;=Parámetros!$D$8),G189-F189+1))))),0)
-
IF(I189=1,
COUNTIFS('Selección días no hábiles'!A:A,
IF(OR(F189=0,F189="",F189&lt;Parámetros!$B$8),"&gt;="&amp;Parámetros!$B$8,"&gt;="&amp;Listas!F189),
'Selección días no hábiles'!A:A,
IF(OR(G189=0,G189="",G189&gt;=Parámetros!$D$8),"&lt;="&amp;Parámetros!$D$8,"&lt;="&amp;Listas!G189),
'Selección días no hábiles'!C:C,"X"),0)</f>
        <v>1</v>
      </c>
    </row>
    <row r="190" spans="1:11">
      <c r="A190" s="23"/>
      <c r="B190" s="152">
        <v>31586116</v>
      </c>
      <c r="C190" s="153" t="s">
        <v>454</v>
      </c>
      <c r="D190" s="153" t="s">
        <v>1500</v>
      </c>
      <c r="E190" s="154" t="s">
        <v>256</v>
      </c>
      <c r="F190" s="146">
        <v>0</v>
      </c>
      <c r="G190" s="146">
        <v>0</v>
      </c>
      <c r="H190" s="112">
        <f>+IF(AND(OR(F190="",F190=0),OR(G190="",G190=0)),1,IF(AND(OR(F190&lt;=Parámetros!$B$5,F190=0,F190=""),OR(G190&gt;Parámetros!$B$5,G190="",G190=0)),1,IF(AND(F190&gt;Parámetros!$B$5,F190&lt;=Parámetros!$D$5,OR(Listas!G190&gt;Parámetros!$B$5,G190="",G190=0)),1,0)))</f>
        <v>1</v>
      </c>
      <c r="I190" s="112">
        <f>+IF(AND(OR(F190="",F190=0),OR(G190="",G190=0)),1,IF(AND(OR(F190&lt;=Parámetros!$B$8,F190=0,F190=""),OR(G190&gt;Parámetros!$B$8,G190="",G190=0)),1,IF(AND(F190&gt;Parámetros!$B$8,F190&lt;=Parámetros!$D$8,OR(Listas!G190&gt;Parámetros!$B$8,G190="",G190=0)),1,0)))</f>
        <v>1</v>
      </c>
      <c r="J190" s="112">
        <f>IF(H190=1,
IF(AND(OR(F190=0,F190=""),OR(G190=0,G190="")),Parámetros!$D$5-Parámetros!$B$5+1,
IF(AND(OR(F190&lt;=Parámetros!$B$5,F190=0,F190=""),OR(G190&gt;Parámetros!$D$5,G190="",G190=0)),Parámetros!$D$5-Parámetros!$B$5+1,
IF(AND(OR(F190&lt;=Parámetros!$B$5,F190=0,F190=""),G190&lt;=Parámetros!$D$5),IF(OR(G190="",G190=0),Parámetros!$D$5-Parámetros!$B$5+1,G190-Parámetros!$B$5+1),
IF(AND(F190&gt;Parámetros!$B$5,OR(G190&gt;Parámetros!$D$5,G190="",G190=0)),Parámetros!$D$5-F190+1,
IF(AND(F190&gt;Parámetros!$B$5,G190&lt;=Parámetros!$D$5),G190-F190+1))))),0)
-
IF(H190=1,
COUNTIFS('Selección días no hábiles'!A:A,
IF(OR(F190=0,F190="",F190&lt;Parámetros!$B$5),"&gt;="&amp;Parámetros!$B$5,"&gt;="&amp;Listas!F190),
'Selección días no hábiles'!A:A,
IF(OR(G190=0,G190="",G190&gt;=Parámetros!$D$5),"&lt;="&amp;Parámetros!$D$5,"&lt;="&amp;Listas!G190),
'Selección días no hábiles'!C:C,"X"),0)</f>
        <v>43709</v>
      </c>
      <c r="K190" s="112">
        <f>IF(I190=1,
IF(AND(OR(F190=0,F190=""),OR(G190=0,G190="")),Parámetros!$D$8-Parámetros!$B$8+1,
IF(AND(F190&lt;=Parámetros!$B$8,OR(G190&gt;Parámetros!$D$8,G190="",G190=0)),Parámetros!$D$8-Parámetros!$B$8+1,
IF(AND(F190&lt;=Parámetros!$B$8,G190&lt;=Parámetros!$D$8),IF(OR(G190="",G190=0),Parámetros!$D$8-Parámetros!$B$8+1,G190-Parámetros!$B$8+1),
IF(AND(F190&gt;Parámetros!$B$8,OR(G190&gt;Parámetros!$D$8,G190="",G190=0)),Parámetros!$D$8-F190+1,
IF(AND(F190&gt;Parámetros!$B$8,G190&lt;=Parámetros!$D$8),G190-F190+1))))),0)
-
IF(I190=1,
COUNTIFS('Selección días no hábiles'!A:A,
IF(OR(F190=0,F190="",F190&lt;Parámetros!$B$8),"&gt;="&amp;Parámetros!$B$8,"&gt;="&amp;Listas!F190),
'Selección días no hábiles'!A:A,
IF(OR(G190=0,G190="",G190&gt;=Parámetros!$D$8),"&lt;="&amp;Parámetros!$D$8,"&lt;="&amp;Listas!G190),
'Selección días no hábiles'!C:C,"X"),0)</f>
        <v>1</v>
      </c>
    </row>
    <row r="191" spans="1:11">
      <c r="A191" s="23"/>
      <c r="B191" s="152">
        <v>12882982</v>
      </c>
      <c r="C191" s="153" t="s">
        <v>455</v>
      </c>
      <c r="D191" s="153" t="s">
        <v>1501</v>
      </c>
      <c r="E191" s="154" t="s">
        <v>256</v>
      </c>
      <c r="F191" s="146">
        <v>0</v>
      </c>
      <c r="G191" s="146">
        <v>0</v>
      </c>
      <c r="H191" s="112">
        <f>+IF(AND(OR(F191="",F191=0),OR(G191="",G191=0)),1,IF(AND(OR(F191&lt;=Parámetros!$B$5,F191=0,F191=""),OR(G191&gt;Parámetros!$B$5,G191="",G191=0)),1,IF(AND(F191&gt;Parámetros!$B$5,F191&lt;=Parámetros!$D$5,OR(Listas!G191&gt;Parámetros!$B$5,G191="",G191=0)),1,0)))</f>
        <v>1</v>
      </c>
      <c r="I191" s="112">
        <f>+IF(AND(OR(F191="",F191=0),OR(G191="",G191=0)),1,IF(AND(OR(F191&lt;=Parámetros!$B$8,F191=0,F191=""),OR(G191&gt;Parámetros!$B$8,G191="",G191=0)),1,IF(AND(F191&gt;Parámetros!$B$8,F191&lt;=Parámetros!$D$8,OR(Listas!G191&gt;Parámetros!$B$8,G191="",G191=0)),1,0)))</f>
        <v>1</v>
      </c>
      <c r="J191" s="112">
        <f>IF(H191=1,
IF(AND(OR(F191=0,F191=""),OR(G191=0,G191="")),Parámetros!$D$5-Parámetros!$B$5+1,
IF(AND(OR(F191&lt;=Parámetros!$B$5,F191=0,F191=""),OR(G191&gt;Parámetros!$D$5,G191="",G191=0)),Parámetros!$D$5-Parámetros!$B$5+1,
IF(AND(OR(F191&lt;=Parámetros!$B$5,F191=0,F191=""),G191&lt;=Parámetros!$D$5),IF(OR(G191="",G191=0),Parámetros!$D$5-Parámetros!$B$5+1,G191-Parámetros!$B$5+1),
IF(AND(F191&gt;Parámetros!$B$5,OR(G191&gt;Parámetros!$D$5,G191="",G191=0)),Parámetros!$D$5-F191+1,
IF(AND(F191&gt;Parámetros!$B$5,G191&lt;=Parámetros!$D$5),G191-F191+1))))),0)
-
IF(H191=1,
COUNTIFS('Selección días no hábiles'!A:A,
IF(OR(F191=0,F191="",F191&lt;Parámetros!$B$5),"&gt;="&amp;Parámetros!$B$5,"&gt;="&amp;Listas!F191),
'Selección días no hábiles'!A:A,
IF(OR(G191=0,G191="",G191&gt;=Parámetros!$D$5),"&lt;="&amp;Parámetros!$D$5,"&lt;="&amp;Listas!G191),
'Selección días no hábiles'!C:C,"X"),0)</f>
        <v>43709</v>
      </c>
      <c r="K191" s="112">
        <f>IF(I191=1,
IF(AND(OR(F191=0,F191=""),OR(G191=0,G191="")),Parámetros!$D$8-Parámetros!$B$8+1,
IF(AND(F191&lt;=Parámetros!$B$8,OR(G191&gt;Parámetros!$D$8,G191="",G191=0)),Parámetros!$D$8-Parámetros!$B$8+1,
IF(AND(F191&lt;=Parámetros!$B$8,G191&lt;=Parámetros!$D$8),IF(OR(G191="",G191=0),Parámetros!$D$8-Parámetros!$B$8+1,G191-Parámetros!$B$8+1),
IF(AND(F191&gt;Parámetros!$B$8,OR(G191&gt;Parámetros!$D$8,G191="",G191=0)),Parámetros!$D$8-F191+1,
IF(AND(F191&gt;Parámetros!$B$8,G191&lt;=Parámetros!$D$8),G191-F191+1))))),0)
-
IF(I191=1,
COUNTIFS('Selección días no hábiles'!A:A,
IF(OR(F191=0,F191="",F191&lt;Parámetros!$B$8),"&gt;="&amp;Parámetros!$B$8,"&gt;="&amp;Listas!F191),
'Selección días no hábiles'!A:A,
IF(OR(G191=0,G191="",G191&gt;=Parámetros!$D$8),"&lt;="&amp;Parámetros!$D$8,"&lt;="&amp;Listas!G191),
'Selección días no hábiles'!C:C,"X"),0)</f>
        <v>1</v>
      </c>
    </row>
    <row r="192" spans="1:11">
      <c r="A192" s="23"/>
      <c r="B192" s="152">
        <v>33469770</v>
      </c>
      <c r="C192" s="153" t="s">
        <v>456</v>
      </c>
      <c r="D192" s="153" t="s">
        <v>1502</v>
      </c>
      <c r="E192" s="154" t="s">
        <v>256</v>
      </c>
      <c r="F192" s="146">
        <v>0</v>
      </c>
      <c r="G192" s="146">
        <v>0</v>
      </c>
      <c r="H192" s="113">
        <f>+IF(AND(OR(F192="",F192=0),OR(G192="",G192=0)),1,IF(AND(OR(F192&lt;=Parámetros!$B$5,F192=0,F192=""),OR(G192&gt;Parámetros!$B$5,G192="",G192=0)),1,IF(AND(F192&gt;Parámetros!$B$5,F192&lt;=Parámetros!$D$5,OR(Listas!G192&gt;Parámetros!$B$5,G192="",G192=0)),1,0)))</f>
        <v>1</v>
      </c>
      <c r="I192" s="113">
        <f>+IF(AND(OR(F192="",F192=0),OR(G192="",G192=0)),1,IF(AND(OR(F192&lt;=Parámetros!$B$8,F192=0,F192=""),OR(G192&gt;Parámetros!$B$8,G192="",G192=0)),1,IF(AND(F192&gt;Parámetros!$B$8,F192&lt;=Parámetros!$D$8,OR(Listas!G192&gt;Parámetros!$B$8,G192="",G192=0)),1,0)))</f>
        <v>1</v>
      </c>
      <c r="J192" s="113">
        <f>IF(H192=1,
IF(AND(OR(F192=0,F192=""),OR(G192=0,G192="")),Parámetros!$D$5-Parámetros!$B$5+1,
IF(AND(OR(F192&lt;=Parámetros!$B$5,F192=0,F192=""),OR(G192&gt;Parámetros!$D$5,G192="",G192=0)),Parámetros!$D$5-Parámetros!$B$5+1,
IF(AND(OR(F192&lt;=Parámetros!$B$5,F192=0,F192=""),G192&lt;=Parámetros!$D$5),IF(OR(G192="",G192=0),Parámetros!$D$5-Parámetros!$B$5+1,G192-Parámetros!$B$5+1),
IF(AND(F192&gt;Parámetros!$B$5,OR(G192&gt;Parámetros!$D$5,G192="",G192=0)),Parámetros!$D$5-F192+1,
IF(AND(F192&gt;Parámetros!$B$5,G192&lt;=Parámetros!$D$5),G192-F192+1))))),0)
-
IF(H192=1,
COUNTIFS('Selección días no hábiles'!A:A,
IF(OR(F192=0,F192="",F192&lt;Parámetros!$B$5),"&gt;="&amp;Parámetros!$B$5,"&gt;="&amp;Listas!F192),
'Selección días no hábiles'!A:A,
IF(OR(G192=0,G192="",G192&gt;=Parámetros!$D$5),"&lt;="&amp;Parámetros!$D$5,"&lt;="&amp;Listas!G192),
'Selección días no hábiles'!C:C,"X"),0)</f>
        <v>43709</v>
      </c>
      <c r="K192" s="113">
        <f>IF(I192=1,
IF(AND(OR(F192=0,F192=""),OR(G192=0,G192="")),Parámetros!$D$8-Parámetros!$B$8+1,
IF(AND(F192&lt;=Parámetros!$B$8,OR(G192&gt;Parámetros!$D$8,G192="",G192=0)),Parámetros!$D$8-Parámetros!$B$8+1,
IF(AND(F192&lt;=Parámetros!$B$8,G192&lt;=Parámetros!$D$8),IF(OR(G192="",G192=0),Parámetros!$D$8-Parámetros!$B$8+1,G192-Parámetros!$B$8+1),
IF(AND(F192&gt;Parámetros!$B$8,OR(G192&gt;Parámetros!$D$8,G192="",G192=0)),Parámetros!$D$8-F192+1,
IF(AND(F192&gt;Parámetros!$B$8,G192&lt;=Parámetros!$D$8),G192-F192+1))))),0)
-
IF(I192=1,
COUNTIFS('Selección días no hábiles'!A:A,
IF(OR(F192=0,F192="",F192&lt;Parámetros!$B$8),"&gt;="&amp;Parámetros!$B$8,"&gt;="&amp;Listas!F192),
'Selección días no hábiles'!A:A,
IF(OR(G192=0,G192="",G192&gt;=Parámetros!$D$8),"&lt;="&amp;Parámetros!$D$8,"&lt;="&amp;Listas!G192),
'Selección días no hábiles'!C:C,"X"),0)</f>
        <v>1</v>
      </c>
    </row>
    <row r="193" spans="1:11">
      <c r="A193" s="23"/>
      <c r="B193" s="152">
        <v>29722210</v>
      </c>
      <c r="C193" s="153" t="s">
        <v>457</v>
      </c>
      <c r="D193" s="153" t="s">
        <v>34</v>
      </c>
      <c r="E193" s="154" t="s">
        <v>256</v>
      </c>
      <c r="F193" s="146">
        <v>0</v>
      </c>
      <c r="G193" s="146">
        <v>0</v>
      </c>
      <c r="H193" s="113">
        <f>+IF(AND(OR(F193="",F193=0),OR(G193="",G193=0)),1,IF(AND(OR(F193&lt;=Parámetros!$B$5,F193=0,F193=""),OR(G193&gt;Parámetros!$B$5,G193="",G193=0)),1,IF(AND(F193&gt;Parámetros!$B$5,F193&lt;=Parámetros!$D$5,OR(Listas!G193&gt;Parámetros!$B$5,G193="",G193=0)),1,0)))</f>
        <v>1</v>
      </c>
      <c r="I193" s="113">
        <f>+IF(AND(OR(F193="",F193=0),OR(G193="",G193=0)),1,IF(AND(OR(F193&lt;=Parámetros!$B$8,F193=0,F193=""),OR(G193&gt;Parámetros!$B$8,G193="",G193=0)),1,IF(AND(F193&gt;Parámetros!$B$8,F193&lt;=Parámetros!$D$8,OR(Listas!G193&gt;Parámetros!$B$8,G193="",G193=0)),1,0)))</f>
        <v>1</v>
      </c>
      <c r="J193" s="113">
        <f>IF(H193=1,
IF(AND(OR(F193=0,F193=""),OR(G193=0,G193="")),Parámetros!$D$5-Parámetros!$B$5+1,
IF(AND(OR(F193&lt;=Parámetros!$B$5,F193=0,F193=""),OR(G193&gt;Parámetros!$D$5,G193="",G193=0)),Parámetros!$D$5-Parámetros!$B$5+1,
IF(AND(OR(F193&lt;=Parámetros!$B$5,F193=0,F193=""),G193&lt;=Parámetros!$D$5),IF(OR(G193="",G193=0),Parámetros!$D$5-Parámetros!$B$5+1,G193-Parámetros!$B$5+1),
IF(AND(F193&gt;Parámetros!$B$5,OR(G193&gt;Parámetros!$D$5,G193="",G193=0)),Parámetros!$D$5-F193+1,
IF(AND(F193&gt;Parámetros!$B$5,G193&lt;=Parámetros!$D$5),G193-F193+1))))),0)
-
IF(H193=1,
COUNTIFS('Selección días no hábiles'!A:A,
IF(OR(F193=0,F193="",F193&lt;Parámetros!$B$5),"&gt;="&amp;Parámetros!$B$5,"&gt;="&amp;Listas!F193),
'Selección días no hábiles'!A:A,
IF(OR(G193=0,G193="",G193&gt;=Parámetros!$D$5),"&lt;="&amp;Parámetros!$D$5,"&lt;="&amp;Listas!G193),
'Selección días no hábiles'!C:C,"X"),0)</f>
        <v>43709</v>
      </c>
      <c r="K193" s="113">
        <f>IF(I193=1,
IF(AND(OR(F193=0,F193=""),OR(G193=0,G193="")),Parámetros!$D$8-Parámetros!$B$8+1,
IF(AND(F193&lt;=Parámetros!$B$8,OR(G193&gt;Parámetros!$D$8,G193="",G193=0)),Parámetros!$D$8-Parámetros!$B$8+1,
IF(AND(F193&lt;=Parámetros!$B$8,G193&lt;=Parámetros!$D$8),IF(OR(G193="",G193=0),Parámetros!$D$8-Parámetros!$B$8+1,G193-Parámetros!$B$8+1),
IF(AND(F193&gt;Parámetros!$B$8,OR(G193&gt;Parámetros!$D$8,G193="",G193=0)),Parámetros!$D$8-F193+1,
IF(AND(F193&gt;Parámetros!$B$8,G193&lt;=Parámetros!$D$8),G193-F193+1))))),0)
-
IF(I193=1,
COUNTIFS('Selección días no hábiles'!A:A,
IF(OR(F193=0,F193="",F193&lt;Parámetros!$B$8),"&gt;="&amp;Parámetros!$B$8,"&gt;="&amp;Listas!F193),
'Selección días no hábiles'!A:A,
IF(OR(G193=0,G193="",G193&gt;=Parámetros!$D$8),"&lt;="&amp;Parámetros!$D$8,"&lt;="&amp;Listas!G193),
'Selección días no hábiles'!C:C,"X"),0)</f>
        <v>1</v>
      </c>
    </row>
    <row r="194" spans="1:11">
      <c r="A194" s="23"/>
      <c r="B194" s="152">
        <v>29348233</v>
      </c>
      <c r="C194" s="153" t="s">
        <v>458</v>
      </c>
      <c r="D194" s="153" t="s">
        <v>1503</v>
      </c>
      <c r="E194" s="154" t="s">
        <v>256</v>
      </c>
      <c r="F194" s="146">
        <v>0</v>
      </c>
      <c r="G194" s="146">
        <v>0</v>
      </c>
      <c r="H194" s="113">
        <f>+IF(AND(OR(F194="",F194=0),OR(G194="",G194=0)),1,IF(AND(OR(F194&lt;=Parámetros!$B$5,F194=0,F194=""),OR(G194&gt;Parámetros!$B$5,G194="",G194=0)),1,IF(AND(F194&gt;Parámetros!$B$5,F194&lt;=Parámetros!$D$5,OR(Listas!G194&gt;Parámetros!$B$5,G194="",G194=0)),1,0)))</f>
        <v>1</v>
      </c>
      <c r="I194" s="113">
        <f>+IF(AND(OR(F194="",F194=0),OR(G194="",G194=0)),1,IF(AND(OR(F194&lt;=Parámetros!$B$8,F194=0,F194=""),OR(G194&gt;Parámetros!$B$8,G194="",G194=0)),1,IF(AND(F194&gt;Parámetros!$B$8,F194&lt;=Parámetros!$D$8,OR(Listas!G194&gt;Parámetros!$B$8,G194="",G194=0)),1,0)))</f>
        <v>1</v>
      </c>
      <c r="J194" s="113">
        <f>IF(H194=1,
IF(AND(OR(F194=0,F194=""),OR(G194=0,G194="")),Parámetros!$D$5-Parámetros!$B$5+1,
IF(AND(OR(F194&lt;=Parámetros!$B$5,F194=0,F194=""),OR(G194&gt;Parámetros!$D$5,G194="",G194=0)),Parámetros!$D$5-Parámetros!$B$5+1,
IF(AND(OR(F194&lt;=Parámetros!$B$5,F194=0,F194=""),G194&lt;=Parámetros!$D$5),IF(OR(G194="",G194=0),Parámetros!$D$5-Parámetros!$B$5+1,G194-Parámetros!$B$5+1),
IF(AND(F194&gt;Parámetros!$B$5,OR(G194&gt;Parámetros!$D$5,G194="",G194=0)),Parámetros!$D$5-F194+1,
IF(AND(F194&gt;Parámetros!$B$5,G194&lt;=Parámetros!$D$5),G194-F194+1))))),0)
-
IF(H194=1,
COUNTIFS('Selección días no hábiles'!A:A,
IF(OR(F194=0,F194="",F194&lt;Parámetros!$B$5),"&gt;="&amp;Parámetros!$B$5,"&gt;="&amp;Listas!F194),
'Selección días no hábiles'!A:A,
IF(OR(G194=0,G194="",G194&gt;=Parámetros!$D$5),"&lt;="&amp;Parámetros!$D$5,"&lt;="&amp;Listas!G194),
'Selección días no hábiles'!C:C,"X"),0)</f>
        <v>43709</v>
      </c>
      <c r="K194" s="113">
        <f>IF(I194=1,
IF(AND(OR(F194=0,F194=""),OR(G194=0,G194="")),Parámetros!$D$8-Parámetros!$B$8+1,
IF(AND(F194&lt;=Parámetros!$B$8,OR(G194&gt;Parámetros!$D$8,G194="",G194=0)),Parámetros!$D$8-Parámetros!$B$8+1,
IF(AND(F194&lt;=Parámetros!$B$8,G194&lt;=Parámetros!$D$8),IF(OR(G194="",G194=0),Parámetros!$D$8-Parámetros!$B$8+1,G194-Parámetros!$B$8+1),
IF(AND(F194&gt;Parámetros!$B$8,OR(G194&gt;Parámetros!$D$8,G194="",G194=0)),Parámetros!$D$8-F194+1,
IF(AND(F194&gt;Parámetros!$B$8,G194&lt;=Parámetros!$D$8),G194-F194+1))))),0)
-
IF(I194=1,
COUNTIFS('Selección días no hábiles'!A:A,
IF(OR(F194=0,F194="",F194&lt;Parámetros!$B$8),"&gt;="&amp;Parámetros!$B$8,"&gt;="&amp;Listas!F194),
'Selección días no hábiles'!A:A,
IF(OR(G194=0,G194="",G194&gt;=Parámetros!$D$8),"&lt;="&amp;Parámetros!$D$8,"&lt;="&amp;Listas!G194),
'Selección días no hábiles'!C:C,"X"),0)</f>
        <v>1</v>
      </c>
    </row>
    <row r="195" spans="1:11">
      <c r="A195" s="23"/>
      <c r="B195" s="152">
        <v>33469792</v>
      </c>
      <c r="C195" s="153" t="s">
        <v>459</v>
      </c>
      <c r="D195" s="153" t="s">
        <v>1504</v>
      </c>
      <c r="E195" s="154" t="s">
        <v>256</v>
      </c>
      <c r="F195" s="146">
        <v>0</v>
      </c>
      <c r="G195" s="146">
        <v>0</v>
      </c>
      <c r="H195" s="113">
        <f>+IF(AND(OR(F195="",F195=0),OR(G195="",G195=0)),1,IF(AND(OR(F195&lt;=Parámetros!$B$5,F195=0,F195=""),OR(G195&gt;Parámetros!$B$5,G195="",G195=0)),1,IF(AND(F195&gt;Parámetros!$B$5,F195&lt;=Parámetros!$D$5,OR(Listas!G195&gt;Parámetros!$B$5,G195="",G195=0)),1,0)))</f>
        <v>1</v>
      </c>
      <c r="I195" s="113">
        <f>+IF(AND(OR(F195="",F195=0),OR(G195="",G195=0)),1,IF(AND(OR(F195&lt;=Parámetros!$B$8,F195=0,F195=""),OR(G195&gt;Parámetros!$B$8,G195="",G195=0)),1,IF(AND(F195&gt;Parámetros!$B$8,F195&lt;=Parámetros!$D$8,OR(Listas!G195&gt;Parámetros!$B$8,G195="",G195=0)),1,0)))</f>
        <v>1</v>
      </c>
      <c r="J195" s="113">
        <f>IF(H195=1,
IF(AND(OR(F195=0,F195=""),OR(G195=0,G195="")),Parámetros!$D$5-Parámetros!$B$5+1,
IF(AND(OR(F195&lt;=Parámetros!$B$5,F195=0,F195=""),OR(G195&gt;Parámetros!$D$5,G195="",G195=0)),Parámetros!$D$5-Parámetros!$B$5+1,
IF(AND(OR(F195&lt;=Parámetros!$B$5,F195=0,F195=""),G195&lt;=Parámetros!$D$5),IF(OR(G195="",G195=0),Parámetros!$D$5-Parámetros!$B$5+1,G195-Parámetros!$B$5+1),
IF(AND(F195&gt;Parámetros!$B$5,OR(G195&gt;Parámetros!$D$5,G195="",G195=0)),Parámetros!$D$5-F195+1,
IF(AND(F195&gt;Parámetros!$B$5,G195&lt;=Parámetros!$D$5),G195-F195+1))))),0)
-
IF(H195=1,
COUNTIFS('Selección días no hábiles'!A:A,
IF(OR(F195=0,F195="",F195&lt;Parámetros!$B$5),"&gt;="&amp;Parámetros!$B$5,"&gt;="&amp;Listas!F195),
'Selección días no hábiles'!A:A,
IF(OR(G195=0,G195="",G195&gt;=Parámetros!$D$5),"&lt;="&amp;Parámetros!$D$5,"&lt;="&amp;Listas!G195),
'Selección días no hábiles'!C:C,"X"),0)</f>
        <v>43709</v>
      </c>
      <c r="K195" s="113">
        <f>IF(I195=1,
IF(AND(OR(F195=0,F195=""),OR(G195=0,G195="")),Parámetros!$D$8-Parámetros!$B$8+1,
IF(AND(F195&lt;=Parámetros!$B$8,OR(G195&gt;Parámetros!$D$8,G195="",G195=0)),Parámetros!$D$8-Parámetros!$B$8+1,
IF(AND(F195&lt;=Parámetros!$B$8,G195&lt;=Parámetros!$D$8),IF(OR(G195="",G195=0),Parámetros!$D$8-Parámetros!$B$8+1,G195-Parámetros!$B$8+1),
IF(AND(F195&gt;Parámetros!$B$8,OR(G195&gt;Parámetros!$D$8,G195="",G195=0)),Parámetros!$D$8-F195+1,
IF(AND(F195&gt;Parámetros!$B$8,G195&lt;=Parámetros!$D$8),G195-F195+1))))),0)
-
IF(I195=1,
COUNTIFS('Selección días no hábiles'!A:A,
IF(OR(F195=0,F195="",F195&lt;Parámetros!$B$8),"&gt;="&amp;Parámetros!$B$8,"&gt;="&amp;Listas!F195),
'Selección días no hábiles'!A:A,
IF(OR(G195=0,G195="",G195&gt;=Parámetros!$D$8),"&lt;="&amp;Parámetros!$D$8,"&lt;="&amp;Listas!G195),
'Selección días no hábiles'!C:C,"X"),0)</f>
        <v>1</v>
      </c>
    </row>
    <row r="196" spans="1:11">
      <c r="A196" s="23"/>
      <c r="B196" s="152">
        <v>26507656</v>
      </c>
      <c r="C196" s="153" t="s">
        <v>460</v>
      </c>
      <c r="D196" s="153" t="s">
        <v>1505</v>
      </c>
      <c r="E196" s="154" t="s">
        <v>256</v>
      </c>
      <c r="F196" s="146">
        <v>0</v>
      </c>
      <c r="G196" s="146">
        <v>0</v>
      </c>
      <c r="H196" s="113">
        <f>+IF(AND(OR(F196="",F196=0),OR(G196="",G196=0)),1,IF(AND(OR(F196&lt;=Parámetros!$B$5,F196=0,F196=""),OR(G196&gt;Parámetros!$B$5,G196="",G196=0)),1,IF(AND(F196&gt;Parámetros!$B$5,F196&lt;=Parámetros!$D$5,OR(Listas!G196&gt;Parámetros!$B$5,G196="",G196=0)),1,0)))</f>
        <v>1</v>
      </c>
      <c r="I196" s="113">
        <f>+IF(AND(OR(F196="",F196=0),OR(G196="",G196=0)),1,IF(AND(OR(F196&lt;=Parámetros!$B$8,F196=0,F196=""),OR(G196&gt;Parámetros!$B$8,G196="",G196=0)),1,IF(AND(F196&gt;Parámetros!$B$8,F196&lt;=Parámetros!$D$8,OR(Listas!G196&gt;Parámetros!$B$8,G196="",G196=0)),1,0)))</f>
        <v>1</v>
      </c>
      <c r="J196" s="113">
        <f>IF(H196=1,
IF(AND(OR(F196=0,F196=""),OR(G196=0,G196="")),Parámetros!$D$5-Parámetros!$B$5+1,
IF(AND(OR(F196&lt;=Parámetros!$B$5,F196=0,F196=""),OR(G196&gt;Parámetros!$D$5,G196="",G196=0)),Parámetros!$D$5-Parámetros!$B$5+1,
IF(AND(OR(F196&lt;=Parámetros!$B$5,F196=0,F196=""),G196&lt;=Parámetros!$D$5),IF(OR(G196="",G196=0),Parámetros!$D$5-Parámetros!$B$5+1,G196-Parámetros!$B$5+1),
IF(AND(F196&gt;Parámetros!$B$5,OR(G196&gt;Parámetros!$D$5,G196="",G196=0)),Parámetros!$D$5-F196+1,
IF(AND(F196&gt;Parámetros!$B$5,G196&lt;=Parámetros!$D$5),G196-F196+1))))),0)
-
IF(H196=1,
COUNTIFS('Selección días no hábiles'!A:A,
IF(OR(F196=0,F196="",F196&lt;Parámetros!$B$5),"&gt;="&amp;Parámetros!$B$5,"&gt;="&amp;Listas!F196),
'Selección días no hábiles'!A:A,
IF(OR(G196=0,G196="",G196&gt;=Parámetros!$D$5),"&lt;="&amp;Parámetros!$D$5,"&lt;="&amp;Listas!G196),
'Selección días no hábiles'!C:C,"X"),0)</f>
        <v>43709</v>
      </c>
      <c r="K196" s="113">
        <f>IF(I196=1,
IF(AND(OR(F196=0,F196=""),OR(G196=0,G196="")),Parámetros!$D$8-Parámetros!$B$8+1,
IF(AND(F196&lt;=Parámetros!$B$8,OR(G196&gt;Parámetros!$D$8,G196="",G196=0)),Parámetros!$D$8-Parámetros!$B$8+1,
IF(AND(F196&lt;=Parámetros!$B$8,G196&lt;=Parámetros!$D$8),IF(OR(G196="",G196=0),Parámetros!$D$8-Parámetros!$B$8+1,G196-Parámetros!$B$8+1),
IF(AND(F196&gt;Parámetros!$B$8,OR(G196&gt;Parámetros!$D$8,G196="",G196=0)),Parámetros!$D$8-F196+1,
IF(AND(F196&gt;Parámetros!$B$8,G196&lt;=Parámetros!$D$8),G196-F196+1))))),0)
-
IF(I196=1,
COUNTIFS('Selección días no hábiles'!A:A,
IF(OR(F196=0,F196="",F196&lt;Parámetros!$B$8),"&gt;="&amp;Parámetros!$B$8,"&gt;="&amp;Listas!F196),
'Selección días no hábiles'!A:A,
IF(OR(G196=0,G196="",G196&gt;=Parámetros!$D$8),"&lt;="&amp;Parámetros!$D$8,"&lt;="&amp;Listas!G196),
'Selección días no hábiles'!C:C,"X"),0)</f>
        <v>1</v>
      </c>
    </row>
    <row r="197" spans="1:11">
      <c r="A197" s="23"/>
      <c r="B197" s="152">
        <v>30881624</v>
      </c>
      <c r="C197" s="153" t="s">
        <v>59</v>
      </c>
      <c r="D197" s="153" t="s">
        <v>1506</v>
      </c>
      <c r="E197" s="154" t="s">
        <v>256</v>
      </c>
      <c r="F197" s="146">
        <v>0</v>
      </c>
      <c r="G197" s="146">
        <v>0</v>
      </c>
      <c r="H197" s="113">
        <f>+IF(AND(OR(F197="",F197=0),OR(G197="",G197=0)),1,IF(AND(OR(F197&lt;=Parámetros!$B$5,F197=0,F197=""),OR(G197&gt;Parámetros!$B$5,G197="",G197=0)),1,IF(AND(F197&gt;Parámetros!$B$5,F197&lt;=Parámetros!$D$5,OR(Listas!G197&gt;Parámetros!$B$5,G197="",G197=0)),1,0)))</f>
        <v>1</v>
      </c>
      <c r="I197" s="113">
        <f>+IF(AND(OR(F197="",F197=0),OR(G197="",G197=0)),1,IF(AND(OR(F197&lt;=Parámetros!$B$8,F197=0,F197=""),OR(G197&gt;Parámetros!$B$8,G197="",G197=0)),1,IF(AND(F197&gt;Parámetros!$B$8,F197&lt;=Parámetros!$D$8,OR(Listas!G197&gt;Parámetros!$B$8,G197="",G197=0)),1,0)))</f>
        <v>1</v>
      </c>
      <c r="J197" s="113">
        <f>IF(H197=1,
IF(AND(OR(F197=0,F197=""),OR(G197=0,G197="")),Parámetros!$D$5-Parámetros!$B$5+1,
IF(AND(OR(F197&lt;=Parámetros!$B$5,F197=0,F197=""),OR(G197&gt;Parámetros!$D$5,G197="",G197=0)),Parámetros!$D$5-Parámetros!$B$5+1,
IF(AND(OR(F197&lt;=Parámetros!$B$5,F197=0,F197=""),G197&lt;=Parámetros!$D$5),IF(OR(G197="",G197=0),Parámetros!$D$5-Parámetros!$B$5+1,G197-Parámetros!$B$5+1),
IF(AND(F197&gt;Parámetros!$B$5,OR(G197&gt;Parámetros!$D$5,G197="",G197=0)),Parámetros!$D$5-F197+1,
IF(AND(F197&gt;Parámetros!$B$5,G197&lt;=Parámetros!$D$5),G197-F197+1))))),0)
-
IF(H197=1,
COUNTIFS('Selección días no hábiles'!A:A,
IF(OR(F197=0,F197="",F197&lt;Parámetros!$B$5),"&gt;="&amp;Parámetros!$B$5,"&gt;="&amp;Listas!F197),
'Selección días no hábiles'!A:A,
IF(OR(G197=0,G197="",G197&gt;=Parámetros!$D$5),"&lt;="&amp;Parámetros!$D$5,"&lt;="&amp;Listas!G197),
'Selección días no hábiles'!C:C,"X"),0)</f>
        <v>43709</v>
      </c>
      <c r="K197" s="113">
        <f>IF(I197=1,
IF(AND(OR(F197=0,F197=""),OR(G197=0,G197="")),Parámetros!$D$8-Parámetros!$B$8+1,
IF(AND(F197&lt;=Parámetros!$B$8,OR(G197&gt;Parámetros!$D$8,G197="",G197=0)),Parámetros!$D$8-Parámetros!$B$8+1,
IF(AND(F197&lt;=Parámetros!$B$8,G197&lt;=Parámetros!$D$8),IF(OR(G197="",G197=0),Parámetros!$D$8-Parámetros!$B$8+1,G197-Parámetros!$B$8+1),
IF(AND(F197&gt;Parámetros!$B$8,OR(G197&gt;Parámetros!$D$8,G197="",G197=0)),Parámetros!$D$8-F197+1,
IF(AND(F197&gt;Parámetros!$B$8,G197&lt;=Parámetros!$D$8),G197-F197+1))))),0)
-
IF(I197=1,
COUNTIFS('Selección días no hábiles'!A:A,
IF(OR(F197=0,F197="",F197&lt;Parámetros!$B$8),"&gt;="&amp;Parámetros!$B$8,"&gt;="&amp;Listas!F197),
'Selección días no hábiles'!A:A,
IF(OR(G197=0,G197="",G197&gt;=Parámetros!$D$8),"&lt;="&amp;Parámetros!$D$8,"&lt;="&amp;Listas!G197),
'Selección días no hábiles'!C:C,"X"),0)</f>
        <v>1</v>
      </c>
    </row>
    <row r="198" spans="1:11">
      <c r="A198" s="23"/>
      <c r="B198" s="152">
        <v>29088885</v>
      </c>
      <c r="C198" s="153" t="s">
        <v>461</v>
      </c>
      <c r="D198" s="153" t="s">
        <v>1507</v>
      </c>
      <c r="E198" s="154" t="s">
        <v>256</v>
      </c>
      <c r="F198" s="146">
        <v>0</v>
      </c>
      <c r="G198" s="146">
        <v>0</v>
      </c>
      <c r="H198" s="113">
        <f>+IF(AND(OR(F198="",F198=0),OR(G198="",G198=0)),1,IF(AND(OR(F198&lt;=Parámetros!$B$5,F198=0,F198=""),OR(G198&gt;Parámetros!$B$5,G198="",G198=0)),1,IF(AND(F198&gt;Parámetros!$B$5,F198&lt;=Parámetros!$D$5,OR(Listas!G198&gt;Parámetros!$B$5,G198="",G198=0)),1,0)))</f>
        <v>1</v>
      </c>
      <c r="I198" s="113">
        <f>+IF(AND(OR(F198="",F198=0),OR(G198="",G198=0)),1,IF(AND(OR(F198&lt;=Parámetros!$B$8,F198=0,F198=""),OR(G198&gt;Parámetros!$B$8,G198="",G198=0)),1,IF(AND(F198&gt;Parámetros!$B$8,F198&lt;=Parámetros!$D$8,OR(Listas!G198&gt;Parámetros!$B$8,G198="",G198=0)),1,0)))</f>
        <v>1</v>
      </c>
      <c r="J198" s="113">
        <f>IF(H198=1,
IF(AND(OR(F198=0,F198=""),OR(G198=0,G198="")),Parámetros!$D$5-Parámetros!$B$5+1,
IF(AND(OR(F198&lt;=Parámetros!$B$5,F198=0,F198=""),OR(G198&gt;Parámetros!$D$5,G198="",G198=0)),Parámetros!$D$5-Parámetros!$B$5+1,
IF(AND(OR(F198&lt;=Parámetros!$B$5,F198=0,F198=""),G198&lt;=Parámetros!$D$5),IF(OR(G198="",G198=0),Parámetros!$D$5-Parámetros!$B$5+1,G198-Parámetros!$B$5+1),
IF(AND(F198&gt;Parámetros!$B$5,OR(G198&gt;Parámetros!$D$5,G198="",G198=0)),Parámetros!$D$5-F198+1,
IF(AND(F198&gt;Parámetros!$B$5,G198&lt;=Parámetros!$D$5),G198-F198+1))))),0)
-
IF(H198=1,
COUNTIFS('Selección días no hábiles'!A:A,
IF(OR(F198=0,F198="",F198&lt;Parámetros!$B$5),"&gt;="&amp;Parámetros!$B$5,"&gt;="&amp;Listas!F198),
'Selección días no hábiles'!A:A,
IF(OR(G198=0,G198="",G198&gt;=Parámetros!$D$5),"&lt;="&amp;Parámetros!$D$5,"&lt;="&amp;Listas!G198),
'Selección días no hábiles'!C:C,"X"),0)</f>
        <v>43709</v>
      </c>
      <c r="K198" s="113">
        <f>IF(I198=1,
IF(AND(OR(F198=0,F198=""),OR(G198=0,G198="")),Parámetros!$D$8-Parámetros!$B$8+1,
IF(AND(F198&lt;=Parámetros!$B$8,OR(G198&gt;Parámetros!$D$8,G198="",G198=0)),Parámetros!$D$8-Parámetros!$B$8+1,
IF(AND(F198&lt;=Parámetros!$B$8,G198&lt;=Parámetros!$D$8),IF(OR(G198="",G198=0),Parámetros!$D$8-Parámetros!$B$8+1,G198-Parámetros!$B$8+1),
IF(AND(F198&gt;Parámetros!$B$8,OR(G198&gt;Parámetros!$D$8,G198="",G198=0)),Parámetros!$D$8-F198+1,
IF(AND(F198&gt;Parámetros!$B$8,G198&lt;=Parámetros!$D$8),G198-F198+1))))),0)
-
IF(I198=1,
COUNTIFS('Selección días no hábiles'!A:A,
IF(OR(F198=0,F198="",F198&lt;Parámetros!$B$8),"&gt;="&amp;Parámetros!$B$8,"&gt;="&amp;Listas!F198),
'Selección días no hábiles'!A:A,
IF(OR(G198=0,G198="",G198&gt;=Parámetros!$D$8),"&lt;="&amp;Parámetros!$D$8,"&lt;="&amp;Listas!G198),
'Selección días no hábiles'!C:C,"X"),0)</f>
        <v>1</v>
      </c>
    </row>
    <row r="199" spans="1:11">
      <c r="A199" s="23"/>
      <c r="B199" s="152">
        <v>29757641</v>
      </c>
      <c r="C199" s="153" t="s">
        <v>462</v>
      </c>
      <c r="D199" s="153" t="s">
        <v>805</v>
      </c>
      <c r="E199" s="154" t="s">
        <v>256</v>
      </c>
      <c r="F199" s="146">
        <v>0</v>
      </c>
      <c r="G199" s="146">
        <v>0</v>
      </c>
      <c r="H199" s="113">
        <f>+IF(AND(OR(F199="",F199=0),OR(G199="",G199=0)),1,IF(AND(OR(F199&lt;=Parámetros!$B$5,F199=0,F199=""),OR(G199&gt;Parámetros!$B$5,G199="",G199=0)),1,IF(AND(F199&gt;Parámetros!$B$5,F199&lt;=Parámetros!$D$5,OR(Listas!G199&gt;Parámetros!$B$5,G199="",G199=0)),1,0)))</f>
        <v>1</v>
      </c>
      <c r="I199" s="113">
        <f>+IF(AND(OR(F199="",F199=0),OR(G199="",G199=0)),1,IF(AND(OR(F199&lt;=Parámetros!$B$8,F199=0,F199=""),OR(G199&gt;Parámetros!$B$8,G199="",G199=0)),1,IF(AND(F199&gt;Parámetros!$B$8,F199&lt;=Parámetros!$D$8,OR(Listas!G199&gt;Parámetros!$B$8,G199="",G199=0)),1,0)))</f>
        <v>1</v>
      </c>
      <c r="J199" s="113">
        <f>IF(H199=1,
IF(AND(OR(F199=0,F199=""),OR(G199=0,G199="")),Parámetros!$D$5-Parámetros!$B$5+1,
IF(AND(OR(F199&lt;=Parámetros!$B$5,F199=0,F199=""),OR(G199&gt;Parámetros!$D$5,G199="",G199=0)),Parámetros!$D$5-Parámetros!$B$5+1,
IF(AND(OR(F199&lt;=Parámetros!$B$5,F199=0,F199=""),G199&lt;=Parámetros!$D$5),IF(OR(G199="",G199=0),Parámetros!$D$5-Parámetros!$B$5+1,G199-Parámetros!$B$5+1),
IF(AND(F199&gt;Parámetros!$B$5,OR(G199&gt;Parámetros!$D$5,G199="",G199=0)),Parámetros!$D$5-F199+1,
IF(AND(F199&gt;Parámetros!$B$5,G199&lt;=Parámetros!$D$5),G199-F199+1))))),0)
-
IF(H199=1,
COUNTIFS('Selección días no hábiles'!A:A,
IF(OR(F199=0,F199="",F199&lt;Parámetros!$B$5),"&gt;="&amp;Parámetros!$B$5,"&gt;="&amp;Listas!F199),
'Selección días no hábiles'!A:A,
IF(OR(G199=0,G199="",G199&gt;=Parámetros!$D$5),"&lt;="&amp;Parámetros!$D$5,"&lt;="&amp;Listas!G199),
'Selección días no hábiles'!C:C,"X"),0)</f>
        <v>43709</v>
      </c>
      <c r="K199" s="113">
        <f>IF(I199=1,
IF(AND(OR(F199=0,F199=""),OR(G199=0,G199="")),Parámetros!$D$8-Parámetros!$B$8+1,
IF(AND(F199&lt;=Parámetros!$B$8,OR(G199&gt;Parámetros!$D$8,G199="",G199=0)),Parámetros!$D$8-Parámetros!$B$8+1,
IF(AND(F199&lt;=Parámetros!$B$8,G199&lt;=Parámetros!$D$8),IF(OR(G199="",G199=0),Parámetros!$D$8-Parámetros!$B$8+1,G199-Parámetros!$B$8+1),
IF(AND(F199&gt;Parámetros!$B$8,OR(G199&gt;Parámetros!$D$8,G199="",G199=0)),Parámetros!$D$8-F199+1,
IF(AND(F199&gt;Parámetros!$B$8,G199&lt;=Parámetros!$D$8),G199-F199+1))))),0)
-
IF(I199=1,
COUNTIFS('Selección días no hábiles'!A:A,
IF(OR(F199=0,F199="",F199&lt;Parámetros!$B$8),"&gt;="&amp;Parámetros!$B$8,"&gt;="&amp;Listas!F199),
'Selección días no hábiles'!A:A,
IF(OR(G199=0,G199="",G199&gt;=Parámetros!$D$8),"&lt;="&amp;Parámetros!$D$8,"&lt;="&amp;Listas!G199),
'Selección días no hábiles'!C:C,"X"),0)</f>
        <v>1</v>
      </c>
    </row>
    <row r="200" spans="1:11">
      <c r="A200" s="23"/>
      <c r="B200" s="152">
        <v>26354833</v>
      </c>
      <c r="C200" s="153" t="s">
        <v>463</v>
      </c>
      <c r="D200" s="153" t="s">
        <v>1508</v>
      </c>
      <c r="E200" s="154" t="s">
        <v>256</v>
      </c>
      <c r="F200" s="146">
        <v>0</v>
      </c>
      <c r="G200" s="146">
        <v>0</v>
      </c>
      <c r="H200" s="113">
        <f>+IF(AND(OR(F200="",F200=0),OR(G200="",G200=0)),1,IF(AND(OR(F200&lt;=Parámetros!$B$5,F200=0,F200=""),OR(G200&gt;Parámetros!$B$5,G200="",G200=0)),1,IF(AND(F200&gt;Parámetros!$B$5,F200&lt;=Parámetros!$D$5,OR(Listas!G200&gt;Parámetros!$B$5,G200="",G200=0)),1,0)))</f>
        <v>1</v>
      </c>
      <c r="I200" s="113">
        <f>+IF(AND(OR(F200="",F200=0),OR(G200="",G200=0)),1,IF(AND(OR(F200&lt;=Parámetros!$B$8,F200=0,F200=""),OR(G200&gt;Parámetros!$B$8,G200="",G200=0)),1,IF(AND(F200&gt;Parámetros!$B$8,F200&lt;=Parámetros!$D$8,OR(Listas!G200&gt;Parámetros!$B$8,G200="",G200=0)),1,0)))</f>
        <v>1</v>
      </c>
      <c r="J200" s="113">
        <f>IF(H200=1,
IF(AND(OR(F200=0,F200=""),OR(G200=0,G200="")),Parámetros!$D$5-Parámetros!$B$5+1,
IF(AND(OR(F200&lt;=Parámetros!$B$5,F200=0,F200=""),OR(G200&gt;Parámetros!$D$5,G200="",G200=0)),Parámetros!$D$5-Parámetros!$B$5+1,
IF(AND(OR(F200&lt;=Parámetros!$B$5,F200=0,F200=""),G200&lt;=Parámetros!$D$5),IF(OR(G200="",G200=0),Parámetros!$D$5-Parámetros!$B$5+1,G200-Parámetros!$B$5+1),
IF(AND(F200&gt;Parámetros!$B$5,OR(G200&gt;Parámetros!$D$5,G200="",G200=0)),Parámetros!$D$5-F200+1,
IF(AND(F200&gt;Parámetros!$B$5,G200&lt;=Parámetros!$D$5),G200-F200+1))))),0)
-
IF(H200=1,
COUNTIFS('Selección días no hábiles'!A:A,
IF(OR(F200=0,F200="",F200&lt;Parámetros!$B$5),"&gt;="&amp;Parámetros!$B$5,"&gt;="&amp;Listas!F200),
'Selección días no hábiles'!A:A,
IF(OR(G200=0,G200="",G200&gt;=Parámetros!$D$5),"&lt;="&amp;Parámetros!$D$5,"&lt;="&amp;Listas!G200),
'Selección días no hábiles'!C:C,"X"),0)</f>
        <v>43709</v>
      </c>
      <c r="K200" s="113">
        <f>IF(I200=1,
IF(AND(OR(F200=0,F200=""),OR(G200=0,G200="")),Parámetros!$D$8-Parámetros!$B$8+1,
IF(AND(F200&lt;=Parámetros!$B$8,OR(G200&gt;Parámetros!$D$8,G200="",G200=0)),Parámetros!$D$8-Parámetros!$B$8+1,
IF(AND(F200&lt;=Parámetros!$B$8,G200&lt;=Parámetros!$D$8),IF(OR(G200="",G200=0),Parámetros!$D$8-Parámetros!$B$8+1,G200-Parámetros!$B$8+1),
IF(AND(F200&gt;Parámetros!$B$8,OR(G200&gt;Parámetros!$D$8,G200="",G200=0)),Parámetros!$D$8-F200+1,
IF(AND(F200&gt;Parámetros!$B$8,G200&lt;=Parámetros!$D$8),G200-F200+1))))),0)
-
IF(I200=1,
COUNTIFS('Selección días no hábiles'!A:A,
IF(OR(F200=0,F200="",F200&lt;Parámetros!$B$8),"&gt;="&amp;Parámetros!$B$8,"&gt;="&amp;Listas!F200),
'Selección días no hábiles'!A:A,
IF(OR(G200=0,G200="",G200&gt;=Parámetros!$D$8),"&lt;="&amp;Parámetros!$D$8,"&lt;="&amp;Listas!G200),
'Selección días no hábiles'!C:C,"X"),0)</f>
        <v>1</v>
      </c>
    </row>
    <row r="201" spans="1:11">
      <c r="A201" s="23"/>
      <c r="B201" s="152">
        <v>16628235</v>
      </c>
      <c r="C201" s="153" t="s">
        <v>464</v>
      </c>
      <c r="D201" s="153" t="s">
        <v>1509</v>
      </c>
      <c r="E201" s="154" t="s">
        <v>256</v>
      </c>
      <c r="F201" s="146">
        <v>0</v>
      </c>
      <c r="G201" s="146">
        <v>0</v>
      </c>
      <c r="H201" s="113">
        <f>+IF(AND(OR(F201="",F201=0),OR(G201="",G201=0)),1,IF(AND(OR(F201&lt;=Parámetros!$B$5,F201=0,F201=""),OR(G201&gt;Parámetros!$B$5,G201="",G201=0)),1,IF(AND(F201&gt;Parámetros!$B$5,F201&lt;=Parámetros!$D$5,OR(Listas!G201&gt;Parámetros!$B$5,G201="",G201=0)),1,0)))</f>
        <v>1</v>
      </c>
      <c r="I201" s="113">
        <f>+IF(AND(OR(F201="",F201=0),OR(G201="",G201=0)),1,IF(AND(OR(F201&lt;=Parámetros!$B$8,F201=0,F201=""),OR(G201&gt;Parámetros!$B$8,G201="",G201=0)),1,IF(AND(F201&gt;Parámetros!$B$8,F201&lt;=Parámetros!$D$8,OR(Listas!G201&gt;Parámetros!$B$8,G201="",G201=0)),1,0)))</f>
        <v>1</v>
      </c>
      <c r="J201" s="113">
        <f>IF(H201=1,
IF(AND(OR(F201=0,F201=""),OR(G201=0,G201="")),Parámetros!$D$5-Parámetros!$B$5+1,
IF(AND(OR(F201&lt;=Parámetros!$B$5,F201=0,F201=""),OR(G201&gt;Parámetros!$D$5,G201="",G201=0)),Parámetros!$D$5-Parámetros!$B$5+1,
IF(AND(OR(F201&lt;=Parámetros!$B$5,F201=0,F201=""),G201&lt;=Parámetros!$D$5),IF(OR(G201="",G201=0),Parámetros!$D$5-Parámetros!$B$5+1,G201-Parámetros!$B$5+1),
IF(AND(F201&gt;Parámetros!$B$5,OR(G201&gt;Parámetros!$D$5,G201="",G201=0)),Parámetros!$D$5-F201+1,
IF(AND(F201&gt;Parámetros!$B$5,G201&lt;=Parámetros!$D$5),G201-F201+1))))),0)
-
IF(H201=1,
COUNTIFS('Selección días no hábiles'!A:A,
IF(OR(F201=0,F201="",F201&lt;Parámetros!$B$5),"&gt;="&amp;Parámetros!$B$5,"&gt;="&amp;Listas!F201),
'Selección días no hábiles'!A:A,
IF(OR(G201=0,G201="",G201&gt;=Parámetros!$D$5),"&lt;="&amp;Parámetros!$D$5,"&lt;="&amp;Listas!G201),
'Selección días no hábiles'!C:C,"X"),0)</f>
        <v>43709</v>
      </c>
      <c r="K201" s="113">
        <f>IF(I201=1,
IF(AND(OR(F201=0,F201=""),OR(G201=0,G201="")),Parámetros!$D$8-Parámetros!$B$8+1,
IF(AND(F201&lt;=Parámetros!$B$8,OR(G201&gt;Parámetros!$D$8,G201="",G201=0)),Parámetros!$D$8-Parámetros!$B$8+1,
IF(AND(F201&lt;=Parámetros!$B$8,G201&lt;=Parámetros!$D$8),IF(OR(G201="",G201=0),Parámetros!$D$8-Parámetros!$B$8+1,G201-Parámetros!$B$8+1),
IF(AND(F201&gt;Parámetros!$B$8,OR(G201&gt;Parámetros!$D$8,G201="",G201=0)),Parámetros!$D$8-F201+1,
IF(AND(F201&gt;Parámetros!$B$8,G201&lt;=Parámetros!$D$8),G201-F201+1))))),0)
-
IF(I201=1,
COUNTIFS('Selección días no hábiles'!A:A,
IF(OR(F201=0,F201="",F201&lt;Parámetros!$B$8),"&gt;="&amp;Parámetros!$B$8,"&gt;="&amp;Listas!F201),
'Selección días no hábiles'!A:A,
IF(OR(G201=0,G201="",G201&gt;=Parámetros!$D$8),"&lt;="&amp;Parámetros!$D$8,"&lt;="&amp;Listas!G201),
'Selección días no hábiles'!C:C,"X"),0)</f>
        <v>1</v>
      </c>
    </row>
    <row r="202" spans="1:11">
      <c r="A202" s="23"/>
      <c r="B202" s="152">
        <v>33309411</v>
      </c>
      <c r="C202" s="153" t="s">
        <v>465</v>
      </c>
      <c r="D202" s="153" t="s">
        <v>1510</v>
      </c>
      <c r="E202" s="154" t="s">
        <v>256</v>
      </c>
      <c r="F202" s="146">
        <v>0</v>
      </c>
      <c r="G202" s="146">
        <v>0</v>
      </c>
      <c r="H202" s="113">
        <f>+IF(AND(OR(F202="",F202=0),OR(G202="",G202=0)),1,IF(AND(OR(F202&lt;=Parámetros!$B$5,F202=0,F202=""),OR(G202&gt;Parámetros!$B$5,G202="",G202=0)),1,IF(AND(F202&gt;Parámetros!$B$5,F202&lt;=Parámetros!$D$5,OR(Listas!G202&gt;Parámetros!$B$5,G202="",G202=0)),1,0)))</f>
        <v>1</v>
      </c>
      <c r="I202" s="113">
        <f>+IF(AND(OR(F202="",F202=0),OR(G202="",G202=0)),1,IF(AND(OR(F202&lt;=Parámetros!$B$8,F202=0,F202=""),OR(G202&gt;Parámetros!$B$8,G202="",G202=0)),1,IF(AND(F202&gt;Parámetros!$B$8,F202&lt;=Parámetros!$D$8,OR(Listas!G202&gt;Parámetros!$B$8,G202="",G202=0)),1,0)))</f>
        <v>1</v>
      </c>
      <c r="J202" s="113">
        <f>IF(H202=1,
IF(AND(OR(F202=0,F202=""),OR(G202=0,G202="")),Parámetros!$D$5-Parámetros!$B$5+1,
IF(AND(OR(F202&lt;=Parámetros!$B$5,F202=0,F202=""),OR(G202&gt;Parámetros!$D$5,G202="",G202=0)),Parámetros!$D$5-Parámetros!$B$5+1,
IF(AND(OR(F202&lt;=Parámetros!$B$5,F202=0,F202=""),G202&lt;=Parámetros!$D$5),IF(OR(G202="",G202=0),Parámetros!$D$5-Parámetros!$B$5+1,G202-Parámetros!$B$5+1),
IF(AND(F202&gt;Parámetros!$B$5,OR(G202&gt;Parámetros!$D$5,G202="",G202=0)),Parámetros!$D$5-F202+1,
IF(AND(F202&gt;Parámetros!$B$5,G202&lt;=Parámetros!$D$5),G202-F202+1))))),0)
-
IF(H202=1,
COUNTIFS('Selección días no hábiles'!A:A,
IF(OR(F202=0,F202="",F202&lt;Parámetros!$B$5),"&gt;="&amp;Parámetros!$B$5,"&gt;="&amp;Listas!F202),
'Selección días no hábiles'!A:A,
IF(OR(G202=0,G202="",G202&gt;=Parámetros!$D$5),"&lt;="&amp;Parámetros!$D$5,"&lt;="&amp;Listas!G202),
'Selección días no hábiles'!C:C,"X"),0)</f>
        <v>43709</v>
      </c>
      <c r="K202" s="113">
        <f>IF(I202=1,
IF(AND(OR(F202=0,F202=""),OR(G202=0,G202="")),Parámetros!$D$8-Parámetros!$B$8+1,
IF(AND(F202&lt;=Parámetros!$B$8,OR(G202&gt;Parámetros!$D$8,G202="",G202=0)),Parámetros!$D$8-Parámetros!$B$8+1,
IF(AND(F202&lt;=Parámetros!$B$8,G202&lt;=Parámetros!$D$8),IF(OR(G202="",G202=0),Parámetros!$D$8-Parámetros!$B$8+1,G202-Parámetros!$B$8+1),
IF(AND(F202&gt;Parámetros!$B$8,OR(G202&gt;Parámetros!$D$8,G202="",G202=0)),Parámetros!$D$8-F202+1,
IF(AND(F202&gt;Parámetros!$B$8,G202&lt;=Parámetros!$D$8),G202-F202+1))))),0)
-
IF(I202=1,
COUNTIFS('Selección días no hábiles'!A:A,
IF(OR(F202=0,F202="",F202&lt;Parámetros!$B$8),"&gt;="&amp;Parámetros!$B$8,"&gt;="&amp;Listas!F202),
'Selección días no hábiles'!A:A,
IF(OR(G202=0,G202="",G202&gt;=Parámetros!$D$8),"&lt;="&amp;Parámetros!$D$8,"&lt;="&amp;Listas!G202),
'Selección días no hábiles'!C:C,"X"),0)</f>
        <v>1</v>
      </c>
    </row>
    <row r="203" spans="1:11">
      <c r="A203" s="23"/>
      <c r="B203" s="152">
        <v>35101383</v>
      </c>
      <c r="C203" s="153" t="s">
        <v>466</v>
      </c>
      <c r="D203" s="153" t="s">
        <v>1511</v>
      </c>
      <c r="E203" s="154" t="s">
        <v>256</v>
      </c>
      <c r="F203" s="146">
        <v>0</v>
      </c>
      <c r="G203" s="146">
        <v>0</v>
      </c>
      <c r="H203" s="113">
        <f>+IF(AND(OR(F203="",F203=0),OR(G203="",G203=0)),1,IF(AND(OR(F203&lt;=Parámetros!$B$5,F203=0,F203=""),OR(G203&gt;Parámetros!$B$5,G203="",G203=0)),1,IF(AND(F203&gt;Parámetros!$B$5,F203&lt;=Parámetros!$D$5,OR(Listas!G203&gt;Parámetros!$B$5,G203="",G203=0)),1,0)))</f>
        <v>1</v>
      </c>
      <c r="I203" s="113">
        <f>+IF(AND(OR(F203="",F203=0),OR(G203="",G203=0)),1,IF(AND(OR(F203&lt;=Parámetros!$B$8,F203=0,F203=""),OR(G203&gt;Parámetros!$B$8,G203="",G203=0)),1,IF(AND(F203&gt;Parámetros!$B$8,F203&lt;=Parámetros!$D$8,OR(Listas!G203&gt;Parámetros!$B$8,G203="",G203=0)),1,0)))</f>
        <v>1</v>
      </c>
      <c r="J203" s="113">
        <f>IF(H203=1,
IF(AND(OR(F203=0,F203=""),OR(G203=0,G203="")),Parámetros!$D$5-Parámetros!$B$5+1,
IF(AND(OR(F203&lt;=Parámetros!$B$5,F203=0,F203=""),OR(G203&gt;Parámetros!$D$5,G203="",G203=0)),Parámetros!$D$5-Parámetros!$B$5+1,
IF(AND(OR(F203&lt;=Parámetros!$B$5,F203=0,F203=""),G203&lt;=Parámetros!$D$5),IF(OR(G203="",G203=0),Parámetros!$D$5-Parámetros!$B$5+1,G203-Parámetros!$B$5+1),
IF(AND(F203&gt;Parámetros!$B$5,OR(G203&gt;Parámetros!$D$5,G203="",G203=0)),Parámetros!$D$5-F203+1,
IF(AND(F203&gt;Parámetros!$B$5,G203&lt;=Parámetros!$D$5),G203-F203+1))))),0)
-
IF(H203=1,
COUNTIFS('Selección días no hábiles'!A:A,
IF(OR(F203=0,F203="",F203&lt;Parámetros!$B$5),"&gt;="&amp;Parámetros!$B$5,"&gt;="&amp;Listas!F203),
'Selección días no hábiles'!A:A,
IF(OR(G203=0,G203="",G203&gt;=Parámetros!$D$5),"&lt;="&amp;Parámetros!$D$5,"&lt;="&amp;Listas!G203),
'Selección días no hábiles'!C:C,"X"),0)</f>
        <v>43709</v>
      </c>
      <c r="K203" s="113">
        <f>IF(I203=1,
IF(AND(OR(F203=0,F203=""),OR(G203=0,G203="")),Parámetros!$D$8-Parámetros!$B$8+1,
IF(AND(F203&lt;=Parámetros!$B$8,OR(G203&gt;Parámetros!$D$8,G203="",G203=0)),Parámetros!$D$8-Parámetros!$B$8+1,
IF(AND(F203&lt;=Parámetros!$B$8,G203&lt;=Parámetros!$D$8),IF(OR(G203="",G203=0),Parámetros!$D$8-Parámetros!$B$8+1,G203-Parámetros!$B$8+1),
IF(AND(F203&gt;Parámetros!$B$8,OR(G203&gt;Parámetros!$D$8,G203="",G203=0)),Parámetros!$D$8-F203+1,
IF(AND(F203&gt;Parámetros!$B$8,G203&lt;=Parámetros!$D$8),G203-F203+1))))),0)
-
IF(I203=1,
COUNTIFS('Selección días no hábiles'!A:A,
IF(OR(F203=0,F203="",F203&lt;Parámetros!$B$8),"&gt;="&amp;Parámetros!$B$8,"&gt;="&amp;Listas!F203),
'Selección días no hábiles'!A:A,
IF(OR(G203=0,G203="",G203&gt;=Parámetros!$D$8),"&lt;="&amp;Parámetros!$D$8,"&lt;="&amp;Listas!G203),
'Selección días no hábiles'!C:C,"X"),0)</f>
        <v>1</v>
      </c>
    </row>
    <row r="204" spans="1:11">
      <c r="A204" s="23"/>
      <c r="B204" s="152">
        <v>32376187</v>
      </c>
      <c r="C204" s="153" t="s">
        <v>467</v>
      </c>
      <c r="D204" s="153" t="s">
        <v>805</v>
      </c>
      <c r="E204" s="154" t="s">
        <v>256</v>
      </c>
      <c r="F204" s="146">
        <v>0</v>
      </c>
      <c r="G204" s="146">
        <v>0</v>
      </c>
      <c r="H204" s="113">
        <f>+IF(AND(OR(F204="",F204=0),OR(G204="",G204=0)),1,IF(AND(OR(F204&lt;=Parámetros!$B$5,F204=0,F204=""),OR(G204&gt;Parámetros!$B$5,G204="",G204=0)),1,IF(AND(F204&gt;Parámetros!$B$5,F204&lt;=Parámetros!$D$5,OR(Listas!G204&gt;Parámetros!$B$5,G204="",G204=0)),1,0)))</f>
        <v>1</v>
      </c>
      <c r="I204" s="113">
        <f>+IF(AND(OR(F204="",F204=0),OR(G204="",G204=0)),1,IF(AND(OR(F204&lt;=Parámetros!$B$8,F204=0,F204=""),OR(G204&gt;Parámetros!$B$8,G204="",G204=0)),1,IF(AND(F204&gt;Parámetros!$B$8,F204&lt;=Parámetros!$D$8,OR(Listas!G204&gt;Parámetros!$B$8,G204="",G204=0)),1,0)))</f>
        <v>1</v>
      </c>
      <c r="J204" s="113">
        <f>IF(H204=1,
IF(AND(OR(F204=0,F204=""),OR(G204=0,G204="")),Parámetros!$D$5-Parámetros!$B$5+1,
IF(AND(OR(F204&lt;=Parámetros!$B$5,F204=0,F204=""),OR(G204&gt;Parámetros!$D$5,G204="",G204=0)),Parámetros!$D$5-Parámetros!$B$5+1,
IF(AND(OR(F204&lt;=Parámetros!$B$5,F204=0,F204=""),G204&lt;=Parámetros!$D$5),IF(OR(G204="",G204=0),Parámetros!$D$5-Parámetros!$B$5+1,G204-Parámetros!$B$5+1),
IF(AND(F204&gt;Parámetros!$B$5,OR(G204&gt;Parámetros!$D$5,G204="",G204=0)),Parámetros!$D$5-F204+1,
IF(AND(F204&gt;Parámetros!$B$5,G204&lt;=Parámetros!$D$5),G204-F204+1))))),0)
-
IF(H204=1,
COUNTIFS('Selección días no hábiles'!A:A,
IF(OR(F204=0,F204="",F204&lt;Parámetros!$B$5),"&gt;="&amp;Parámetros!$B$5,"&gt;="&amp;Listas!F204),
'Selección días no hábiles'!A:A,
IF(OR(G204=0,G204="",G204&gt;=Parámetros!$D$5),"&lt;="&amp;Parámetros!$D$5,"&lt;="&amp;Listas!G204),
'Selección días no hábiles'!C:C,"X"),0)</f>
        <v>43709</v>
      </c>
      <c r="K204" s="113">
        <f>IF(I204=1,
IF(AND(OR(F204=0,F204=""),OR(G204=0,G204="")),Parámetros!$D$8-Parámetros!$B$8+1,
IF(AND(F204&lt;=Parámetros!$B$8,OR(G204&gt;Parámetros!$D$8,G204="",G204=0)),Parámetros!$D$8-Parámetros!$B$8+1,
IF(AND(F204&lt;=Parámetros!$B$8,G204&lt;=Parámetros!$D$8),IF(OR(G204="",G204=0),Parámetros!$D$8-Parámetros!$B$8+1,G204-Parámetros!$B$8+1),
IF(AND(F204&gt;Parámetros!$B$8,OR(G204&gt;Parámetros!$D$8,G204="",G204=0)),Parámetros!$D$8-F204+1,
IF(AND(F204&gt;Parámetros!$B$8,G204&lt;=Parámetros!$D$8),G204-F204+1))))),0)
-
IF(I204=1,
COUNTIFS('Selección días no hábiles'!A:A,
IF(OR(F204=0,F204="",F204&lt;Parámetros!$B$8),"&gt;="&amp;Parámetros!$B$8,"&gt;="&amp;Listas!F204),
'Selección días no hábiles'!A:A,
IF(OR(G204=0,G204="",G204&gt;=Parámetros!$D$8),"&lt;="&amp;Parámetros!$D$8,"&lt;="&amp;Listas!G204),
'Selección días no hábiles'!C:C,"X"),0)</f>
        <v>1</v>
      </c>
    </row>
    <row r="205" spans="1:11">
      <c r="A205" s="23"/>
      <c r="B205" s="152">
        <v>32074798</v>
      </c>
      <c r="C205" s="153" t="s">
        <v>468</v>
      </c>
      <c r="D205" s="153" t="s">
        <v>1512</v>
      </c>
      <c r="E205" s="154" t="s">
        <v>256</v>
      </c>
      <c r="F205" s="146">
        <v>0</v>
      </c>
      <c r="G205" s="146">
        <v>0</v>
      </c>
      <c r="H205" s="113">
        <f>+IF(AND(OR(F205="",F205=0),OR(G205="",G205=0)),1,IF(AND(OR(F205&lt;=Parámetros!$B$5,F205=0,F205=""),OR(G205&gt;Parámetros!$B$5,G205="",G205=0)),1,IF(AND(F205&gt;Parámetros!$B$5,F205&lt;=Parámetros!$D$5,OR(Listas!G205&gt;Parámetros!$B$5,G205="",G205=0)),1,0)))</f>
        <v>1</v>
      </c>
      <c r="I205" s="113">
        <f>+IF(AND(OR(F205="",F205=0),OR(G205="",G205=0)),1,IF(AND(OR(F205&lt;=Parámetros!$B$8,F205=0,F205=""),OR(G205&gt;Parámetros!$B$8,G205="",G205=0)),1,IF(AND(F205&gt;Parámetros!$B$8,F205&lt;=Parámetros!$D$8,OR(Listas!G205&gt;Parámetros!$B$8,G205="",G205=0)),1,0)))</f>
        <v>1</v>
      </c>
      <c r="J205" s="113">
        <f>IF(H205=1,
IF(AND(OR(F205=0,F205=""),OR(G205=0,G205="")),Parámetros!$D$5-Parámetros!$B$5+1,
IF(AND(OR(F205&lt;=Parámetros!$B$5,F205=0,F205=""),OR(G205&gt;Parámetros!$D$5,G205="",G205=0)),Parámetros!$D$5-Parámetros!$B$5+1,
IF(AND(OR(F205&lt;=Parámetros!$B$5,F205=0,F205=""),G205&lt;=Parámetros!$D$5),IF(OR(G205="",G205=0),Parámetros!$D$5-Parámetros!$B$5+1,G205-Parámetros!$B$5+1),
IF(AND(F205&gt;Parámetros!$B$5,OR(G205&gt;Parámetros!$D$5,G205="",G205=0)),Parámetros!$D$5-F205+1,
IF(AND(F205&gt;Parámetros!$B$5,G205&lt;=Parámetros!$D$5),G205-F205+1))))),0)
-
IF(H205=1,
COUNTIFS('Selección días no hábiles'!A:A,
IF(OR(F205=0,F205="",F205&lt;Parámetros!$B$5),"&gt;="&amp;Parámetros!$B$5,"&gt;="&amp;Listas!F205),
'Selección días no hábiles'!A:A,
IF(OR(G205=0,G205="",G205&gt;=Parámetros!$D$5),"&lt;="&amp;Parámetros!$D$5,"&lt;="&amp;Listas!G205),
'Selección días no hábiles'!C:C,"X"),0)</f>
        <v>43709</v>
      </c>
      <c r="K205" s="113">
        <f>IF(I205=1,
IF(AND(OR(F205=0,F205=""),OR(G205=0,G205="")),Parámetros!$D$8-Parámetros!$B$8+1,
IF(AND(F205&lt;=Parámetros!$B$8,OR(G205&gt;Parámetros!$D$8,G205="",G205=0)),Parámetros!$D$8-Parámetros!$B$8+1,
IF(AND(F205&lt;=Parámetros!$B$8,G205&lt;=Parámetros!$D$8),IF(OR(G205="",G205=0),Parámetros!$D$8-Parámetros!$B$8+1,G205-Parámetros!$B$8+1),
IF(AND(F205&gt;Parámetros!$B$8,OR(G205&gt;Parámetros!$D$8,G205="",G205=0)),Parámetros!$D$8-F205+1,
IF(AND(F205&gt;Parámetros!$B$8,G205&lt;=Parámetros!$D$8),G205-F205+1))))),0)
-
IF(I205=1,
COUNTIFS('Selección días no hábiles'!A:A,
IF(OR(F205=0,F205="",F205&lt;Parámetros!$B$8),"&gt;="&amp;Parámetros!$B$8,"&gt;="&amp;Listas!F205),
'Selección días no hábiles'!A:A,
IF(OR(G205=0,G205="",G205&gt;=Parámetros!$D$8),"&lt;="&amp;Parámetros!$D$8,"&lt;="&amp;Listas!G205),
'Selección días no hábiles'!C:C,"X"),0)</f>
        <v>1</v>
      </c>
    </row>
    <row r="206" spans="1:11">
      <c r="A206" s="23"/>
      <c r="B206" s="152">
        <v>33931815</v>
      </c>
      <c r="C206" s="153" t="s">
        <v>469</v>
      </c>
      <c r="D206" s="153" t="s">
        <v>1513</v>
      </c>
      <c r="E206" s="154" t="s">
        <v>256</v>
      </c>
      <c r="F206" s="146">
        <v>0</v>
      </c>
      <c r="G206" s="146">
        <v>0</v>
      </c>
      <c r="H206" s="113">
        <f>+IF(AND(OR(F206="",F206=0),OR(G206="",G206=0)),1,IF(AND(OR(F206&lt;=Parámetros!$B$5,F206=0,F206=""),OR(G206&gt;Parámetros!$B$5,G206="",G206=0)),1,IF(AND(F206&gt;Parámetros!$B$5,F206&lt;=Parámetros!$D$5,OR(Listas!G206&gt;Parámetros!$B$5,G206="",G206=0)),1,0)))</f>
        <v>1</v>
      </c>
      <c r="I206" s="113">
        <f>+IF(AND(OR(F206="",F206=0),OR(G206="",G206=0)),1,IF(AND(OR(F206&lt;=Parámetros!$B$8,F206=0,F206=""),OR(G206&gt;Parámetros!$B$8,G206="",G206=0)),1,IF(AND(F206&gt;Parámetros!$B$8,F206&lt;=Parámetros!$D$8,OR(Listas!G206&gt;Parámetros!$B$8,G206="",G206=0)),1,0)))</f>
        <v>1</v>
      </c>
      <c r="J206" s="113">
        <f>IF(H206=1,
IF(AND(OR(F206=0,F206=""),OR(G206=0,G206="")),Parámetros!$D$5-Parámetros!$B$5+1,
IF(AND(OR(F206&lt;=Parámetros!$B$5,F206=0,F206=""),OR(G206&gt;Parámetros!$D$5,G206="",G206=0)),Parámetros!$D$5-Parámetros!$B$5+1,
IF(AND(OR(F206&lt;=Parámetros!$B$5,F206=0,F206=""),G206&lt;=Parámetros!$D$5),IF(OR(G206="",G206=0),Parámetros!$D$5-Parámetros!$B$5+1,G206-Parámetros!$B$5+1),
IF(AND(F206&gt;Parámetros!$B$5,OR(G206&gt;Parámetros!$D$5,G206="",G206=0)),Parámetros!$D$5-F206+1,
IF(AND(F206&gt;Parámetros!$B$5,G206&lt;=Parámetros!$D$5),G206-F206+1))))),0)
-
IF(H206=1,
COUNTIFS('Selección días no hábiles'!A:A,
IF(OR(F206=0,F206="",F206&lt;Parámetros!$B$5),"&gt;="&amp;Parámetros!$B$5,"&gt;="&amp;Listas!F206),
'Selección días no hábiles'!A:A,
IF(OR(G206=0,G206="",G206&gt;=Parámetros!$D$5),"&lt;="&amp;Parámetros!$D$5,"&lt;="&amp;Listas!G206),
'Selección días no hábiles'!C:C,"X"),0)</f>
        <v>43709</v>
      </c>
      <c r="K206" s="113">
        <f>IF(I206=1,
IF(AND(OR(F206=0,F206=""),OR(G206=0,G206="")),Parámetros!$D$8-Parámetros!$B$8+1,
IF(AND(F206&lt;=Parámetros!$B$8,OR(G206&gt;Parámetros!$D$8,G206="",G206=0)),Parámetros!$D$8-Parámetros!$B$8+1,
IF(AND(F206&lt;=Parámetros!$B$8,G206&lt;=Parámetros!$D$8),IF(OR(G206="",G206=0),Parámetros!$D$8-Parámetros!$B$8+1,G206-Parámetros!$B$8+1),
IF(AND(F206&gt;Parámetros!$B$8,OR(G206&gt;Parámetros!$D$8,G206="",G206=0)),Parámetros!$D$8-F206+1,
IF(AND(F206&gt;Parámetros!$B$8,G206&lt;=Parámetros!$D$8),G206-F206+1))))),0)
-
IF(I206=1,
COUNTIFS('Selección días no hábiles'!A:A,
IF(OR(F206=0,F206="",F206&lt;Parámetros!$B$8),"&gt;="&amp;Parámetros!$B$8,"&gt;="&amp;Listas!F206),
'Selección días no hábiles'!A:A,
IF(OR(G206=0,G206="",G206&gt;=Parámetros!$D$8),"&lt;="&amp;Parámetros!$D$8,"&lt;="&amp;Listas!G206),
'Selección días no hábiles'!C:C,"X"),0)</f>
        <v>1</v>
      </c>
    </row>
    <row r="207" spans="1:11">
      <c r="A207" s="23"/>
      <c r="B207" s="152">
        <v>28289082</v>
      </c>
      <c r="C207" s="153" t="s">
        <v>470</v>
      </c>
      <c r="D207" s="153" t="s">
        <v>1514</v>
      </c>
      <c r="E207" s="154" t="s">
        <v>256</v>
      </c>
      <c r="F207" s="146">
        <v>0</v>
      </c>
      <c r="G207" s="146">
        <v>0</v>
      </c>
      <c r="H207" s="113">
        <f>+IF(AND(OR(F207="",F207=0),OR(G207="",G207=0)),1,IF(AND(OR(F207&lt;=Parámetros!$B$5,F207=0,F207=""),OR(G207&gt;Parámetros!$B$5,G207="",G207=0)),1,IF(AND(F207&gt;Parámetros!$B$5,F207&lt;=Parámetros!$D$5,OR(Listas!G207&gt;Parámetros!$B$5,G207="",G207=0)),1,0)))</f>
        <v>1</v>
      </c>
      <c r="I207" s="113">
        <f>+IF(AND(OR(F207="",F207=0),OR(G207="",G207=0)),1,IF(AND(OR(F207&lt;=Parámetros!$B$8,F207=0,F207=""),OR(G207&gt;Parámetros!$B$8,G207="",G207=0)),1,IF(AND(F207&gt;Parámetros!$B$8,F207&lt;=Parámetros!$D$8,OR(Listas!G207&gt;Parámetros!$B$8,G207="",G207=0)),1,0)))</f>
        <v>1</v>
      </c>
      <c r="J207" s="113">
        <f>IF(H207=1,
IF(AND(OR(F207=0,F207=""),OR(G207=0,G207="")),Parámetros!$D$5-Parámetros!$B$5+1,
IF(AND(OR(F207&lt;=Parámetros!$B$5,F207=0,F207=""),OR(G207&gt;Parámetros!$D$5,G207="",G207=0)),Parámetros!$D$5-Parámetros!$B$5+1,
IF(AND(OR(F207&lt;=Parámetros!$B$5,F207=0,F207=""),G207&lt;=Parámetros!$D$5),IF(OR(G207="",G207=0),Parámetros!$D$5-Parámetros!$B$5+1,G207-Parámetros!$B$5+1),
IF(AND(F207&gt;Parámetros!$B$5,OR(G207&gt;Parámetros!$D$5,G207="",G207=0)),Parámetros!$D$5-F207+1,
IF(AND(F207&gt;Parámetros!$B$5,G207&lt;=Parámetros!$D$5),G207-F207+1))))),0)
-
IF(H207=1,
COUNTIFS('Selección días no hábiles'!A:A,
IF(OR(F207=0,F207="",F207&lt;Parámetros!$B$5),"&gt;="&amp;Parámetros!$B$5,"&gt;="&amp;Listas!F207),
'Selección días no hábiles'!A:A,
IF(OR(G207=0,G207="",G207&gt;=Parámetros!$D$5),"&lt;="&amp;Parámetros!$D$5,"&lt;="&amp;Listas!G207),
'Selección días no hábiles'!C:C,"X"),0)</f>
        <v>43709</v>
      </c>
      <c r="K207" s="113">
        <f>IF(I207=1,
IF(AND(OR(F207=0,F207=""),OR(G207=0,G207="")),Parámetros!$D$8-Parámetros!$B$8+1,
IF(AND(F207&lt;=Parámetros!$B$8,OR(G207&gt;Parámetros!$D$8,G207="",G207=0)),Parámetros!$D$8-Parámetros!$B$8+1,
IF(AND(F207&lt;=Parámetros!$B$8,G207&lt;=Parámetros!$D$8),IF(OR(G207="",G207=0),Parámetros!$D$8-Parámetros!$B$8+1,G207-Parámetros!$B$8+1),
IF(AND(F207&gt;Parámetros!$B$8,OR(G207&gt;Parámetros!$D$8,G207="",G207=0)),Parámetros!$D$8-F207+1,
IF(AND(F207&gt;Parámetros!$B$8,G207&lt;=Parámetros!$D$8),G207-F207+1))))),0)
-
IF(I207=1,
COUNTIFS('Selección días no hábiles'!A:A,
IF(OR(F207=0,F207="",F207&lt;Parámetros!$B$8),"&gt;="&amp;Parámetros!$B$8,"&gt;="&amp;Listas!F207),
'Selección días no hábiles'!A:A,
IF(OR(G207=0,G207="",G207&gt;=Parámetros!$D$8),"&lt;="&amp;Parámetros!$D$8,"&lt;="&amp;Listas!G207),
'Selección días no hábiles'!C:C,"X"),0)</f>
        <v>1</v>
      </c>
    </row>
    <row r="208" spans="1:11">
      <c r="A208" s="23"/>
      <c r="B208" s="152">
        <v>23620822</v>
      </c>
      <c r="C208" s="153" t="s">
        <v>471</v>
      </c>
      <c r="D208" s="153" t="s">
        <v>1515</v>
      </c>
      <c r="E208" s="154" t="s">
        <v>256</v>
      </c>
      <c r="F208" s="146">
        <v>0</v>
      </c>
      <c r="G208" s="146">
        <v>0</v>
      </c>
      <c r="H208" s="113">
        <f>+IF(AND(OR(F208="",F208=0),OR(G208="",G208=0)),1,IF(AND(OR(F208&lt;=Parámetros!$B$5,F208=0,F208=""),OR(G208&gt;Parámetros!$B$5,G208="",G208=0)),1,IF(AND(F208&gt;Parámetros!$B$5,F208&lt;=Parámetros!$D$5,OR(Listas!G208&gt;Parámetros!$B$5,G208="",G208=0)),1,0)))</f>
        <v>1</v>
      </c>
      <c r="I208" s="113">
        <f>+IF(AND(OR(F208="",F208=0),OR(G208="",G208=0)),1,IF(AND(OR(F208&lt;=Parámetros!$B$8,F208=0,F208=""),OR(G208&gt;Parámetros!$B$8,G208="",G208=0)),1,IF(AND(F208&gt;Parámetros!$B$8,F208&lt;=Parámetros!$D$8,OR(Listas!G208&gt;Parámetros!$B$8,G208="",G208=0)),1,0)))</f>
        <v>1</v>
      </c>
      <c r="J208" s="113">
        <f>IF(H208=1,
IF(AND(OR(F208=0,F208=""),OR(G208=0,G208="")),Parámetros!$D$5-Parámetros!$B$5+1,
IF(AND(OR(F208&lt;=Parámetros!$B$5,F208=0,F208=""),OR(G208&gt;Parámetros!$D$5,G208="",G208=0)),Parámetros!$D$5-Parámetros!$B$5+1,
IF(AND(OR(F208&lt;=Parámetros!$B$5,F208=0,F208=""),G208&lt;=Parámetros!$D$5),IF(OR(G208="",G208=0),Parámetros!$D$5-Parámetros!$B$5+1,G208-Parámetros!$B$5+1),
IF(AND(F208&gt;Parámetros!$B$5,OR(G208&gt;Parámetros!$D$5,G208="",G208=0)),Parámetros!$D$5-F208+1,
IF(AND(F208&gt;Parámetros!$B$5,G208&lt;=Parámetros!$D$5),G208-F208+1))))),0)
-
IF(H208=1,
COUNTIFS('Selección días no hábiles'!A:A,
IF(OR(F208=0,F208="",F208&lt;Parámetros!$B$5),"&gt;="&amp;Parámetros!$B$5,"&gt;="&amp;Listas!F208),
'Selección días no hábiles'!A:A,
IF(OR(G208=0,G208="",G208&gt;=Parámetros!$D$5),"&lt;="&amp;Parámetros!$D$5,"&lt;="&amp;Listas!G208),
'Selección días no hábiles'!C:C,"X"),0)</f>
        <v>43709</v>
      </c>
      <c r="K208" s="113">
        <f>IF(I208=1,
IF(AND(OR(F208=0,F208=""),OR(G208=0,G208="")),Parámetros!$D$8-Parámetros!$B$8+1,
IF(AND(F208&lt;=Parámetros!$B$8,OR(G208&gt;Parámetros!$D$8,G208="",G208=0)),Parámetros!$D$8-Parámetros!$B$8+1,
IF(AND(F208&lt;=Parámetros!$B$8,G208&lt;=Parámetros!$D$8),IF(OR(G208="",G208=0),Parámetros!$D$8-Parámetros!$B$8+1,G208-Parámetros!$B$8+1),
IF(AND(F208&gt;Parámetros!$B$8,OR(G208&gt;Parámetros!$D$8,G208="",G208=0)),Parámetros!$D$8-F208+1,
IF(AND(F208&gt;Parámetros!$B$8,G208&lt;=Parámetros!$D$8),G208-F208+1))))),0)
-
IF(I208=1,
COUNTIFS('Selección días no hábiles'!A:A,
IF(OR(F208=0,F208="",F208&lt;Parámetros!$B$8),"&gt;="&amp;Parámetros!$B$8,"&gt;="&amp;Listas!F208),
'Selección días no hábiles'!A:A,
IF(OR(G208=0,G208="",G208&gt;=Parámetros!$D$8),"&lt;="&amp;Parámetros!$D$8,"&lt;="&amp;Listas!G208),
'Selección días no hábiles'!C:C,"X"),0)</f>
        <v>1</v>
      </c>
    </row>
    <row r="209" spans="1:11">
      <c r="A209" s="23"/>
      <c r="B209" s="152">
        <v>28055664</v>
      </c>
      <c r="C209" s="153" t="s">
        <v>472</v>
      </c>
      <c r="D209" s="153" t="s">
        <v>1516</v>
      </c>
      <c r="E209" s="154" t="s">
        <v>256</v>
      </c>
      <c r="F209" s="146">
        <v>0</v>
      </c>
      <c r="G209" s="146">
        <v>0</v>
      </c>
      <c r="H209" s="113">
        <f>+IF(AND(OR(F209="",F209=0),OR(G209="",G209=0)),1,IF(AND(OR(F209&lt;=Parámetros!$B$5,F209=0,F209=""),OR(G209&gt;Parámetros!$B$5,G209="",G209=0)),1,IF(AND(F209&gt;Parámetros!$B$5,F209&lt;=Parámetros!$D$5,OR(Listas!G209&gt;Parámetros!$B$5,G209="",G209=0)),1,0)))</f>
        <v>1</v>
      </c>
      <c r="I209" s="113">
        <f>+IF(AND(OR(F209="",F209=0),OR(G209="",G209=0)),1,IF(AND(OR(F209&lt;=Parámetros!$B$8,F209=0,F209=""),OR(G209&gt;Parámetros!$B$8,G209="",G209=0)),1,IF(AND(F209&gt;Parámetros!$B$8,F209&lt;=Parámetros!$D$8,OR(Listas!G209&gt;Parámetros!$B$8,G209="",G209=0)),1,0)))</f>
        <v>1</v>
      </c>
      <c r="J209" s="113">
        <f>IF(H209=1,
IF(AND(OR(F209=0,F209=""),OR(G209=0,G209="")),Parámetros!$D$5-Parámetros!$B$5+1,
IF(AND(OR(F209&lt;=Parámetros!$B$5,F209=0,F209=""),OR(G209&gt;Parámetros!$D$5,G209="",G209=0)),Parámetros!$D$5-Parámetros!$B$5+1,
IF(AND(OR(F209&lt;=Parámetros!$B$5,F209=0,F209=""),G209&lt;=Parámetros!$D$5),IF(OR(G209="",G209=0),Parámetros!$D$5-Parámetros!$B$5+1,G209-Parámetros!$B$5+1),
IF(AND(F209&gt;Parámetros!$B$5,OR(G209&gt;Parámetros!$D$5,G209="",G209=0)),Parámetros!$D$5-F209+1,
IF(AND(F209&gt;Parámetros!$B$5,G209&lt;=Parámetros!$D$5),G209-F209+1))))),0)
-
IF(H209=1,
COUNTIFS('Selección días no hábiles'!A:A,
IF(OR(F209=0,F209="",F209&lt;Parámetros!$B$5),"&gt;="&amp;Parámetros!$B$5,"&gt;="&amp;Listas!F209),
'Selección días no hábiles'!A:A,
IF(OR(G209=0,G209="",G209&gt;=Parámetros!$D$5),"&lt;="&amp;Parámetros!$D$5,"&lt;="&amp;Listas!G209),
'Selección días no hábiles'!C:C,"X"),0)</f>
        <v>43709</v>
      </c>
      <c r="K209" s="113">
        <f>IF(I209=1,
IF(AND(OR(F209=0,F209=""),OR(G209=0,G209="")),Parámetros!$D$8-Parámetros!$B$8+1,
IF(AND(F209&lt;=Parámetros!$B$8,OR(G209&gt;Parámetros!$D$8,G209="",G209=0)),Parámetros!$D$8-Parámetros!$B$8+1,
IF(AND(F209&lt;=Parámetros!$B$8,G209&lt;=Parámetros!$D$8),IF(OR(G209="",G209=0),Parámetros!$D$8-Parámetros!$B$8+1,G209-Parámetros!$B$8+1),
IF(AND(F209&gt;Parámetros!$B$8,OR(G209&gt;Parámetros!$D$8,G209="",G209=0)),Parámetros!$D$8-F209+1,
IF(AND(F209&gt;Parámetros!$B$8,G209&lt;=Parámetros!$D$8),G209-F209+1))))),0)
-
IF(I209=1,
COUNTIFS('Selección días no hábiles'!A:A,
IF(OR(F209=0,F209="",F209&lt;Parámetros!$B$8),"&gt;="&amp;Parámetros!$B$8,"&gt;="&amp;Listas!F209),
'Selección días no hábiles'!A:A,
IF(OR(G209=0,G209="",G209&gt;=Parámetros!$D$8),"&lt;="&amp;Parámetros!$D$8,"&lt;="&amp;Listas!G209),
'Selección días no hábiles'!C:C,"X"),0)</f>
        <v>1</v>
      </c>
    </row>
    <row r="210" spans="1:11">
      <c r="A210" s="23"/>
      <c r="B210" s="152">
        <v>23800672</v>
      </c>
      <c r="C210" s="153" t="s">
        <v>327</v>
      </c>
      <c r="D210" s="153" t="s">
        <v>85</v>
      </c>
      <c r="E210" s="154" t="s">
        <v>256</v>
      </c>
      <c r="F210" s="146">
        <v>0</v>
      </c>
      <c r="G210" s="146">
        <v>0</v>
      </c>
      <c r="H210" s="113">
        <f>+IF(AND(OR(F210="",F210=0),OR(G210="",G210=0)),1,IF(AND(OR(F210&lt;=Parámetros!$B$5,F210=0,F210=""),OR(G210&gt;Parámetros!$B$5,G210="",G210=0)),1,IF(AND(F210&gt;Parámetros!$B$5,F210&lt;=Parámetros!$D$5,OR(Listas!G210&gt;Parámetros!$B$5,G210="",G210=0)),1,0)))</f>
        <v>1</v>
      </c>
      <c r="I210" s="113">
        <f>+IF(AND(OR(F210="",F210=0),OR(G210="",G210=0)),1,IF(AND(OR(F210&lt;=Parámetros!$B$8,F210=0,F210=""),OR(G210&gt;Parámetros!$B$8,G210="",G210=0)),1,IF(AND(F210&gt;Parámetros!$B$8,F210&lt;=Parámetros!$D$8,OR(Listas!G210&gt;Parámetros!$B$8,G210="",G210=0)),1,0)))</f>
        <v>1</v>
      </c>
      <c r="J210" s="113">
        <f>IF(H210=1,
IF(AND(OR(F210=0,F210=""),OR(G210=0,G210="")),Parámetros!$D$5-Parámetros!$B$5+1,
IF(AND(OR(F210&lt;=Parámetros!$B$5,F210=0,F210=""),OR(G210&gt;Parámetros!$D$5,G210="",G210=0)),Parámetros!$D$5-Parámetros!$B$5+1,
IF(AND(OR(F210&lt;=Parámetros!$B$5,F210=0,F210=""),G210&lt;=Parámetros!$D$5),IF(OR(G210="",G210=0),Parámetros!$D$5-Parámetros!$B$5+1,G210-Parámetros!$B$5+1),
IF(AND(F210&gt;Parámetros!$B$5,OR(G210&gt;Parámetros!$D$5,G210="",G210=0)),Parámetros!$D$5-F210+1,
IF(AND(F210&gt;Parámetros!$B$5,G210&lt;=Parámetros!$D$5),G210-F210+1))))),0)
-
IF(H210=1,
COUNTIFS('Selección días no hábiles'!A:A,
IF(OR(F210=0,F210="",F210&lt;Parámetros!$B$5),"&gt;="&amp;Parámetros!$B$5,"&gt;="&amp;Listas!F210),
'Selección días no hábiles'!A:A,
IF(OR(G210=0,G210="",G210&gt;=Parámetros!$D$5),"&lt;="&amp;Parámetros!$D$5,"&lt;="&amp;Listas!G210),
'Selección días no hábiles'!C:C,"X"),0)</f>
        <v>43709</v>
      </c>
      <c r="K210" s="113">
        <f>IF(I210=1,
IF(AND(OR(F210=0,F210=""),OR(G210=0,G210="")),Parámetros!$D$8-Parámetros!$B$8+1,
IF(AND(F210&lt;=Parámetros!$B$8,OR(G210&gt;Parámetros!$D$8,G210="",G210=0)),Parámetros!$D$8-Parámetros!$B$8+1,
IF(AND(F210&lt;=Parámetros!$B$8,G210&lt;=Parámetros!$D$8),IF(OR(G210="",G210=0),Parámetros!$D$8-Parámetros!$B$8+1,G210-Parámetros!$B$8+1),
IF(AND(F210&gt;Parámetros!$B$8,OR(G210&gt;Parámetros!$D$8,G210="",G210=0)),Parámetros!$D$8-F210+1,
IF(AND(F210&gt;Parámetros!$B$8,G210&lt;=Parámetros!$D$8),G210-F210+1))))),0)
-
IF(I210=1,
COUNTIFS('Selección días no hábiles'!A:A,
IF(OR(F210=0,F210="",F210&lt;Parámetros!$B$8),"&gt;="&amp;Parámetros!$B$8,"&gt;="&amp;Listas!F210),
'Selección días no hábiles'!A:A,
IF(OR(G210=0,G210="",G210&gt;=Parámetros!$D$8),"&lt;="&amp;Parámetros!$D$8,"&lt;="&amp;Listas!G210),
'Selección días no hábiles'!C:C,"X"),0)</f>
        <v>1</v>
      </c>
    </row>
    <row r="211" spans="1:11">
      <c r="A211" s="23"/>
      <c r="B211" s="152">
        <v>28976640</v>
      </c>
      <c r="C211" s="153" t="s">
        <v>473</v>
      </c>
      <c r="D211" s="153" t="s">
        <v>71</v>
      </c>
      <c r="E211" s="154" t="s">
        <v>256</v>
      </c>
      <c r="F211" s="146">
        <v>0</v>
      </c>
      <c r="G211" s="146">
        <v>0</v>
      </c>
      <c r="H211" s="113">
        <f>+IF(AND(OR(F211="",F211=0),OR(G211="",G211=0)),1,IF(AND(OR(F211&lt;=Parámetros!$B$5,F211=0,F211=""),OR(G211&gt;Parámetros!$B$5,G211="",G211=0)),1,IF(AND(F211&gt;Parámetros!$B$5,F211&lt;=Parámetros!$D$5,OR(Listas!G211&gt;Parámetros!$B$5,G211="",G211=0)),1,0)))</f>
        <v>1</v>
      </c>
      <c r="I211" s="113">
        <f>+IF(AND(OR(F211="",F211=0),OR(G211="",G211=0)),1,IF(AND(OR(F211&lt;=Parámetros!$B$8,F211=0,F211=""),OR(G211&gt;Parámetros!$B$8,G211="",G211=0)),1,IF(AND(F211&gt;Parámetros!$B$8,F211&lt;=Parámetros!$D$8,OR(Listas!G211&gt;Parámetros!$B$8,G211="",G211=0)),1,0)))</f>
        <v>1</v>
      </c>
      <c r="J211" s="113">
        <f>IF(H211=1,
IF(AND(OR(F211=0,F211=""),OR(G211=0,G211="")),Parámetros!$D$5-Parámetros!$B$5+1,
IF(AND(OR(F211&lt;=Parámetros!$B$5,F211=0,F211=""),OR(G211&gt;Parámetros!$D$5,G211="",G211=0)),Parámetros!$D$5-Parámetros!$B$5+1,
IF(AND(OR(F211&lt;=Parámetros!$B$5,F211=0,F211=""),G211&lt;=Parámetros!$D$5),IF(OR(G211="",G211=0),Parámetros!$D$5-Parámetros!$B$5+1,G211-Parámetros!$B$5+1),
IF(AND(F211&gt;Parámetros!$B$5,OR(G211&gt;Parámetros!$D$5,G211="",G211=0)),Parámetros!$D$5-F211+1,
IF(AND(F211&gt;Parámetros!$B$5,G211&lt;=Parámetros!$D$5),G211-F211+1))))),0)
-
IF(H211=1,
COUNTIFS('Selección días no hábiles'!A:A,
IF(OR(F211=0,F211="",F211&lt;Parámetros!$B$5),"&gt;="&amp;Parámetros!$B$5,"&gt;="&amp;Listas!F211),
'Selección días no hábiles'!A:A,
IF(OR(G211=0,G211="",G211&gt;=Parámetros!$D$5),"&lt;="&amp;Parámetros!$D$5,"&lt;="&amp;Listas!G211),
'Selección días no hábiles'!C:C,"X"),0)</f>
        <v>43709</v>
      </c>
      <c r="K211" s="113">
        <f>IF(I211=1,
IF(AND(OR(F211=0,F211=""),OR(G211=0,G211="")),Parámetros!$D$8-Parámetros!$B$8+1,
IF(AND(F211&lt;=Parámetros!$B$8,OR(G211&gt;Parámetros!$D$8,G211="",G211=0)),Parámetros!$D$8-Parámetros!$B$8+1,
IF(AND(F211&lt;=Parámetros!$B$8,G211&lt;=Parámetros!$D$8),IF(OR(G211="",G211=0),Parámetros!$D$8-Parámetros!$B$8+1,G211-Parámetros!$B$8+1),
IF(AND(F211&gt;Parámetros!$B$8,OR(G211&gt;Parámetros!$D$8,G211="",G211=0)),Parámetros!$D$8-F211+1,
IF(AND(F211&gt;Parámetros!$B$8,G211&lt;=Parámetros!$D$8),G211-F211+1))))),0)
-
IF(I211=1,
COUNTIFS('Selección días no hábiles'!A:A,
IF(OR(F211=0,F211="",F211&lt;Parámetros!$B$8),"&gt;="&amp;Parámetros!$B$8,"&gt;="&amp;Listas!F211),
'Selección días no hábiles'!A:A,
IF(OR(G211=0,G211="",G211&gt;=Parámetros!$D$8),"&lt;="&amp;Parámetros!$D$8,"&lt;="&amp;Listas!G211),
'Selección días no hábiles'!C:C,"X"),0)</f>
        <v>1</v>
      </c>
    </row>
    <row r="212" spans="1:11">
      <c r="A212" s="23"/>
      <c r="B212" s="152">
        <v>35463760</v>
      </c>
      <c r="C212" s="153" t="s">
        <v>474</v>
      </c>
      <c r="D212" s="153" t="s">
        <v>1517</v>
      </c>
      <c r="E212" s="154" t="s">
        <v>256</v>
      </c>
      <c r="F212" s="146">
        <v>0</v>
      </c>
      <c r="G212" s="146">
        <v>0</v>
      </c>
      <c r="H212" s="113">
        <f>+IF(AND(OR(F212="",F212=0),OR(G212="",G212=0)),1,IF(AND(OR(F212&lt;=Parámetros!$B$5,F212=0,F212=""),OR(G212&gt;Parámetros!$B$5,G212="",G212=0)),1,IF(AND(F212&gt;Parámetros!$B$5,F212&lt;=Parámetros!$D$5,OR(Listas!G212&gt;Parámetros!$B$5,G212="",G212=0)),1,0)))</f>
        <v>1</v>
      </c>
      <c r="I212" s="113">
        <f>+IF(AND(OR(F212="",F212=0),OR(G212="",G212=0)),1,IF(AND(OR(F212&lt;=Parámetros!$B$8,F212=0,F212=""),OR(G212&gt;Parámetros!$B$8,G212="",G212=0)),1,IF(AND(F212&gt;Parámetros!$B$8,F212&lt;=Parámetros!$D$8,OR(Listas!G212&gt;Parámetros!$B$8,G212="",G212=0)),1,0)))</f>
        <v>1</v>
      </c>
      <c r="J212" s="113">
        <f>IF(H212=1,
IF(AND(OR(F212=0,F212=""),OR(G212=0,G212="")),Parámetros!$D$5-Parámetros!$B$5+1,
IF(AND(OR(F212&lt;=Parámetros!$B$5,F212=0,F212=""),OR(G212&gt;Parámetros!$D$5,G212="",G212=0)),Parámetros!$D$5-Parámetros!$B$5+1,
IF(AND(OR(F212&lt;=Parámetros!$B$5,F212=0,F212=""),G212&lt;=Parámetros!$D$5),IF(OR(G212="",G212=0),Parámetros!$D$5-Parámetros!$B$5+1,G212-Parámetros!$B$5+1),
IF(AND(F212&gt;Parámetros!$B$5,OR(G212&gt;Parámetros!$D$5,G212="",G212=0)),Parámetros!$D$5-F212+1,
IF(AND(F212&gt;Parámetros!$B$5,G212&lt;=Parámetros!$D$5),G212-F212+1))))),0)
-
IF(H212=1,
COUNTIFS('Selección días no hábiles'!A:A,
IF(OR(F212=0,F212="",F212&lt;Parámetros!$B$5),"&gt;="&amp;Parámetros!$B$5,"&gt;="&amp;Listas!F212),
'Selección días no hábiles'!A:A,
IF(OR(G212=0,G212="",G212&gt;=Parámetros!$D$5),"&lt;="&amp;Parámetros!$D$5,"&lt;="&amp;Listas!G212),
'Selección días no hábiles'!C:C,"X"),0)</f>
        <v>43709</v>
      </c>
      <c r="K212" s="113">
        <f>IF(I212=1,
IF(AND(OR(F212=0,F212=""),OR(G212=0,G212="")),Parámetros!$D$8-Parámetros!$B$8+1,
IF(AND(F212&lt;=Parámetros!$B$8,OR(G212&gt;Parámetros!$D$8,G212="",G212=0)),Parámetros!$D$8-Parámetros!$B$8+1,
IF(AND(F212&lt;=Parámetros!$B$8,G212&lt;=Parámetros!$D$8),IF(OR(G212="",G212=0),Parámetros!$D$8-Parámetros!$B$8+1,G212-Parámetros!$B$8+1),
IF(AND(F212&gt;Parámetros!$B$8,OR(G212&gt;Parámetros!$D$8,G212="",G212=0)),Parámetros!$D$8-F212+1,
IF(AND(F212&gt;Parámetros!$B$8,G212&lt;=Parámetros!$D$8),G212-F212+1))))),0)
-
IF(I212=1,
COUNTIFS('Selección días no hábiles'!A:A,
IF(OR(F212=0,F212="",F212&lt;Parámetros!$B$8),"&gt;="&amp;Parámetros!$B$8,"&gt;="&amp;Listas!F212),
'Selección días no hábiles'!A:A,
IF(OR(G212=0,G212="",G212&gt;=Parámetros!$D$8),"&lt;="&amp;Parámetros!$D$8,"&lt;="&amp;Listas!G212),
'Selección días no hábiles'!C:C,"X"),0)</f>
        <v>1</v>
      </c>
    </row>
    <row r="213" spans="1:11">
      <c r="A213" s="23"/>
      <c r="B213" s="152">
        <v>30671321</v>
      </c>
      <c r="C213" s="153" t="s">
        <v>475</v>
      </c>
      <c r="D213" s="153" t="s">
        <v>1518</v>
      </c>
      <c r="E213" s="154" t="s">
        <v>256</v>
      </c>
      <c r="F213" s="146">
        <v>0</v>
      </c>
      <c r="G213" s="146">
        <v>0</v>
      </c>
      <c r="H213" s="113">
        <f>+IF(AND(OR(F213="",F213=0),OR(G213="",G213=0)),1,IF(AND(OR(F213&lt;=Parámetros!$B$5,F213=0,F213=""),OR(G213&gt;Parámetros!$B$5,G213="",G213=0)),1,IF(AND(F213&gt;Parámetros!$B$5,F213&lt;=Parámetros!$D$5,OR(Listas!G213&gt;Parámetros!$B$5,G213="",G213=0)),1,0)))</f>
        <v>1</v>
      </c>
      <c r="I213" s="113">
        <f>+IF(AND(OR(F213="",F213=0),OR(G213="",G213=0)),1,IF(AND(OR(F213&lt;=Parámetros!$B$8,F213=0,F213=""),OR(G213&gt;Parámetros!$B$8,G213="",G213=0)),1,IF(AND(F213&gt;Parámetros!$B$8,F213&lt;=Parámetros!$D$8,OR(Listas!G213&gt;Parámetros!$B$8,G213="",G213=0)),1,0)))</f>
        <v>1</v>
      </c>
      <c r="J213" s="113">
        <f>IF(H213=1,
IF(AND(OR(F213=0,F213=""),OR(G213=0,G213="")),Parámetros!$D$5-Parámetros!$B$5+1,
IF(AND(OR(F213&lt;=Parámetros!$B$5,F213=0,F213=""),OR(G213&gt;Parámetros!$D$5,G213="",G213=0)),Parámetros!$D$5-Parámetros!$B$5+1,
IF(AND(OR(F213&lt;=Parámetros!$B$5,F213=0,F213=""),G213&lt;=Parámetros!$D$5),IF(OR(G213="",G213=0),Parámetros!$D$5-Parámetros!$B$5+1,G213-Parámetros!$B$5+1),
IF(AND(F213&gt;Parámetros!$B$5,OR(G213&gt;Parámetros!$D$5,G213="",G213=0)),Parámetros!$D$5-F213+1,
IF(AND(F213&gt;Parámetros!$B$5,G213&lt;=Parámetros!$D$5),G213-F213+1))))),0)
-
IF(H213=1,
COUNTIFS('Selección días no hábiles'!A:A,
IF(OR(F213=0,F213="",F213&lt;Parámetros!$B$5),"&gt;="&amp;Parámetros!$B$5,"&gt;="&amp;Listas!F213),
'Selección días no hábiles'!A:A,
IF(OR(G213=0,G213="",G213&gt;=Parámetros!$D$5),"&lt;="&amp;Parámetros!$D$5,"&lt;="&amp;Listas!G213),
'Selección días no hábiles'!C:C,"X"),0)</f>
        <v>43709</v>
      </c>
      <c r="K213" s="113">
        <f>IF(I213=1,
IF(AND(OR(F213=0,F213=""),OR(G213=0,G213="")),Parámetros!$D$8-Parámetros!$B$8+1,
IF(AND(F213&lt;=Parámetros!$B$8,OR(G213&gt;Parámetros!$D$8,G213="",G213=0)),Parámetros!$D$8-Parámetros!$B$8+1,
IF(AND(F213&lt;=Parámetros!$B$8,G213&lt;=Parámetros!$D$8),IF(OR(G213="",G213=0),Parámetros!$D$8-Parámetros!$B$8+1,G213-Parámetros!$B$8+1),
IF(AND(F213&gt;Parámetros!$B$8,OR(G213&gt;Parámetros!$D$8,G213="",G213=0)),Parámetros!$D$8-F213+1,
IF(AND(F213&gt;Parámetros!$B$8,G213&lt;=Parámetros!$D$8),G213-F213+1))))),0)
-
IF(I213=1,
COUNTIFS('Selección días no hábiles'!A:A,
IF(OR(F213=0,F213="",F213&lt;Parámetros!$B$8),"&gt;="&amp;Parámetros!$B$8,"&gt;="&amp;Listas!F213),
'Selección días no hábiles'!A:A,
IF(OR(G213=0,G213="",G213&gt;=Parámetros!$D$8),"&lt;="&amp;Parámetros!$D$8,"&lt;="&amp;Listas!G213),
'Selección días no hábiles'!C:C,"X"),0)</f>
        <v>1</v>
      </c>
    </row>
    <row r="214" spans="1:11">
      <c r="A214" s="23"/>
      <c r="B214" s="152">
        <v>30747891</v>
      </c>
      <c r="C214" s="153" t="s">
        <v>476</v>
      </c>
      <c r="D214" s="153" t="s">
        <v>1519</v>
      </c>
      <c r="E214" s="154" t="s">
        <v>256</v>
      </c>
      <c r="F214" s="146">
        <v>0</v>
      </c>
      <c r="G214" s="146">
        <v>0</v>
      </c>
      <c r="H214" s="113">
        <f>+IF(AND(OR(F214="",F214=0),OR(G214="",G214=0)),1,IF(AND(OR(F214&lt;=Parámetros!$B$5,F214=0,F214=""),OR(G214&gt;Parámetros!$B$5,G214="",G214=0)),1,IF(AND(F214&gt;Parámetros!$B$5,F214&lt;=Parámetros!$D$5,OR(Listas!G214&gt;Parámetros!$B$5,G214="",G214=0)),1,0)))</f>
        <v>1</v>
      </c>
      <c r="I214" s="113">
        <f>+IF(AND(OR(F214="",F214=0),OR(G214="",G214=0)),1,IF(AND(OR(F214&lt;=Parámetros!$B$8,F214=0,F214=""),OR(G214&gt;Parámetros!$B$8,G214="",G214=0)),1,IF(AND(F214&gt;Parámetros!$B$8,F214&lt;=Parámetros!$D$8,OR(Listas!G214&gt;Parámetros!$B$8,G214="",G214=0)),1,0)))</f>
        <v>1</v>
      </c>
      <c r="J214" s="113">
        <f>IF(H214=1,
IF(AND(OR(F214=0,F214=""),OR(G214=0,G214="")),Parámetros!$D$5-Parámetros!$B$5+1,
IF(AND(OR(F214&lt;=Parámetros!$B$5,F214=0,F214=""),OR(G214&gt;Parámetros!$D$5,G214="",G214=0)),Parámetros!$D$5-Parámetros!$B$5+1,
IF(AND(OR(F214&lt;=Parámetros!$B$5,F214=0,F214=""),G214&lt;=Parámetros!$D$5),IF(OR(G214="",G214=0),Parámetros!$D$5-Parámetros!$B$5+1,G214-Parámetros!$B$5+1),
IF(AND(F214&gt;Parámetros!$B$5,OR(G214&gt;Parámetros!$D$5,G214="",G214=0)),Parámetros!$D$5-F214+1,
IF(AND(F214&gt;Parámetros!$B$5,G214&lt;=Parámetros!$D$5),G214-F214+1))))),0)
-
IF(H214=1,
COUNTIFS('Selección días no hábiles'!A:A,
IF(OR(F214=0,F214="",F214&lt;Parámetros!$B$5),"&gt;="&amp;Parámetros!$B$5,"&gt;="&amp;Listas!F214),
'Selección días no hábiles'!A:A,
IF(OR(G214=0,G214="",G214&gt;=Parámetros!$D$5),"&lt;="&amp;Parámetros!$D$5,"&lt;="&amp;Listas!G214),
'Selección días no hábiles'!C:C,"X"),0)</f>
        <v>43709</v>
      </c>
      <c r="K214" s="113">
        <f>IF(I214=1,
IF(AND(OR(F214=0,F214=""),OR(G214=0,G214="")),Parámetros!$D$8-Parámetros!$B$8+1,
IF(AND(F214&lt;=Parámetros!$B$8,OR(G214&gt;Parámetros!$D$8,G214="",G214=0)),Parámetros!$D$8-Parámetros!$B$8+1,
IF(AND(F214&lt;=Parámetros!$B$8,G214&lt;=Parámetros!$D$8),IF(OR(G214="",G214=0),Parámetros!$D$8-Parámetros!$B$8+1,G214-Parámetros!$B$8+1),
IF(AND(F214&gt;Parámetros!$B$8,OR(G214&gt;Parámetros!$D$8,G214="",G214=0)),Parámetros!$D$8-F214+1,
IF(AND(F214&gt;Parámetros!$B$8,G214&lt;=Parámetros!$D$8),G214-F214+1))))),0)
-
IF(I214=1,
COUNTIFS('Selección días no hábiles'!A:A,
IF(OR(F214=0,F214="",F214&lt;Parámetros!$B$8),"&gt;="&amp;Parámetros!$B$8,"&gt;="&amp;Listas!F214),
'Selección días no hábiles'!A:A,
IF(OR(G214=0,G214="",G214&gt;=Parámetros!$D$8),"&lt;="&amp;Parámetros!$D$8,"&lt;="&amp;Listas!G214),
'Selección días no hábiles'!C:C,"X"),0)</f>
        <v>1</v>
      </c>
    </row>
    <row r="215" spans="1:11">
      <c r="A215" s="23"/>
      <c r="B215" s="152">
        <v>5531928</v>
      </c>
      <c r="C215" s="153" t="s">
        <v>477</v>
      </c>
      <c r="D215" s="153" t="s">
        <v>1520</v>
      </c>
      <c r="E215" s="154" t="s">
        <v>256</v>
      </c>
      <c r="F215" s="146">
        <v>0</v>
      </c>
      <c r="G215" s="146">
        <v>0</v>
      </c>
      <c r="H215" s="113">
        <f>+IF(AND(OR(F215="",F215=0),OR(G215="",G215=0)),1,IF(AND(OR(F215&lt;=Parámetros!$B$5,F215=0,F215=""),OR(G215&gt;Parámetros!$B$5,G215="",G215=0)),1,IF(AND(F215&gt;Parámetros!$B$5,F215&lt;=Parámetros!$D$5,OR(Listas!G215&gt;Parámetros!$B$5,G215="",G215=0)),1,0)))</f>
        <v>1</v>
      </c>
      <c r="I215" s="113">
        <f>+IF(AND(OR(F215="",F215=0),OR(G215="",G215=0)),1,IF(AND(OR(F215&lt;=Parámetros!$B$8,F215=0,F215=""),OR(G215&gt;Parámetros!$B$8,G215="",G215=0)),1,IF(AND(F215&gt;Parámetros!$B$8,F215&lt;=Parámetros!$D$8,OR(Listas!G215&gt;Parámetros!$B$8,G215="",G215=0)),1,0)))</f>
        <v>1</v>
      </c>
      <c r="J215" s="113">
        <f>IF(H215=1,
IF(AND(OR(F215=0,F215=""),OR(G215=0,G215="")),Parámetros!$D$5-Parámetros!$B$5+1,
IF(AND(OR(F215&lt;=Parámetros!$B$5,F215=0,F215=""),OR(G215&gt;Parámetros!$D$5,G215="",G215=0)),Parámetros!$D$5-Parámetros!$B$5+1,
IF(AND(OR(F215&lt;=Parámetros!$B$5,F215=0,F215=""),G215&lt;=Parámetros!$D$5),IF(OR(G215="",G215=0),Parámetros!$D$5-Parámetros!$B$5+1,G215-Parámetros!$B$5+1),
IF(AND(F215&gt;Parámetros!$B$5,OR(G215&gt;Parámetros!$D$5,G215="",G215=0)),Parámetros!$D$5-F215+1,
IF(AND(F215&gt;Parámetros!$B$5,G215&lt;=Parámetros!$D$5),G215-F215+1))))),0)
-
IF(H215=1,
COUNTIFS('Selección días no hábiles'!A:A,
IF(OR(F215=0,F215="",F215&lt;Parámetros!$B$5),"&gt;="&amp;Parámetros!$B$5,"&gt;="&amp;Listas!F215),
'Selección días no hábiles'!A:A,
IF(OR(G215=0,G215="",G215&gt;=Parámetros!$D$5),"&lt;="&amp;Parámetros!$D$5,"&lt;="&amp;Listas!G215),
'Selección días no hábiles'!C:C,"X"),0)</f>
        <v>43709</v>
      </c>
      <c r="K215" s="113">
        <f>IF(I215=1,
IF(AND(OR(F215=0,F215=""),OR(G215=0,G215="")),Parámetros!$D$8-Parámetros!$B$8+1,
IF(AND(F215&lt;=Parámetros!$B$8,OR(G215&gt;Parámetros!$D$8,G215="",G215=0)),Parámetros!$D$8-Parámetros!$B$8+1,
IF(AND(F215&lt;=Parámetros!$B$8,G215&lt;=Parámetros!$D$8),IF(OR(G215="",G215=0),Parámetros!$D$8-Parámetros!$B$8+1,G215-Parámetros!$B$8+1),
IF(AND(F215&gt;Parámetros!$B$8,OR(G215&gt;Parámetros!$D$8,G215="",G215=0)),Parámetros!$D$8-F215+1,
IF(AND(F215&gt;Parámetros!$B$8,G215&lt;=Parámetros!$D$8),G215-F215+1))))),0)
-
IF(I215=1,
COUNTIFS('Selección días no hábiles'!A:A,
IF(OR(F215=0,F215="",F215&lt;Parámetros!$B$8),"&gt;="&amp;Parámetros!$B$8,"&gt;="&amp;Listas!F215),
'Selección días no hábiles'!A:A,
IF(OR(G215=0,G215="",G215&gt;=Parámetros!$D$8),"&lt;="&amp;Parámetros!$D$8,"&lt;="&amp;Listas!G215),
'Selección días no hábiles'!C:C,"X"),0)</f>
        <v>1</v>
      </c>
    </row>
    <row r="216" spans="1:11">
      <c r="A216" s="23"/>
      <c r="B216" s="152">
        <v>30894867</v>
      </c>
      <c r="C216" s="153" t="s">
        <v>478</v>
      </c>
      <c r="D216" s="153" t="s">
        <v>1521</v>
      </c>
      <c r="E216" s="154" t="s">
        <v>256</v>
      </c>
      <c r="F216" s="146">
        <v>0</v>
      </c>
      <c r="G216" s="146">
        <v>0</v>
      </c>
      <c r="H216" s="113">
        <f>+IF(AND(OR(F216="",F216=0),OR(G216="",G216=0)),1,IF(AND(OR(F216&lt;=Parámetros!$B$5,F216=0,F216=""),OR(G216&gt;Parámetros!$B$5,G216="",G216=0)),1,IF(AND(F216&gt;Parámetros!$B$5,F216&lt;=Parámetros!$D$5,OR(Listas!G216&gt;Parámetros!$B$5,G216="",G216=0)),1,0)))</f>
        <v>1</v>
      </c>
      <c r="I216" s="113">
        <f>+IF(AND(OR(F216="",F216=0),OR(G216="",G216=0)),1,IF(AND(OR(F216&lt;=Parámetros!$B$8,F216=0,F216=""),OR(G216&gt;Parámetros!$B$8,G216="",G216=0)),1,IF(AND(F216&gt;Parámetros!$B$8,F216&lt;=Parámetros!$D$8,OR(Listas!G216&gt;Parámetros!$B$8,G216="",G216=0)),1,0)))</f>
        <v>1</v>
      </c>
      <c r="J216" s="113">
        <f>IF(H216=1,
IF(AND(OR(F216=0,F216=""),OR(G216=0,G216="")),Parámetros!$D$5-Parámetros!$B$5+1,
IF(AND(OR(F216&lt;=Parámetros!$B$5,F216=0,F216=""),OR(G216&gt;Parámetros!$D$5,G216="",G216=0)),Parámetros!$D$5-Parámetros!$B$5+1,
IF(AND(OR(F216&lt;=Parámetros!$B$5,F216=0,F216=""),G216&lt;=Parámetros!$D$5),IF(OR(G216="",G216=0),Parámetros!$D$5-Parámetros!$B$5+1,G216-Parámetros!$B$5+1),
IF(AND(F216&gt;Parámetros!$B$5,OR(G216&gt;Parámetros!$D$5,G216="",G216=0)),Parámetros!$D$5-F216+1,
IF(AND(F216&gt;Parámetros!$B$5,G216&lt;=Parámetros!$D$5),G216-F216+1))))),0)
-
IF(H216=1,
COUNTIFS('Selección días no hábiles'!A:A,
IF(OR(F216=0,F216="",F216&lt;Parámetros!$B$5),"&gt;="&amp;Parámetros!$B$5,"&gt;="&amp;Listas!F216),
'Selección días no hábiles'!A:A,
IF(OR(G216=0,G216="",G216&gt;=Parámetros!$D$5),"&lt;="&amp;Parámetros!$D$5,"&lt;="&amp;Listas!G216),
'Selección días no hábiles'!C:C,"X"),0)</f>
        <v>43709</v>
      </c>
      <c r="K216" s="113">
        <f>IF(I216=1,
IF(AND(OR(F216=0,F216=""),OR(G216=0,G216="")),Parámetros!$D$8-Parámetros!$B$8+1,
IF(AND(F216&lt;=Parámetros!$B$8,OR(G216&gt;Parámetros!$D$8,G216="",G216=0)),Parámetros!$D$8-Parámetros!$B$8+1,
IF(AND(F216&lt;=Parámetros!$B$8,G216&lt;=Parámetros!$D$8),IF(OR(G216="",G216=0),Parámetros!$D$8-Parámetros!$B$8+1,G216-Parámetros!$B$8+1),
IF(AND(F216&gt;Parámetros!$B$8,OR(G216&gt;Parámetros!$D$8,G216="",G216=0)),Parámetros!$D$8-F216+1,
IF(AND(F216&gt;Parámetros!$B$8,G216&lt;=Parámetros!$D$8),G216-F216+1))))),0)
-
IF(I216=1,
COUNTIFS('Selección días no hábiles'!A:A,
IF(OR(F216=0,F216="",F216&lt;Parámetros!$B$8),"&gt;="&amp;Parámetros!$B$8,"&gt;="&amp;Listas!F216),
'Selección días no hábiles'!A:A,
IF(OR(G216=0,G216="",G216&gt;=Parámetros!$D$8),"&lt;="&amp;Parámetros!$D$8,"&lt;="&amp;Listas!G216),
'Selección días no hábiles'!C:C,"X"),0)</f>
        <v>1</v>
      </c>
    </row>
    <row r="217" spans="1:11">
      <c r="A217" s="23"/>
      <c r="B217" s="152">
        <v>29345699</v>
      </c>
      <c r="C217" s="153" t="s">
        <v>479</v>
      </c>
      <c r="D217" s="153" t="s">
        <v>1381</v>
      </c>
      <c r="E217" s="154" t="s">
        <v>256</v>
      </c>
      <c r="F217" s="146">
        <v>0</v>
      </c>
      <c r="G217" s="146">
        <v>0</v>
      </c>
      <c r="H217" s="113">
        <f>+IF(AND(OR(F217="",F217=0),OR(G217="",G217=0)),1,IF(AND(OR(F217&lt;=Parámetros!$B$5,F217=0,F217=""),OR(G217&gt;Parámetros!$B$5,G217="",G217=0)),1,IF(AND(F217&gt;Parámetros!$B$5,F217&lt;=Parámetros!$D$5,OR(Listas!G217&gt;Parámetros!$B$5,G217="",G217=0)),1,0)))</f>
        <v>1</v>
      </c>
      <c r="I217" s="113">
        <f>+IF(AND(OR(F217="",F217=0),OR(G217="",G217=0)),1,IF(AND(OR(F217&lt;=Parámetros!$B$8,F217=0,F217=""),OR(G217&gt;Parámetros!$B$8,G217="",G217=0)),1,IF(AND(F217&gt;Parámetros!$B$8,F217&lt;=Parámetros!$D$8,OR(Listas!G217&gt;Parámetros!$B$8,G217="",G217=0)),1,0)))</f>
        <v>1</v>
      </c>
      <c r="J217" s="113">
        <f>IF(H217=1,
IF(AND(OR(F217=0,F217=""),OR(G217=0,G217="")),Parámetros!$D$5-Parámetros!$B$5+1,
IF(AND(OR(F217&lt;=Parámetros!$B$5,F217=0,F217=""),OR(G217&gt;Parámetros!$D$5,G217="",G217=0)),Parámetros!$D$5-Parámetros!$B$5+1,
IF(AND(OR(F217&lt;=Parámetros!$B$5,F217=0,F217=""),G217&lt;=Parámetros!$D$5),IF(OR(G217="",G217=0),Parámetros!$D$5-Parámetros!$B$5+1,G217-Parámetros!$B$5+1),
IF(AND(F217&gt;Parámetros!$B$5,OR(G217&gt;Parámetros!$D$5,G217="",G217=0)),Parámetros!$D$5-F217+1,
IF(AND(F217&gt;Parámetros!$B$5,G217&lt;=Parámetros!$D$5),G217-F217+1))))),0)
-
IF(H217=1,
COUNTIFS('Selección días no hábiles'!A:A,
IF(OR(F217=0,F217="",F217&lt;Parámetros!$B$5),"&gt;="&amp;Parámetros!$B$5,"&gt;="&amp;Listas!F217),
'Selección días no hábiles'!A:A,
IF(OR(G217=0,G217="",G217&gt;=Parámetros!$D$5),"&lt;="&amp;Parámetros!$D$5,"&lt;="&amp;Listas!G217),
'Selección días no hábiles'!C:C,"X"),0)</f>
        <v>43709</v>
      </c>
      <c r="K217" s="113">
        <f>IF(I217=1,
IF(AND(OR(F217=0,F217=""),OR(G217=0,G217="")),Parámetros!$D$8-Parámetros!$B$8+1,
IF(AND(F217&lt;=Parámetros!$B$8,OR(G217&gt;Parámetros!$D$8,G217="",G217=0)),Parámetros!$D$8-Parámetros!$B$8+1,
IF(AND(F217&lt;=Parámetros!$B$8,G217&lt;=Parámetros!$D$8),IF(OR(G217="",G217=0),Parámetros!$D$8-Parámetros!$B$8+1,G217-Parámetros!$B$8+1),
IF(AND(F217&gt;Parámetros!$B$8,OR(G217&gt;Parámetros!$D$8,G217="",G217=0)),Parámetros!$D$8-F217+1,
IF(AND(F217&gt;Parámetros!$B$8,G217&lt;=Parámetros!$D$8),G217-F217+1))))),0)
-
IF(I217=1,
COUNTIFS('Selección días no hábiles'!A:A,
IF(OR(F217=0,F217="",F217&lt;Parámetros!$B$8),"&gt;="&amp;Parámetros!$B$8,"&gt;="&amp;Listas!F217),
'Selección días no hábiles'!A:A,
IF(OR(G217=0,G217="",G217&gt;=Parámetros!$D$8),"&lt;="&amp;Parámetros!$D$8,"&lt;="&amp;Listas!G217),
'Selección días no hábiles'!C:C,"X"),0)</f>
        <v>1</v>
      </c>
    </row>
    <row r="218" spans="1:11">
      <c r="A218" s="23"/>
      <c r="B218" s="152">
        <v>23065724</v>
      </c>
      <c r="C218" s="153" t="s">
        <v>480</v>
      </c>
      <c r="D218" s="153" t="s">
        <v>1522</v>
      </c>
      <c r="E218" s="154" t="s">
        <v>256</v>
      </c>
      <c r="F218" s="146">
        <v>0</v>
      </c>
      <c r="G218" s="146">
        <v>0</v>
      </c>
      <c r="H218" s="113">
        <f>+IF(AND(OR(F218="",F218=0),OR(G218="",G218=0)),1,IF(AND(OR(F218&lt;=Parámetros!$B$5,F218=0,F218=""),OR(G218&gt;Parámetros!$B$5,G218="",G218=0)),1,IF(AND(F218&gt;Parámetros!$B$5,F218&lt;=Parámetros!$D$5,OR(Listas!G218&gt;Parámetros!$B$5,G218="",G218=0)),1,0)))</f>
        <v>1</v>
      </c>
      <c r="I218" s="113">
        <f>+IF(AND(OR(F218="",F218=0),OR(G218="",G218=0)),1,IF(AND(OR(F218&lt;=Parámetros!$B$8,F218=0,F218=""),OR(G218&gt;Parámetros!$B$8,G218="",G218=0)),1,IF(AND(F218&gt;Parámetros!$B$8,F218&lt;=Parámetros!$D$8,OR(Listas!G218&gt;Parámetros!$B$8,G218="",G218=0)),1,0)))</f>
        <v>1</v>
      </c>
      <c r="J218" s="113">
        <f>IF(H218=1,
IF(AND(OR(F218=0,F218=""),OR(G218=0,G218="")),Parámetros!$D$5-Parámetros!$B$5+1,
IF(AND(OR(F218&lt;=Parámetros!$B$5,F218=0,F218=""),OR(G218&gt;Parámetros!$D$5,G218="",G218=0)),Parámetros!$D$5-Parámetros!$B$5+1,
IF(AND(OR(F218&lt;=Parámetros!$B$5,F218=0,F218=""),G218&lt;=Parámetros!$D$5),IF(OR(G218="",G218=0),Parámetros!$D$5-Parámetros!$B$5+1,G218-Parámetros!$B$5+1),
IF(AND(F218&gt;Parámetros!$B$5,OR(G218&gt;Parámetros!$D$5,G218="",G218=0)),Parámetros!$D$5-F218+1,
IF(AND(F218&gt;Parámetros!$B$5,G218&lt;=Parámetros!$D$5),G218-F218+1))))),0)
-
IF(H218=1,
COUNTIFS('Selección días no hábiles'!A:A,
IF(OR(F218=0,F218="",F218&lt;Parámetros!$B$5),"&gt;="&amp;Parámetros!$B$5,"&gt;="&amp;Listas!F218),
'Selección días no hábiles'!A:A,
IF(OR(G218=0,G218="",G218&gt;=Parámetros!$D$5),"&lt;="&amp;Parámetros!$D$5,"&lt;="&amp;Listas!G218),
'Selección días no hábiles'!C:C,"X"),0)</f>
        <v>43709</v>
      </c>
      <c r="K218" s="113">
        <f>IF(I218=1,
IF(AND(OR(F218=0,F218=""),OR(G218=0,G218="")),Parámetros!$D$8-Parámetros!$B$8+1,
IF(AND(F218&lt;=Parámetros!$B$8,OR(G218&gt;Parámetros!$D$8,G218="",G218=0)),Parámetros!$D$8-Parámetros!$B$8+1,
IF(AND(F218&lt;=Parámetros!$B$8,G218&lt;=Parámetros!$D$8),IF(OR(G218="",G218=0),Parámetros!$D$8-Parámetros!$B$8+1,G218-Parámetros!$B$8+1),
IF(AND(F218&gt;Parámetros!$B$8,OR(G218&gt;Parámetros!$D$8,G218="",G218=0)),Parámetros!$D$8-F218+1,
IF(AND(F218&gt;Parámetros!$B$8,G218&lt;=Parámetros!$D$8),G218-F218+1))))),0)
-
IF(I218=1,
COUNTIFS('Selección días no hábiles'!A:A,
IF(OR(F218=0,F218="",F218&lt;Parámetros!$B$8),"&gt;="&amp;Parámetros!$B$8,"&gt;="&amp;Listas!F218),
'Selección días no hábiles'!A:A,
IF(OR(G218=0,G218="",G218&gt;=Parámetros!$D$8),"&lt;="&amp;Parámetros!$D$8,"&lt;="&amp;Listas!G218),
'Selección días no hábiles'!C:C,"X"),0)</f>
        <v>1</v>
      </c>
    </row>
    <row r="219" spans="1:11">
      <c r="A219" s="23"/>
      <c r="B219" s="152">
        <v>28935276</v>
      </c>
      <c r="C219" s="153" t="s">
        <v>315</v>
      </c>
      <c r="D219" s="153" t="s">
        <v>1523</v>
      </c>
      <c r="E219" s="154" t="s">
        <v>256</v>
      </c>
      <c r="F219" s="146">
        <v>0</v>
      </c>
      <c r="G219" s="146">
        <v>0</v>
      </c>
      <c r="H219" s="113">
        <f>+IF(AND(OR(F219="",F219=0),OR(G219="",G219=0)),1,IF(AND(OR(F219&lt;=Parámetros!$B$5,F219=0,F219=""),OR(G219&gt;Parámetros!$B$5,G219="",G219=0)),1,IF(AND(F219&gt;Parámetros!$B$5,F219&lt;=Parámetros!$D$5,OR(Listas!G219&gt;Parámetros!$B$5,G219="",G219=0)),1,0)))</f>
        <v>1</v>
      </c>
      <c r="I219" s="113">
        <f>+IF(AND(OR(F219="",F219=0),OR(G219="",G219=0)),1,IF(AND(OR(F219&lt;=Parámetros!$B$8,F219=0,F219=""),OR(G219&gt;Parámetros!$B$8,G219="",G219=0)),1,IF(AND(F219&gt;Parámetros!$B$8,F219&lt;=Parámetros!$D$8,OR(Listas!G219&gt;Parámetros!$B$8,G219="",G219=0)),1,0)))</f>
        <v>1</v>
      </c>
      <c r="J219" s="113">
        <f>IF(H219=1,
IF(AND(OR(F219=0,F219=""),OR(G219=0,G219="")),Parámetros!$D$5-Parámetros!$B$5+1,
IF(AND(OR(F219&lt;=Parámetros!$B$5,F219=0,F219=""),OR(G219&gt;Parámetros!$D$5,G219="",G219=0)),Parámetros!$D$5-Parámetros!$B$5+1,
IF(AND(OR(F219&lt;=Parámetros!$B$5,F219=0,F219=""),G219&lt;=Parámetros!$D$5),IF(OR(G219="",G219=0),Parámetros!$D$5-Parámetros!$B$5+1,G219-Parámetros!$B$5+1),
IF(AND(F219&gt;Parámetros!$B$5,OR(G219&gt;Parámetros!$D$5,G219="",G219=0)),Parámetros!$D$5-F219+1,
IF(AND(F219&gt;Parámetros!$B$5,G219&lt;=Parámetros!$D$5),G219-F219+1))))),0)
-
IF(H219=1,
COUNTIFS('Selección días no hábiles'!A:A,
IF(OR(F219=0,F219="",F219&lt;Parámetros!$B$5),"&gt;="&amp;Parámetros!$B$5,"&gt;="&amp;Listas!F219),
'Selección días no hábiles'!A:A,
IF(OR(G219=0,G219="",G219&gt;=Parámetros!$D$5),"&lt;="&amp;Parámetros!$D$5,"&lt;="&amp;Listas!G219),
'Selección días no hábiles'!C:C,"X"),0)</f>
        <v>43709</v>
      </c>
      <c r="K219" s="113">
        <f>IF(I219=1,
IF(AND(OR(F219=0,F219=""),OR(G219=0,G219="")),Parámetros!$D$8-Parámetros!$B$8+1,
IF(AND(F219&lt;=Parámetros!$B$8,OR(G219&gt;Parámetros!$D$8,G219="",G219=0)),Parámetros!$D$8-Parámetros!$B$8+1,
IF(AND(F219&lt;=Parámetros!$B$8,G219&lt;=Parámetros!$D$8),IF(OR(G219="",G219=0),Parámetros!$D$8-Parámetros!$B$8+1,G219-Parámetros!$B$8+1),
IF(AND(F219&gt;Parámetros!$B$8,OR(G219&gt;Parámetros!$D$8,G219="",G219=0)),Parámetros!$D$8-F219+1,
IF(AND(F219&gt;Parámetros!$B$8,G219&lt;=Parámetros!$D$8),G219-F219+1))))),0)
-
IF(I219=1,
COUNTIFS('Selección días no hábiles'!A:A,
IF(OR(F219=0,F219="",F219&lt;Parámetros!$B$8),"&gt;="&amp;Parámetros!$B$8,"&gt;="&amp;Listas!F219),
'Selección días no hábiles'!A:A,
IF(OR(G219=0,G219="",G219&gt;=Parámetros!$D$8),"&lt;="&amp;Parámetros!$D$8,"&lt;="&amp;Listas!G219),
'Selección días no hábiles'!C:C,"X"),0)</f>
        <v>1</v>
      </c>
    </row>
    <row r="220" spans="1:11">
      <c r="A220" s="23"/>
      <c r="B220" s="152">
        <v>30070517</v>
      </c>
      <c r="C220" s="153" t="s">
        <v>53</v>
      </c>
      <c r="D220" s="153" t="s">
        <v>1524</v>
      </c>
      <c r="E220" s="154" t="s">
        <v>256</v>
      </c>
      <c r="F220" s="146">
        <v>0</v>
      </c>
      <c r="G220" s="146">
        <v>0</v>
      </c>
      <c r="H220" s="113">
        <f>+IF(AND(OR(F220="",F220=0),OR(G220="",G220=0)),1,IF(AND(OR(F220&lt;=Parámetros!$B$5,F220=0,F220=""),OR(G220&gt;Parámetros!$B$5,G220="",G220=0)),1,IF(AND(F220&gt;Parámetros!$B$5,F220&lt;=Parámetros!$D$5,OR(Listas!G220&gt;Parámetros!$B$5,G220="",G220=0)),1,0)))</f>
        <v>1</v>
      </c>
      <c r="I220" s="113">
        <f>+IF(AND(OR(F220="",F220=0),OR(G220="",G220=0)),1,IF(AND(OR(F220&lt;=Parámetros!$B$8,F220=0,F220=""),OR(G220&gt;Parámetros!$B$8,G220="",G220=0)),1,IF(AND(F220&gt;Parámetros!$B$8,F220&lt;=Parámetros!$D$8,OR(Listas!G220&gt;Parámetros!$B$8,G220="",G220=0)),1,0)))</f>
        <v>1</v>
      </c>
      <c r="J220" s="113">
        <f>IF(H220=1,
IF(AND(OR(F220=0,F220=""),OR(G220=0,G220="")),Parámetros!$D$5-Parámetros!$B$5+1,
IF(AND(OR(F220&lt;=Parámetros!$B$5,F220=0,F220=""),OR(G220&gt;Parámetros!$D$5,G220="",G220=0)),Parámetros!$D$5-Parámetros!$B$5+1,
IF(AND(OR(F220&lt;=Parámetros!$B$5,F220=0,F220=""),G220&lt;=Parámetros!$D$5),IF(OR(G220="",G220=0),Parámetros!$D$5-Parámetros!$B$5+1,G220-Parámetros!$B$5+1),
IF(AND(F220&gt;Parámetros!$B$5,OR(G220&gt;Parámetros!$D$5,G220="",G220=0)),Parámetros!$D$5-F220+1,
IF(AND(F220&gt;Parámetros!$B$5,G220&lt;=Parámetros!$D$5),G220-F220+1))))),0)
-
IF(H220=1,
COUNTIFS('Selección días no hábiles'!A:A,
IF(OR(F220=0,F220="",F220&lt;Parámetros!$B$5),"&gt;="&amp;Parámetros!$B$5,"&gt;="&amp;Listas!F220),
'Selección días no hábiles'!A:A,
IF(OR(G220=0,G220="",G220&gt;=Parámetros!$D$5),"&lt;="&amp;Parámetros!$D$5,"&lt;="&amp;Listas!G220),
'Selección días no hábiles'!C:C,"X"),0)</f>
        <v>43709</v>
      </c>
      <c r="K220" s="113">
        <f>IF(I220=1,
IF(AND(OR(F220=0,F220=""),OR(G220=0,G220="")),Parámetros!$D$8-Parámetros!$B$8+1,
IF(AND(F220&lt;=Parámetros!$B$8,OR(G220&gt;Parámetros!$D$8,G220="",G220=0)),Parámetros!$D$8-Parámetros!$B$8+1,
IF(AND(F220&lt;=Parámetros!$B$8,G220&lt;=Parámetros!$D$8),IF(OR(G220="",G220=0),Parámetros!$D$8-Parámetros!$B$8+1,G220-Parámetros!$B$8+1),
IF(AND(F220&gt;Parámetros!$B$8,OR(G220&gt;Parámetros!$D$8,G220="",G220=0)),Parámetros!$D$8-F220+1,
IF(AND(F220&gt;Parámetros!$B$8,G220&lt;=Parámetros!$D$8),G220-F220+1))))),0)
-
IF(I220=1,
COUNTIFS('Selección días no hábiles'!A:A,
IF(OR(F220=0,F220="",F220&lt;Parámetros!$B$8),"&gt;="&amp;Parámetros!$B$8,"&gt;="&amp;Listas!F220),
'Selección días no hábiles'!A:A,
IF(OR(G220=0,G220="",G220&gt;=Parámetros!$D$8),"&lt;="&amp;Parámetros!$D$8,"&lt;="&amp;Listas!G220),
'Selección días no hábiles'!C:C,"X"),0)</f>
        <v>1</v>
      </c>
    </row>
    <row r="221" spans="1:11">
      <c r="A221" s="23"/>
      <c r="B221" s="152">
        <v>34823706</v>
      </c>
      <c r="C221" s="153" t="s">
        <v>481</v>
      </c>
      <c r="D221" s="153" t="s">
        <v>1525</v>
      </c>
      <c r="E221" s="154" t="s">
        <v>256</v>
      </c>
      <c r="F221" s="146">
        <v>0</v>
      </c>
      <c r="G221" s="146">
        <v>0</v>
      </c>
      <c r="H221" s="113">
        <f>+IF(AND(OR(F221="",F221=0),OR(G221="",G221=0)),1,IF(AND(OR(F221&lt;=Parámetros!$B$5,F221=0,F221=""),OR(G221&gt;Parámetros!$B$5,G221="",G221=0)),1,IF(AND(F221&gt;Parámetros!$B$5,F221&lt;=Parámetros!$D$5,OR(Listas!G221&gt;Parámetros!$B$5,G221="",G221=0)),1,0)))</f>
        <v>1</v>
      </c>
      <c r="I221" s="113">
        <f>+IF(AND(OR(F221="",F221=0),OR(G221="",G221=0)),1,IF(AND(OR(F221&lt;=Parámetros!$B$8,F221=0,F221=""),OR(G221&gt;Parámetros!$B$8,G221="",G221=0)),1,IF(AND(F221&gt;Parámetros!$B$8,F221&lt;=Parámetros!$D$8,OR(Listas!G221&gt;Parámetros!$B$8,G221="",G221=0)),1,0)))</f>
        <v>1</v>
      </c>
      <c r="J221" s="113">
        <f>IF(H221=1,
IF(AND(OR(F221=0,F221=""),OR(G221=0,G221="")),Parámetros!$D$5-Parámetros!$B$5+1,
IF(AND(OR(F221&lt;=Parámetros!$B$5,F221=0,F221=""),OR(G221&gt;Parámetros!$D$5,G221="",G221=0)),Parámetros!$D$5-Parámetros!$B$5+1,
IF(AND(OR(F221&lt;=Parámetros!$B$5,F221=0,F221=""),G221&lt;=Parámetros!$D$5),IF(OR(G221="",G221=0),Parámetros!$D$5-Parámetros!$B$5+1,G221-Parámetros!$B$5+1),
IF(AND(F221&gt;Parámetros!$B$5,OR(G221&gt;Parámetros!$D$5,G221="",G221=0)),Parámetros!$D$5-F221+1,
IF(AND(F221&gt;Parámetros!$B$5,G221&lt;=Parámetros!$D$5),G221-F221+1))))),0)
-
IF(H221=1,
COUNTIFS('Selección días no hábiles'!A:A,
IF(OR(F221=0,F221="",F221&lt;Parámetros!$B$5),"&gt;="&amp;Parámetros!$B$5,"&gt;="&amp;Listas!F221),
'Selección días no hábiles'!A:A,
IF(OR(G221=0,G221="",G221&gt;=Parámetros!$D$5),"&lt;="&amp;Parámetros!$D$5,"&lt;="&amp;Listas!G221),
'Selección días no hábiles'!C:C,"X"),0)</f>
        <v>43709</v>
      </c>
      <c r="K221" s="113">
        <f>IF(I221=1,
IF(AND(OR(F221=0,F221=""),OR(G221=0,G221="")),Parámetros!$D$8-Parámetros!$B$8+1,
IF(AND(F221&lt;=Parámetros!$B$8,OR(G221&gt;Parámetros!$D$8,G221="",G221=0)),Parámetros!$D$8-Parámetros!$B$8+1,
IF(AND(F221&lt;=Parámetros!$B$8,G221&lt;=Parámetros!$D$8),IF(OR(G221="",G221=0),Parámetros!$D$8-Parámetros!$B$8+1,G221-Parámetros!$B$8+1),
IF(AND(F221&gt;Parámetros!$B$8,OR(G221&gt;Parámetros!$D$8,G221="",G221=0)),Parámetros!$D$8-F221+1,
IF(AND(F221&gt;Parámetros!$B$8,G221&lt;=Parámetros!$D$8),G221-F221+1))))),0)
-
IF(I221=1,
COUNTIFS('Selección días no hábiles'!A:A,
IF(OR(F221=0,F221="",F221&lt;Parámetros!$B$8),"&gt;="&amp;Parámetros!$B$8,"&gt;="&amp;Listas!F221),
'Selección días no hábiles'!A:A,
IF(OR(G221=0,G221="",G221&gt;=Parámetros!$D$8),"&lt;="&amp;Parámetros!$D$8,"&lt;="&amp;Listas!G221),
'Selección días no hábiles'!C:C,"X"),0)</f>
        <v>1</v>
      </c>
    </row>
    <row r="222" spans="1:11">
      <c r="A222" s="23"/>
      <c r="B222" s="152">
        <v>33500217</v>
      </c>
      <c r="C222" s="153" t="s">
        <v>482</v>
      </c>
      <c r="D222" s="153" t="s">
        <v>1526</v>
      </c>
      <c r="E222" s="154" t="s">
        <v>256</v>
      </c>
      <c r="F222" s="146">
        <v>0</v>
      </c>
      <c r="G222" s="146">
        <v>0</v>
      </c>
      <c r="H222" s="113">
        <f>+IF(AND(OR(F222="",F222=0),OR(G222="",G222=0)),1,IF(AND(OR(F222&lt;=Parámetros!$B$5,F222=0,F222=""),OR(G222&gt;Parámetros!$B$5,G222="",G222=0)),1,IF(AND(F222&gt;Parámetros!$B$5,F222&lt;=Parámetros!$D$5,OR(Listas!G222&gt;Parámetros!$B$5,G222="",G222=0)),1,0)))</f>
        <v>1</v>
      </c>
      <c r="I222" s="113">
        <f>+IF(AND(OR(F222="",F222=0),OR(G222="",G222=0)),1,IF(AND(OR(F222&lt;=Parámetros!$B$8,F222=0,F222=""),OR(G222&gt;Parámetros!$B$8,G222="",G222=0)),1,IF(AND(F222&gt;Parámetros!$B$8,F222&lt;=Parámetros!$D$8,OR(Listas!G222&gt;Parámetros!$B$8,G222="",G222=0)),1,0)))</f>
        <v>1</v>
      </c>
      <c r="J222" s="113">
        <f>IF(H222=1,
IF(AND(OR(F222=0,F222=""),OR(G222=0,G222="")),Parámetros!$D$5-Parámetros!$B$5+1,
IF(AND(OR(F222&lt;=Parámetros!$B$5,F222=0,F222=""),OR(G222&gt;Parámetros!$D$5,G222="",G222=0)),Parámetros!$D$5-Parámetros!$B$5+1,
IF(AND(OR(F222&lt;=Parámetros!$B$5,F222=0,F222=""),G222&lt;=Parámetros!$D$5),IF(OR(G222="",G222=0),Parámetros!$D$5-Parámetros!$B$5+1,G222-Parámetros!$B$5+1),
IF(AND(F222&gt;Parámetros!$B$5,OR(G222&gt;Parámetros!$D$5,G222="",G222=0)),Parámetros!$D$5-F222+1,
IF(AND(F222&gt;Parámetros!$B$5,G222&lt;=Parámetros!$D$5),G222-F222+1))))),0)
-
IF(H222=1,
COUNTIFS('Selección días no hábiles'!A:A,
IF(OR(F222=0,F222="",F222&lt;Parámetros!$B$5),"&gt;="&amp;Parámetros!$B$5,"&gt;="&amp;Listas!F222),
'Selección días no hábiles'!A:A,
IF(OR(G222=0,G222="",G222&gt;=Parámetros!$D$5),"&lt;="&amp;Parámetros!$D$5,"&lt;="&amp;Listas!G222),
'Selección días no hábiles'!C:C,"X"),0)</f>
        <v>43709</v>
      </c>
      <c r="K222" s="113">
        <f>IF(I222=1,
IF(AND(OR(F222=0,F222=""),OR(G222=0,G222="")),Parámetros!$D$8-Parámetros!$B$8+1,
IF(AND(F222&lt;=Parámetros!$B$8,OR(G222&gt;Parámetros!$D$8,G222="",G222=0)),Parámetros!$D$8-Parámetros!$B$8+1,
IF(AND(F222&lt;=Parámetros!$B$8,G222&lt;=Parámetros!$D$8),IF(OR(G222="",G222=0),Parámetros!$D$8-Parámetros!$B$8+1,G222-Parámetros!$B$8+1),
IF(AND(F222&gt;Parámetros!$B$8,OR(G222&gt;Parámetros!$D$8,G222="",G222=0)),Parámetros!$D$8-F222+1,
IF(AND(F222&gt;Parámetros!$B$8,G222&lt;=Parámetros!$D$8),G222-F222+1))))),0)
-
IF(I222=1,
COUNTIFS('Selección días no hábiles'!A:A,
IF(OR(F222=0,F222="",F222&lt;Parámetros!$B$8),"&gt;="&amp;Parámetros!$B$8,"&gt;="&amp;Listas!F222),
'Selección días no hábiles'!A:A,
IF(OR(G222=0,G222="",G222&gt;=Parámetros!$D$8),"&lt;="&amp;Parámetros!$D$8,"&lt;="&amp;Listas!G222),
'Selección días no hábiles'!C:C,"X"),0)</f>
        <v>1</v>
      </c>
    </row>
    <row r="223" spans="1:11">
      <c r="A223" s="23"/>
      <c r="B223" s="152">
        <v>25007323</v>
      </c>
      <c r="C223" s="153" t="s">
        <v>483</v>
      </c>
      <c r="D223" s="153" t="s">
        <v>1527</v>
      </c>
      <c r="E223" s="154" t="s">
        <v>256</v>
      </c>
      <c r="F223" s="146">
        <v>0</v>
      </c>
      <c r="G223" s="146">
        <v>0</v>
      </c>
      <c r="H223" s="113">
        <f>+IF(AND(OR(F223="",F223=0),OR(G223="",G223=0)),1,IF(AND(OR(F223&lt;=Parámetros!$B$5,F223=0,F223=""),OR(G223&gt;Parámetros!$B$5,G223="",G223=0)),1,IF(AND(F223&gt;Parámetros!$B$5,F223&lt;=Parámetros!$D$5,OR(Listas!G223&gt;Parámetros!$B$5,G223="",G223=0)),1,0)))</f>
        <v>1</v>
      </c>
      <c r="I223" s="113">
        <f>+IF(AND(OR(F223="",F223=0),OR(G223="",G223=0)),1,IF(AND(OR(F223&lt;=Parámetros!$B$8,F223=0,F223=""),OR(G223&gt;Parámetros!$B$8,G223="",G223=0)),1,IF(AND(F223&gt;Parámetros!$B$8,F223&lt;=Parámetros!$D$8,OR(Listas!G223&gt;Parámetros!$B$8,G223="",G223=0)),1,0)))</f>
        <v>1</v>
      </c>
      <c r="J223" s="113">
        <f>IF(H223=1,
IF(AND(OR(F223=0,F223=""),OR(G223=0,G223="")),Parámetros!$D$5-Parámetros!$B$5+1,
IF(AND(OR(F223&lt;=Parámetros!$B$5,F223=0,F223=""),OR(G223&gt;Parámetros!$D$5,G223="",G223=0)),Parámetros!$D$5-Parámetros!$B$5+1,
IF(AND(OR(F223&lt;=Parámetros!$B$5,F223=0,F223=""),G223&lt;=Parámetros!$D$5),IF(OR(G223="",G223=0),Parámetros!$D$5-Parámetros!$B$5+1,G223-Parámetros!$B$5+1),
IF(AND(F223&gt;Parámetros!$B$5,OR(G223&gt;Parámetros!$D$5,G223="",G223=0)),Parámetros!$D$5-F223+1,
IF(AND(F223&gt;Parámetros!$B$5,G223&lt;=Parámetros!$D$5),G223-F223+1))))),0)
-
IF(H223=1,
COUNTIFS('Selección días no hábiles'!A:A,
IF(OR(F223=0,F223="",F223&lt;Parámetros!$B$5),"&gt;="&amp;Parámetros!$B$5,"&gt;="&amp;Listas!F223),
'Selección días no hábiles'!A:A,
IF(OR(G223=0,G223="",G223&gt;=Parámetros!$D$5),"&lt;="&amp;Parámetros!$D$5,"&lt;="&amp;Listas!G223),
'Selección días no hábiles'!C:C,"X"),0)</f>
        <v>43709</v>
      </c>
      <c r="K223" s="113">
        <f>IF(I223=1,
IF(AND(OR(F223=0,F223=""),OR(G223=0,G223="")),Parámetros!$D$8-Parámetros!$B$8+1,
IF(AND(F223&lt;=Parámetros!$B$8,OR(G223&gt;Parámetros!$D$8,G223="",G223=0)),Parámetros!$D$8-Parámetros!$B$8+1,
IF(AND(F223&lt;=Parámetros!$B$8,G223&lt;=Parámetros!$D$8),IF(OR(G223="",G223=0),Parámetros!$D$8-Parámetros!$B$8+1,G223-Parámetros!$B$8+1),
IF(AND(F223&gt;Parámetros!$B$8,OR(G223&gt;Parámetros!$D$8,G223="",G223=0)),Parámetros!$D$8-F223+1,
IF(AND(F223&gt;Parámetros!$B$8,G223&lt;=Parámetros!$D$8),G223-F223+1))))),0)
-
IF(I223=1,
COUNTIFS('Selección días no hábiles'!A:A,
IF(OR(F223=0,F223="",F223&lt;Parámetros!$B$8),"&gt;="&amp;Parámetros!$B$8,"&gt;="&amp;Listas!F223),
'Selección días no hábiles'!A:A,
IF(OR(G223=0,G223="",G223&gt;=Parámetros!$D$8),"&lt;="&amp;Parámetros!$D$8,"&lt;="&amp;Listas!G223),
'Selección días no hábiles'!C:C,"X"),0)</f>
        <v>1</v>
      </c>
    </row>
    <row r="224" spans="1:11">
      <c r="A224" s="23"/>
      <c r="B224" s="152">
        <v>36684011</v>
      </c>
      <c r="C224" s="153" t="s">
        <v>484</v>
      </c>
      <c r="D224" s="153" t="s">
        <v>1528</v>
      </c>
      <c r="E224" s="154" t="s">
        <v>256</v>
      </c>
      <c r="F224" s="146">
        <v>0</v>
      </c>
      <c r="G224" s="146">
        <v>0</v>
      </c>
      <c r="H224" s="113">
        <f>+IF(AND(OR(F224="",F224=0),OR(G224="",G224=0)),1,IF(AND(OR(F224&lt;=Parámetros!$B$5,F224=0,F224=""),OR(G224&gt;Parámetros!$B$5,G224="",G224=0)),1,IF(AND(F224&gt;Parámetros!$B$5,F224&lt;=Parámetros!$D$5,OR(Listas!G224&gt;Parámetros!$B$5,G224="",G224=0)),1,0)))</f>
        <v>1</v>
      </c>
      <c r="I224" s="113">
        <f>+IF(AND(OR(F224="",F224=0),OR(G224="",G224=0)),1,IF(AND(OR(F224&lt;=Parámetros!$B$8,F224=0,F224=""),OR(G224&gt;Parámetros!$B$8,G224="",G224=0)),1,IF(AND(F224&gt;Parámetros!$B$8,F224&lt;=Parámetros!$D$8,OR(Listas!G224&gt;Parámetros!$B$8,G224="",G224=0)),1,0)))</f>
        <v>1</v>
      </c>
      <c r="J224" s="113">
        <f>IF(H224=1,
IF(AND(OR(F224=0,F224=""),OR(G224=0,G224="")),Parámetros!$D$5-Parámetros!$B$5+1,
IF(AND(OR(F224&lt;=Parámetros!$B$5,F224=0,F224=""),OR(G224&gt;Parámetros!$D$5,G224="",G224=0)),Parámetros!$D$5-Parámetros!$B$5+1,
IF(AND(OR(F224&lt;=Parámetros!$B$5,F224=0,F224=""),G224&lt;=Parámetros!$D$5),IF(OR(G224="",G224=0),Parámetros!$D$5-Parámetros!$B$5+1,G224-Parámetros!$B$5+1),
IF(AND(F224&gt;Parámetros!$B$5,OR(G224&gt;Parámetros!$D$5,G224="",G224=0)),Parámetros!$D$5-F224+1,
IF(AND(F224&gt;Parámetros!$B$5,G224&lt;=Parámetros!$D$5),G224-F224+1))))),0)
-
IF(H224=1,
COUNTIFS('Selección días no hábiles'!A:A,
IF(OR(F224=0,F224="",F224&lt;Parámetros!$B$5),"&gt;="&amp;Parámetros!$B$5,"&gt;="&amp;Listas!F224),
'Selección días no hábiles'!A:A,
IF(OR(G224=0,G224="",G224&gt;=Parámetros!$D$5),"&lt;="&amp;Parámetros!$D$5,"&lt;="&amp;Listas!G224),
'Selección días no hábiles'!C:C,"X"),0)</f>
        <v>43709</v>
      </c>
      <c r="K224" s="113">
        <f>IF(I224=1,
IF(AND(OR(F224=0,F224=""),OR(G224=0,G224="")),Parámetros!$D$8-Parámetros!$B$8+1,
IF(AND(F224&lt;=Parámetros!$B$8,OR(G224&gt;Parámetros!$D$8,G224="",G224=0)),Parámetros!$D$8-Parámetros!$B$8+1,
IF(AND(F224&lt;=Parámetros!$B$8,G224&lt;=Parámetros!$D$8),IF(OR(G224="",G224=0),Parámetros!$D$8-Parámetros!$B$8+1,G224-Parámetros!$B$8+1),
IF(AND(F224&gt;Parámetros!$B$8,OR(G224&gt;Parámetros!$D$8,G224="",G224=0)),Parámetros!$D$8-F224+1,
IF(AND(F224&gt;Parámetros!$B$8,G224&lt;=Parámetros!$D$8),G224-F224+1))))),0)
-
IF(I224=1,
COUNTIFS('Selección días no hábiles'!A:A,
IF(OR(F224=0,F224="",F224&lt;Parámetros!$B$8),"&gt;="&amp;Parámetros!$B$8,"&gt;="&amp;Listas!F224),
'Selección días no hábiles'!A:A,
IF(OR(G224=0,G224="",G224&gt;=Parámetros!$D$8),"&lt;="&amp;Parámetros!$D$8,"&lt;="&amp;Listas!G224),
'Selección días no hábiles'!C:C,"X"),0)</f>
        <v>1</v>
      </c>
    </row>
    <row r="225" spans="1:11">
      <c r="A225" s="23"/>
      <c r="B225" s="152">
        <v>29790863</v>
      </c>
      <c r="C225" s="153" t="s">
        <v>40</v>
      </c>
      <c r="D225" s="153" t="s">
        <v>1529</v>
      </c>
      <c r="E225" s="154" t="s">
        <v>256</v>
      </c>
      <c r="F225" s="146">
        <v>0</v>
      </c>
      <c r="G225" s="146">
        <v>0</v>
      </c>
      <c r="H225" s="113">
        <f>+IF(AND(OR(F225="",F225=0),OR(G225="",G225=0)),1,IF(AND(OR(F225&lt;=Parámetros!$B$5,F225=0,F225=""),OR(G225&gt;Parámetros!$B$5,G225="",G225=0)),1,IF(AND(F225&gt;Parámetros!$B$5,F225&lt;=Parámetros!$D$5,OR(Listas!G225&gt;Parámetros!$B$5,G225="",G225=0)),1,0)))</f>
        <v>1</v>
      </c>
      <c r="I225" s="113">
        <f>+IF(AND(OR(F225="",F225=0),OR(G225="",G225=0)),1,IF(AND(OR(F225&lt;=Parámetros!$B$8,F225=0,F225=""),OR(G225&gt;Parámetros!$B$8,G225="",G225=0)),1,IF(AND(F225&gt;Parámetros!$B$8,F225&lt;=Parámetros!$D$8,OR(Listas!G225&gt;Parámetros!$B$8,G225="",G225=0)),1,0)))</f>
        <v>1</v>
      </c>
      <c r="J225" s="113">
        <f>IF(H225=1,
IF(AND(OR(F225=0,F225=""),OR(G225=0,G225="")),Parámetros!$D$5-Parámetros!$B$5+1,
IF(AND(OR(F225&lt;=Parámetros!$B$5,F225=0,F225=""),OR(G225&gt;Parámetros!$D$5,G225="",G225=0)),Parámetros!$D$5-Parámetros!$B$5+1,
IF(AND(OR(F225&lt;=Parámetros!$B$5,F225=0,F225=""),G225&lt;=Parámetros!$D$5),IF(OR(G225="",G225=0),Parámetros!$D$5-Parámetros!$B$5+1,G225-Parámetros!$B$5+1),
IF(AND(F225&gt;Parámetros!$B$5,OR(G225&gt;Parámetros!$D$5,G225="",G225=0)),Parámetros!$D$5-F225+1,
IF(AND(F225&gt;Parámetros!$B$5,G225&lt;=Parámetros!$D$5),G225-F225+1))))),0)
-
IF(H225=1,
COUNTIFS('Selección días no hábiles'!A:A,
IF(OR(F225=0,F225="",F225&lt;Parámetros!$B$5),"&gt;="&amp;Parámetros!$B$5,"&gt;="&amp;Listas!F225),
'Selección días no hábiles'!A:A,
IF(OR(G225=0,G225="",G225&gt;=Parámetros!$D$5),"&lt;="&amp;Parámetros!$D$5,"&lt;="&amp;Listas!G225),
'Selección días no hábiles'!C:C,"X"),0)</f>
        <v>43709</v>
      </c>
      <c r="K225" s="113">
        <f>IF(I225=1,
IF(AND(OR(F225=0,F225=""),OR(G225=0,G225="")),Parámetros!$D$8-Parámetros!$B$8+1,
IF(AND(F225&lt;=Parámetros!$B$8,OR(G225&gt;Parámetros!$D$8,G225="",G225=0)),Parámetros!$D$8-Parámetros!$B$8+1,
IF(AND(F225&lt;=Parámetros!$B$8,G225&lt;=Parámetros!$D$8),IF(OR(G225="",G225=0),Parámetros!$D$8-Parámetros!$B$8+1,G225-Parámetros!$B$8+1),
IF(AND(F225&gt;Parámetros!$B$8,OR(G225&gt;Parámetros!$D$8,G225="",G225=0)),Parámetros!$D$8-F225+1,
IF(AND(F225&gt;Parámetros!$B$8,G225&lt;=Parámetros!$D$8),G225-F225+1))))),0)
-
IF(I225=1,
COUNTIFS('Selección días no hábiles'!A:A,
IF(OR(F225=0,F225="",F225&lt;Parámetros!$B$8),"&gt;="&amp;Parámetros!$B$8,"&gt;="&amp;Listas!F225),
'Selección días no hábiles'!A:A,
IF(OR(G225=0,G225="",G225&gt;=Parámetros!$D$8),"&lt;="&amp;Parámetros!$D$8,"&lt;="&amp;Listas!G225),
'Selección días no hábiles'!C:C,"X"),0)</f>
        <v>1</v>
      </c>
    </row>
    <row r="226" spans="1:11">
      <c r="A226" s="23"/>
      <c r="B226" s="152">
        <v>30786049</v>
      </c>
      <c r="C226" s="153" t="s">
        <v>485</v>
      </c>
      <c r="D226" s="153" t="s">
        <v>1530</v>
      </c>
      <c r="E226" s="154" t="s">
        <v>255</v>
      </c>
      <c r="F226" s="146">
        <v>0</v>
      </c>
      <c r="G226" s="146">
        <v>0</v>
      </c>
      <c r="H226" s="113">
        <f>+IF(AND(OR(F226="",F226=0),OR(G226="",G226=0)),1,IF(AND(OR(F226&lt;=Parámetros!$B$5,F226=0,F226=""),OR(G226&gt;Parámetros!$B$5,G226="",G226=0)),1,IF(AND(F226&gt;Parámetros!$B$5,F226&lt;=Parámetros!$D$5,OR(Listas!G226&gt;Parámetros!$B$5,G226="",G226=0)),1,0)))</f>
        <v>1</v>
      </c>
      <c r="I226" s="113">
        <f>+IF(AND(OR(F226="",F226=0),OR(G226="",G226=0)),1,IF(AND(OR(F226&lt;=Parámetros!$B$8,F226=0,F226=""),OR(G226&gt;Parámetros!$B$8,G226="",G226=0)),1,IF(AND(F226&gt;Parámetros!$B$8,F226&lt;=Parámetros!$D$8,OR(Listas!G226&gt;Parámetros!$B$8,G226="",G226=0)),1,0)))</f>
        <v>1</v>
      </c>
      <c r="J226" s="113">
        <f>IF(H226=1,
IF(AND(OR(F226=0,F226=""),OR(G226=0,G226="")),Parámetros!$D$5-Parámetros!$B$5+1,
IF(AND(OR(F226&lt;=Parámetros!$B$5,F226=0,F226=""),OR(G226&gt;Parámetros!$D$5,G226="",G226=0)),Parámetros!$D$5-Parámetros!$B$5+1,
IF(AND(OR(F226&lt;=Parámetros!$B$5,F226=0,F226=""),G226&lt;=Parámetros!$D$5),IF(OR(G226="",G226=0),Parámetros!$D$5-Parámetros!$B$5+1,G226-Parámetros!$B$5+1),
IF(AND(F226&gt;Parámetros!$B$5,OR(G226&gt;Parámetros!$D$5,G226="",G226=0)),Parámetros!$D$5-F226+1,
IF(AND(F226&gt;Parámetros!$B$5,G226&lt;=Parámetros!$D$5),G226-F226+1))))),0)
-
IF(H226=1,
COUNTIFS('Selección días no hábiles'!A:A,
IF(OR(F226=0,F226="",F226&lt;Parámetros!$B$5),"&gt;="&amp;Parámetros!$B$5,"&gt;="&amp;Listas!F226),
'Selección días no hábiles'!A:A,
IF(OR(G226=0,G226="",G226&gt;=Parámetros!$D$5),"&lt;="&amp;Parámetros!$D$5,"&lt;="&amp;Listas!G226),
'Selección días no hábiles'!C:C,"X"),0)</f>
        <v>43709</v>
      </c>
      <c r="K226" s="113">
        <f>IF(I226=1,
IF(AND(OR(F226=0,F226=""),OR(G226=0,G226="")),Parámetros!$D$8-Parámetros!$B$8+1,
IF(AND(F226&lt;=Parámetros!$B$8,OR(G226&gt;Parámetros!$D$8,G226="",G226=0)),Parámetros!$D$8-Parámetros!$B$8+1,
IF(AND(F226&lt;=Parámetros!$B$8,G226&lt;=Parámetros!$D$8),IF(OR(G226="",G226=0),Parámetros!$D$8-Parámetros!$B$8+1,G226-Parámetros!$B$8+1),
IF(AND(F226&gt;Parámetros!$B$8,OR(G226&gt;Parámetros!$D$8,G226="",G226=0)),Parámetros!$D$8-F226+1,
IF(AND(F226&gt;Parámetros!$B$8,G226&lt;=Parámetros!$D$8),G226-F226+1))))),0)
-
IF(I226=1,
COUNTIFS('Selección días no hábiles'!A:A,
IF(OR(F226=0,F226="",F226&lt;Parámetros!$B$8),"&gt;="&amp;Parámetros!$B$8,"&gt;="&amp;Listas!F226),
'Selección días no hábiles'!A:A,
IF(OR(G226=0,G226="",G226&gt;=Parámetros!$D$8),"&lt;="&amp;Parámetros!$D$8,"&lt;="&amp;Listas!G226),
'Selección días no hábiles'!C:C,"X"),0)</f>
        <v>1</v>
      </c>
    </row>
    <row r="227" spans="1:11">
      <c r="A227" s="23"/>
      <c r="B227" s="152">
        <v>35289048</v>
      </c>
      <c r="C227" s="153" t="s">
        <v>486</v>
      </c>
      <c r="D227" s="153" t="s">
        <v>1531</v>
      </c>
      <c r="E227" s="154" t="s">
        <v>255</v>
      </c>
      <c r="F227" s="146">
        <v>0</v>
      </c>
      <c r="G227" s="146">
        <v>0</v>
      </c>
      <c r="H227" s="113">
        <f>+IF(AND(OR(F227="",F227=0),OR(G227="",G227=0)),1,IF(AND(OR(F227&lt;=Parámetros!$B$5,F227=0,F227=""),OR(G227&gt;Parámetros!$B$5,G227="",G227=0)),1,IF(AND(F227&gt;Parámetros!$B$5,F227&lt;=Parámetros!$D$5,OR(Listas!G227&gt;Parámetros!$B$5,G227="",G227=0)),1,0)))</f>
        <v>1</v>
      </c>
      <c r="I227" s="113">
        <f>+IF(AND(OR(F227="",F227=0),OR(G227="",G227=0)),1,IF(AND(OR(F227&lt;=Parámetros!$B$8,F227=0,F227=""),OR(G227&gt;Parámetros!$B$8,G227="",G227=0)),1,IF(AND(F227&gt;Parámetros!$B$8,F227&lt;=Parámetros!$D$8,OR(Listas!G227&gt;Parámetros!$B$8,G227="",G227=0)),1,0)))</f>
        <v>1</v>
      </c>
      <c r="J227" s="113">
        <f>IF(H227=1,
IF(AND(OR(F227=0,F227=""),OR(G227=0,G227="")),Parámetros!$D$5-Parámetros!$B$5+1,
IF(AND(OR(F227&lt;=Parámetros!$B$5,F227=0,F227=""),OR(G227&gt;Parámetros!$D$5,G227="",G227=0)),Parámetros!$D$5-Parámetros!$B$5+1,
IF(AND(OR(F227&lt;=Parámetros!$B$5,F227=0,F227=""),G227&lt;=Parámetros!$D$5),IF(OR(G227="",G227=0),Parámetros!$D$5-Parámetros!$B$5+1,G227-Parámetros!$B$5+1),
IF(AND(F227&gt;Parámetros!$B$5,OR(G227&gt;Parámetros!$D$5,G227="",G227=0)),Parámetros!$D$5-F227+1,
IF(AND(F227&gt;Parámetros!$B$5,G227&lt;=Parámetros!$D$5),G227-F227+1))))),0)
-
IF(H227=1,
COUNTIFS('Selección días no hábiles'!A:A,
IF(OR(F227=0,F227="",F227&lt;Parámetros!$B$5),"&gt;="&amp;Parámetros!$B$5,"&gt;="&amp;Listas!F227),
'Selección días no hábiles'!A:A,
IF(OR(G227=0,G227="",G227&gt;=Parámetros!$D$5),"&lt;="&amp;Parámetros!$D$5,"&lt;="&amp;Listas!G227),
'Selección días no hábiles'!C:C,"X"),0)</f>
        <v>43709</v>
      </c>
      <c r="K227" s="113">
        <f>IF(I227=1,
IF(AND(OR(F227=0,F227=""),OR(G227=0,G227="")),Parámetros!$D$8-Parámetros!$B$8+1,
IF(AND(F227&lt;=Parámetros!$B$8,OR(G227&gt;Parámetros!$D$8,G227="",G227=0)),Parámetros!$D$8-Parámetros!$B$8+1,
IF(AND(F227&lt;=Parámetros!$B$8,G227&lt;=Parámetros!$D$8),IF(OR(G227="",G227=0),Parámetros!$D$8-Parámetros!$B$8+1,G227-Parámetros!$B$8+1),
IF(AND(F227&gt;Parámetros!$B$8,OR(G227&gt;Parámetros!$D$8,G227="",G227=0)),Parámetros!$D$8-F227+1,
IF(AND(F227&gt;Parámetros!$B$8,G227&lt;=Parámetros!$D$8),G227-F227+1))))),0)
-
IF(I227=1,
COUNTIFS('Selección días no hábiles'!A:A,
IF(OR(F227=0,F227="",F227&lt;Parámetros!$B$8),"&gt;="&amp;Parámetros!$B$8,"&gt;="&amp;Listas!F227),
'Selección días no hábiles'!A:A,
IF(OR(G227=0,G227="",G227&gt;=Parámetros!$D$8),"&lt;="&amp;Parámetros!$D$8,"&lt;="&amp;Listas!G227),
'Selección días no hábiles'!C:C,"X"),0)</f>
        <v>1</v>
      </c>
    </row>
    <row r="228" spans="1:11">
      <c r="A228" s="23"/>
      <c r="B228" s="152">
        <v>34299166</v>
      </c>
      <c r="C228" s="153" t="s">
        <v>487</v>
      </c>
      <c r="D228" s="153" t="s">
        <v>1532</v>
      </c>
      <c r="E228" s="154" t="s">
        <v>255</v>
      </c>
      <c r="F228" s="146">
        <v>0</v>
      </c>
      <c r="G228" s="146">
        <v>0</v>
      </c>
      <c r="H228" s="113">
        <f>+IF(AND(OR(F228="",F228=0),OR(G228="",G228=0)),1,IF(AND(OR(F228&lt;=Parámetros!$B$5,F228=0,F228=""),OR(G228&gt;Parámetros!$B$5,G228="",G228=0)),1,IF(AND(F228&gt;Parámetros!$B$5,F228&lt;=Parámetros!$D$5,OR(Listas!G228&gt;Parámetros!$B$5,G228="",G228=0)),1,0)))</f>
        <v>1</v>
      </c>
      <c r="I228" s="113">
        <f>+IF(AND(OR(F228="",F228=0),OR(G228="",G228=0)),1,IF(AND(OR(F228&lt;=Parámetros!$B$8,F228=0,F228=""),OR(G228&gt;Parámetros!$B$8,G228="",G228=0)),1,IF(AND(F228&gt;Parámetros!$B$8,F228&lt;=Parámetros!$D$8,OR(Listas!G228&gt;Parámetros!$B$8,G228="",G228=0)),1,0)))</f>
        <v>1</v>
      </c>
      <c r="J228" s="113">
        <f>IF(H228=1,
IF(AND(OR(F228=0,F228=""),OR(G228=0,G228="")),Parámetros!$D$5-Parámetros!$B$5+1,
IF(AND(OR(F228&lt;=Parámetros!$B$5,F228=0,F228=""),OR(G228&gt;Parámetros!$D$5,G228="",G228=0)),Parámetros!$D$5-Parámetros!$B$5+1,
IF(AND(OR(F228&lt;=Parámetros!$B$5,F228=0,F228=""),G228&lt;=Parámetros!$D$5),IF(OR(G228="",G228=0),Parámetros!$D$5-Parámetros!$B$5+1,G228-Parámetros!$B$5+1),
IF(AND(F228&gt;Parámetros!$B$5,OR(G228&gt;Parámetros!$D$5,G228="",G228=0)),Parámetros!$D$5-F228+1,
IF(AND(F228&gt;Parámetros!$B$5,G228&lt;=Parámetros!$D$5),G228-F228+1))))),0)
-
IF(H228=1,
COUNTIFS('Selección días no hábiles'!A:A,
IF(OR(F228=0,F228="",F228&lt;Parámetros!$B$5),"&gt;="&amp;Parámetros!$B$5,"&gt;="&amp;Listas!F228),
'Selección días no hábiles'!A:A,
IF(OR(G228=0,G228="",G228&gt;=Parámetros!$D$5),"&lt;="&amp;Parámetros!$D$5,"&lt;="&amp;Listas!G228),
'Selección días no hábiles'!C:C,"X"),0)</f>
        <v>43709</v>
      </c>
      <c r="K228" s="113">
        <f>IF(I228=1,
IF(AND(OR(F228=0,F228=""),OR(G228=0,G228="")),Parámetros!$D$8-Parámetros!$B$8+1,
IF(AND(F228&lt;=Parámetros!$B$8,OR(G228&gt;Parámetros!$D$8,G228="",G228=0)),Parámetros!$D$8-Parámetros!$B$8+1,
IF(AND(F228&lt;=Parámetros!$B$8,G228&lt;=Parámetros!$D$8),IF(OR(G228="",G228=0),Parámetros!$D$8-Parámetros!$B$8+1,G228-Parámetros!$B$8+1),
IF(AND(F228&gt;Parámetros!$B$8,OR(G228&gt;Parámetros!$D$8,G228="",G228=0)),Parámetros!$D$8-F228+1,
IF(AND(F228&gt;Parámetros!$B$8,G228&lt;=Parámetros!$D$8),G228-F228+1))))),0)
-
IF(I228=1,
COUNTIFS('Selección días no hábiles'!A:A,
IF(OR(F228=0,F228="",F228&lt;Parámetros!$B$8),"&gt;="&amp;Parámetros!$B$8,"&gt;="&amp;Listas!F228),
'Selección días no hábiles'!A:A,
IF(OR(G228=0,G228="",G228&gt;=Parámetros!$D$8),"&lt;="&amp;Parámetros!$D$8,"&lt;="&amp;Listas!G228),
'Selección días no hábiles'!C:C,"X"),0)</f>
        <v>1</v>
      </c>
    </row>
    <row r="229" spans="1:11">
      <c r="A229" s="23"/>
      <c r="B229" s="152">
        <v>28475361</v>
      </c>
      <c r="C229" s="153" t="s">
        <v>488</v>
      </c>
      <c r="D229" s="153" t="s">
        <v>68</v>
      </c>
      <c r="E229" s="154" t="s">
        <v>255</v>
      </c>
      <c r="F229" s="146">
        <v>0</v>
      </c>
      <c r="G229" s="146">
        <v>0</v>
      </c>
      <c r="H229" s="113">
        <f>+IF(AND(OR(F229="",F229=0),OR(G229="",G229=0)),1,IF(AND(OR(F229&lt;=Parámetros!$B$5,F229=0,F229=""),OR(G229&gt;Parámetros!$B$5,G229="",G229=0)),1,IF(AND(F229&gt;Parámetros!$B$5,F229&lt;=Parámetros!$D$5,OR(Listas!G229&gt;Parámetros!$B$5,G229="",G229=0)),1,0)))</f>
        <v>1</v>
      </c>
      <c r="I229" s="113">
        <f>+IF(AND(OR(F229="",F229=0),OR(G229="",G229=0)),1,IF(AND(OR(F229&lt;=Parámetros!$B$8,F229=0,F229=""),OR(G229&gt;Parámetros!$B$8,G229="",G229=0)),1,IF(AND(F229&gt;Parámetros!$B$8,F229&lt;=Parámetros!$D$8,OR(Listas!G229&gt;Parámetros!$B$8,G229="",G229=0)),1,0)))</f>
        <v>1</v>
      </c>
      <c r="J229" s="113">
        <f>IF(H229=1,
IF(AND(OR(F229=0,F229=""),OR(G229=0,G229="")),Parámetros!$D$5-Parámetros!$B$5+1,
IF(AND(OR(F229&lt;=Parámetros!$B$5,F229=0,F229=""),OR(G229&gt;Parámetros!$D$5,G229="",G229=0)),Parámetros!$D$5-Parámetros!$B$5+1,
IF(AND(OR(F229&lt;=Parámetros!$B$5,F229=0,F229=""),G229&lt;=Parámetros!$D$5),IF(OR(G229="",G229=0),Parámetros!$D$5-Parámetros!$B$5+1,G229-Parámetros!$B$5+1),
IF(AND(F229&gt;Parámetros!$B$5,OR(G229&gt;Parámetros!$D$5,G229="",G229=0)),Parámetros!$D$5-F229+1,
IF(AND(F229&gt;Parámetros!$B$5,G229&lt;=Parámetros!$D$5),G229-F229+1))))),0)
-
IF(H229=1,
COUNTIFS('Selección días no hábiles'!A:A,
IF(OR(F229=0,F229="",F229&lt;Parámetros!$B$5),"&gt;="&amp;Parámetros!$B$5,"&gt;="&amp;Listas!F229),
'Selección días no hábiles'!A:A,
IF(OR(G229=0,G229="",G229&gt;=Parámetros!$D$5),"&lt;="&amp;Parámetros!$D$5,"&lt;="&amp;Listas!G229),
'Selección días no hábiles'!C:C,"X"),0)</f>
        <v>43709</v>
      </c>
      <c r="K229" s="113">
        <f>IF(I229=1,
IF(AND(OR(F229=0,F229=""),OR(G229=0,G229="")),Parámetros!$D$8-Parámetros!$B$8+1,
IF(AND(F229&lt;=Parámetros!$B$8,OR(G229&gt;Parámetros!$D$8,G229="",G229=0)),Parámetros!$D$8-Parámetros!$B$8+1,
IF(AND(F229&lt;=Parámetros!$B$8,G229&lt;=Parámetros!$D$8),IF(OR(G229="",G229=0),Parámetros!$D$8-Parámetros!$B$8+1,G229-Parámetros!$B$8+1),
IF(AND(F229&gt;Parámetros!$B$8,OR(G229&gt;Parámetros!$D$8,G229="",G229=0)),Parámetros!$D$8-F229+1,
IF(AND(F229&gt;Parámetros!$B$8,G229&lt;=Parámetros!$D$8),G229-F229+1))))),0)
-
IF(I229=1,
COUNTIFS('Selección días no hábiles'!A:A,
IF(OR(F229=0,F229="",F229&lt;Parámetros!$B$8),"&gt;="&amp;Parámetros!$B$8,"&gt;="&amp;Listas!F229),
'Selección días no hábiles'!A:A,
IF(OR(G229=0,G229="",G229&gt;=Parámetros!$D$8),"&lt;="&amp;Parámetros!$D$8,"&lt;="&amp;Listas!G229),
'Selección días no hábiles'!C:C,"X"),0)</f>
        <v>1</v>
      </c>
    </row>
    <row r="230" spans="1:11">
      <c r="A230" s="23"/>
      <c r="B230" s="152">
        <v>32583257</v>
      </c>
      <c r="C230" s="153" t="s">
        <v>489</v>
      </c>
      <c r="D230" s="153" t="s">
        <v>1533</v>
      </c>
      <c r="E230" s="154" t="s">
        <v>255</v>
      </c>
      <c r="F230" s="146">
        <v>0</v>
      </c>
      <c r="G230" s="146">
        <v>0</v>
      </c>
      <c r="H230" s="113">
        <f>+IF(AND(OR(F230="",F230=0),OR(G230="",G230=0)),1,IF(AND(OR(F230&lt;=Parámetros!$B$5,F230=0,F230=""),OR(G230&gt;Parámetros!$B$5,G230="",G230=0)),1,IF(AND(F230&gt;Parámetros!$B$5,F230&lt;=Parámetros!$D$5,OR(Listas!G230&gt;Parámetros!$B$5,G230="",G230=0)),1,0)))</f>
        <v>1</v>
      </c>
      <c r="I230" s="113">
        <f>+IF(AND(OR(F230="",F230=0),OR(G230="",G230=0)),1,IF(AND(OR(F230&lt;=Parámetros!$B$8,F230=0,F230=""),OR(G230&gt;Parámetros!$B$8,G230="",G230=0)),1,IF(AND(F230&gt;Parámetros!$B$8,F230&lt;=Parámetros!$D$8,OR(Listas!G230&gt;Parámetros!$B$8,G230="",G230=0)),1,0)))</f>
        <v>1</v>
      </c>
      <c r="J230" s="113">
        <f>IF(H230=1,
IF(AND(OR(F230=0,F230=""),OR(G230=0,G230="")),Parámetros!$D$5-Parámetros!$B$5+1,
IF(AND(OR(F230&lt;=Parámetros!$B$5,F230=0,F230=""),OR(G230&gt;Parámetros!$D$5,G230="",G230=0)),Parámetros!$D$5-Parámetros!$B$5+1,
IF(AND(OR(F230&lt;=Parámetros!$B$5,F230=0,F230=""),G230&lt;=Parámetros!$D$5),IF(OR(G230="",G230=0),Parámetros!$D$5-Parámetros!$B$5+1,G230-Parámetros!$B$5+1),
IF(AND(F230&gt;Parámetros!$B$5,OR(G230&gt;Parámetros!$D$5,G230="",G230=0)),Parámetros!$D$5-F230+1,
IF(AND(F230&gt;Parámetros!$B$5,G230&lt;=Parámetros!$D$5),G230-F230+1))))),0)
-
IF(H230=1,
COUNTIFS('Selección días no hábiles'!A:A,
IF(OR(F230=0,F230="",F230&lt;Parámetros!$B$5),"&gt;="&amp;Parámetros!$B$5,"&gt;="&amp;Listas!F230),
'Selección días no hábiles'!A:A,
IF(OR(G230=0,G230="",G230&gt;=Parámetros!$D$5),"&lt;="&amp;Parámetros!$D$5,"&lt;="&amp;Listas!G230),
'Selección días no hábiles'!C:C,"X"),0)</f>
        <v>43709</v>
      </c>
      <c r="K230" s="113">
        <f>IF(I230=1,
IF(AND(OR(F230=0,F230=""),OR(G230=0,G230="")),Parámetros!$D$8-Parámetros!$B$8+1,
IF(AND(F230&lt;=Parámetros!$B$8,OR(G230&gt;Parámetros!$D$8,G230="",G230=0)),Parámetros!$D$8-Parámetros!$B$8+1,
IF(AND(F230&lt;=Parámetros!$B$8,G230&lt;=Parámetros!$D$8),IF(OR(G230="",G230=0),Parámetros!$D$8-Parámetros!$B$8+1,G230-Parámetros!$B$8+1),
IF(AND(F230&gt;Parámetros!$B$8,OR(G230&gt;Parámetros!$D$8,G230="",G230=0)),Parámetros!$D$8-F230+1,
IF(AND(F230&gt;Parámetros!$B$8,G230&lt;=Parámetros!$D$8),G230-F230+1))))),0)
-
IF(I230=1,
COUNTIFS('Selección días no hábiles'!A:A,
IF(OR(F230=0,F230="",F230&lt;Parámetros!$B$8),"&gt;="&amp;Parámetros!$B$8,"&gt;="&amp;Listas!F230),
'Selección días no hábiles'!A:A,
IF(OR(G230=0,G230="",G230&gt;=Parámetros!$D$8),"&lt;="&amp;Parámetros!$D$8,"&lt;="&amp;Listas!G230),
'Selección días no hábiles'!C:C,"X"),0)</f>
        <v>1</v>
      </c>
    </row>
    <row r="231" spans="1:11">
      <c r="A231" s="23"/>
      <c r="B231" s="152">
        <v>25126979</v>
      </c>
      <c r="C231" s="153" t="s">
        <v>490</v>
      </c>
      <c r="D231" s="153" t="s">
        <v>1534</v>
      </c>
      <c r="E231" s="154" t="s">
        <v>254</v>
      </c>
      <c r="F231" s="146">
        <v>0</v>
      </c>
      <c r="G231" s="146">
        <v>0</v>
      </c>
      <c r="H231" s="113">
        <f>+IF(AND(OR(F231="",F231=0),OR(G231="",G231=0)),1,IF(AND(OR(F231&lt;=Parámetros!$B$5,F231=0,F231=""),OR(G231&gt;Parámetros!$B$5,G231="",G231=0)),1,IF(AND(F231&gt;Parámetros!$B$5,F231&lt;=Parámetros!$D$5,OR(Listas!G231&gt;Parámetros!$B$5,G231="",G231=0)),1,0)))</f>
        <v>1</v>
      </c>
      <c r="I231" s="113">
        <f>+IF(AND(OR(F231="",F231=0),OR(G231="",G231=0)),1,IF(AND(OR(F231&lt;=Parámetros!$B$8,F231=0,F231=""),OR(G231&gt;Parámetros!$B$8,G231="",G231=0)),1,IF(AND(F231&gt;Parámetros!$B$8,F231&lt;=Parámetros!$D$8,OR(Listas!G231&gt;Parámetros!$B$8,G231="",G231=0)),1,0)))</f>
        <v>1</v>
      </c>
      <c r="J231" s="113">
        <f>IF(H231=1,
IF(AND(OR(F231=0,F231=""),OR(G231=0,G231="")),Parámetros!$D$5-Parámetros!$B$5+1,
IF(AND(OR(F231&lt;=Parámetros!$B$5,F231=0,F231=""),OR(G231&gt;Parámetros!$D$5,G231="",G231=0)),Parámetros!$D$5-Parámetros!$B$5+1,
IF(AND(OR(F231&lt;=Parámetros!$B$5,F231=0,F231=""),G231&lt;=Parámetros!$D$5),IF(OR(G231="",G231=0),Parámetros!$D$5-Parámetros!$B$5+1,G231-Parámetros!$B$5+1),
IF(AND(F231&gt;Parámetros!$B$5,OR(G231&gt;Parámetros!$D$5,G231="",G231=0)),Parámetros!$D$5-F231+1,
IF(AND(F231&gt;Parámetros!$B$5,G231&lt;=Parámetros!$D$5),G231-F231+1))))),0)
-
IF(H231=1,
COUNTIFS('Selección días no hábiles'!A:A,
IF(OR(F231=0,F231="",F231&lt;Parámetros!$B$5),"&gt;="&amp;Parámetros!$B$5,"&gt;="&amp;Listas!F231),
'Selección días no hábiles'!A:A,
IF(OR(G231=0,G231="",G231&gt;=Parámetros!$D$5),"&lt;="&amp;Parámetros!$D$5,"&lt;="&amp;Listas!G231),
'Selección días no hábiles'!C:C,"X"),0)</f>
        <v>43709</v>
      </c>
      <c r="K231" s="113">
        <f>IF(I231=1,
IF(AND(OR(F231=0,F231=""),OR(G231=0,G231="")),Parámetros!$D$8-Parámetros!$B$8+1,
IF(AND(F231&lt;=Parámetros!$B$8,OR(G231&gt;Parámetros!$D$8,G231="",G231=0)),Parámetros!$D$8-Parámetros!$B$8+1,
IF(AND(F231&lt;=Parámetros!$B$8,G231&lt;=Parámetros!$D$8),IF(OR(G231="",G231=0),Parámetros!$D$8-Parámetros!$B$8+1,G231-Parámetros!$B$8+1),
IF(AND(F231&gt;Parámetros!$B$8,OR(G231&gt;Parámetros!$D$8,G231="",G231=0)),Parámetros!$D$8-F231+1,
IF(AND(F231&gt;Parámetros!$B$8,G231&lt;=Parámetros!$D$8),G231-F231+1))))),0)
-
IF(I231=1,
COUNTIFS('Selección días no hábiles'!A:A,
IF(OR(F231=0,F231="",F231&lt;Parámetros!$B$8),"&gt;="&amp;Parámetros!$B$8,"&gt;="&amp;Listas!F231),
'Selección días no hábiles'!A:A,
IF(OR(G231=0,G231="",G231&gt;=Parámetros!$D$8),"&lt;="&amp;Parámetros!$D$8,"&lt;="&amp;Listas!G231),
'Selección días no hábiles'!C:C,"X"),0)</f>
        <v>1</v>
      </c>
    </row>
    <row r="232" spans="1:11">
      <c r="A232" s="23"/>
      <c r="B232" s="152">
        <v>12802708</v>
      </c>
      <c r="C232" s="153" t="s">
        <v>491</v>
      </c>
      <c r="D232" s="153" t="s">
        <v>1535</v>
      </c>
      <c r="E232" s="154" t="s">
        <v>254</v>
      </c>
      <c r="F232" s="146">
        <v>0</v>
      </c>
      <c r="G232" s="146">
        <v>0</v>
      </c>
      <c r="H232" s="113">
        <f>+IF(AND(OR(F232="",F232=0),OR(G232="",G232=0)),1,IF(AND(OR(F232&lt;=Parámetros!$B$5,F232=0,F232=""),OR(G232&gt;Parámetros!$B$5,G232="",G232=0)),1,IF(AND(F232&gt;Parámetros!$B$5,F232&lt;=Parámetros!$D$5,OR(Listas!G232&gt;Parámetros!$B$5,G232="",G232=0)),1,0)))</f>
        <v>1</v>
      </c>
      <c r="I232" s="113">
        <f>+IF(AND(OR(F232="",F232=0),OR(G232="",G232=0)),1,IF(AND(OR(F232&lt;=Parámetros!$B$8,F232=0,F232=""),OR(G232&gt;Parámetros!$B$8,G232="",G232=0)),1,IF(AND(F232&gt;Parámetros!$B$8,F232&lt;=Parámetros!$D$8,OR(Listas!G232&gt;Parámetros!$B$8,G232="",G232=0)),1,0)))</f>
        <v>1</v>
      </c>
      <c r="J232" s="113">
        <f>IF(H232=1,
IF(AND(OR(F232=0,F232=""),OR(G232=0,G232="")),Parámetros!$D$5-Parámetros!$B$5+1,
IF(AND(OR(F232&lt;=Parámetros!$B$5,F232=0,F232=""),OR(G232&gt;Parámetros!$D$5,G232="",G232=0)),Parámetros!$D$5-Parámetros!$B$5+1,
IF(AND(OR(F232&lt;=Parámetros!$B$5,F232=0,F232=""),G232&lt;=Parámetros!$D$5),IF(OR(G232="",G232=0),Parámetros!$D$5-Parámetros!$B$5+1,G232-Parámetros!$B$5+1),
IF(AND(F232&gt;Parámetros!$B$5,OR(G232&gt;Parámetros!$D$5,G232="",G232=0)),Parámetros!$D$5-F232+1,
IF(AND(F232&gt;Parámetros!$B$5,G232&lt;=Parámetros!$D$5),G232-F232+1))))),0)
-
IF(H232=1,
COUNTIFS('Selección días no hábiles'!A:A,
IF(OR(F232=0,F232="",F232&lt;Parámetros!$B$5),"&gt;="&amp;Parámetros!$B$5,"&gt;="&amp;Listas!F232),
'Selección días no hábiles'!A:A,
IF(OR(G232=0,G232="",G232&gt;=Parámetros!$D$5),"&lt;="&amp;Parámetros!$D$5,"&lt;="&amp;Listas!G232),
'Selección días no hábiles'!C:C,"X"),0)</f>
        <v>43709</v>
      </c>
      <c r="K232" s="113">
        <f>IF(I232=1,
IF(AND(OR(F232=0,F232=""),OR(G232=0,G232="")),Parámetros!$D$8-Parámetros!$B$8+1,
IF(AND(F232&lt;=Parámetros!$B$8,OR(G232&gt;Parámetros!$D$8,G232="",G232=0)),Parámetros!$D$8-Parámetros!$B$8+1,
IF(AND(F232&lt;=Parámetros!$B$8,G232&lt;=Parámetros!$D$8),IF(OR(G232="",G232=0),Parámetros!$D$8-Parámetros!$B$8+1,G232-Parámetros!$B$8+1),
IF(AND(F232&gt;Parámetros!$B$8,OR(G232&gt;Parámetros!$D$8,G232="",G232=0)),Parámetros!$D$8-F232+1,
IF(AND(F232&gt;Parámetros!$B$8,G232&lt;=Parámetros!$D$8),G232-F232+1))))),0)
-
IF(I232=1,
COUNTIFS('Selección días no hábiles'!A:A,
IF(OR(F232=0,F232="",F232&lt;Parámetros!$B$8),"&gt;="&amp;Parámetros!$B$8,"&gt;="&amp;Listas!F232),
'Selección días no hábiles'!A:A,
IF(OR(G232=0,G232="",G232&gt;=Parámetros!$D$8),"&lt;="&amp;Parámetros!$D$8,"&lt;="&amp;Listas!G232),
'Selección días no hábiles'!C:C,"X"),0)</f>
        <v>1</v>
      </c>
    </row>
    <row r="233" spans="1:11">
      <c r="A233" s="23"/>
      <c r="B233" s="152">
        <v>35446914</v>
      </c>
      <c r="C233" s="153" t="s">
        <v>492</v>
      </c>
      <c r="D233" s="153" t="s">
        <v>1536</v>
      </c>
      <c r="E233" s="154" t="s">
        <v>254</v>
      </c>
      <c r="F233" s="146">
        <v>0</v>
      </c>
      <c r="G233" s="146">
        <v>0</v>
      </c>
      <c r="H233" s="113">
        <f>+IF(AND(OR(F233="",F233=0),OR(G233="",G233=0)),1,IF(AND(OR(F233&lt;=Parámetros!$B$5,F233=0,F233=""),OR(G233&gt;Parámetros!$B$5,G233="",G233=0)),1,IF(AND(F233&gt;Parámetros!$B$5,F233&lt;=Parámetros!$D$5,OR(Listas!G233&gt;Parámetros!$B$5,G233="",G233=0)),1,0)))</f>
        <v>1</v>
      </c>
      <c r="I233" s="113">
        <f>+IF(AND(OR(F233="",F233=0),OR(G233="",G233=0)),1,IF(AND(OR(F233&lt;=Parámetros!$B$8,F233=0,F233=""),OR(G233&gt;Parámetros!$B$8,G233="",G233=0)),1,IF(AND(F233&gt;Parámetros!$B$8,F233&lt;=Parámetros!$D$8,OR(Listas!G233&gt;Parámetros!$B$8,G233="",G233=0)),1,0)))</f>
        <v>1</v>
      </c>
      <c r="J233" s="113">
        <f>IF(H233=1,
IF(AND(OR(F233=0,F233=""),OR(G233=0,G233="")),Parámetros!$D$5-Parámetros!$B$5+1,
IF(AND(OR(F233&lt;=Parámetros!$B$5,F233=0,F233=""),OR(G233&gt;Parámetros!$D$5,G233="",G233=0)),Parámetros!$D$5-Parámetros!$B$5+1,
IF(AND(OR(F233&lt;=Parámetros!$B$5,F233=0,F233=""),G233&lt;=Parámetros!$D$5),IF(OR(G233="",G233=0),Parámetros!$D$5-Parámetros!$B$5+1,G233-Parámetros!$B$5+1),
IF(AND(F233&gt;Parámetros!$B$5,OR(G233&gt;Parámetros!$D$5,G233="",G233=0)),Parámetros!$D$5-F233+1,
IF(AND(F233&gt;Parámetros!$B$5,G233&lt;=Parámetros!$D$5),G233-F233+1))))),0)
-
IF(H233=1,
COUNTIFS('Selección días no hábiles'!A:A,
IF(OR(F233=0,F233="",F233&lt;Parámetros!$B$5),"&gt;="&amp;Parámetros!$B$5,"&gt;="&amp;Listas!F233),
'Selección días no hábiles'!A:A,
IF(OR(G233=0,G233="",G233&gt;=Parámetros!$D$5),"&lt;="&amp;Parámetros!$D$5,"&lt;="&amp;Listas!G233),
'Selección días no hábiles'!C:C,"X"),0)</f>
        <v>43709</v>
      </c>
      <c r="K233" s="113">
        <f>IF(I233=1,
IF(AND(OR(F233=0,F233=""),OR(G233=0,G233="")),Parámetros!$D$8-Parámetros!$B$8+1,
IF(AND(F233&lt;=Parámetros!$B$8,OR(G233&gt;Parámetros!$D$8,G233="",G233=0)),Parámetros!$D$8-Parámetros!$B$8+1,
IF(AND(F233&lt;=Parámetros!$B$8,G233&lt;=Parámetros!$D$8),IF(OR(G233="",G233=0),Parámetros!$D$8-Parámetros!$B$8+1,G233-Parámetros!$B$8+1),
IF(AND(F233&gt;Parámetros!$B$8,OR(G233&gt;Parámetros!$D$8,G233="",G233=0)),Parámetros!$D$8-F233+1,
IF(AND(F233&gt;Parámetros!$B$8,G233&lt;=Parámetros!$D$8),G233-F233+1))))),0)
-
IF(I233=1,
COUNTIFS('Selección días no hábiles'!A:A,
IF(OR(F233=0,F233="",F233&lt;Parámetros!$B$8),"&gt;="&amp;Parámetros!$B$8,"&gt;="&amp;Listas!F233),
'Selección días no hábiles'!A:A,
IF(OR(G233=0,G233="",G233&gt;=Parámetros!$D$8),"&lt;="&amp;Parámetros!$D$8,"&lt;="&amp;Listas!G233),
'Selección días no hábiles'!C:C,"X"),0)</f>
        <v>1</v>
      </c>
    </row>
    <row r="234" spans="1:11">
      <c r="A234" s="23"/>
      <c r="B234" s="152">
        <v>33424684</v>
      </c>
      <c r="C234" s="153" t="s">
        <v>35</v>
      </c>
      <c r="D234" s="153" t="s">
        <v>1537</v>
      </c>
      <c r="E234" s="154" t="s">
        <v>254</v>
      </c>
      <c r="F234" s="146">
        <v>0</v>
      </c>
      <c r="G234" s="146">
        <v>0</v>
      </c>
      <c r="H234" s="113">
        <f>+IF(AND(OR(F234="",F234=0),OR(G234="",G234=0)),1,IF(AND(OR(F234&lt;=Parámetros!$B$5,F234=0,F234=""),OR(G234&gt;Parámetros!$B$5,G234="",G234=0)),1,IF(AND(F234&gt;Parámetros!$B$5,F234&lt;=Parámetros!$D$5,OR(Listas!G234&gt;Parámetros!$B$5,G234="",G234=0)),1,0)))</f>
        <v>1</v>
      </c>
      <c r="I234" s="113">
        <f>+IF(AND(OR(F234="",F234=0),OR(G234="",G234=0)),1,IF(AND(OR(F234&lt;=Parámetros!$B$8,F234=0,F234=""),OR(G234&gt;Parámetros!$B$8,G234="",G234=0)),1,IF(AND(F234&gt;Parámetros!$B$8,F234&lt;=Parámetros!$D$8,OR(Listas!G234&gt;Parámetros!$B$8,G234="",G234=0)),1,0)))</f>
        <v>1</v>
      </c>
      <c r="J234" s="113">
        <f>IF(H234=1,
IF(AND(OR(F234=0,F234=""),OR(G234=0,G234="")),Parámetros!$D$5-Parámetros!$B$5+1,
IF(AND(OR(F234&lt;=Parámetros!$B$5,F234=0,F234=""),OR(G234&gt;Parámetros!$D$5,G234="",G234=0)),Parámetros!$D$5-Parámetros!$B$5+1,
IF(AND(OR(F234&lt;=Parámetros!$B$5,F234=0,F234=""),G234&lt;=Parámetros!$D$5),IF(OR(G234="",G234=0),Parámetros!$D$5-Parámetros!$B$5+1,G234-Parámetros!$B$5+1),
IF(AND(F234&gt;Parámetros!$B$5,OR(G234&gt;Parámetros!$D$5,G234="",G234=0)),Parámetros!$D$5-F234+1,
IF(AND(F234&gt;Parámetros!$B$5,G234&lt;=Parámetros!$D$5),G234-F234+1))))),0)
-
IF(H234=1,
COUNTIFS('Selección días no hábiles'!A:A,
IF(OR(F234=0,F234="",F234&lt;Parámetros!$B$5),"&gt;="&amp;Parámetros!$B$5,"&gt;="&amp;Listas!F234),
'Selección días no hábiles'!A:A,
IF(OR(G234=0,G234="",G234&gt;=Parámetros!$D$5),"&lt;="&amp;Parámetros!$D$5,"&lt;="&amp;Listas!G234),
'Selección días no hábiles'!C:C,"X"),0)</f>
        <v>43709</v>
      </c>
      <c r="K234" s="113">
        <f>IF(I234=1,
IF(AND(OR(F234=0,F234=""),OR(G234=0,G234="")),Parámetros!$D$8-Parámetros!$B$8+1,
IF(AND(F234&lt;=Parámetros!$B$8,OR(G234&gt;Parámetros!$D$8,G234="",G234=0)),Parámetros!$D$8-Parámetros!$B$8+1,
IF(AND(F234&lt;=Parámetros!$B$8,G234&lt;=Parámetros!$D$8),IF(OR(G234="",G234=0),Parámetros!$D$8-Parámetros!$B$8+1,G234-Parámetros!$B$8+1),
IF(AND(F234&gt;Parámetros!$B$8,OR(G234&gt;Parámetros!$D$8,G234="",G234=0)),Parámetros!$D$8-F234+1,
IF(AND(F234&gt;Parámetros!$B$8,G234&lt;=Parámetros!$D$8),G234-F234+1))))),0)
-
IF(I234=1,
COUNTIFS('Selección días no hábiles'!A:A,
IF(OR(F234=0,F234="",F234&lt;Parámetros!$B$8),"&gt;="&amp;Parámetros!$B$8,"&gt;="&amp;Listas!F234),
'Selección días no hábiles'!A:A,
IF(OR(G234=0,G234="",G234&gt;=Parámetros!$D$8),"&lt;="&amp;Parámetros!$D$8,"&lt;="&amp;Listas!G234),
'Selección días no hábiles'!C:C,"X"),0)</f>
        <v>1</v>
      </c>
    </row>
    <row r="235" spans="1:11">
      <c r="A235" s="23"/>
      <c r="B235" s="152">
        <v>34114716</v>
      </c>
      <c r="C235" s="153" t="s">
        <v>493</v>
      </c>
      <c r="D235" s="153" t="s">
        <v>1538</v>
      </c>
      <c r="E235" s="154" t="s">
        <v>254</v>
      </c>
      <c r="F235" s="146">
        <v>0</v>
      </c>
      <c r="G235" s="146">
        <v>0</v>
      </c>
      <c r="H235" s="113">
        <f>+IF(AND(OR(F235="",F235=0),OR(G235="",G235=0)),1,IF(AND(OR(F235&lt;=Parámetros!$B$5,F235=0,F235=""),OR(G235&gt;Parámetros!$B$5,G235="",G235=0)),1,IF(AND(F235&gt;Parámetros!$B$5,F235&lt;=Parámetros!$D$5,OR(Listas!G235&gt;Parámetros!$B$5,G235="",G235=0)),1,0)))</f>
        <v>1</v>
      </c>
      <c r="I235" s="113">
        <f>+IF(AND(OR(F235="",F235=0),OR(G235="",G235=0)),1,IF(AND(OR(F235&lt;=Parámetros!$B$8,F235=0,F235=""),OR(G235&gt;Parámetros!$B$8,G235="",G235=0)),1,IF(AND(F235&gt;Parámetros!$B$8,F235&lt;=Parámetros!$D$8,OR(Listas!G235&gt;Parámetros!$B$8,G235="",G235=0)),1,0)))</f>
        <v>1</v>
      </c>
      <c r="J235" s="113">
        <f>IF(H235=1,
IF(AND(OR(F235=0,F235=""),OR(G235=0,G235="")),Parámetros!$D$5-Parámetros!$B$5+1,
IF(AND(OR(F235&lt;=Parámetros!$B$5,F235=0,F235=""),OR(G235&gt;Parámetros!$D$5,G235="",G235=0)),Parámetros!$D$5-Parámetros!$B$5+1,
IF(AND(OR(F235&lt;=Parámetros!$B$5,F235=0,F235=""),G235&lt;=Parámetros!$D$5),IF(OR(G235="",G235=0),Parámetros!$D$5-Parámetros!$B$5+1,G235-Parámetros!$B$5+1),
IF(AND(F235&gt;Parámetros!$B$5,OR(G235&gt;Parámetros!$D$5,G235="",G235=0)),Parámetros!$D$5-F235+1,
IF(AND(F235&gt;Parámetros!$B$5,G235&lt;=Parámetros!$D$5),G235-F235+1))))),0)
-
IF(H235=1,
COUNTIFS('Selección días no hábiles'!A:A,
IF(OR(F235=0,F235="",F235&lt;Parámetros!$B$5),"&gt;="&amp;Parámetros!$B$5,"&gt;="&amp;Listas!F235),
'Selección días no hábiles'!A:A,
IF(OR(G235=0,G235="",G235&gt;=Parámetros!$D$5),"&lt;="&amp;Parámetros!$D$5,"&lt;="&amp;Listas!G235),
'Selección días no hábiles'!C:C,"X"),0)</f>
        <v>43709</v>
      </c>
      <c r="K235" s="113">
        <f>IF(I235=1,
IF(AND(OR(F235=0,F235=""),OR(G235=0,G235="")),Parámetros!$D$8-Parámetros!$B$8+1,
IF(AND(F235&lt;=Parámetros!$B$8,OR(G235&gt;Parámetros!$D$8,G235="",G235=0)),Parámetros!$D$8-Parámetros!$B$8+1,
IF(AND(F235&lt;=Parámetros!$B$8,G235&lt;=Parámetros!$D$8),IF(OR(G235="",G235=0),Parámetros!$D$8-Parámetros!$B$8+1,G235-Parámetros!$B$8+1),
IF(AND(F235&gt;Parámetros!$B$8,OR(G235&gt;Parámetros!$D$8,G235="",G235=0)),Parámetros!$D$8-F235+1,
IF(AND(F235&gt;Parámetros!$B$8,G235&lt;=Parámetros!$D$8),G235-F235+1))))),0)
-
IF(I235=1,
COUNTIFS('Selección días no hábiles'!A:A,
IF(OR(F235=0,F235="",F235&lt;Parámetros!$B$8),"&gt;="&amp;Parámetros!$B$8,"&gt;="&amp;Listas!F235),
'Selección días no hábiles'!A:A,
IF(OR(G235=0,G235="",G235&gt;=Parámetros!$D$8),"&lt;="&amp;Parámetros!$D$8,"&lt;="&amp;Listas!G235),
'Selección días no hábiles'!C:C,"X"),0)</f>
        <v>1</v>
      </c>
    </row>
    <row r="236" spans="1:11">
      <c r="A236" s="23"/>
      <c r="B236" s="152">
        <v>28375544</v>
      </c>
      <c r="C236" s="153" t="s">
        <v>494</v>
      </c>
      <c r="D236" s="153" t="s">
        <v>1539</v>
      </c>
      <c r="E236" s="154" t="s">
        <v>254</v>
      </c>
      <c r="F236" s="146">
        <v>0</v>
      </c>
      <c r="G236" s="146">
        <v>0</v>
      </c>
      <c r="H236" s="113">
        <f>+IF(AND(OR(F236="",F236=0),OR(G236="",G236=0)),1,IF(AND(OR(F236&lt;=Parámetros!$B$5,F236=0,F236=""),OR(G236&gt;Parámetros!$B$5,G236="",G236=0)),1,IF(AND(F236&gt;Parámetros!$B$5,F236&lt;=Parámetros!$D$5,OR(Listas!G236&gt;Parámetros!$B$5,G236="",G236=0)),1,0)))</f>
        <v>1</v>
      </c>
      <c r="I236" s="113">
        <f>+IF(AND(OR(F236="",F236=0),OR(G236="",G236=0)),1,IF(AND(OR(F236&lt;=Parámetros!$B$8,F236=0,F236=""),OR(G236&gt;Parámetros!$B$8,G236="",G236=0)),1,IF(AND(F236&gt;Parámetros!$B$8,F236&lt;=Parámetros!$D$8,OR(Listas!G236&gt;Parámetros!$B$8,G236="",G236=0)),1,0)))</f>
        <v>1</v>
      </c>
      <c r="J236" s="113">
        <f>IF(H236=1,
IF(AND(OR(F236=0,F236=""),OR(G236=0,G236="")),Parámetros!$D$5-Parámetros!$B$5+1,
IF(AND(OR(F236&lt;=Parámetros!$B$5,F236=0,F236=""),OR(G236&gt;Parámetros!$D$5,G236="",G236=0)),Parámetros!$D$5-Parámetros!$B$5+1,
IF(AND(OR(F236&lt;=Parámetros!$B$5,F236=0,F236=""),G236&lt;=Parámetros!$D$5),IF(OR(G236="",G236=0),Parámetros!$D$5-Parámetros!$B$5+1,G236-Parámetros!$B$5+1),
IF(AND(F236&gt;Parámetros!$B$5,OR(G236&gt;Parámetros!$D$5,G236="",G236=0)),Parámetros!$D$5-F236+1,
IF(AND(F236&gt;Parámetros!$B$5,G236&lt;=Parámetros!$D$5),G236-F236+1))))),0)
-
IF(H236=1,
COUNTIFS('Selección días no hábiles'!A:A,
IF(OR(F236=0,F236="",F236&lt;Parámetros!$B$5),"&gt;="&amp;Parámetros!$B$5,"&gt;="&amp;Listas!F236),
'Selección días no hábiles'!A:A,
IF(OR(G236=0,G236="",G236&gt;=Parámetros!$D$5),"&lt;="&amp;Parámetros!$D$5,"&lt;="&amp;Listas!G236),
'Selección días no hábiles'!C:C,"X"),0)</f>
        <v>43709</v>
      </c>
      <c r="K236" s="113">
        <f>IF(I236=1,
IF(AND(OR(F236=0,F236=""),OR(G236=0,G236="")),Parámetros!$D$8-Parámetros!$B$8+1,
IF(AND(F236&lt;=Parámetros!$B$8,OR(G236&gt;Parámetros!$D$8,G236="",G236=0)),Parámetros!$D$8-Parámetros!$B$8+1,
IF(AND(F236&lt;=Parámetros!$B$8,G236&lt;=Parámetros!$D$8),IF(OR(G236="",G236=0),Parámetros!$D$8-Parámetros!$B$8+1,G236-Parámetros!$B$8+1),
IF(AND(F236&gt;Parámetros!$B$8,OR(G236&gt;Parámetros!$D$8,G236="",G236=0)),Parámetros!$D$8-F236+1,
IF(AND(F236&gt;Parámetros!$B$8,G236&lt;=Parámetros!$D$8),G236-F236+1))))),0)
-
IF(I236=1,
COUNTIFS('Selección días no hábiles'!A:A,
IF(OR(F236=0,F236="",F236&lt;Parámetros!$B$8),"&gt;="&amp;Parámetros!$B$8,"&gt;="&amp;Listas!F236),
'Selección días no hábiles'!A:A,
IF(OR(G236=0,G236="",G236&gt;=Parámetros!$D$8),"&lt;="&amp;Parámetros!$D$8,"&lt;="&amp;Listas!G236),
'Selección días no hábiles'!C:C,"X"),0)</f>
        <v>1</v>
      </c>
    </row>
    <row r="237" spans="1:11">
      <c r="A237" s="23"/>
      <c r="B237" s="152">
        <v>31115075</v>
      </c>
      <c r="C237" s="153" t="s">
        <v>495</v>
      </c>
      <c r="D237" s="153" t="s">
        <v>1540</v>
      </c>
      <c r="E237" s="154" t="s">
        <v>253</v>
      </c>
      <c r="F237" s="146">
        <v>0</v>
      </c>
      <c r="G237" s="146">
        <v>0</v>
      </c>
      <c r="H237" s="113">
        <f>+IF(AND(OR(F237="",F237=0),OR(G237="",G237=0)),1,IF(AND(OR(F237&lt;=Parámetros!$B$5,F237=0,F237=""),OR(G237&gt;Parámetros!$B$5,G237="",G237=0)),1,IF(AND(F237&gt;Parámetros!$B$5,F237&lt;=Parámetros!$D$5,OR(Listas!G237&gt;Parámetros!$B$5,G237="",G237=0)),1,0)))</f>
        <v>1</v>
      </c>
      <c r="I237" s="113">
        <f>+IF(AND(OR(F237="",F237=0),OR(G237="",G237=0)),1,IF(AND(OR(F237&lt;=Parámetros!$B$8,F237=0,F237=""),OR(G237&gt;Parámetros!$B$8,G237="",G237=0)),1,IF(AND(F237&gt;Parámetros!$B$8,F237&lt;=Parámetros!$D$8,OR(Listas!G237&gt;Parámetros!$B$8,G237="",G237=0)),1,0)))</f>
        <v>1</v>
      </c>
      <c r="J237" s="113">
        <f>IF(H237=1,
IF(AND(OR(F237=0,F237=""),OR(G237=0,G237="")),Parámetros!$D$5-Parámetros!$B$5+1,
IF(AND(OR(F237&lt;=Parámetros!$B$5,F237=0,F237=""),OR(G237&gt;Parámetros!$D$5,G237="",G237=0)),Parámetros!$D$5-Parámetros!$B$5+1,
IF(AND(OR(F237&lt;=Parámetros!$B$5,F237=0,F237=""),G237&lt;=Parámetros!$D$5),IF(OR(G237="",G237=0),Parámetros!$D$5-Parámetros!$B$5+1,G237-Parámetros!$B$5+1),
IF(AND(F237&gt;Parámetros!$B$5,OR(G237&gt;Parámetros!$D$5,G237="",G237=0)),Parámetros!$D$5-F237+1,
IF(AND(F237&gt;Parámetros!$B$5,G237&lt;=Parámetros!$D$5),G237-F237+1))))),0)
-
IF(H237=1,
COUNTIFS('Selección días no hábiles'!A:A,
IF(OR(F237=0,F237="",F237&lt;Parámetros!$B$5),"&gt;="&amp;Parámetros!$B$5,"&gt;="&amp;Listas!F237),
'Selección días no hábiles'!A:A,
IF(OR(G237=0,G237="",G237&gt;=Parámetros!$D$5),"&lt;="&amp;Parámetros!$D$5,"&lt;="&amp;Listas!G237),
'Selección días no hábiles'!C:C,"X"),0)</f>
        <v>43709</v>
      </c>
      <c r="K237" s="113">
        <f>IF(I237=1,
IF(AND(OR(F237=0,F237=""),OR(G237=0,G237="")),Parámetros!$D$8-Parámetros!$B$8+1,
IF(AND(F237&lt;=Parámetros!$B$8,OR(G237&gt;Parámetros!$D$8,G237="",G237=0)),Parámetros!$D$8-Parámetros!$B$8+1,
IF(AND(F237&lt;=Parámetros!$B$8,G237&lt;=Parámetros!$D$8),IF(OR(G237="",G237=0),Parámetros!$D$8-Parámetros!$B$8+1,G237-Parámetros!$B$8+1),
IF(AND(F237&gt;Parámetros!$B$8,OR(G237&gt;Parámetros!$D$8,G237="",G237=0)),Parámetros!$D$8-F237+1,
IF(AND(F237&gt;Parámetros!$B$8,G237&lt;=Parámetros!$D$8),G237-F237+1))))),0)
-
IF(I237=1,
COUNTIFS('Selección días no hábiles'!A:A,
IF(OR(F237=0,F237="",F237&lt;Parámetros!$B$8),"&gt;="&amp;Parámetros!$B$8,"&gt;="&amp;Listas!F237),
'Selección días no hábiles'!A:A,
IF(OR(G237=0,G237="",G237&gt;=Parámetros!$D$8),"&lt;="&amp;Parámetros!$D$8,"&lt;="&amp;Listas!G237),
'Selección días no hábiles'!C:C,"X"),0)</f>
        <v>1</v>
      </c>
    </row>
    <row r="238" spans="1:11">
      <c r="A238" s="23"/>
      <c r="B238" s="152">
        <v>29048168</v>
      </c>
      <c r="C238" s="153" t="s">
        <v>496</v>
      </c>
      <c r="D238" s="153" t="s">
        <v>1541</v>
      </c>
      <c r="E238" s="154" t="s">
        <v>253</v>
      </c>
      <c r="F238" s="146">
        <v>0</v>
      </c>
      <c r="G238" s="146">
        <v>0</v>
      </c>
      <c r="H238" s="113">
        <f>+IF(AND(OR(F238="",F238=0),OR(G238="",G238=0)),1,IF(AND(OR(F238&lt;=Parámetros!$B$5,F238=0,F238=""),OR(G238&gt;Parámetros!$B$5,G238="",G238=0)),1,IF(AND(F238&gt;Parámetros!$B$5,F238&lt;=Parámetros!$D$5,OR(Listas!G238&gt;Parámetros!$B$5,G238="",G238=0)),1,0)))</f>
        <v>1</v>
      </c>
      <c r="I238" s="113">
        <f>+IF(AND(OR(F238="",F238=0),OR(G238="",G238=0)),1,IF(AND(OR(F238&lt;=Parámetros!$B$8,F238=0,F238=""),OR(G238&gt;Parámetros!$B$8,G238="",G238=0)),1,IF(AND(F238&gt;Parámetros!$B$8,F238&lt;=Parámetros!$D$8,OR(Listas!G238&gt;Parámetros!$B$8,G238="",G238=0)),1,0)))</f>
        <v>1</v>
      </c>
      <c r="J238" s="113">
        <f>IF(H238=1,
IF(AND(OR(F238=0,F238=""),OR(G238=0,G238="")),Parámetros!$D$5-Parámetros!$B$5+1,
IF(AND(OR(F238&lt;=Parámetros!$B$5,F238=0,F238=""),OR(G238&gt;Parámetros!$D$5,G238="",G238=0)),Parámetros!$D$5-Parámetros!$B$5+1,
IF(AND(OR(F238&lt;=Parámetros!$B$5,F238=0,F238=""),G238&lt;=Parámetros!$D$5),IF(OR(G238="",G238=0),Parámetros!$D$5-Parámetros!$B$5+1,G238-Parámetros!$B$5+1),
IF(AND(F238&gt;Parámetros!$B$5,OR(G238&gt;Parámetros!$D$5,G238="",G238=0)),Parámetros!$D$5-F238+1,
IF(AND(F238&gt;Parámetros!$B$5,G238&lt;=Parámetros!$D$5),G238-F238+1))))),0)
-
IF(H238=1,
COUNTIFS('Selección días no hábiles'!A:A,
IF(OR(F238=0,F238="",F238&lt;Parámetros!$B$5),"&gt;="&amp;Parámetros!$B$5,"&gt;="&amp;Listas!F238),
'Selección días no hábiles'!A:A,
IF(OR(G238=0,G238="",G238&gt;=Parámetros!$D$5),"&lt;="&amp;Parámetros!$D$5,"&lt;="&amp;Listas!G238),
'Selección días no hábiles'!C:C,"X"),0)</f>
        <v>43709</v>
      </c>
      <c r="K238" s="113">
        <f>IF(I238=1,
IF(AND(OR(F238=0,F238=""),OR(G238=0,G238="")),Parámetros!$D$8-Parámetros!$B$8+1,
IF(AND(F238&lt;=Parámetros!$B$8,OR(G238&gt;Parámetros!$D$8,G238="",G238=0)),Parámetros!$D$8-Parámetros!$B$8+1,
IF(AND(F238&lt;=Parámetros!$B$8,G238&lt;=Parámetros!$D$8),IF(OR(G238="",G238=0),Parámetros!$D$8-Parámetros!$B$8+1,G238-Parámetros!$B$8+1),
IF(AND(F238&gt;Parámetros!$B$8,OR(G238&gt;Parámetros!$D$8,G238="",G238=0)),Parámetros!$D$8-F238+1,
IF(AND(F238&gt;Parámetros!$B$8,G238&lt;=Parámetros!$D$8),G238-F238+1))))),0)
-
IF(I238=1,
COUNTIFS('Selección días no hábiles'!A:A,
IF(OR(F238=0,F238="",F238&lt;Parámetros!$B$8),"&gt;="&amp;Parámetros!$B$8,"&gt;="&amp;Listas!F238),
'Selección días no hábiles'!A:A,
IF(OR(G238=0,G238="",G238&gt;=Parámetros!$D$8),"&lt;="&amp;Parámetros!$D$8,"&lt;="&amp;Listas!G238),
'Selección días no hábiles'!C:C,"X"),0)</f>
        <v>1</v>
      </c>
    </row>
    <row r="239" spans="1:11">
      <c r="A239" s="23"/>
      <c r="B239" s="152">
        <v>26332235</v>
      </c>
      <c r="C239" s="153" t="s">
        <v>497</v>
      </c>
      <c r="D239" s="153" t="s">
        <v>1542</v>
      </c>
      <c r="E239" s="154" t="s">
        <v>253</v>
      </c>
      <c r="F239" s="146">
        <v>0</v>
      </c>
      <c r="G239" s="146">
        <v>0</v>
      </c>
      <c r="H239" s="113">
        <f>+IF(AND(OR(F239="",F239=0),OR(G239="",G239=0)),1,IF(AND(OR(F239&lt;=Parámetros!$B$5,F239=0,F239=""),OR(G239&gt;Parámetros!$B$5,G239="",G239=0)),1,IF(AND(F239&gt;Parámetros!$B$5,F239&lt;=Parámetros!$D$5,OR(Listas!G239&gt;Parámetros!$B$5,G239="",G239=0)),1,0)))</f>
        <v>1</v>
      </c>
      <c r="I239" s="113">
        <f>+IF(AND(OR(F239="",F239=0),OR(G239="",G239=0)),1,IF(AND(OR(F239&lt;=Parámetros!$B$8,F239=0,F239=""),OR(G239&gt;Parámetros!$B$8,G239="",G239=0)),1,IF(AND(F239&gt;Parámetros!$B$8,F239&lt;=Parámetros!$D$8,OR(Listas!G239&gt;Parámetros!$B$8,G239="",G239=0)),1,0)))</f>
        <v>1</v>
      </c>
      <c r="J239" s="113">
        <f>IF(H239=1,
IF(AND(OR(F239=0,F239=""),OR(G239=0,G239="")),Parámetros!$D$5-Parámetros!$B$5+1,
IF(AND(OR(F239&lt;=Parámetros!$B$5,F239=0,F239=""),OR(G239&gt;Parámetros!$D$5,G239="",G239=0)),Parámetros!$D$5-Parámetros!$B$5+1,
IF(AND(OR(F239&lt;=Parámetros!$B$5,F239=0,F239=""),G239&lt;=Parámetros!$D$5),IF(OR(G239="",G239=0),Parámetros!$D$5-Parámetros!$B$5+1,G239-Parámetros!$B$5+1),
IF(AND(F239&gt;Parámetros!$B$5,OR(G239&gt;Parámetros!$D$5,G239="",G239=0)),Parámetros!$D$5-F239+1,
IF(AND(F239&gt;Parámetros!$B$5,G239&lt;=Parámetros!$D$5),G239-F239+1))))),0)
-
IF(H239=1,
COUNTIFS('Selección días no hábiles'!A:A,
IF(OR(F239=0,F239="",F239&lt;Parámetros!$B$5),"&gt;="&amp;Parámetros!$B$5,"&gt;="&amp;Listas!F239),
'Selección días no hábiles'!A:A,
IF(OR(G239=0,G239="",G239&gt;=Parámetros!$D$5),"&lt;="&amp;Parámetros!$D$5,"&lt;="&amp;Listas!G239),
'Selección días no hábiles'!C:C,"X"),0)</f>
        <v>43709</v>
      </c>
      <c r="K239" s="113">
        <f>IF(I239=1,
IF(AND(OR(F239=0,F239=""),OR(G239=0,G239="")),Parámetros!$D$8-Parámetros!$B$8+1,
IF(AND(F239&lt;=Parámetros!$B$8,OR(G239&gt;Parámetros!$D$8,G239="",G239=0)),Parámetros!$D$8-Parámetros!$B$8+1,
IF(AND(F239&lt;=Parámetros!$B$8,G239&lt;=Parámetros!$D$8),IF(OR(G239="",G239=0),Parámetros!$D$8-Parámetros!$B$8+1,G239-Parámetros!$B$8+1),
IF(AND(F239&gt;Parámetros!$B$8,OR(G239&gt;Parámetros!$D$8,G239="",G239=0)),Parámetros!$D$8-F239+1,
IF(AND(F239&gt;Parámetros!$B$8,G239&lt;=Parámetros!$D$8),G239-F239+1))))),0)
-
IF(I239=1,
COUNTIFS('Selección días no hábiles'!A:A,
IF(OR(F239=0,F239="",F239&lt;Parámetros!$B$8),"&gt;="&amp;Parámetros!$B$8,"&gt;="&amp;Listas!F239),
'Selección días no hábiles'!A:A,
IF(OR(G239=0,G239="",G239&gt;=Parámetros!$D$8),"&lt;="&amp;Parámetros!$D$8,"&lt;="&amp;Listas!G239),
'Selección días no hábiles'!C:C,"X"),0)</f>
        <v>1</v>
      </c>
    </row>
    <row r="240" spans="1:11">
      <c r="A240" s="23"/>
      <c r="B240" s="152">
        <v>30432303</v>
      </c>
      <c r="C240" s="153" t="s">
        <v>498</v>
      </c>
      <c r="D240" s="153" t="s">
        <v>1543</v>
      </c>
      <c r="E240" s="154" t="s">
        <v>252</v>
      </c>
      <c r="F240" s="146">
        <v>0</v>
      </c>
      <c r="G240" s="146">
        <v>0</v>
      </c>
      <c r="H240" s="113">
        <f>+IF(AND(OR(F240="",F240=0),OR(G240="",G240=0)),1,IF(AND(OR(F240&lt;=Parámetros!$B$5,F240=0,F240=""),OR(G240&gt;Parámetros!$B$5,G240="",G240=0)),1,IF(AND(F240&gt;Parámetros!$B$5,F240&lt;=Parámetros!$D$5,OR(Listas!G240&gt;Parámetros!$B$5,G240="",G240=0)),1,0)))</f>
        <v>1</v>
      </c>
      <c r="I240" s="113">
        <f>+IF(AND(OR(F240="",F240=0),OR(G240="",G240=0)),1,IF(AND(OR(F240&lt;=Parámetros!$B$8,F240=0,F240=""),OR(G240&gt;Parámetros!$B$8,G240="",G240=0)),1,IF(AND(F240&gt;Parámetros!$B$8,F240&lt;=Parámetros!$D$8,OR(Listas!G240&gt;Parámetros!$B$8,G240="",G240=0)),1,0)))</f>
        <v>1</v>
      </c>
      <c r="J240" s="113">
        <f>IF(H240=1,
IF(AND(OR(F240=0,F240=""),OR(G240=0,G240="")),Parámetros!$D$5-Parámetros!$B$5+1,
IF(AND(OR(F240&lt;=Parámetros!$B$5,F240=0,F240=""),OR(G240&gt;Parámetros!$D$5,G240="",G240=0)),Parámetros!$D$5-Parámetros!$B$5+1,
IF(AND(OR(F240&lt;=Parámetros!$B$5,F240=0,F240=""),G240&lt;=Parámetros!$D$5),IF(OR(G240="",G240=0),Parámetros!$D$5-Parámetros!$B$5+1,G240-Parámetros!$B$5+1),
IF(AND(F240&gt;Parámetros!$B$5,OR(G240&gt;Parámetros!$D$5,G240="",G240=0)),Parámetros!$D$5-F240+1,
IF(AND(F240&gt;Parámetros!$B$5,G240&lt;=Parámetros!$D$5),G240-F240+1))))),0)
-
IF(H240=1,
COUNTIFS('Selección días no hábiles'!A:A,
IF(OR(F240=0,F240="",F240&lt;Parámetros!$B$5),"&gt;="&amp;Parámetros!$B$5,"&gt;="&amp;Listas!F240),
'Selección días no hábiles'!A:A,
IF(OR(G240=0,G240="",G240&gt;=Parámetros!$D$5),"&lt;="&amp;Parámetros!$D$5,"&lt;="&amp;Listas!G240),
'Selección días no hábiles'!C:C,"X"),0)</f>
        <v>43709</v>
      </c>
      <c r="K240" s="113">
        <f>IF(I240=1,
IF(AND(OR(F240=0,F240=""),OR(G240=0,G240="")),Parámetros!$D$8-Parámetros!$B$8+1,
IF(AND(F240&lt;=Parámetros!$B$8,OR(G240&gt;Parámetros!$D$8,G240="",G240=0)),Parámetros!$D$8-Parámetros!$B$8+1,
IF(AND(F240&lt;=Parámetros!$B$8,G240&lt;=Parámetros!$D$8),IF(OR(G240="",G240=0),Parámetros!$D$8-Parámetros!$B$8+1,G240-Parámetros!$B$8+1),
IF(AND(F240&gt;Parámetros!$B$8,OR(G240&gt;Parámetros!$D$8,G240="",G240=0)),Parámetros!$D$8-F240+1,
IF(AND(F240&gt;Parámetros!$B$8,G240&lt;=Parámetros!$D$8),G240-F240+1))))),0)
-
IF(I240=1,
COUNTIFS('Selección días no hábiles'!A:A,
IF(OR(F240=0,F240="",F240&lt;Parámetros!$B$8),"&gt;="&amp;Parámetros!$B$8,"&gt;="&amp;Listas!F240),
'Selección días no hábiles'!A:A,
IF(OR(G240=0,G240="",G240&gt;=Parámetros!$D$8),"&lt;="&amp;Parámetros!$D$8,"&lt;="&amp;Listas!G240),
'Selección días no hábiles'!C:C,"X"),0)</f>
        <v>1</v>
      </c>
    </row>
    <row r="241" spans="1:11">
      <c r="A241" s="23"/>
      <c r="B241" s="152">
        <v>26152350</v>
      </c>
      <c r="C241" s="153" t="s">
        <v>499</v>
      </c>
      <c r="D241" s="153" t="s">
        <v>1544</v>
      </c>
      <c r="E241" s="154" t="s">
        <v>251</v>
      </c>
      <c r="F241" s="146">
        <v>0</v>
      </c>
      <c r="G241" s="146">
        <v>0</v>
      </c>
      <c r="H241" s="113">
        <f>+IF(AND(OR(F241="",F241=0),OR(G241="",G241=0)),1,IF(AND(OR(F241&lt;=Parámetros!$B$5,F241=0,F241=""),OR(G241&gt;Parámetros!$B$5,G241="",G241=0)),1,IF(AND(F241&gt;Parámetros!$B$5,F241&lt;=Parámetros!$D$5,OR(Listas!G241&gt;Parámetros!$B$5,G241="",G241=0)),1,0)))</f>
        <v>1</v>
      </c>
      <c r="I241" s="113">
        <f>+IF(AND(OR(F241="",F241=0),OR(G241="",G241=0)),1,IF(AND(OR(F241&lt;=Parámetros!$B$8,F241=0,F241=""),OR(G241&gt;Parámetros!$B$8,G241="",G241=0)),1,IF(AND(F241&gt;Parámetros!$B$8,F241&lt;=Parámetros!$D$8,OR(Listas!G241&gt;Parámetros!$B$8,G241="",G241=0)),1,0)))</f>
        <v>1</v>
      </c>
      <c r="J241" s="113">
        <f>IF(H241=1,
IF(AND(OR(F241=0,F241=""),OR(G241=0,G241="")),Parámetros!$D$5-Parámetros!$B$5+1,
IF(AND(OR(F241&lt;=Parámetros!$B$5,F241=0,F241=""),OR(G241&gt;Parámetros!$D$5,G241="",G241=0)),Parámetros!$D$5-Parámetros!$B$5+1,
IF(AND(OR(F241&lt;=Parámetros!$B$5,F241=0,F241=""),G241&lt;=Parámetros!$D$5),IF(OR(G241="",G241=0),Parámetros!$D$5-Parámetros!$B$5+1,G241-Parámetros!$B$5+1),
IF(AND(F241&gt;Parámetros!$B$5,OR(G241&gt;Parámetros!$D$5,G241="",G241=0)),Parámetros!$D$5-F241+1,
IF(AND(F241&gt;Parámetros!$B$5,G241&lt;=Parámetros!$D$5),G241-F241+1))))),0)
-
IF(H241=1,
COUNTIFS('Selección días no hábiles'!A:A,
IF(OR(F241=0,F241="",F241&lt;Parámetros!$B$5),"&gt;="&amp;Parámetros!$B$5,"&gt;="&amp;Listas!F241),
'Selección días no hábiles'!A:A,
IF(OR(G241=0,G241="",G241&gt;=Parámetros!$D$5),"&lt;="&amp;Parámetros!$D$5,"&lt;="&amp;Listas!G241),
'Selección días no hábiles'!C:C,"X"),0)</f>
        <v>43709</v>
      </c>
      <c r="K241" s="113">
        <f>IF(I241=1,
IF(AND(OR(F241=0,F241=""),OR(G241=0,G241="")),Parámetros!$D$8-Parámetros!$B$8+1,
IF(AND(F241&lt;=Parámetros!$B$8,OR(G241&gt;Parámetros!$D$8,G241="",G241=0)),Parámetros!$D$8-Parámetros!$B$8+1,
IF(AND(F241&lt;=Parámetros!$B$8,G241&lt;=Parámetros!$D$8),IF(OR(G241="",G241=0),Parámetros!$D$8-Parámetros!$B$8+1,G241-Parámetros!$B$8+1),
IF(AND(F241&gt;Parámetros!$B$8,OR(G241&gt;Parámetros!$D$8,G241="",G241=0)),Parámetros!$D$8-F241+1,
IF(AND(F241&gt;Parámetros!$B$8,G241&lt;=Parámetros!$D$8),G241-F241+1))))),0)
-
IF(I241=1,
COUNTIFS('Selección días no hábiles'!A:A,
IF(OR(F241=0,F241="",F241&lt;Parámetros!$B$8),"&gt;="&amp;Parámetros!$B$8,"&gt;="&amp;Listas!F241),
'Selección días no hábiles'!A:A,
IF(OR(G241=0,G241="",G241&gt;=Parámetros!$D$8),"&lt;="&amp;Parámetros!$D$8,"&lt;="&amp;Listas!G241),
'Selección días no hábiles'!C:C,"X"),0)</f>
        <v>1</v>
      </c>
    </row>
    <row r="242" spans="1:11">
      <c r="A242" s="23"/>
      <c r="B242" s="152">
        <v>33137089</v>
      </c>
      <c r="C242" s="153" t="s">
        <v>500</v>
      </c>
      <c r="D242" s="153" t="s">
        <v>1545</v>
      </c>
      <c r="E242" s="154" t="s">
        <v>251</v>
      </c>
      <c r="F242" s="146">
        <v>0</v>
      </c>
      <c r="G242" s="146">
        <v>0</v>
      </c>
      <c r="H242" s="113">
        <f>+IF(AND(OR(F242="",F242=0),OR(G242="",G242=0)),1,IF(AND(OR(F242&lt;=Parámetros!$B$5,F242=0,F242=""),OR(G242&gt;Parámetros!$B$5,G242="",G242=0)),1,IF(AND(F242&gt;Parámetros!$B$5,F242&lt;=Parámetros!$D$5,OR(Listas!G242&gt;Parámetros!$B$5,G242="",G242=0)),1,0)))</f>
        <v>1</v>
      </c>
      <c r="I242" s="113">
        <f>+IF(AND(OR(F242="",F242=0),OR(G242="",G242=0)),1,IF(AND(OR(F242&lt;=Parámetros!$B$8,F242=0,F242=""),OR(G242&gt;Parámetros!$B$8,G242="",G242=0)),1,IF(AND(F242&gt;Parámetros!$B$8,F242&lt;=Parámetros!$D$8,OR(Listas!G242&gt;Parámetros!$B$8,G242="",G242=0)),1,0)))</f>
        <v>1</v>
      </c>
      <c r="J242" s="113">
        <f>IF(H242=1,
IF(AND(OR(F242=0,F242=""),OR(G242=0,G242="")),Parámetros!$D$5-Parámetros!$B$5+1,
IF(AND(OR(F242&lt;=Parámetros!$B$5,F242=0,F242=""),OR(G242&gt;Parámetros!$D$5,G242="",G242=0)),Parámetros!$D$5-Parámetros!$B$5+1,
IF(AND(OR(F242&lt;=Parámetros!$B$5,F242=0,F242=""),G242&lt;=Parámetros!$D$5),IF(OR(G242="",G242=0),Parámetros!$D$5-Parámetros!$B$5+1,G242-Parámetros!$B$5+1),
IF(AND(F242&gt;Parámetros!$B$5,OR(G242&gt;Parámetros!$D$5,G242="",G242=0)),Parámetros!$D$5-F242+1,
IF(AND(F242&gt;Parámetros!$B$5,G242&lt;=Parámetros!$D$5),G242-F242+1))))),0)
-
IF(H242=1,
COUNTIFS('Selección días no hábiles'!A:A,
IF(OR(F242=0,F242="",F242&lt;Parámetros!$B$5),"&gt;="&amp;Parámetros!$B$5,"&gt;="&amp;Listas!F242),
'Selección días no hábiles'!A:A,
IF(OR(G242=0,G242="",G242&gt;=Parámetros!$D$5),"&lt;="&amp;Parámetros!$D$5,"&lt;="&amp;Listas!G242),
'Selección días no hábiles'!C:C,"X"),0)</f>
        <v>43709</v>
      </c>
      <c r="K242" s="113">
        <f>IF(I242=1,
IF(AND(OR(F242=0,F242=""),OR(G242=0,G242="")),Parámetros!$D$8-Parámetros!$B$8+1,
IF(AND(F242&lt;=Parámetros!$B$8,OR(G242&gt;Parámetros!$D$8,G242="",G242=0)),Parámetros!$D$8-Parámetros!$B$8+1,
IF(AND(F242&lt;=Parámetros!$B$8,G242&lt;=Parámetros!$D$8),IF(OR(G242="",G242=0),Parámetros!$D$8-Parámetros!$B$8+1,G242-Parámetros!$B$8+1),
IF(AND(F242&gt;Parámetros!$B$8,OR(G242&gt;Parámetros!$D$8,G242="",G242=0)),Parámetros!$D$8-F242+1,
IF(AND(F242&gt;Parámetros!$B$8,G242&lt;=Parámetros!$D$8),G242-F242+1))))),0)
-
IF(I242=1,
COUNTIFS('Selección días no hábiles'!A:A,
IF(OR(F242=0,F242="",F242&lt;Parámetros!$B$8),"&gt;="&amp;Parámetros!$B$8,"&gt;="&amp;Listas!F242),
'Selección días no hábiles'!A:A,
IF(OR(G242=0,G242="",G242&gt;=Parámetros!$D$8),"&lt;="&amp;Parámetros!$D$8,"&lt;="&amp;Listas!G242),
'Selección días no hábiles'!C:C,"X"),0)</f>
        <v>1</v>
      </c>
    </row>
    <row r="243" spans="1:11">
      <c r="A243" s="23"/>
      <c r="B243" s="152">
        <v>23814095</v>
      </c>
      <c r="C243" s="153" t="s">
        <v>501</v>
      </c>
      <c r="D243" s="153" t="s">
        <v>1546</v>
      </c>
      <c r="E243" s="154" t="s">
        <v>251</v>
      </c>
      <c r="F243" s="146">
        <v>0</v>
      </c>
      <c r="G243" s="146">
        <v>0</v>
      </c>
      <c r="H243" s="113">
        <f>+IF(AND(OR(F243="",F243=0),OR(G243="",G243=0)),1,IF(AND(OR(F243&lt;=Parámetros!$B$5,F243=0,F243=""),OR(G243&gt;Parámetros!$B$5,G243="",G243=0)),1,IF(AND(F243&gt;Parámetros!$B$5,F243&lt;=Parámetros!$D$5,OR(Listas!G243&gt;Parámetros!$B$5,G243="",G243=0)),1,0)))</f>
        <v>1</v>
      </c>
      <c r="I243" s="113">
        <f>+IF(AND(OR(F243="",F243=0),OR(G243="",G243=0)),1,IF(AND(OR(F243&lt;=Parámetros!$B$8,F243=0,F243=""),OR(G243&gt;Parámetros!$B$8,G243="",G243=0)),1,IF(AND(F243&gt;Parámetros!$B$8,F243&lt;=Parámetros!$D$8,OR(Listas!G243&gt;Parámetros!$B$8,G243="",G243=0)),1,0)))</f>
        <v>1</v>
      </c>
      <c r="J243" s="113">
        <f>IF(H243=1,
IF(AND(OR(F243=0,F243=""),OR(G243=0,G243="")),Parámetros!$D$5-Parámetros!$B$5+1,
IF(AND(OR(F243&lt;=Parámetros!$B$5,F243=0,F243=""),OR(G243&gt;Parámetros!$D$5,G243="",G243=0)),Parámetros!$D$5-Parámetros!$B$5+1,
IF(AND(OR(F243&lt;=Parámetros!$B$5,F243=0,F243=""),G243&lt;=Parámetros!$D$5),IF(OR(G243="",G243=0),Parámetros!$D$5-Parámetros!$B$5+1,G243-Parámetros!$B$5+1),
IF(AND(F243&gt;Parámetros!$B$5,OR(G243&gt;Parámetros!$D$5,G243="",G243=0)),Parámetros!$D$5-F243+1,
IF(AND(F243&gt;Parámetros!$B$5,G243&lt;=Parámetros!$D$5),G243-F243+1))))),0)
-
IF(H243=1,
COUNTIFS('Selección días no hábiles'!A:A,
IF(OR(F243=0,F243="",F243&lt;Parámetros!$B$5),"&gt;="&amp;Parámetros!$B$5,"&gt;="&amp;Listas!F243),
'Selección días no hábiles'!A:A,
IF(OR(G243=0,G243="",G243&gt;=Parámetros!$D$5),"&lt;="&amp;Parámetros!$D$5,"&lt;="&amp;Listas!G243),
'Selección días no hábiles'!C:C,"X"),0)</f>
        <v>43709</v>
      </c>
      <c r="K243" s="113">
        <f>IF(I243=1,
IF(AND(OR(F243=0,F243=""),OR(G243=0,G243="")),Parámetros!$D$8-Parámetros!$B$8+1,
IF(AND(F243&lt;=Parámetros!$B$8,OR(G243&gt;Parámetros!$D$8,G243="",G243=0)),Parámetros!$D$8-Parámetros!$B$8+1,
IF(AND(F243&lt;=Parámetros!$B$8,G243&lt;=Parámetros!$D$8),IF(OR(G243="",G243=0),Parámetros!$D$8-Parámetros!$B$8+1,G243-Parámetros!$B$8+1),
IF(AND(F243&gt;Parámetros!$B$8,OR(G243&gt;Parámetros!$D$8,G243="",G243=0)),Parámetros!$D$8-F243+1,
IF(AND(F243&gt;Parámetros!$B$8,G243&lt;=Parámetros!$D$8),G243-F243+1))))),0)
-
IF(I243=1,
COUNTIFS('Selección días no hábiles'!A:A,
IF(OR(F243=0,F243="",F243&lt;Parámetros!$B$8),"&gt;="&amp;Parámetros!$B$8,"&gt;="&amp;Listas!F243),
'Selección días no hábiles'!A:A,
IF(OR(G243=0,G243="",G243&gt;=Parámetros!$D$8),"&lt;="&amp;Parámetros!$D$8,"&lt;="&amp;Listas!G243),
'Selección días no hábiles'!C:C,"X"),0)</f>
        <v>1</v>
      </c>
    </row>
    <row r="244" spans="1:11">
      <c r="A244" s="23"/>
      <c r="B244" s="152">
        <v>32895923</v>
      </c>
      <c r="C244" s="153" t="s">
        <v>502</v>
      </c>
      <c r="D244" s="153" t="s">
        <v>1547</v>
      </c>
      <c r="E244" s="154" t="s">
        <v>251</v>
      </c>
      <c r="F244" s="146">
        <v>0</v>
      </c>
      <c r="G244" s="146">
        <v>0</v>
      </c>
      <c r="H244" s="113">
        <f>+IF(AND(OR(F244="",F244=0),OR(G244="",G244=0)),1,IF(AND(OR(F244&lt;=Parámetros!$B$5,F244=0,F244=""),OR(G244&gt;Parámetros!$B$5,G244="",G244=0)),1,IF(AND(F244&gt;Parámetros!$B$5,F244&lt;=Parámetros!$D$5,OR(Listas!G244&gt;Parámetros!$B$5,G244="",G244=0)),1,0)))</f>
        <v>1</v>
      </c>
      <c r="I244" s="113">
        <f>+IF(AND(OR(F244="",F244=0),OR(G244="",G244=0)),1,IF(AND(OR(F244&lt;=Parámetros!$B$8,F244=0,F244=""),OR(G244&gt;Parámetros!$B$8,G244="",G244=0)),1,IF(AND(F244&gt;Parámetros!$B$8,F244&lt;=Parámetros!$D$8,OR(Listas!G244&gt;Parámetros!$B$8,G244="",G244=0)),1,0)))</f>
        <v>1</v>
      </c>
      <c r="J244" s="113">
        <f>IF(H244=1,
IF(AND(OR(F244=0,F244=""),OR(G244=0,G244="")),Parámetros!$D$5-Parámetros!$B$5+1,
IF(AND(OR(F244&lt;=Parámetros!$B$5,F244=0,F244=""),OR(G244&gt;Parámetros!$D$5,G244="",G244=0)),Parámetros!$D$5-Parámetros!$B$5+1,
IF(AND(OR(F244&lt;=Parámetros!$B$5,F244=0,F244=""),G244&lt;=Parámetros!$D$5),IF(OR(G244="",G244=0),Parámetros!$D$5-Parámetros!$B$5+1,G244-Parámetros!$B$5+1),
IF(AND(F244&gt;Parámetros!$B$5,OR(G244&gt;Parámetros!$D$5,G244="",G244=0)),Parámetros!$D$5-F244+1,
IF(AND(F244&gt;Parámetros!$B$5,G244&lt;=Parámetros!$D$5),G244-F244+1))))),0)
-
IF(H244=1,
COUNTIFS('Selección días no hábiles'!A:A,
IF(OR(F244=0,F244="",F244&lt;Parámetros!$B$5),"&gt;="&amp;Parámetros!$B$5,"&gt;="&amp;Listas!F244),
'Selección días no hábiles'!A:A,
IF(OR(G244=0,G244="",G244&gt;=Parámetros!$D$5),"&lt;="&amp;Parámetros!$D$5,"&lt;="&amp;Listas!G244),
'Selección días no hábiles'!C:C,"X"),0)</f>
        <v>43709</v>
      </c>
      <c r="K244" s="113">
        <f>IF(I244=1,
IF(AND(OR(F244=0,F244=""),OR(G244=0,G244="")),Parámetros!$D$8-Parámetros!$B$8+1,
IF(AND(F244&lt;=Parámetros!$B$8,OR(G244&gt;Parámetros!$D$8,G244="",G244=0)),Parámetros!$D$8-Parámetros!$B$8+1,
IF(AND(F244&lt;=Parámetros!$B$8,G244&lt;=Parámetros!$D$8),IF(OR(G244="",G244=0),Parámetros!$D$8-Parámetros!$B$8+1,G244-Parámetros!$B$8+1),
IF(AND(F244&gt;Parámetros!$B$8,OR(G244&gt;Parámetros!$D$8,G244="",G244=0)),Parámetros!$D$8-F244+1,
IF(AND(F244&gt;Parámetros!$B$8,G244&lt;=Parámetros!$D$8),G244-F244+1))))),0)
-
IF(I244=1,
COUNTIFS('Selección días no hábiles'!A:A,
IF(OR(F244=0,F244="",F244&lt;Parámetros!$B$8),"&gt;="&amp;Parámetros!$B$8,"&gt;="&amp;Listas!F244),
'Selección días no hábiles'!A:A,
IF(OR(G244=0,G244="",G244&gt;=Parámetros!$D$8),"&lt;="&amp;Parámetros!$D$8,"&lt;="&amp;Listas!G244),
'Selección días no hábiles'!C:C,"X"),0)</f>
        <v>1</v>
      </c>
    </row>
    <row r="245" spans="1:11">
      <c r="A245" s="23"/>
      <c r="B245" s="152">
        <v>30561793</v>
      </c>
      <c r="C245" s="153" t="s">
        <v>464</v>
      </c>
      <c r="D245" s="153" t="s">
        <v>1548</v>
      </c>
      <c r="E245" s="154" t="s">
        <v>251</v>
      </c>
      <c r="F245" s="146">
        <v>0</v>
      </c>
      <c r="G245" s="146">
        <v>0</v>
      </c>
      <c r="H245" s="113">
        <f>+IF(AND(OR(F245="",F245=0),OR(G245="",G245=0)),1,IF(AND(OR(F245&lt;=Parámetros!$B$5,F245=0,F245=""),OR(G245&gt;Parámetros!$B$5,G245="",G245=0)),1,IF(AND(F245&gt;Parámetros!$B$5,F245&lt;=Parámetros!$D$5,OR(Listas!G245&gt;Parámetros!$B$5,G245="",G245=0)),1,0)))</f>
        <v>1</v>
      </c>
      <c r="I245" s="113">
        <f>+IF(AND(OR(F245="",F245=0),OR(G245="",G245=0)),1,IF(AND(OR(F245&lt;=Parámetros!$B$8,F245=0,F245=""),OR(G245&gt;Parámetros!$B$8,G245="",G245=0)),1,IF(AND(F245&gt;Parámetros!$B$8,F245&lt;=Parámetros!$D$8,OR(Listas!G245&gt;Parámetros!$B$8,G245="",G245=0)),1,0)))</f>
        <v>1</v>
      </c>
      <c r="J245" s="113">
        <f>IF(H245=1,
IF(AND(OR(F245=0,F245=""),OR(G245=0,G245="")),Parámetros!$D$5-Parámetros!$B$5+1,
IF(AND(OR(F245&lt;=Parámetros!$B$5,F245=0,F245=""),OR(G245&gt;Parámetros!$D$5,G245="",G245=0)),Parámetros!$D$5-Parámetros!$B$5+1,
IF(AND(OR(F245&lt;=Parámetros!$B$5,F245=0,F245=""),G245&lt;=Parámetros!$D$5),IF(OR(G245="",G245=0),Parámetros!$D$5-Parámetros!$B$5+1,G245-Parámetros!$B$5+1),
IF(AND(F245&gt;Parámetros!$B$5,OR(G245&gt;Parámetros!$D$5,G245="",G245=0)),Parámetros!$D$5-F245+1,
IF(AND(F245&gt;Parámetros!$B$5,G245&lt;=Parámetros!$D$5),G245-F245+1))))),0)
-
IF(H245=1,
COUNTIFS('Selección días no hábiles'!A:A,
IF(OR(F245=0,F245="",F245&lt;Parámetros!$B$5),"&gt;="&amp;Parámetros!$B$5,"&gt;="&amp;Listas!F245),
'Selección días no hábiles'!A:A,
IF(OR(G245=0,G245="",G245&gt;=Parámetros!$D$5),"&lt;="&amp;Parámetros!$D$5,"&lt;="&amp;Listas!G245),
'Selección días no hábiles'!C:C,"X"),0)</f>
        <v>43709</v>
      </c>
      <c r="K245" s="113">
        <f>IF(I245=1,
IF(AND(OR(F245=0,F245=""),OR(G245=0,G245="")),Parámetros!$D$8-Parámetros!$B$8+1,
IF(AND(F245&lt;=Parámetros!$B$8,OR(G245&gt;Parámetros!$D$8,G245="",G245=0)),Parámetros!$D$8-Parámetros!$B$8+1,
IF(AND(F245&lt;=Parámetros!$B$8,G245&lt;=Parámetros!$D$8),IF(OR(G245="",G245=0),Parámetros!$D$8-Parámetros!$B$8+1,G245-Parámetros!$B$8+1),
IF(AND(F245&gt;Parámetros!$B$8,OR(G245&gt;Parámetros!$D$8,G245="",G245=0)),Parámetros!$D$8-F245+1,
IF(AND(F245&gt;Parámetros!$B$8,G245&lt;=Parámetros!$D$8),G245-F245+1))))),0)
-
IF(I245=1,
COUNTIFS('Selección días no hábiles'!A:A,
IF(OR(F245=0,F245="",F245&lt;Parámetros!$B$8),"&gt;="&amp;Parámetros!$B$8,"&gt;="&amp;Listas!F245),
'Selección días no hábiles'!A:A,
IF(OR(G245=0,G245="",G245&gt;=Parámetros!$D$8),"&lt;="&amp;Parámetros!$D$8,"&lt;="&amp;Listas!G245),
'Selección días no hábiles'!C:C,"X"),0)</f>
        <v>1</v>
      </c>
    </row>
    <row r="246" spans="1:11">
      <c r="A246" s="23"/>
      <c r="B246" s="152">
        <v>32799754</v>
      </c>
      <c r="C246" s="153" t="s">
        <v>503</v>
      </c>
      <c r="D246" s="153" t="s">
        <v>1549</v>
      </c>
      <c r="E246" s="154" t="s">
        <v>251</v>
      </c>
      <c r="F246" s="146">
        <v>0</v>
      </c>
      <c r="G246" s="146">
        <v>0</v>
      </c>
      <c r="H246" s="113">
        <f>+IF(AND(OR(F246="",F246=0),OR(G246="",G246=0)),1,IF(AND(OR(F246&lt;=Parámetros!$B$5,F246=0,F246=""),OR(G246&gt;Parámetros!$B$5,G246="",G246=0)),1,IF(AND(F246&gt;Parámetros!$B$5,F246&lt;=Parámetros!$D$5,OR(Listas!G246&gt;Parámetros!$B$5,G246="",G246=0)),1,0)))</f>
        <v>1</v>
      </c>
      <c r="I246" s="113">
        <f>+IF(AND(OR(F246="",F246=0),OR(G246="",G246=0)),1,IF(AND(OR(F246&lt;=Parámetros!$B$8,F246=0,F246=""),OR(G246&gt;Parámetros!$B$8,G246="",G246=0)),1,IF(AND(F246&gt;Parámetros!$B$8,F246&lt;=Parámetros!$D$8,OR(Listas!G246&gt;Parámetros!$B$8,G246="",G246=0)),1,0)))</f>
        <v>1</v>
      </c>
      <c r="J246" s="113">
        <f>IF(H246=1,
IF(AND(OR(F246=0,F246=""),OR(G246=0,G246="")),Parámetros!$D$5-Parámetros!$B$5+1,
IF(AND(OR(F246&lt;=Parámetros!$B$5,F246=0,F246=""),OR(G246&gt;Parámetros!$D$5,G246="",G246=0)),Parámetros!$D$5-Parámetros!$B$5+1,
IF(AND(OR(F246&lt;=Parámetros!$B$5,F246=0,F246=""),G246&lt;=Parámetros!$D$5),IF(OR(G246="",G246=0),Parámetros!$D$5-Parámetros!$B$5+1,G246-Parámetros!$B$5+1),
IF(AND(F246&gt;Parámetros!$B$5,OR(G246&gt;Parámetros!$D$5,G246="",G246=0)),Parámetros!$D$5-F246+1,
IF(AND(F246&gt;Parámetros!$B$5,G246&lt;=Parámetros!$D$5),G246-F246+1))))),0)
-
IF(H246=1,
COUNTIFS('Selección días no hábiles'!A:A,
IF(OR(F246=0,F246="",F246&lt;Parámetros!$B$5),"&gt;="&amp;Parámetros!$B$5,"&gt;="&amp;Listas!F246),
'Selección días no hábiles'!A:A,
IF(OR(G246=0,G246="",G246&gt;=Parámetros!$D$5),"&lt;="&amp;Parámetros!$D$5,"&lt;="&amp;Listas!G246),
'Selección días no hábiles'!C:C,"X"),0)</f>
        <v>43709</v>
      </c>
      <c r="K246" s="113">
        <f>IF(I246=1,
IF(AND(OR(F246=0,F246=""),OR(G246=0,G246="")),Parámetros!$D$8-Parámetros!$B$8+1,
IF(AND(F246&lt;=Parámetros!$B$8,OR(G246&gt;Parámetros!$D$8,G246="",G246=0)),Parámetros!$D$8-Parámetros!$B$8+1,
IF(AND(F246&lt;=Parámetros!$B$8,G246&lt;=Parámetros!$D$8),IF(OR(G246="",G246=0),Parámetros!$D$8-Parámetros!$B$8+1,G246-Parámetros!$B$8+1),
IF(AND(F246&gt;Parámetros!$B$8,OR(G246&gt;Parámetros!$D$8,G246="",G246=0)),Parámetros!$D$8-F246+1,
IF(AND(F246&gt;Parámetros!$B$8,G246&lt;=Parámetros!$D$8),G246-F246+1))))),0)
-
IF(I246=1,
COUNTIFS('Selección días no hábiles'!A:A,
IF(OR(F246=0,F246="",F246&lt;Parámetros!$B$8),"&gt;="&amp;Parámetros!$B$8,"&gt;="&amp;Listas!F246),
'Selección días no hábiles'!A:A,
IF(OR(G246=0,G246="",G246&gt;=Parámetros!$D$8),"&lt;="&amp;Parámetros!$D$8,"&lt;="&amp;Listas!G246),
'Selección días no hábiles'!C:C,"X"),0)</f>
        <v>1</v>
      </c>
    </row>
    <row r="247" spans="1:11">
      <c r="A247" s="23"/>
      <c r="B247" s="152">
        <v>22843685</v>
      </c>
      <c r="C247" s="153" t="s">
        <v>504</v>
      </c>
      <c r="D247" s="153" t="s">
        <v>1550</v>
      </c>
      <c r="E247" s="154" t="s">
        <v>251</v>
      </c>
      <c r="F247" s="146">
        <v>0</v>
      </c>
      <c r="G247" s="146">
        <v>0</v>
      </c>
      <c r="H247" s="113">
        <f>+IF(AND(OR(F247="",F247=0),OR(G247="",G247=0)),1,IF(AND(OR(F247&lt;=Parámetros!$B$5,F247=0,F247=""),OR(G247&gt;Parámetros!$B$5,G247="",G247=0)),1,IF(AND(F247&gt;Parámetros!$B$5,F247&lt;=Parámetros!$D$5,OR(Listas!G247&gt;Parámetros!$B$5,G247="",G247=0)),1,0)))</f>
        <v>1</v>
      </c>
      <c r="I247" s="113">
        <f>+IF(AND(OR(F247="",F247=0),OR(G247="",G247=0)),1,IF(AND(OR(F247&lt;=Parámetros!$B$8,F247=0,F247=""),OR(G247&gt;Parámetros!$B$8,G247="",G247=0)),1,IF(AND(F247&gt;Parámetros!$B$8,F247&lt;=Parámetros!$D$8,OR(Listas!G247&gt;Parámetros!$B$8,G247="",G247=0)),1,0)))</f>
        <v>1</v>
      </c>
      <c r="J247" s="113">
        <f>IF(H247=1,
IF(AND(OR(F247=0,F247=""),OR(G247=0,G247="")),Parámetros!$D$5-Parámetros!$B$5+1,
IF(AND(OR(F247&lt;=Parámetros!$B$5,F247=0,F247=""),OR(G247&gt;Parámetros!$D$5,G247="",G247=0)),Parámetros!$D$5-Parámetros!$B$5+1,
IF(AND(OR(F247&lt;=Parámetros!$B$5,F247=0,F247=""),G247&lt;=Parámetros!$D$5),IF(OR(G247="",G247=0),Parámetros!$D$5-Parámetros!$B$5+1,G247-Parámetros!$B$5+1),
IF(AND(F247&gt;Parámetros!$B$5,OR(G247&gt;Parámetros!$D$5,G247="",G247=0)),Parámetros!$D$5-F247+1,
IF(AND(F247&gt;Parámetros!$B$5,G247&lt;=Parámetros!$D$5),G247-F247+1))))),0)
-
IF(H247=1,
COUNTIFS('Selección días no hábiles'!A:A,
IF(OR(F247=0,F247="",F247&lt;Parámetros!$B$5),"&gt;="&amp;Parámetros!$B$5,"&gt;="&amp;Listas!F247),
'Selección días no hábiles'!A:A,
IF(OR(G247=0,G247="",G247&gt;=Parámetros!$D$5),"&lt;="&amp;Parámetros!$D$5,"&lt;="&amp;Listas!G247),
'Selección días no hábiles'!C:C,"X"),0)</f>
        <v>43709</v>
      </c>
      <c r="K247" s="113">
        <f>IF(I247=1,
IF(AND(OR(F247=0,F247=""),OR(G247=0,G247="")),Parámetros!$D$8-Parámetros!$B$8+1,
IF(AND(F247&lt;=Parámetros!$B$8,OR(G247&gt;Parámetros!$D$8,G247="",G247=0)),Parámetros!$D$8-Parámetros!$B$8+1,
IF(AND(F247&lt;=Parámetros!$B$8,G247&lt;=Parámetros!$D$8),IF(OR(G247="",G247=0),Parámetros!$D$8-Parámetros!$B$8+1,G247-Parámetros!$B$8+1),
IF(AND(F247&gt;Parámetros!$B$8,OR(G247&gt;Parámetros!$D$8,G247="",G247=0)),Parámetros!$D$8-F247+1,
IF(AND(F247&gt;Parámetros!$B$8,G247&lt;=Parámetros!$D$8),G247-F247+1))))),0)
-
IF(I247=1,
COUNTIFS('Selección días no hábiles'!A:A,
IF(OR(F247=0,F247="",F247&lt;Parámetros!$B$8),"&gt;="&amp;Parámetros!$B$8,"&gt;="&amp;Listas!F247),
'Selección días no hábiles'!A:A,
IF(OR(G247=0,G247="",G247&gt;=Parámetros!$D$8),"&lt;="&amp;Parámetros!$D$8,"&lt;="&amp;Listas!G247),
'Selección días no hábiles'!C:C,"X"),0)</f>
        <v>1</v>
      </c>
    </row>
    <row r="248" spans="1:11">
      <c r="A248" s="23"/>
      <c r="B248" s="152">
        <v>30432200</v>
      </c>
      <c r="C248" s="153" t="s">
        <v>93</v>
      </c>
      <c r="D248" s="153" t="s">
        <v>1551</v>
      </c>
      <c r="E248" s="154" t="s">
        <v>251</v>
      </c>
      <c r="F248" s="146">
        <v>0</v>
      </c>
      <c r="G248" s="146">
        <v>0</v>
      </c>
      <c r="H248" s="113">
        <f>+IF(AND(OR(F248="",F248=0),OR(G248="",G248=0)),1,IF(AND(OR(F248&lt;=Parámetros!$B$5,F248=0,F248=""),OR(G248&gt;Parámetros!$B$5,G248="",G248=0)),1,IF(AND(F248&gt;Parámetros!$B$5,F248&lt;=Parámetros!$D$5,OR(Listas!G248&gt;Parámetros!$B$5,G248="",G248=0)),1,0)))</f>
        <v>1</v>
      </c>
      <c r="I248" s="113">
        <f>+IF(AND(OR(F248="",F248=0),OR(G248="",G248=0)),1,IF(AND(OR(F248&lt;=Parámetros!$B$8,F248=0,F248=""),OR(G248&gt;Parámetros!$B$8,G248="",G248=0)),1,IF(AND(F248&gt;Parámetros!$B$8,F248&lt;=Parámetros!$D$8,OR(Listas!G248&gt;Parámetros!$B$8,G248="",G248=0)),1,0)))</f>
        <v>1</v>
      </c>
      <c r="J248" s="113">
        <f>IF(H248=1,
IF(AND(OR(F248=0,F248=""),OR(G248=0,G248="")),Parámetros!$D$5-Parámetros!$B$5+1,
IF(AND(OR(F248&lt;=Parámetros!$B$5,F248=0,F248=""),OR(G248&gt;Parámetros!$D$5,G248="",G248=0)),Parámetros!$D$5-Parámetros!$B$5+1,
IF(AND(OR(F248&lt;=Parámetros!$B$5,F248=0,F248=""),G248&lt;=Parámetros!$D$5),IF(OR(G248="",G248=0),Parámetros!$D$5-Parámetros!$B$5+1,G248-Parámetros!$B$5+1),
IF(AND(F248&gt;Parámetros!$B$5,OR(G248&gt;Parámetros!$D$5,G248="",G248=0)),Parámetros!$D$5-F248+1,
IF(AND(F248&gt;Parámetros!$B$5,G248&lt;=Parámetros!$D$5),G248-F248+1))))),0)
-
IF(H248=1,
COUNTIFS('Selección días no hábiles'!A:A,
IF(OR(F248=0,F248="",F248&lt;Parámetros!$B$5),"&gt;="&amp;Parámetros!$B$5,"&gt;="&amp;Listas!F248),
'Selección días no hábiles'!A:A,
IF(OR(G248=0,G248="",G248&gt;=Parámetros!$D$5),"&lt;="&amp;Parámetros!$D$5,"&lt;="&amp;Listas!G248),
'Selección días no hábiles'!C:C,"X"),0)</f>
        <v>43709</v>
      </c>
      <c r="K248" s="113">
        <f>IF(I248=1,
IF(AND(OR(F248=0,F248=""),OR(G248=0,G248="")),Parámetros!$D$8-Parámetros!$B$8+1,
IF(AND(F248&lt;=Parámetros!$B$8,OR(G248&gt;Parámetros!$D$8,G248="",G248=0)),Parámetros!$D$8-Parámetros!$B$8+1,
IF(AND(F248&lt;=Parámetros!$B$8,G248&lt;=Parámetros!$D$8),IF(OR(G248="",G248=0),Parámetros!$D$8-Parámetros!$B$8+1,G248-Parámetros!$B$8+1),
IF(AND(F248&gt;Parámetros!$B$8,OR(G248&gt;Parámetros!$D$8,G248="",G248=0)),Parámetros!$D$8-F248+1,
IF(AND(F248&gt;Parámetros!$B$8,G248&lt;=Parámetros!$D$8),G248-F248+1))))),0)
-
IF(I248=1,
COUNTIFS('Selección días no hábiles'!A:A,
IF(OR(F248=0,F248="",F248&lt;Parámetros!$B$8),"&gt;="&amp;Parámetros!$B$8,"&gt;="&amp;Listas!F248),
'Selección días no hábiles'!A:A,
IF(OR(G248=0,G248="",G248&gt;=Parámetros!$D$8),"&lt;="&amp;Parámetros!$D$8,"&lt;="&amp;Listas!G248),
'Selección días no hábiles'!C:C,"X"),0)</f>
        <v>1</v>
      </c>
    </row>
    <row r="249" spans="1:11">
      <c r="A249" s="23"/>
      <c r="B249" s="152">
        <v>30685879</v>
      </c>
      <c r="C249" s="153" t="s">
        <v>505</v>
      </c>
      <c r="D249" s="153" t="s">
        <v>1552</v>
      </c>
      <c r="E249" s="154" t="s">
        <v>251</v>
      </c>
      <c r="F249" s="146">
        <v>0</v>
      </c>
      <c r="G249" s="146">
        <v>0</v>
      </c>
      <c r="H249" s="113">
        <f>+IF(AND(OR(F249="",F249=0),OR(G249="",G249=0)),1,IF(AND(OR(F249&lt;=Parámetros!$B$5,F249=0,F249=""),OR(G249&gt;Parámetros!$B$5,G249="",G249=0)),1,IF(AND(F249&gt;Parámetros!$B$5,F249&lt;=Parámetros!$D$5,OR(Listas!G249&gt;Parámetros!$B$5,G249="",G249=0)),1,0)))</f>
        <v>1</v>
      </c>
      <c r="I249" s="113">
        <f>+IF(AND(OR(F249="",F249=0),OR(G249="",G249=0)),1,IF(AND(OR(F249&lt;=Parámetros!$B$8,F249=0,F249=""),OR(G249&gt;Parámetros!$B$8,G249="",G249=0)),1,IF(AND(F249&gt;Parámetros!$B$8,F249&lt;=Parámetros!$D$8,OR(Listas!G249&gt;Parámetros!$B$8,G249="",G249=0)),1,0)))</f>
        <v>1</v>
      </c>
      <c r="J249" s="113">
        <f>IF(H249=1,
IF(AND(OR(F249=0,F249=""),OR(G249=0,G249="")),Parámetros!$D$5-Parámetros!$B$5+1,
IF(AND(OR(F249&lt;=Parámetros!$B$5,F249=0,F249=""),OR(G249&gt;Parámetros!$D$5,G249="",G249=0)),Parámetros!$D$5-Parámetros!$B$5+1,
IF(AND(OR(F249&lt;=Parámetros!$B$5,F249=0,F249=""),G249&lt;=Parámetros!$D$5),IF(OR(G249="",G249=0),Parámetros!$D$5-Parámetros!$B$5+1,G249-Parámetros!$B$5+1),
IF(AND(F249&gt;Parámetros!$B$5,OR(G249&gt;Parámetros!$D$5,G249="",G249=0)),Parámetros!$D$5-F249+1,
IF(AND(F249&gt;Parámetros!$B$5,G249&lt;=Parámetros!$D$5),G249-F249+1))))),0)
-
IF(H249=1,
COUNTIFS('Selección días no hábiles'!A:A,
IF(OR(F249=0,F249="",F249&lt;Parámetros!$B$5),"&gt;="&amp;Parámetros!$B$5,"&gt;="&amp;Listas!F249),
'Selección días no hábiles'!A:A,
IF(OR(G249=0,G249="",G249&gt;=Parámetros!$D$5),"&lt;="&amp;Parámetros!$D$5,"&lt;="&amp;Listas!G249),
'Selección días no hábiles'!C:C,"X"),0)</f>
        <v>43709</v>
      </c>
      <c r="K249" s="113">
        <f>IF(I249=1,
IF(AND(OR(F249=0,F249=""),OR(G249=0,G249="")),Parámetros!$D$8-Parámetros!$B$8+1,
IF(AND(F249&lt;=Parámetros!$B$8,OR(G249&gt;Parámetros!$D$8,G249="",G249=0)),Parámetros!$D$8-Parámetros!$B$8+1,
IF(AND(F249&lt;=Parámetros!$B$8,G249&lt;=Parámetros!$D$8),IF(OR(G249="",G249=0),Parámetros!$D$8-Parámetros!$B$8+1,G249-Parámetros!$B$8+1),
IF(AND(F249&gt;Parámetros!$B$8,OR(G249&gt;Parámetros!$D$8,G249="",G249=0)),Parámetros!$D$8-F249+1,
IF(AND(F249&gt;Parámetros!$B$8,G249&lt;=Parámetros!$D$8),G249-F249+1))))),0)
-
IF(I249=1,
COUNTIFS('Selección días no hábiles'!A:A,
IF(OR(F249=0,F249="",F249&lt;Parámetros!$B$8),"&gt;="&amp;Parámetros!$B$8,"&gt;="&amp;Listas!F249),
'Selección días no hábiles'!A:A,
IF(OR(G249=0,G249="",G249&gt;=Parámetros!$D$8),"&lt;="&amp;Parámetros!$D$8,"&lt;="&amp;Listas!G249),
'Selección días no hábiles'!C:C,"X"),0)</f>
        <v>1</v>
      </c>
    </row>
    <row r="250" spans="1:11">
      <c r="A250" s="23"/>
      <c r="B250" s="152">
        <v>34563396</v>
      </c>
      <c r="C250" s="153" t="s">
        <v>506</v>
      </c>
      <c r="D250" s="153" t="s">
        <v>1553</v>
      </c>
      <c r="E250" s="154" t="s">
        <v>251</v>
      </c>
      <c r="F250" s="146">
        <v>0</v>
      </c>
      <c r="G250" s="146">
        <v>0</v>
      </c>
      <c r="H250" s="113">
        <f>+IF(AND(OR(F250="",F250=0),OR(G250="",G250=0)),1,IF(AND(OR(F250&lt;=Parámetros!$B$5,F250=0,F250=""),OR(G250&gt;Parámetros!$B$5,G250="",G250=0)),1,IF(AND(F250&gt;Parámetros!$B$5,F250&lt;=Parámetros!$D$5,OR(Listas!G250&gt;Parámetros!$B$5,G250="",G250=0)),1,0)))</f>
        <v>1</v>
      </c>
      <c r="I250" s="113">
        <f>+IF(AND(OR(F250="",F250=0),OR(G250="",G250=0)),1,IF(AND(OR(F250&lt;=Parámetros!$B$8,F250=0,F250=""),OR(G250&gt;Parámetros!$B$8,G250="",G250=0)),1,IF(AND(F250&gt;Parámetros!$B$8,F250&lt;=Parámetros!$D$8,OR(Listas!G250&gt;Parámetros!$B$8,G250="",G250=0)),1,0)))</f>
        <v>1</v>
      </c>
      <c r="J250" s="113">
        <f>IF(H250=1,
IF(AND(OR(F250=0,F250=""),OR(G250=0,G250="")),Parámetros!$D$5-Parámetros!$B$5+1,
IF(AND(OR(F250&lt;=Parámetros!$B$5,F250=0,F250=""),OR(G250&gt;Parámetros!$D$5,G250="",G250=0)),Parámetros!$D$5-Parámetros!$B$5+1,
IF(AND(OR(F250&lt;=Parámetros!$B$5,F250=0,F250=""),G250&lt;=Parámetros!$D$5),IF(OR(G250="",G250=0),Parámetros!$D$5-Parámetros!$B$5+1,G250-Parámetros!$B$5+1),
IF(AND(F250&gt;Parámetros!$B$5,OR(G250&gt;Parámetros!$D$5,G250="",G250=0)),Parámetros!$D$5-F250+1,
IF(AND(F250&gt;Parámetros!$B$5,G250&lt;=Parámetros!$D$5),G250-F250+1))))),0)
-
IF(H250=1,
COUNTIFS('Selección días no hábiles'!A:A,
IF(OR(F250=0,F250="",F250&lt;Parámetros!$B$5),"&gt;="&amp;Parámetros!$B$5,"&gt;="&amp;Listas!F250),
'Selección días no hábiles'!A:A,
IF(OR(G250=0,G250="",G250&gt;=Parámetros!$D$5),"&lt;="&amp;Parámetros!$D$5,"&lt;="&amp;Listas!G250),
'Selección días no hábiles'!C:C,"X"),0)</f>
        <v>43709</v>
      </c>
      <c r="K250" s="113">
        <f>IF(I250=1,
IF(AND(OR(F250=0,F250=""),OR(G250=0,G250="")),Parámetros!$D$8-Parámetros!$B$8+1,
IF(AND(F250&lt;=Parámetros!$B$8,OR(G250&gt;Parámetros!$D$8,G250="",G250=0)),Parámetros!$D$8-Parámetros!$B$8+1,
IF(AND(F250&lt;=Parámetros!$B$8,G250&lt;=Parámetros!$D$8),IF(OR(G250="",G250=0),Parámetros!$D$8-Parámetros!$B$8+1,G250-Parámetros!$B$8+1),
IF(AND(F250&gt;Parámetros!$B$8,OR(G250&gt;Parámetros!$D$8,G250="",G250=0)),Parámetros!$D$8-F250+1,
IF(AND(F250&gt;Parámetros!$B$8,G250&lt;=Parámetros!$D$8),G250-F250+1))))),0)
-
IF(I250=1,
COUNTIFS('Selección días no hábiles'!A:A,
IF(OR(F250=0,F250="",F250&lt;Parámetros!$B$8),"&gt;="&amp;Parámetros!$B$8,"&gt;="&amp;Listas!F250),
'Selección días no hábiles'!A:A,
IF(OR(G250=0,G250="",G250&gt;=Parámetros!$D$8),"&lt;="&amp;Parámetros!$D$8,"&lt;="&amp;Listas!G250),
'Selección días no hábiles'!C:C,"X"),0)</f>
        <v>1</v>
      </c>
    </row>
    <row r="251" spans="1:11">
      <c r="A251" s="23"/>
      <c r="B251" s="152">
        <v>25480049</v>
      </c>
      <c r="C251" s="153" t="s">
        <v>507</v>
      </c>
      <c r="D251" s="153" t="s">
        <v>1554</v>
      </c>
      <c r="E251" s="154" t="s">
        <v>251</v>
      </c>
      <c r="F251" s="146">
        <v>0</v>
      </c>
      <c r="G251" s="146">
        <v>0</v>
      </c>
      <c r="H251" s="113">
        <f>+IF(AND(OR(F251="",F251=0),OR(G251="",G251=0)),1,IF(AND(OR(F251&lt;=Parámetros!$B$5,F251=0,F251=""),OR(G251&gt;Parámetros!$B$5,G251="",G251=0)),1,IF(AND(F251&gt;Parámetros!$B$5,F251&lt;=Parámetros!$D$5,OR(Listas!G251&gt;Parámetros!$B$5,G251="",G251=0)),1,0)))</f>
        <v>1</v>
      </c>
      <c r="I251" s="113">
        <f>+IF(AND(OR(F251="",F251=0),OR(G251="",G251=0)),1,IF(AND(OR(F251&lt;=Parámetros!$B$8,F251=0,F251=""),OR(G251&gt;Parámetros!$B$8,G251="",G251=0)),1,IF(AND(F251&gt;Parámetros!$B$8,F251&lt;=Parámetros!$D$8,OR(Listas!G251&gt;Parámetros!$B$8,G251="",G251=0)),1,0)))</f>
        <v>1</v>
      </c>
      <c r="J251" s="113">
        <f>IF(H251=1,
IF(AND(OR(F251=0,F251=""),OR(G251=0,G251="")),Parámetros!$D$5-Parámetros!$B$5+1,
IF(AND(OR(F251&lt;=Parámetros!$B$5,F251=0,F251=""),OR(G251&gt;Parámetros!$D$5,G251="",G251=0)),Parámetros!$D$5-Parámetros!$B$5+1,
IF(AND(OR(F251&lt;=Parámetros!$B$5,F251=0,F251=""),G251&lt;=Parámetros!$D$5),IF(OR(G251="",G251=0),Parámetros!$D$5-Parámetros!$B$5+1,G251-Parámetros!$B$5+1),
IF(AND(F251&gt;Parámetros!$B$5,OR(G251&gt;Parámetros!$D$5,G251="",G251=0)),Parámetros!$D$5-F251+1,
IF(AND(F251&gt;Parámetros!$B$5,G251&lt;=Parámetros!$D$5),G251-F251+1))))),0)
-
IF(H251=1,
COUNTIFS('Selección días no hábiles'!A:A,
IF(OR(F251=0,F251="",F251&lt;Parámetros!$B$5),"&gt;="&amp;Parámetros!$B$5,"&gt;="&amp;Listas!F251),
'Selección días no hábiles'!A:A,
IF(OR(G251=0,G251="",G251&gt;=Parámetros!$D$5),"&lt;="&amp;Parámetros!$D$5,"&lt;="&amp;Listas!G251),
'Selección días no hábiles'!C:C,"X"),0)</f>
        <v>43709</v>
      </c>
      <c r="K251" s="113">
        <f>IF(I251=1,
IF(AND(OR(F251=0,F251=""),OR(G251=0,G251="")),Parámetros!$D$8-Parámetros!$B$8+1,
IF(AND(F251&lt;=Parámetros!$B$8,OR(G251&gt;Parámetros!$D$8,G251="",G251=0)),Parámetros!$D$8-Parámetros!$B$8+1,
IF(AND(F251&lt;=Parámetros!$B$8,G251&lt;=Parámetros!$D$8),IF(OR(G251="",G251=0),Parámetros!$D$8-Parámetros!$B$8+1,G251-Parámetros!$B$8+1),
IF(AND(F251&gt;Parámetros!$B$8,OR(G251&gt;Parámetros!$D$8,G251="",G251=0)),Parámetros!$D$8-F251+1,
IF(AND(F251&gt;Parámetros!$B$8,G251&lt;=Parámetros!$D$8),G251-F251+1))))),0)
-
IF(I251=1,
COUNTIFS('Selección días no hábiles'!A:A,
IF(OR(F251=0,F251="",F251&lt;Parámetros!$B$8),"&gt;="&amp;Parámetros!$B$8,"&gt;="&amp;Listas!F251),
'Selección días no hábiles'!A:A,
IF(OR(G251=0,G251="",G251&gt;=Parámetros!$D$8),"&lt;="&amp;Parámetros!$D$8,"&lt;="&amp;Listas!G251),
'Selección días no hábiles'!C:C,"X"),0)</f>
        <v>1</v>
      </c>
    </row>
    <row r="252" spans="1:11">
      <c r="A252" s="23"/>
      <c r="B252" s="152">
        <v>24232672</v>
      </c>
      <c r="C252" s="153" t="s">
        <v>508</v>
      </c>
      <c r="D252" s="153" t="s">
        <v>1555</v>
      </c>
      <c r="E252" s="154" t="s">
        <v>251</v>
      </c>
      <c r="F252" s="146">
        <v>0</v>
      </c>
      <c r="G252" s="146">
        <v>0</v>
      </c>
      <c r="H252" s="113">
        <f>+IF(AND(OR(F252="",F252=0),OR(G252="",G252=0)),1,IF(AND(OR(F252&lt;=Parámetros!$B$5,F252=0,F252=""),OR(G252&gt;Parámetros!$B$5,G252="",G252=0)),1,IF(AND(F252&gt;Parámetros!$B$5,F252&lt;=Parámetros!$D$5,OR(Listas!G252&gt;Parámetros!$B$5,G252="",G252=0)),1,0)))</f>
        <v>1</v>
      </c>
      <c r="I252" s="113">
        <f>+IF(AND(OR(F252="",F252=0),OR(G252="",G252=0)),1,IF(AND(OR(F252&lt;=Parámetros!$B$8,F252=0,F252=""),OR(G252&gt;Parámetros!$B$8,G252="",G252=0)),1,IF(AND(F252&gt;Parámetros!$B$8,F252&lt;=Parámetros!$D$8,OR(Listas!G252&gt;Parámetros!$B$8,G252="",G252=0)),1,0)))</f>
        <v>1</v>
      </c>
      <c r="J252" s="113">
        <f>IF(H252=1,
IF(AND(OR(F252=0,F252=""),OR(G252=0,G252="")),Parámetros!$D$5-Parámetros!$B$5+1,
IF(AND(OR(F252&lt;=Parámetros!$B$5,F252=0,F252=""),OR(G252&gt;Parámetros!$D$5,G252="",G252=0)),Parámetros!$D$5-Parámetros!$B$5+1,
IF(AND(OR(F252&lt;=Parámetros!$B$5,F252=0,F252=""),G252&lt;=Parámetros!$D$5),IF(OR(G252="",G252=0),Parámetros!$D$5-Parámetros!$B$5+1,G252-Parámetros!$B$5+1),
IF(AND(F252&gt;Parámetros!$B$5,OR(G252&gt;Parámetros!$D$5,G252="",G252=0)),Parámetros!$D$5-F252+1,
IF(AND(F252&gt;Parámetros!$B$5,G252&lt;=Parámetros!$D$5),G252-F252+1))))),0)
-
IF(H252=1,
COUNTIFS('Selección días no hábiles'!A:A,
IF(OR(F252=0,F252="",F252&lt;Parámetros!$B$5),"&gt;="&amp;Parámetros!$B$5,"&gt;="&amp;Listas!F252),
'Selección días no hábiles'!A:A,
IF(OR(G252=0,G252="",G252&gt;=Parámetros!$D$5),"&lt;="&amp;Parámetros!$D$5,"&lt;="&amp;Listas!G252),
'Selección días no hábiles'!C:C,"X"),0)</f>
        <v>43709</v>
      </c>
      <c r="K252" s="113">
        <f>IF(I252=1,
IF(AND(OR(F252=0,F252=""),OR(G252=0,G252="")),Parámetros!$D$8-Parámetros!$B$8+1,
IF(AND(F252&lt;=Parámetros!$B$8,OR(G252&gt;Parámetros!$D$8,G252="",G252=0)),Parámetros!$D$8-Parámetros!$B$8+1,
IF(AND(F252&lt;=Parámetros!$B$8,G252&lt;=Parámetros!$D$8),IF(OR(G252="",G252=0),Parámetros!$D$8-Parámetros!$B$8+1,G252-Parámetros!$B$8+1),
IF(AND(F252&gt;Parámetros!$B$8,OR(G252&gt;Parámetros!$D$8,G252="",G252=0)),Parámetros!$D$8-F252+1,
IF(AND(F252&gt;Parámetros!$B$8,G252&lt;=Parámetros!$D$8),G252-F252+1))))),0)
-
IF(I252=1,
COUNTIFS('Selección días no hábiles'!A:A,
IF(OR(F252=0,F252="",F252&lt;Parámetros!$B$8),"&gt;="&amp;Parámetros!$B$8,"&gt;="&amp;Listas!F252),
'Selección días no hábiles'!A:A,
IF(OR(G252=0,G252="",G252&gt;=Parámetros!$D$8),"&lt;="&amp;Parámetros!$D$8,"&lt;="&amp;Listas!G252),
'Selección días no hábiles'!C:C,"X"),0)</f>
        <v>1</v>
      </c>
    </row>
    <row r="253" spans="1:11">
      <c r="A253" s="23"/>
      <c r="B253" s="152">
        <v>11555326</v>
      </c>
      <c r="C253" s="153" t="s">
        <v>509</v>
      </c>
      <c r="D253" s="153" t="s">
        <v>1556</v>
      </c>
      <c r="E253" s="154" t="s">
        <v>251</v>
      </c>
      <c r="F253" s="146">
        <v>0</v>
      </c>
      <c r="G253" s="146">
        <v>0</v>
      </c>
      <c r="H253" s="113">
        <f>+IF(AND(OR(F253="",F253=0),OR(G253="",G253=0)),1,IF(AND(OR(F253&lt;=Parámetros!$B$5,F253=0,F253=""),OR(G253&gt;Parámetros!$B$5,G253="",G253=0)),1,IF(AND(F253&gt;Parámetros!$B$5,F253&lt;=Parámetros!$D$5,OR(Listas!G253&gt;Parámetros!$B$5,G253="",G253=0)),1,0)))</f>
        <v>1</v>
      </c>
      <c r="I253" s="113">
        <f>+IF(AND(OR(F253="",F253=0),OR(G253="",G253=0)),1,IF(AND(OR(F253&lt;=Parámetros!$B$8,F253=0,F253=""),OR(G253&gt;Parámetros!$B$8,G253="",G253=0)),1,IF(AND(F253&gt;Parámetros!$B$8,F253&lt;=Parámetros!$D$8,OR(Listas!G253&gt;Parámetros!$B$8,G253="",G253=0)),1,0)))</f>
        <v>1</v>
      </c>
      <c r="J253" s="113">
        <f>IF(H253=1,
IF(AND(OR(F253=0,F253=""),OR(G253=0,G253="")),Parámetros!$D$5-Parámetros!$B$5+1,
IF(AND(OR(F253&lt;=Parámetros!$B$5,F253=0,F253=""),OR(G253&gt;Parámetros!$D$5,G253="",G253=0)),Parámetros!$D$5-Parámetros!$B$5+1,
IF(AND(OR(F253&lt;=Parámetros!$B$5,F253=0,F253=""),G253&lt;=Parámetros!$D$5),IF(OR(G253="",G253=0),Parámetros!$D$5-Parámetros!$B$5+1,G253-Parámetros!$B$5+1),
IF(AND(F253&gt;Parámetros!$B$5,OR(G253&gt;Parámetros!$D$5,G253="",G253=0)),Parámetros!$D$5-F253+1,
IF(AND(F253&gt;Parámetros!$B$5,G253&lt;=Parámetros!$D$5),G253-F253+1))))),0)
-
IF(H253=1,
COUNTIFS('Selección días no hábiles'!A:A,
IF(OR(F253=0,F253="",F253&lt;Parámetros!$B$5),"&gt;="&amp;Parámetros!$B$5,"&gt;="&amp;Listas!F253),
'Selección días no hábiles'!A:A,
IF(OR(G253=0,G253="",G253&gt;=Parámetros!$D$5),"&lt;="&amp;Parámetros!$D$5,"&lt;="&amp;Listas!G253),
'Selección días no hábiles'!C:C,"X"),0)</f>
        <v>43709</v>
      </c>
      <c r="K253" s="113">
        <f>IF(I253=1,
IF(AND(OR(F253=0,F253=""),OR(G253=0,G253="")),Parámetros!$D$8-Parámetros!$B$8+1,
IF(AND(F253&lt;=Parámetros!$B$8,OR(G253&gt;Parámetros!$D$8,G253="",G253=0)),Parámetros!$D$8-Parámetros!$B$8+1,
IF(AND(F253&lt;=Parámetros!$B$8,G253&lt;=Parámetros!$D$8),IF(OR(G253="",G253=0),Parámetros!$D$8-Parámetros!$B$8+1,G253-Parámetros!$B$8+1),
IF(AND(F253&gt;Parámetros!$B$8,OR(G253&gt;Parámetros!$D$8,G253="",G253=0)),Parámetros!$D$8-F253+1,
IF(AND(F253&gt;Parámetros!$B$8,G253&lt;=Parámetros!$D$8),G253-F253+1))))),0)
-
IF(I253=1,
COUNTIFS('Selección días no hábiles'!A:A,
IF(OR(F253=0,F253="",F253&lt;Parámetros!$B$8),"&gt;="&amp;Parámetros!$B$8,"&gt;="&amp;Listas!F253),
'Selección días no hábiles'!A:A,
IF(OR(G253=0,G253="",G253&gt;=Parámetros!$D$8),"&lt;="&amp;Parámetros!$D$8,"&lt;="&amp;Listas!G253),
'Selección días no hábiles'!C:C,"X"),0)</f>
        <v>1</v>
      </c>
    </row>
    <row r="254" spans="1:11">
      <c r="A254" s="23"/>
      <c r="B254" s="152">
        <v>29349924</v>
      </c>
      <c r="C254" s="153" t="s">
        <v>510</v>
      </c>
      <c r="D254" s="153" t="s">
        <v>1333</v>
      </c>
      <c r="E254" s="154" t="s">
        <v>251</v>
      </c>
      <c r="F254" s="146">
        <v>0</v>
      </c>
      <c r="G254" s="146">
        <v>0</v>
      </c>
      <c r="H254" s="113">
        <f>+IF(AND(OR(F254="",F254=0),OR(G254="",G254=0)),1,IF(AND(OR(F254&lt;=Parámetros!$B$5,F254=0,F254=""),OR(G254&gt;Parámetros!$B$5,G254="",G254=0)),1,IF(AND(F254&gt;Parámetros!$B$5,F254&lt;=Parámetros!$D$5,OR(Listas!G254&gt;Parámetros!$B$5,G254="",G254=0)),1,0)))</f>
        <v>1</v>
      </c>
      <c r="I254" s="113">
        <f>+IF(AND(OR(F254="",F254=0),OR(G254="",G254=0)),1,IF(AND(OR(F254&lt;=Parámetros!$B$8,F254=0,F254=""),OR(G254&gt;Parámetros!$B$8,G254="",G254=0)),1,IF(AND(F254&gt;Parámetros!$B$8,F254&lt;=Parámetros!$D$8,OR(Listas!G254&gt;Parámetros!$B$8,G254="",G254=0)),1,0)))</f>
        <v>1</v>
      </c>
      <c r="J254" s="113">
        <f>IF(H254=1,
IF(AND(OR(F254=0,F254=""),OR(G254=0,G254="")),Parámetros!$D$5-Parámetros!$B$5+1,
IF(AND(OR(F254&lt;=Parámetros!$B$5,F254=0,F254=""),OR(G254&gt;Parámetros!$D$5,G254="",G254=0)),Parámetros!$D$5-Parámetros!$B$5+1,
IF(AND(OR(F254&lt;=Parámetros!$B$5,F254=0,F254=""),G254&lt;=Parámetros!$D$5),IF(OR(G254="",G254=0),Parámetros!$D$5-Parámetros!$B$5+1,G254-Parámetros!$B$5+1),
IF(AND(F254&gt;Parámetros!$B$5,OR(G254&gt;Parámetros!$D$5,G254="",G254=0)),Parámetros!$D$5-F254+1,
IF(AND(F254&gt;Parámetros!$B$5,G254&lt;=Parámetros!$D$5),G254-F254+1))))),0)
-
IF(H254=1,
COUNTIFS('Selección días no hábiles'!A:A,
IF(OR(F254=0,F254="",F254&lt;Parámetros!$B$5),"&gt;="&amp;Parámetros!$B$5,"&gt;="&amp;Listas!F254),
'Selección días no hábiles'!A:A,
IF(OR(G254=0,G254="",G254&gt;=Parámetros!$D$5),"&lt;="&amp;Parámetros!$D$5,"&lt;="&amp;Listas!G254),
'Selección días no hábiles'!C:C,"X"),0)</f>
        <v>43709</v>
      </c>
      <c r="K254" s="113">
        <f>IF(I254=1,
IF(AND(OR(F254=0,F254=""),OR(G254=0,G254="")),Parámetros!$D$8-Parámetros!$B$8+1,
IF(AND(F254&lt;=Parámetros!$B$8,OR(G254&gt;Parámetros!$D$8,G254="",G254=0)),Parámetros!$D$8-Parámetros!$B$8+1,
IF(AND(F254&lt;=Parámetros!$B$8,G254&lt;=Parámetros!$D$8),IF(OR(G254="",G254=0),Parámetros!$D$8-Parámetros!$B$8+1,G254-Parámetros!$B$8+1),
IF(AND(F254&gt;Parámetros!$B$8,OR(G254&gt;Parámetros!$D$8,G254="",G254=0)),Parámetros!$D$8-F254+1,
IF(AND(F254&gt;Parámetros!$B$8,G254&lt;=Parámetros!$D$8),G254-F254+1))))),0)
-
IF(I254=1,
COUNTIFS('Selección días no hábiles'!A:A,
IF(OR(F254=0,F254="",F254&lt;Parámetros!$B$8),"&gt;="&amp;Parámetros!$B$8,"&gt;="&amp;Listas!F254),
'Selección días no hábiles'!A:A,
IF(OR(G254=0,G254="",G254&gt;=Parámetros!$D$8),"&lt;="&amp;Parámetros!$D$8,"&lt;="&amp;Listas!G254),
'Selección días no hábiles'!C:C,"X"),0)</f>
        <v>1</v>
      </c>
    </row>
    <row r="255" spans="1:11">
      <c r="A255" s="23"/>
      <c r="B255" s="152">
        <v>33215937</v>
      </c>
      <c r="C255" s="153" t="s">
        <v>511</v>
      </c>
      <c r="D255" s="153" t="s">
        <v>1557</v>
      </c>
      <c r="E255" s="154" t="s">
        <v>251</v>
      </c>
      <c r="F255" s="146">
        <v>0</v>
      </c>
      <c r="G255" s="146">
        <v>0</v>
      </c>
      <c r="H255" s="113">
        <f>+IF(AND(OR(F255="",F255=0),OR(G255="",G255=0)),1,IF(AND(OR(F255&lt;=Parámetros!$B$5,F255=0,F255=""),OR(G255&gt;Parámetros!$B$5,G255="",G255=0)),1,IF(AND(F255&gt;Parámetros!$B$5,F255&lt;=Parámetros!$D$5,OR(Listas!G255&gt;Parámetros!$B$5,G255="",G255=0)),1,0)))</f>
        <v>1</v>
      </c>
      <c r="I255" s="113">
        <f>+IF(AND(OR(F255="",F255=0),OR(G255="",G255=0)),1,IF(AND(OR(F255&lt;=Parámetros!$B$8,F255=0,F255=""),OR(G255&gt;Parámetros!$B$8,G255="",G255=0)),1,IF(AND(F255&gt;Parámetros!$B$8,F255&lt;=Parámetros!$D$8,OR(Listas!G255&gt;Parámetros!$B$8,G255="",G255=0)),1,0)))</f>
        <v>1</v>
      </c>
      <c r="J255" s="113">
        <f>IF(H255=1,
IF(AND(OR(F255=0,F255=""),OR(G255=0,G255="")),Parámetros!$D$5-Parámetros!$B$5+1,
IF(AND(OR(F255&lt;=Parámetros!$B$5,F255=0,F255=""),OR(G255&gt;Parámetros!$D$5,G255="",G255=0)),Parámetros!$D$5-Parámetros!$B$5+1,
IF(AND(OR(F255&lt;=Parámetros!$B$5,F255=0,F255=""),G255&lt;=Parámetros!$D$5),IF(OR(G255="",G255=0),Parámetros!$D$5-Parámetros!$B$5+1,G255-Parámetros!$B$5+1),
IF(AND(F255&gt;Parámetros!$B$5,OR(G255&gt;Parámetros!$D$5,G255="",G255=0)),Parámetros!$D$5-F255+1,
IF(AND(F255&gt;Parámetros!$B$5,G255&lt;=Parámetros!$D$5),G255-F255+1))))),0)
-
IF(H255=1,
COUNTIFS('Selección días no hábiles'!A:A,
IF(OR(F255=0,F255="",F255&lt;Parámetros!$B$5),"&gt;="&amp;Parámetros!$B$5,"&gt;="&amp;Listas!F255),
'Selección días no hábiles'!A:A,
IF(OR(G255=0,G255="",G255&gt;=Parámetros!$D$5),"&lt;="&amp;Parámetros!$D$5,"&lt;="&amp;Listas!G255),
'Selección días no hábiles'!C:C,"X"),0)</f>
        <v>43709</v>
      </c>
      <c r="K255" s="113">
        <f>IF(I255=1,
IF(AND(OR(F255=0,F255=""),OR(G255=0,G255="")),Parámetros!$D$8-Parámetros!$B$8+1,
IF(AND(F255&lt;=Parámetros!$B$8,OR(G255&gt;Parámetros!$D$8,G255="",G255=0)),Parámetros!$D$8-Parámetros!$B$8+1,
IF(AND(F255&lt;=Parámetros!$B$8,G255&lt;=Parámetros!$D$8),IF(OR(G255="",G255=0),Parámetros!$D$8-Parámetros!$B$8+1,G255-Parámetros!$B$8+1),
IF(AND(F255&gt;Parámetros!$B$8,OR(G255&gt;Parámetros!$D$8,G255="",G255=0)),Parámetros!$D$8-F255+1,
IF(AND(F255&gt;Parámetros!$B$8,G255&lt;=Parámetros!$D$8),G255-F255+1))))),0)
-
IF(I255=1,
COUNTIFS('Selección días no hábiles'!A:A,
IF(OR(F255=0,F255="",F255&lt;Parámetros!$B$8),"&gt;="&amp;Parámetros!$B$8,"&gt;="&amp;Listas!F255),
'Selección días no hábiles'!A:A,
IF(OR(G255=0,G255="",G255&gt;=Parámetros!$D$8),"&lt;="&amp;Parámetros!$D$8,"&lt;="&amp;Listas!G255),
'Selección días no hábiles'!C:C,"X"),0)</f>
        <v>1</v>
      </c>
    </row>
    <row r="256" spans="1:11">
      <c r="A256" s="23"/>
      <c r="B256" s="152">
        <v>35446732</v>
      </c>
      <c r="C256" s="153" t="s">
        <v>512</v>
      </c>
      <c r="D256" s="153" t="s">
        <v>1558</v>
      </c>
      <c r="E256" s="154" t="s">
        <v>251</v>
      </c>
      <c r="F256" s="146">
        <v>0</v>
      </c>
      <c r="G256" s="146">
        <v>0</v>
      </c>
      <c r="H256" s="113">
        <f>+IF(AND(OR(F256="",F256=0),OR(G256="",G256=0)),1,IF(AND(OR(F256&lt;=Parámetros!$B$5,F256=0,F256=""),OR(G256&gt;Parámetros!$B$5,G256="",G256=0)),1,IF(AND(F256&gt;Parámetros!$B$5,F256&lt;=Parámetros!$D$5,OR(Listas!G256&gt;Parámetros!$B$5,G256="",G256=0)),1,0)))</f>
        <v>1</v>
      </c>
      <c r="I256" s="113">
        <f>+IF(AND(OR(F256="",F256=0),OR(G256="",G256=0)),1,IF(AND(OR(F256&lt;=Parámetros!$B$8,F256=0,F256=""),OR(G256&gt;Parámetros!$B$8,G256="",G256=0)),1,IF(AND(F256&gt;Parámetros!$B$8,F256&lt;=Parámetros!$D$8,OR(Listas!G256&gt;Parámetros!$B$8,G256="",G256=0)),1,0)))</f>
        <v>1</v>
      </c>
      <c r="J256" s="113">
        <f>IF(H256=1,
IF(AND(OR(F256=0,F256=""),OR(G256=0,G256="")),Parámetros!$D$5-Parámetros!$B$5+1,
IF(AND(OR(F256&lt;=Parámetros!$B$5,F256=0,F256=""),OR(G256&gt;Parámetros!$D$5,G256="",G256=0)),Parámetros!$D$5-Parámetros!$B$5+1,
IF(AND(OR(F256&lt;=Parámetros!$B$5,F256=0,F256=""),G256&lt;=Parámetros!$D$5),IF(OR(G256="",G256=0),Parámetros!$D$5-Parámetros!$B$5+1,G256-Parámetros!$B$5+1),
IF(AND(F256&gt;Parámetros!$B$5,OR(G256&gt;Parámetros!$D$5,G256="",G256=0)),Parámetros!$D$5-F256+1,
IF(AND(F256&gt;Parámetros!$B$5,G256&lt;=Parámetros!$D$5),G256-F256+1))))),0)
-
IF(H256=1,
COUNTIFS('Selección días no hábiles'!A:A,
IF(OR(F256=0,F256="",F256&lt;Parámetros!$B$5),"&gt;="&amp;Parámetros!$B$5,"&gt;="&amp;Listas!F256),
'Selección días no hábiles'!A:A,
IF(OR(G256=0,G256="",G256&gt;=Parámetros!$D$5),"&lt;="&amp;Parámetros!$D$5,"&lt;="&amp;Listas!G256),
'Selección días no hábiles'!C:C,"X"),0)</f>
        <v>43709</v>
      </c>
      <c r="K256" s="113">
        <f>IF(I256=1,
IF(AND(OR(F256=0,F256=""),OR(G256=0,G256="")),Parámetros!$D$8-Parámetros!$B$8+1,
IF(AND(F256&lt;=Parámetros!$B$8,OR(G256&gt;Parámetros!$D$8,G256="",G256=0)),Parámetros!$D$8-Parámetros!$B$8+1,
IF(AND(F256&lt;=Parámetros!$B$8,G256&lt;=Parámetros!$D$8),IF(OR(G256="",G256=0),Parámetros!$D$8-Parámetros!$B$8+1,G256-Parámetros!$B$8+1),
IF(AND(F256&gt;Parámetros!$B$8,OR(G256&gt;Parámetros!$D$8,G256="",G256=0)),Parámetros!$D$8-F256+1,
IF(AND(F256&gt;Parámetros!$B$8,G256&lt;=Parámetros!$D$8),G256-F256+1))))),0)
-
IF(I256=1,
COUNTIFS('Selección días no hábiles'!A:A,
IF(OR(F256=0,F256="",F256&lt;Parámetros!$B$8),"&gt;="&amp;Parámetros!$B$8,"&gt;="&amp;Listas!F256),
'Selección días no hábiles'!A:A,
IF(OR(G256=0,G256="",G256&gt;=Parámetros!$D$8),"&lt;="&amp;Parámetros!$D$8,"&lt;="&amp;Listas!G256),
'Selección días no hábiles'!C:C,"X"),0)</f>
        <v>1</v>
      </c>
    </row>
    <row r="257" spans="1:11">
      <c r="A257" s="23"/>
      <c r="B257" s="152">
        <v>30106723</v>
      </c>
      <c r="C257" s="153" t="s">
        <v>513</v>
      </c>
      <c r="D257" s="153" t="s">
        <v>1559</v>
      </c>
      <c r="E257" s="154" t="s">
        <v>251</v>
      </c>
      <c r="F257" s="146">
        <v>0</v>
      </c>
      <c r="G257" s="146">
        <v>0</v>
      </c>
      <c r="H257" s="113">
        <f>+IF(AND(OR(F257="",F257=0),OR(G257="",G257=0)),1,IF(AND(OR(F257&lt;=Parámetros!$B$5,F257=0,F257=""),OR(G257&gt;Parámetros!$B$5,G257="",G257=0)),1,IF(AND(F257&gt;Parámetros!$B$5,F257&lt;=Parámetros!$D$5,OR(Listas!G257&gt;Parámetros!$B$5,G257="",G257=0)),1,0)))</f>
        <v>1</v>
      </c>
      <c r="I257" s="113">
        <f>+IF(AND(OR(F257="",F257=0),OR(G257="",G257=0)),1,IF(AND(OR(F257&lt;=Parámetros!$B$8,F257=0,F257=""),OR(G257&gt;Parámetros!$B$8,G257="",G257=0)),1,IF(AND(F257&gt;Parámetros!$B$8,F257&lt;=Parámetros!$D$8,OR(Listas!G257&gt;Parámetros!$B$8,G257="",G257=0)),1,0)))</f>
        <v>1</v>
      </c>
      <c r="J257" s="113">
        <f>IF(H257=1,
IF(AND(OR(F257=0,F257=""),OR(G257=0,G257="")),Parámetros!$D$5-Parámetros!$B$5+1,
IF(AND(OR(F257&lt;=Parámetros!$B$5,F257=0,F257=""),OR(G257&gt;Parámetros!$D$5,G257="",G257=0)),Parámetros!$D$5-Parámetros!$B$5+1,
IF(AND(OR(F257&lt;=Parámetros!$B$5,F257=0,F257=""),G257&lt;=Parámetros!$D$5),IF(OR(G257="",G257=0),Parámetros!$D$5-Parámetros!$B$5+1,G257-Parámetros!$B$5+1),
IF(AND(F257&gt;Parámetros!$B$5,OR(G257&gt;Parámetros!$D$5,G257="",G257=0)),Parámetros!$D$5-F257+1,
IF(AND(F257&gt;Parámetros!$B$5,G257&lt;=Parámetros!$D$5),G257-F257+1))))),0)
-
IF(H257=1,
COUNTIFS('Selección días no hábiles'!A:A,
IF(OR(F257=0,F257="",F257&lt;Parámetros!$B$5),"&gt;="&amp;Parámetros!$B$5,"&gt;="&amp;Listas!F257),
'Selección días no hábiles'!A:A,
IF(OR(G257=0,G257="",G257&gt;=Parámetros!$D$5),"&lt;="&amp;Parámetros!$D$5,"&lt;="&amp;Listas!G257),
'Selección días no hábiles'!C:C,"X"),0)</f>
        <v>43709</v>
      </c>
      <c r="K257" s="113">
        <f>IF(I257=1,
IF(AND(OR(F257=0,F257=""),OR(G257=0,G257="")),Parámetros!$D$8-Parámetros!$B$8+1,
IF(AND(F257&lt;=Parámetros!$B$8,OR(G257&gt;Parámetros!$D$8,G257="",G257=0)),Parámetros!$D$8-Parámetros!$B$8+1,
IF(AND(F257&lt;=Parámetros!$B$8,G257&lt;=Parámetros!$D$8),IF(OR(G257="",G257=0),Parámetros!$D$8-Parámetros!$B$8+1,G257-Parámetros!$B$8+1),
IF(AND(F257&gt;Parámetros!$B$8,OR(G257&gt;Parámetros!$D$8,G257="",G257=0)),Parámetros!$D$8-F257+1,
IF(AND(F257&gt;Parámetros!$B$8,G257&lt;=Parámetros!$D$8),G257-F257+1))))),0)
-
IF(I257=1,
COUNTIFS('Selección días no hábiles'!A:A,
IF(OR(F257=0,F257="",F257&lt;Parámetros!$B$8),"&gt;="&amp;Parámetros!$B$8,"&gt;="&amp;Listas!F257),
'Selección días no hábiles'!A:A,
IF(OR(G257=0,G257="",G257&gt;=Parámetros!$D$8),"&lt;="&amp;Parámetros!$D$8,"&lt;="&amp;Listas!G257),
'Selección días no hábiles'!C:C,"X"),0)</f>
        <v>1</v>
      </c>
    </row>
    <row r="258" spans="1:11">
      <c r="A258" s="23"/>
      <c r="B258" s="152">
        <v>27770911</v>
      </c>
      <c r="C258" s="153" t="s">
        <v>514</v>
      </c>
      <c r="D258" s="153" t="s">
        <v>1560</v>
      </c>
      <c r="E258" s="154" t="s">
        <v>251</v>
      </c>
      <c r="F258" s="146">
        <v>0</v>
      </c>
      <c r="G258" s="146">
        <v>0</v>
      </c>
      <c r="H258" s="113">
        <f>+IF(AND(OR(F258="",F258=0),OR(G258="",G258=0)),1,IF(AND(OR(F258&lt;=Parámetros!$B$5,F258=0,F258=""),OR(G258&gt;Parámetros!$B$5,G258="",G258=0)),1,IF(AND(F258&gt;Parámetros!$B$5,F258&lt;=Parámetros!$D$5,OR(Listas!G258&gt;Parámetros!$B$5,G258="",G258=0)),1,0)))</f>
        <v>1</v>
      </c>
      <c r="I258" s="113">
        <f>+IF(AND(OR(F258="",F258=0),OR(G258="",G258=0)),1,IF(AND(OR(F258&lt;=Parámetros!$B$8,F258=0,F258=""),OR(G258&gt;Parámetros!$B$8,G258="",G258=0)),1,IF(AND(F258&gt;Parámetros!$B$8,F258&lt;=Parámetros!$D$8,OR(Listas!G258&gt;Parámetros!$B$8,G258="",G258=0)),1,0)))</f>
        <v>1</v>
      </c>
      <c r="J258" s="113">
        <f>IF(H258=1,
IF(AND(OR(F258=0,F258=""),OR(G258=0,G258="")),Parámetros!$D$5-Parámetros!$B$5+1,
IF(AND(OR(F258&lt;=Parámetros!$B$5,F258=0,F258=""),OR(G258&gt;Parámetros!$D$5,G258="",G258=0)),Parámetros!$D$5-Parámetros!$B$5+1,
IF(AND(OR(F258&lt;=Parámetros!$B$5,F258=0,F258=""),G258&lt;=Parámetros!$D$5),IF(OR(G258="",G258=0),Parámetros!$D$5-Parámetros!$B$5+1,G258-Parámetros!$B$5+1),
IF(AND(F258&gt;Parámetros!$B$5,OR(G258&gt;Parámetros!$D$5,G258="",G258=0)),Parámetros!$D$5-F258+1,
IF(AND(F258&gt;Parámetros!$B$5,G258&lt;=Parámetros!$D$5),G258-F258+1))))),0)
-
IF(H258=1,
COUNTIFS('Selección días no hábiles'!A:A,
IF(OR(F258=0,F258="",F258&lt;Parámetros!$B$5),"&gt;="&amp;Parámetros!$B$5,"&gt;="&amp;Listas!F258),
'Selección días no hábiles'!A:A,
IF(OR(G258=0,G258="",G258&gt;=Parámetros!$D$5),"&lt;="&amp;Parámetros!$D$5,"&lt;="&amp;Listas!G258),
'Selección días no hábiles'!C:C,"X"),0)</f>
        <v>43709</v>
      </c>
      <c r="K258" s="113">
        <f>IF(I258=1,
IF(AND(OR(F258=0,F258=""),OR(G258=0,G258="")),Parámetros!$D$8-Parámetros!$B$8+1,
IF(AND(F258&lt;=Parámetros!$B$8,OR(G258&gt;Parámetros!$D$8,G258="",G258=0)),Parámetros!$D$8-Parámetros!$B$8+1,
IF(AND(F258&lt;=Parámetros!$B$8,G258&lt;=Parámetros!$D$8),IF(OR(G258="",G258=0),Parámetros!$D$8-Parámetros!$B$8+1,G258-Parámetros!$B$8+1),
IF(AND(F258&gt;Parámetros!$B$8,OR(G258&gt;Parámetros!$D$8,G258="",G258=0)),Parámetros!$D$8-F258+1,
IF(AND(F258&gt;Parámetros!$B$8,G258&lt;=Parámetros!$D$8),G258-F258+1))))),0)
-
IF(I258=1,
COUNTIFS('Selección días no hábiles'!A:A,
IF(OR(F258=0,F258="",F258&lt;Parámetros!$B$8),"&gt;="&amp;Parámetros!$B$8,"&gt;="&amp;Listas!F258),
'Selección días no hábiles'!A:A,
IF(OR(G258=0,G258="",G258&gt;=Parámetros!$D$8),"&lt;="&amp;Parámetros!$D$8,"&lt;="&amp;Listas!G258),
'Selección días no hábiles'!C:C,"X"),0)</f>
        <v>1</v>
      </c>
    </row>
    <row r="259" spans="1:11">
      <c r="A259" s="23"/>
      <c r="B259" s="152">
        <v>32184867</v>
      </c>
      <c r="C259" s="153" t="s">
        <v>515</v>
      </c>
      <c r="D259" s="153" t="s">
        <v>1561</v>
      </c>
      <c r="E259" s="154" t="s">
        <v>251</v>
      </c>
      <c r="F259" s="146">
        <v>0</v>
      </c>
      <c r="G259" s="146">
        <v>0</v>
      </c>
      <c r="H259" s="113">
        <f>+IF(AND(OR(F259="",F259=0),OR(G259="",G259=0)),1,IF(AND(OR(F259&lt;=Parámetros!$B$5,F259=0,F259=""),OR(G259&gt;Parámetros!$B$5,G259="",G259=0)),1,IF(AND(F259&gt;Parámetros!$B$5,F259&lt;=Parámetros!$D$5,OR(Listas!G259&gt;Parámetros!$B$5,G259="",G259=0)),1,0)))</f>
        <v>1</v>
      </c>
      <c r="I259" s="113">
        <f>+IF(AND(OR(F259="",F259=0),OR(G259="",G259=0)),1,IF(AND(OR(F259&lt;=Parámetros!$B$8,F259=0,F259=""),OR(G259&gt;Parámetros!$B$8,G259="",G259=0)),1,IF(AND(F259&gt;Parámetros!$B$8,F259&lt;=Parámetros!$D$8,OR(Listas!G259&gt;Parámetros!$B$8,G259="",G259=0)),1,0)))</f>
        <v>1</v>
      </c>
      <c r="J259" s="113">
        <f>IF(H259=1,
IF(AND(OR(F259=0,F259=""),OR(G259=0,G259="")),Parámetros!$D$5-Parámetros!$B$5+1,
IF(AND(OR(F259&lt;=Parámetros!$B$5,F259=0,F259=""),OR(G259&gt;Parámetros!$D$5,G259="",G259=0)),Parámetros!$D$5-Parámetros!$B$5+1,
IF(AND(OR(F259&lt;=Parámetros!$B$5,F259=0,F259=""),G259&lt;=Parámetros!$D$5),IF(OR(G259="",G259=0),Parámetros!$D$5-Parámetros!$B$5+1,G259-Parámetros!$B$5+1),
IF(AND(F259&gt;Parámetros!$B$5,OR(G259&gt;Parámetros!$D$5,G259="",G259=0)),Parámetros!$D$5-F259+1,
IF(AND(F259&gt;Parámetros!$B$5,G259&lt;=Parámetros!$D$5),G259-F259+1))))),0)
-
IF(H259=1,
COUNTIFS('Selección días no hábiles'!A:A,
IF(OR(F259=0,F259="",F259&lt;Parámetros!$B$5),"&gt;="&amp;Parámetros!$B$5,"&gt;="&amp;Listas!F259),
'Selección días no hábiles'!A:A,
IF(OR(G259=0,G259="",G259&gt;=Parámetros!$D$5),"&lt;="&amp;Parámetros!$D$5,"&lt;="&amp;Listas!G259),
'Selección días no hábiles'!C:C,"X"),0)</f>
        <v>43709</v>
      </c>
      <c r="K259" s="113">
        <f>IF(I259=1,
IF(AND(OR(F259=0,F259=""),OR(G259=0,G259="")),Parámetros!$D$8-Parámetros!$B$8+1,
IF(AND(F259&lt;=Parámetros!$B$8,OR(G259&gt;Parámetros!$D$8,G259="",G259=0)),Parámetros!$D$8-Parámetros!$B$8+1,
IF(AND(F259&lt;=Parámetros!$B$8,G259&lt;=Parámetros!$D$8),IF(OR(G259="",G259=0),Parámetros!$D$8-Parámetros!$B$8+1,G259-Parámetros!$B$8+1),
IF(AND(F259&gt;Parámetros!$B$8,OR(G259&gt;Parámetros!$D$8,G259="",G259=0)),Parámetros!$D$8-F259+1,
IF(AND(F259&gt;Parámetros!$B$8,G259&lt;=Parámetros!$D$8),G259-F259+1))))),0)
-
IF(I259=1,
COUNTIFS('Selección días no hábiles'!A:A,
IF(OR(F259=0,F259="",F259&lt;Parámetros!$B$8),"&gt;="&amp;Parámetros!$B$8,"&gt;="&amp;Listas!F259),
'Selección días no hábiles'!A:A,
IF(OR(G259=0,G259="",G259&gt;=Parámetros!$D$8),"&lt;="&amp;Parámetros!$D$8,"&lt;="&amp;Listas!G259),
'Selección días no hábiles'!C:C,"X"),0)</f>
        <v>1</v>
      </c>
    </row>
    <row r="260" spans="1:11">
      <c r="A260" s="23"/>
      <c r="B260" s="152">
        <v>33687234</v>
      </c>
      <c r="C260" s="153" t="s">
        <v>65</v>
      </c>
      <c r="D260" s="153" t="s">
        <v>1562</v>
      </c>
      <c r="E260" s="154" t="s">
        <v>251</v>
      </c>
      <c r="F260" s="146">
        <v>0</v>
      </c>
      <c r="G260" s="146">
        <v>0</v>
      </c>
      <c r="H260" s="113">
        <f>+IF(AND(OR(F260="",F260=0),OR(G260="",G260=0)),1,IF(AND(OR(F260&lt;=Parámetros!$B$5,F260=0,F260=""),OR(G260&gt;Parámetros!$B$5,G260="",G260=0)),1,IF(AND(F260&gt;Parámetros!$B$5,F260&lt;=Parámetros!$D$5,OR(Listas!G260&gt;Parámetros!$B$5,G260="",G260=0)),1,0)))</f>
        <v>1</v>
      </c>
      <c r="I260" s="113">
        <f>+IF(AND(OR(F260="",F260=0),OR(G260="",G260=0)),1,IF(AND(OR(F260&lt;=Parámetros!$B$8,F260=0,F260=""),OR(G260&gt;Parámetros!$B$8,G260="",G260=0)),1,IF(AND(F260&gt;Parámetros!$B$8,F260&lt;=Parámetros!$D$8,OR(Listas!G260&gt;Parámetros!$B$8,G260="",G260=0)),1,0)))</f>
        <v>1</v>
      </c>
      <c r="J260" s="113">
        <f>IF(H260=1,
IF(AND(OR(F260=0,F260=""),OR(G260=0,G260="")),Parámetros!$D$5-Parámetros!$B$5+1,
IF(AND(OR(F260&lt;=Parámetros!$B$5,F260=0,F260=""),OR(G260&gt;Parámetros!$D$5,G260="",G260=0)),Parámetros!$D$5-Parámetros!$B$5+1,
IF(AND(OR(F260&lt;=Parámetros!$B$5,F260=0,F260=""),G260&lt;=Parámetros!$D$5),IF(OR(G260="",G260=0),Parámetros!$D$5-Parámetros!$B$5+1,G260-Parámetros!$B$5+1),
IF(AND(F260&gt;Parámetros!$B$5,OR(G260&gt;Parámetros!$D$5,G260="",G260=0)),Parámetros!$D$5-F260+1,
IF(AND(F260&gt;Parámetros!$B$5,G260&lt;=Parámetros!$D$5),G260-F260+1))))),0)
-
IF(H260=1,
COUNTIFS('Selección días no hábiles'!A:A,
IF(OR(F260=0,F260="",F260&lt;Parámetros!$B$5),"&gt;="&amp;Parámetros!$B$5,"&gt;="&amp;Listas!F260),
'Selección días no hábiles'!A:A,
IF(OR(G260=0,G260="",G260&gt;=Parámetros!$D$5),"&lt;="&amp;Parámetros!$D$5,"&lt;="&amp;Listas!G260),
'Selección días no hábiles'!C:C,"X"),0)</f>
        <v>43709</v>
      </c>
      <c r="K260" s="113">
        <f>IF(I260=1,
IF(AND(OR(F260=0,F260=""),OR(G260=0,G260="")),Parámetros!$D$8-Parámetros!$B$8+1,
IF(AND(F260&lt;=Parámetros!$B$8,OR(G260&gt;Parámetros!$D$8,G260="",G260=0)),Parámetros!$D$8-Parámetros!$B$8+1,
IF(AND(F260&lt;=Parámetros!$B$8,G260&lt;=Parámetros!$D$8),IF(OR(G260="",G260=0),Parámetros!$D$8-Parámetros!$B$8+1,G260-Parámetros!$B$8+1),
IF(AND(F260&gt;Parámetros!$B$8,OR(G260&gt;Parámetros!$D$8,G260="",G260=0)),Parámetros!$D$8-F260+1,
IF(AND(F260&gt;Parámetros!$B$8,G260&lt;=Parámetros!$D$8),G260-F260+1))))),0)
-
IF(I260=1,
COUNTIFS('Selección días no hábiles'!A:A,
IF(OR(F260=0,F260="",F260&lt;Parámetros!$B$8),"&gt;="&amp;Parámetros!$B$8,"&gt;="&amp;Listas!F260),
'Selección días no hábiles'!A:A,
IF(OR(G260=0,G260="",G260&gt;=Parámetros!$D$8),"&lt;="&amp;Parámetros!$D$8,"&lt;="&amp;Listas!G260),
'Selección días no hábiles'!C:C,"X"),0)</f>
        <v>1</v>
      </c>
    </row>
    <row r="261" spans="1:11">
      <c r="A261" s="23"/>
      <c r="B261" s="152">
        <v>32959059</v>
      </c>
      <c r="C261" s="153" t="s">
        <v>516</v>
      </c>
      <c r="D261" s="153" t="s">
        <v>1513</v>
      </c>
      <c r="E261" s="154" t="s">
        <v>251</v>
      </c>
      <c r="F261" s="146">
        <v>0</v>
      </c>
      <c r="G261" s="146">
        <v>0</v>
      </c>
      <c r="H261" s="113">
        <f>+IF(AND(OR(F261="",F261=0),OR(G261="",G261=0)),1,IF(AND(OR(F261&lt;=Parámetros!$B$5,F261=0,F261=""),OR(G261&gt;Parámetros!$B$5,G261="",G261=0)),1,IF(AND(F261&gt;Parámetros!$B$5,F261&lt;=Parámetros!$D$5,OR(Listas!G261&gt;Parámetros!$B$5,G261="",G261=0)),1,0)))</f>
        <v>1</v>
      </c>
      <c r="I261" s="113">
        <f>+IF(AND(OR(F261="",F261=0),OR(G261="",G261=0)),1,IF(AND(OR(F261&lt;=Parámetros!$B$8,F261=0,F261=""),OR(G261&gt;Parámetros!$B$8,G261="",G261=0)),1,IF(AND(F261&gt;Parámetros!$B$8,F261&lt;=Parámetros!$D$8,OR(Listas!G261&gt;Parámetros!$B$8,G261="",G261=0)),1,0)))</f>
        <v>1</v>
      </c>
      <c r="J261" s="113">
        <f>IF(H261=1,
IF(AND(OR(F261=0,F261=""),OR(G261=0,G261="")),Parámetros!$D$5-Parámetros!$B$5+1,
IF(AND(OR(F261&lt;=Parámetros!$B$5,F261=0,F261=""),OR(G261&gt;Parámetros!$D$5,G261="",G261=0)),Parámetros!$D$5-Parámetros!$B$5+1,
IF(AND(OR(F261&lt;=Parámetros!$B$5,F261=0,F261=""),G261&lt;=Parámetros!$D$5),IF(OR(G261="",G261=0),Parámetros!$D$5-Parámetros!$B$5+1,G261-Parámetros!$B$5+1),
IF(AND(F261&gt;Parámetros!$B$5,OR(G261&gt;Parámetros!$D$5,G261="",G261=0)),Parámetros!$D$5-F261+1,
IF(AND(F261&gt;Parámetros!$B$5,G261&lt;=Parámetros!$D$5),G261-F261+1))))),0)
-
IF(H261=1,
COUNTIFS('Selección días no hábiles'!A:A,
IF(OR(F261=0,F261="",F261&lt;Parámetros!$B$5),"&gt;="&amp;Parámetros!$B$5,"&gt;="&amp;Listas!F261),
'Selección días no hábiles'!A:A,
IF(OR(G261=0,G261="",G261&gt;=Parámetros!$D$5),"&lt;="&amp;Parámetros!$D$5,"&lt;="&amp;Listas!G261),
'Selección días no hábiles'!C:C,"X"),0)</f>
        <v>43709</v>
      </c>
      <c r="K261" s="113">
        <f>IF(I261=1,
IF(AND(OR(F261=0,F261=""),OR(G261=0,G261="")),Parámetros!$D$8-Parámetros!$B$8+1,
IF(AND(F261&lt;=Parámetros!$B$8,OR(G261&gt;Parámetros!$D$8,G261="",G261=0)),Parámetros!$D$8-Parámetros!$B$8+1,
IF(AND(F261&lt;=Parámetros!$B$8,G261&lt;=Parámetros!$D$8),IF(OR(G261="",G261=0),Parámetros!$D$8-Parámetros!$B$8+1,G261-Parámetros!$B$8+1),
IF(AND(F261&gt;Parámetros!$B$8,OR(G261&gt;Parámetros!$D$8,G261="",G261=0)),Parámetros!$D$8-F261+1,
IF(AND(F261&gt;Parámetros!$B$8,G261&lt;=Parámetros!$D$8),G261-F261+1))))),0)
-
IF(I261=1,
COUNTIFS('Selección días no hábiles'!A:A,
IF(OR(F261=0,F261="",F261&lt;Parámetros!$B$8),"&gt;="&amp;Parámetros!$B$8,"&gt;="&amp;Listas!F261),
'Selección días no hábiles'!A:A,
IF(OR(G261=0,G261="",G261&gt;=Parámetros!$D$8),"&lt;="&amp;Parámetros!$D$8,"&lt;="&amp;Listas!G261),
'Selección días no hábiles'!C:C,"X"),0)</f>
        <v>1</v>
      </c>
    </row>
    <row r="262" spans="1:11">
      <c r="A262" s="23"/>
      <c r="B262" s="152">
        <v>32733135</v>
      </c>
      <c r="C262" s="153" t="s">
        <v>517</v>
      </c>
      <c r="D262" s="153" t="s">
        <v>1563</v>
      </c>
      <c r="E262" s="154" t="s">
        <v>251</v>
      </c>
      <c r="F262" s="146">
        <v>0</v>
      </c>
      <c r="G262" s="146">
        <v>0</v>
      </c>
      <c r="H262" s="113">
        <f>+IF(AND(OR(F262="",F262=0),OR(G262="",G262=0)),1,IF(AND(OR(F262&lt;=Parámetros!$B$5,F262=0,F262=""),OR(G262&gt;Parámetros!$B$5,G262="",G262=0)),1,IF(AND(F262&gt;Parámetros!$B$5,F262&lt;=Parámetros!$D$5,OR(Listas!G262&gt;Parámetros!$B$5,G262="",G262=0)),1,0)))</f>
        <v>1</v>
      </c>
      <c r="I262" s="113">
        <f>+IF(AND(OR(F262="",F262=0),OR(G262="",G262=0)),1,IF(AND(OR(F262&lt;=Parámetros!$B$8,F262=0,F262=""),OR(G262&gt;Parámetros!$B$8,G262="",G262=0)),1,IF(AND(F262&gt;Parámetros!$B$8,F262&lt;=Parámetros!$D$8,OR(Listas!G262&gt;Parámetros!$B$8,G262="",G262=0)),1,0)))</f>
        <v>1</v>
      </c>
      <c r="J262" s="113">
        <f>IF(H262=1,
IF(AND(OR(F262=0,F262=""),OR(G262=0,G262="")),Parámetros!$D$5-Parámetros!$B$5+1,
IF(AND(OR(F262&lt;=Parámetros!$B$5,F262=0,F262=""),OR(G262&gt;Parámetros!$D$5,G262="",G262=0)),Parámetros!$D$5-Parámetros!$B$5+1,
IF(AND(OR(F262&lt;=Parámetros!$B$5,F262=0,F262=""),G262&lt;=Parámetros!$D$5),IF(OR(G262="",G262=0),Parámetros!$D$5-Parámetros!$B$5+1,G262-Parámetros!$B$5+1),
IF(AND(F262&gt;Parámetros!$B$5,OR(G262&gt;Parámetros!$D$5,G262="",G262=0)),Parámetros!$D$5-F262+1,
IF(AND(F262&gt;Parámetros!$B$5,G262&lt;=Parámetros!$D$5),G262-F262+1))))),0)
-
IF(H262=1,
COUNTIFS('Selección días no hábiles'!A:A,
IF(OR(F262=0,F262="",F262&lt;Parámetros!$B$5),"&gt;="&amp;Parámetros!$B$5,"&gt;="&amp;Listas!F262),
'Selección días no hábiles'!A:A,
IF(OR(G262=0,G262="",G262&gt;=Parámetros!$D$5),"&lt;="&amp;Parámetros!$D$5,"&lt;="&amp;Listas!G262),
'Selección días no hábiles'!C:C,"X"),0)</f>
        <v>43709</v>
      </c>
      <c r="K262" s="113">
        <f>IF(I262=1,
IF(AND(OR(F262=0,F262=""),OR(G262=0,G262="")),Parámetros!$D$8-Parámetros!$B$8+1,
IF(AND(F262&lt;=Parámetros!$B$8,OR(G262&gt;Parámetros!$D$8,G262="",G262=0)),Parámetros!$D$8-Parámetros!$B$8+1,
IF(AND(F262&lt;=Parámetros!$B$8,G262&lt;=Parámetros!$D$8),IF(OR(G262="",G262=0),Parámetros!$D$8-Parámetros!$B$8+1,G262-Parámetros!$B$8+1),
IF(AND(F262&gt;Parámetros!$B$8,OR(G262&gt;Parámetros!$D$8,G262="",G262=0)),Parámetros!$D$8-F262+1,
IF(AND(F262&gt;Parámetros!$B$8,G262&lt;=Parámetros!$D$8),G262-F262+1))))),0)
-
IF(I262=1,
COUNTIFS('Selección días no hábiles'!A:A,
IF(OR(F262=0,F262="",F262&lt;Parámetros!$B$8),"&gt;="&amp;Parámetros!$B$8,"&gt;="&amp;Listas!F262),
'Selección días no hábiles'!A:A,
IF(OR(G262=0,G262="",G262&gt;=Parámetros!$D$8),"&lt;="&amp;Parámetros!$D$8,"&lt;="&amp;Listas!G262),
'Selección días no hábiles'!C:C,"X"),0)</f>
        <v>1</v>
      </c>
    </row>
    <row r="263" spans="1:11">
      <c r="A263" s="23"/>
      <c r="B263" s="152">
        <v>33424070</v>
      </c>
      <c r="C263" s="153" t="s">
        <v>518</v>
      </c>
      <c r="D263" s="153" t="s">
        <v>1564</v>
      </c>
      <c r="E263" s="154" t="s">
        <v>251</v>
      </c>
      <c r="F263" s="146">
        <v>0</v>
      </c>
      <c r="G263" s="146">
        <v>0</v>
      </c>
      <c r="H263" s="113">
        <f>+IF(AND(OR(F263="",F263=0),OR(G263="",G263=0)),1,IF(AND(OR(F263&lt;=Parámetros!$B$5,F263=0,F263=""),OR(G263&gt;Parámetros!$B$5,G263="",G263=0)),1,IF(AND(F263&gt;Parámetros!$B$5,F263&lt;=Parámetros!$D$5,OR(Listas!G263&gt;Parámetros!$B$5,G263="",G263=0)),1,0)))</f>
        <v>1</v>
      </c>
      <c r="I263" s="113">
        <f>+IF(AND(OR(F263="",F263=0),OR(G263="",G263=0)),1,IF(AND(OR(F263&lt;=Parámetros!$B$8,F263=0,F263=""),OR(G263&gt;Parámetros!$B$8,G263="",G263=0)),1,IF(AND(F263&gt;Parámetros!$B$8,F263&lt;=Parámetros!$D$8,OR(Listas!G263&gt;Parámetros!$B$8,G263="",G263=0)),1,0)))</f>
        <v>1</v>
      </c>
      <c r="J263" s="113">
        <f>IF(H263=1,
IF(AND(OR(F263=0,F263=""),OR(G263=0,G263="")),Parámetros!$D$5-Parámetros!$B$5+1,
IF(AND(OR(F263&lt;=Parámetros!$B$5,F263=0,F263=""),OR(G263&gt;Parámetros!$D$5,G263="",G263=0)),Parámetros!$D$5-Parámetros!$B$5+1,
IF(AND(OR(F263&lt;=Parámetros!$B$5,F263=0,F263=""),G263&lt;=Parámetros!$D$5),IF(OR(G263="",G263=0),Parámetros!$D$5-Parámetros!$B$5+1,G263-Parámetros!$B$5+1),
IF(AND(F263&gt;Parámetros!$B$5,OR(G263&gt;Parámetros!$D$5,G263="",G263=0)),Parámetros!$D$5-F263+1,
IF(AND(F263&gt;Parámetros!$B$5,G263&lt;=Parámetros!$D$5),G263-F263+1))))),0)
-
IF(H263=1,
COUNTIFS('Selección días no hábiles'!A:A,
IF(OR(F263=0,F263="",F263&lt;Parámetros!$B$5),"&gt;="&amp;Parámetros!$B$5,"&gt;="&amp;Listas!F263),
'Selección días no hábiles'!A:A,
IF(OR(G263=0,G263="",G263&gt;=Parámetros!$D$5),"&lt;="&amp;Parámetros!$D$5,"&lt;="&amp;Listas!G263),
'Selección días no hábiles'!C:C,"X"),0)</f>
        <v>43709</v>
      </c>
      <c r="K263" s="113">
        <f>IF(I263=1,
IF(AND(OR(F263=0,F263=""),OR(G263=0,G263="")),Parámetros!$D$8-Parámetros!$B$8+1,
IF(AND(F263&lt;=Parámetros!$B$8,OR(G263&gt;Parámetros!$D$8,G263="",G263=0)),Parámetros!$D$8-Parámetros!$B$8+1,
IF(AND(F263&lt;=Parámetros!$B$8,G263&lt;=Parámetros!$D$8),IF(OR(G263="",G263=0),Parámetros!$D$8-Parámetros!$B$8+1,G263-Parámetros!$B$8+1),
IF(AND(F263&gt;Parámetros!$B$8,OR(G263&gt;Parámetros!$D$8,G263="",G263=0)),Parámetros!$D$8-F263+1,
IF(AND(F263&gt;Parámetros!$B$8,G263&lt;=Parámetros!$D$8),G263-F263+1))))),0)
-
IF(I263=1,
COUNTIFS('Selección días no hábiles'!A:A,
IF(OR(F263=0,F263="",F263&lt;Parámetros!$B$8),"&gt;="&amp;Parámetros!$B$8,"&gt;="&amp;Listas!F263),
'Selección días no hábiles'!A:A,
IF(OR(G263=0,G263="",G263&gt;=Parámetros!$D$8),"&lt;="&amp;Parámetros!$D$8,"&lt;="&amp;Listas!G263),
'Selección días no hábiles'!C:C,"X"),0)</f>
        <v>1</v>
      </c>
    </row>
    <row r="264" spans="1:11">
      <c r="A264" s="23"/>
      <c r="B264" s="152">
        <v>32221546</v>
      </c>
      <c r="C264" s="153" t="s">
        <v>519</v>
      </c>
      <c r="D264" s="153" t="s">
        <v>1565</v>
      </c>
      <c r="E264" s="154" t="s">
        <v>251</v>
      </c>
      <c r="F264" s="146">
        <v>0</v>
      </c>
      <c r="G264" s="146">
        <v>0</v>
      </c>
      <c r="H264" s="113">
        <f>+IF(AND(OR(F264="",F264=0),OR(G264="",G264=0)),1,IF(AND(OR(F264&lt;=Parámetros!$B$5,F264=0,F264=""),OR(G264&gt;Parámetros!$B$5,G264="",G264=0)),1,IF(AND(F264&gt;Parámetros!$B$5,F264&lt;=Parámetros!$D$5,OR(Listas!G264&gt;Parámetros!$B$5,G264="",G264=0)),1,0)))</f>
        <v>1</v>
      </c>
      <c r="I264" s="113">
        <f>+IF(AND(OR(F264="",F264=0),OR(G264="",G264=0)),1,IF(AND(OR(F264&lt;=Parámetros!$B$8,F264=0,F264=""),OR(G264&gt;Parámetros!$B$8,G264="",G264=0)),1,IF(AND(F264&gt;Parámetros!$B$8,F264&lt;=Parámetros!$D$8,OR(Listas!G264&gt;Parámetros!$B$8,G264="",G264=0)),1,0)))</f>
        <v>1</v>
      </c>
      <c r="J264" s="113">
        <f>IF(H264=1,
IF(AND(OR(F264=0,F264=""),OR(G264=0,G264="")),Parámetros!$D$5-Parámetros!$B$5+1,
IF(AND(OR(F264&lt;=Parámetros!$B$5,F264=0,F264=""),OR(G264&gt;Parámetros!$D$5,G264="",G264=0)),Parámetros!$D$5-Parámetros!$B$5+1,
IF(AND(OR(F264&lt;=Parámetros!$B$5,F264=0,F264=""),G264&lt;=Parámetros!$D$5),IF(OR(G264="",G264=0),Parámetros!$D$5-Parámetros!$B$5+1,G264-Parámetros!$B$5+1),
IF(AND(F264&gt;Parámetros!$B$5,OR(G264&gt;Parámetros!$D$5,G264="",G264=0)),Parámetros!$D$5-F264+1,
IF(AND(F264&gt;Parámetros!$B$5,G264&lt;=Parámetros!$D$5),G264-F264+1))))),0)
-
IF(H264=1,
COUNTIFS('Selección días no hábiles'!A:A,
IF(OR(F264=0,F264="",F264&lt;Parámetros!$B$5),"&gt;="&amp;Parámetros!$B$5,"&gt;="&amp;Listas!F264),
'Selección días no hábiles'!A:A,
IF(OR(G264=0,G264="",G264&gt;=Parámetros!$D$5),"&lt;="&amp;Parámetros!$D$5,"&lt;="&amp;Listas!G264),
'Selección días no hábiles'!C:C,"X"),0)</f>
        <v>43709</v>
      </c>
      <c r="K264" s="113">
        <f>IF(I264=1,
IF(AND(OR(F264=0,F264=""),OR(G264=0,G264="")),Parámetros!$D$8-Parámetros!$B$8+1,
IF(AND(F264&lt;=Parámetros!$B$8,OR(G264&gt;Parámetros!$D$8,G264="",G264=0)),Parámetros!$D$8-Parámetros!$B$8+1,
IF(AND(F264&lt;=Parámetros!$B$8,G264&lt;=Parámetros!$D$8),IF(OR(G264="",G264=0),Parámetros!$D$8-Parámetros!$B$8+1,G264-Parámetros!$B$8+1),
IF(AND(F264&gt;Parámetros!$B$8,OR(G264&gt;Parámetros!$D$8,G264="",G264=0)),Parámetros!$D$8-F264+1,
IF(AND(F264&gt;Parámetros!$B$8,G264&lt;=Parámetros!$D$8),G264-F264+1))))),0)
-
IF(I264=1,
COUNTIFS('Selección días no hábiles'!A:A,
IF(OR(F264=0,F264="",F264&lt;Parámetros!$B$8),"&gt;="&amp;Parámetros!$B$8,"&gt;="&amp;Listas!F264),
'Selección días no hábiles'!A:A,
IF(OR(G264=0,G264="",G264&gt;=Parámetros!$D$8),"&lt;="&amp;Parámetros!$D$8,"&lt;="&amp;Listas!G264),
'Selección días no hábiles'!C:C,"X"),0)</f>
        <v>1</v>
      </c>
    </row>
    <row r="265" spans="1:11">
      <c r="A265" s="23"/>
      <c r="B265" s="152">
        <v>30533335</v>
      </c>
      <c r="C265" s="153" t="s">
        <v>520</v>
      </c>
      <c r="D265" s="153" t="s">
        <v>1566</v>
      </c>
      <c r="E265" s="154" t="s">
        <v>251</v>
      </c>
      <c r="F265" s="146">
        <v>0</v>
      </c>
      <c r="G265" s="146">
        <v>0</v>
      </c>
      <c r="H265" s="113">
        <f>+IF(AND(OR(F265="",F265=0),OR(G265="",G265=0)),1,IF(AND(OR(F265&lt;=Parámetros!$B$5,F265=0,F265=""),OR(G265&gt;Parámetros!$B$5,G265="",G265=0)),1,IF(AND(F265&gt;Parámetros!$B$5,F265&lt;=Parámetros!$D$5,OR(Listas!G265&gt;Parámetros!$B$5,G265="",G265=0)),1,0)))</f>
        <v>1</v>
      </c>
      <c r="I265" s="113">
        <f>+IF(AND(OR(F265="",F265=0),OR(G265="",G265=0)),1,IF(AND(OR(F265&lt;=Parámetros!$B$8,F265=0,F265=""),OR(G265&gt;Parámetros!$B$8,G265="",G265=0)),1,IF(AND(F265&gt;Parámetros!$B$8,F265&lt;=Parámetros!$D$8,OR(Listas!G265&gt;Parámetros!$B$8,G265="",G265=0)),1,0)))</f>
        <v>1</v>
      </c>
      <c r="J265" s="113">
        <f>IF(H265=1,
IF(AND(OR(F265=0,F265=""),OR(G265=0,G265="")),Parámetros!$D$5-Parámetros!$B$5+1,
IF(AND(OR(F265&lt;=Parámetros!$B$5,F265=0,F265=""),OR(G265&gt;Parámetros!$D$5,G265="",G265=0)),Parámetros!$D$5-Parámetros!$B$5+1,
IF(AND(OR(F265&lt;=Parámetros!$B$5,F265=0,F265=""),G265&lt;=Parámetros!$D$5),IF(OR(G265="",G265=0),Parámetros!$D$5-Parámetros!$B$5+1,G265-Parámetros!$B$5+1),
IF(AND(F265&gt;Parámetros!$B$5,OR(G265&gt;Parámetros!$D$5,G265="",G265=0)),Parámetros!$D$5-F265+1,
IF(AND(F265&gt;Parámetros!$B$5,G265&lt;=Parámetros!$D$5),G265-F265+1))))),0)
-
IF(H265=1,
COUNTIFS('Selección días no hábiles'!A:A,
IF(OR(F265=0,F265="",F265&lt;Parámetros!$B$5),"&gt;="&amp;Parámetros!$B$5,"&gt;="&amp;Listas!F265),
'Selección días no hábiles'!A:A,
IF(OR(G265=0,G265="",G265&gt;=Parámetros!$D$5),"&lt;="&amp;Parámetros!$D$5,"&lt;="&amp;Listas!G265),
'Selección días no hábiles'!C:C,"X"),0)</f>
        <v>43709</v>
      </c>
      <c r="K265" s="113">
        <f>IF(I265=1,
IF(AND(OR(F265=0,F265=""),OR(G265=0,G265="")),Parámetros!$D$8-Parámetros!$B$8+1,
IF(AND(F265&lt;=Parámetros!$B$8,OR(G265&gt;Parámetros!$D$8,G265="",G265=0)),Parámetros!$D$8-Parámetros!$B$8+1,
IF(AND(F265&lt;=Parámetros!$B$8,G265&lt;=Parámetros!$D$8),IF(OR(G265="",G265=0),Parámetros!$D$8-Parámetros!$B$8+1,G265-Parámetros!$B$8+1),
IF(AND(F265&gt;Parámetros!$B$8,OR(G265&gt;Parámetros!$D$8,G265="",G265=0)),Parámetros!$D$8-F265+1,
IF(AND(F265&gt;Parámetros!$B$8,G265&lt;=Parámetros!$D$8),G265-F265+1))))),0)
-
IF(I265=1,
COUNTIFS('Selección días no hábiles'!A:A,
IF(OR(F265=0,F265="",F265&lt;Parámetros!$B$8),"&gt;="&amp;Parámetros!$B$8,"&gt;="&amp;Listas!F265),
'Selección días no hábiles'!A:A,
IF(OR(G265=0,G265="",G265&gt;=Parámetros!$D$8),"&lt;="&amp;Parámetros!$D$8,"&lt;="&amp;Listas!G265),
'Selección días no hábiles'!C:C,"X"),0)</f>
        <v>1</v>
      </c>
    </row>
    <row r="266" spans="1:11">
      <c r="A266" s="23"/>
      <c r="B266" s="152">
        <v>18826214</v>
      </c>
      <c r="C266" s="153" t="s">
        <v>521</v>
      </c>
      <c r="D266" s="153" t="s">
        <v>1567</v>
      </c>
      <c r="E266" s="154" t="s">
        <v>251</v>
      </c>
      <c r="F266" s="146">
        <v>0</v>
      </c>
      <c r="G266" s="146">
        <v>0</v>
      </c>
      <c r="H266" s="113">
        <f>+IF(AND(OR(F266="",F266=0),OR(G266="",G266=0)),1,IF(AND(OR(F266&lt;=Parámetros!$B$5,F266=0,F266=""),OR(G266&gt;Parámetros!$B$5,G266="",G266=0)),1,IF(AND(F266&gt;Parámetros!$B$5,F266&lt;=Parámetros!$D$5,OR(Listas!G266&gt;Parámetros!$B$5,G266="",G266=0)),1,0)))</f>
        <v>1</v>
      </c>
      <c r="I266" s="113">
        <f>+IF(AND(OR(F266="",F266=0),OR(G266="",G266=0)),1,IF(AND(OR(F266&lt;=Parámetros!$B$8,F266=0,F266=""),OR(G266&gt;Parámetros!$B$8,G266="",G266=0)),1,IF(AND(F266&gt;Parámetros!$B$8,F266&lt;=Parámetros!$D$8,OR(Listas!G266&gt;Parámetros!$B$8,G266="",G266=0)),1,0)))</f>
        <v>1</v>
      </c>
      <c r="J266" s="113">
        <f>IF(H266=1,
IF(AND(OR(F266=0,F266=""),OR(G266=0,G266="")),Parámetros!$D$5-Parámetros!$B$5+1,
IF(AND(OR(F266&lt;=Parámetros!$B$5,F266=0,F266=""),OR(G266&gt;Parámetros!$D$5,G266="",G266=0)),Parámetros!$D$5-Parámetros!$B$5+1,
IF(AND(OR(F266&lt;=Parámetros!$B$5,F266=0,F266=""),G266&lt;=Parámetros!$D$5),IF(OR(G266="",G266=0),Parámetros!$D$5-Parámetros!$B$5+1,G266-Parámetros!$B$5+1),
IF(AND(F266&gt;Parámetros!$B$5,OR(G266&gt;Parámetros!$D$5,G266="",G266=0)),Parámetros!$D$5-F266+1,
IF(AND(F266&gt;Parámetros!$B$5,G266&lt;=Parámetros!$D$5),G266-F266+1))))),0)
-
IF(H266=1,
COUNTIFS('Selección días no hábiles'!A:A,
IF(OR(F266=0,F266="",F266&lt;Parámetros!$B$5),"&gt;="&amp;Parámetros!$B$5,"&gt;="&amp;Listas!F266),
'Selección días no hábiles'!A:A,
IF(OR(G266=0,G266="",G266&gt;=Parámetros!$D$5),"&lt;="&amp;Parámetros!$D$5,"&lt;="&amp;Listas!G266),
'Selección días no hábiles'!C:C,"X"),0)</f>
        <v>43709</v>
      </c>
      <c r="K266" s="113">
        <f>IF(I266=1,
IF(AND(OR(F266=0,F266=""),OR(G266=0,G266="")),Parámetros!$D$8-Parámetros!$B$8+1,
IF(AND(F266&lt;=Parámetros!$B$8,OR(G266&gt;Parámetros!$D$8,G266="",G266=0)),Parámetros!$D$8-Parámetros!$B$8+1,
IF(AND(F266&lt;=Parámetros!$B$8,G266&lt;=Parámetros!$D$8),IF(OR(G266="",G266=0),Parámetros!$D$8-Parámetros!$B$8+1,G266-Parámetros!$B$8+1),
IF(AND(F266&gt;Parámetros!$B$8,OR(G266&gt;Parámetros!$D$8,G266="",G266=0)),Parámetros!$D$8-F266+1,
IF(AND(F266&gt;Parámetros!$B$8,G266&lt;=Parámetros!$D$8),G266-F266+1))))),0)
-
IF(I266=1,
COUNTIFS('Selección días no hábiles'!A:A,
IF(OR(F266=0,F266="",F266&lt;Parámetros!$B$8),"&gt;="&amp;Parámetros!$B$8,"&gt;="&amp;Listas!F266),
'Selección días no hábiles'!A:A,
IF(OR(G266=0,G266="",G266&gt;=Parámetros!$D$8),"&lt;="&amp;Parámetros!$D$8,"&lt;="&amp;Listas!G266),
'Selección días no hábiles'!C:C,"X"),0)</f>
        <v>1</v>
      </c>
    </row>
    <row r="267" spans="1:11">
      <c r="A267" s="23"/>
      <c r="B267" s="152">
        <v>31565360</v>
      </c>
      <c r="C267" s="153" t="s">
        <v>522</v>
      </c>
      <c r="D267" s="153" t="s">
        <v>1568</v>
      </c>
      <c r="E267" s="154" t="s">
        <v>251</v>
      </c>
      <c r="F267" s="146">
        <v>0</v>
      </c>
      <c r="G267" s="146">
        <v>0</v>
      </c>
      <c r="H267" s="113">
        <f>+IF(AND(OR(F267="",F267=0),OR(G267="",G267=0)),1,IF(AND(OR(F267&lt;=Parámetros!$B$5,F267=0,F267=""),OR(G267&gt;Parámetros!$B$5,G267="",G267=0)),1,IF(AND(F267&gt;Parámetros!$B$5,F267&lt;=Parámetros!$D$5,OR(Listas!G267&gt;Parámetros!$B$5,G267="",G267=0)),1,0)))</f>
        <v>1</v>
      </c>
      <c r="I267" s="113">
        <f>+IF(AND(OR(F267="",F267=0),OR(G267="",G267=0)),1,IF(AND(OR(F267&lt;=Parámetros!$B$8,F267=0,F267=""),OR(G267&gt;Parámetros!$B$8,G267="",G267=0)),1,IF(AND(F267&gt;Parámetros!$B$8,F267&lt;=Parámetros!$D$8,OR(Listas!G267&gt;Parámetros!$B$8,G267="",G267=0)),1,0)))</f>
        <v>1</v>
      </c>
      <c r="J267" s="113">
        <f>IF(H267=1,
IF(AND(OR(F267=0,F267=""),OR(G267=0,G267="")),Parámetros!$D$5-Parámetros!$B$5+1,
IF(AND(OR(F267&lt;=Parámetros!$B$5,F267=0,F267=""),OR(G267&gt;Parámetros!$D$5,G267="",G267=0)),Parámetros!$D$5-Parámetros!$B$5+1,
IF(AND(OR(F267&lt;=Parámetros!$B$5,F267=0,F267=""),G267&lt;=Parámetros!$D$5),IF(OR(G267="",G267=0),Parámetros!$D$5-Parámetros!$B$5+1,G267-Parámetros!$B$5+1),
IF(AND(F267&gt;Parámetros!$B$5,OR(G267&gt;Parámetros!$D$5,G267="",G267=0)),Parámetros!$D$5-F267+1,
IF(AND(F267&gt;Parámetros!$B$5,G267&lt;=Parámetros!$D$5),G267-F267+1))))),0)
-
IF(H267=1,
COUNTIFS('Selección días no hábiles'!A:A,
IF(OR(F267=0,F267="",F267&lt;Parámetros!$B$5),"&gt;="&amp;Parámetros!$B$5,"&gt;="&amp;Listas!F267),
'Selección días no hábiles'!A:A,
IF(OR(G267=0,G267="",G267&gt;=Parámetros!$D$5),"&lt;="&amp;Parámetros!$D$5,"&lt;="&amp;Listas!G267),
'Selección días no hábiles'!C:C,"X"),0)</f>
        <v>43709</v>
      </c>
      <c r="K267" s="113">
        <f>IF(I267=1,
IF(AND(OR(F267=0,F267=""),OR(G267=0,G267="")),Parámetros!$D$8-Parámetros!$B$8+1,
IF(AND(F267&lt;=Parámetros!$B$8,OR(G267&gt;Parámetros!$D$8,G267="",G267=0)),Parámetros!$D$8-Parámetros!$B$8+1,
IF(AND(F267&lt;=Parámetros!$B$8,G267&lt;=Parámetros!$D$8),IF(OR(G267="",G267=0),Parámetros!$D$8-Parámetros!$B$8+1,G267-Parámetros!$B$8+1),
IF(AND(F267&gt;Parámetros!$B$8,OR(G267&gt;Parámetros!$D$8,G267="",G267=0)),Parámetros!$D$8-F267+1,
IF(AND(F267&gt;Parámetros!$B$8,G267&lt;=Parámetros!$D$8),G267-F267+1))))),0)
-
IF(I267=1,
COUNTIFS('Selección días no hábiles'!A:A,
IF(OR(F267=0,F267="",F267&lt;Parámetros!$B$8),"&gt;="&amp;Parámetros!$B$8,"&gt;="&amp;Listas!F267),
'Selección días no hábiles'!A:A,
IF(OR(G267=0,G267="",G267&gt;=Parámetros!$D$8),"&lt;="&amp;Parámetros!$D$8,"&lt;="&amp;Listas!G267),
'Selección días no hábiles'!C:C,"X"),0)</f>
        <v>1</v>
      </c>
    </row>
    <row r="268" spans="1:11">
      <c r="A268" s="23"/>
      <c r="B268" s="152">
        <v>13759181</v>
      </c>
      <c r="C268" s="153" t="s">
        <v>523</v>
      </c>
      <c r="D268" s="153" t="s">
        <v>1569</v>
      </c>
      <c r="E268" s="154" t="s">
        <v>251</v>
      </c>
      <c r="F268" s="146">
        <v>0</v>
      </c>
      <c r="G268" s="146">
        <v>0</v>
      </c>
      <c r="H268" s="113">
        <f>+IF(AND(OR(F268="",F268=0),OR(G268="",G268=0)),1,IF(AND(OR(F268&lt;=Parámetros!$B$5,F268=0,F268=""),OR(G268&gt;Parámetros!$B$5,G268="",G268=0)),1,IF(AND(F268&gt;Parámetros!$B$5,F268&lt;=Parámetros!$D$5,OR(Listas!G268&gt;Parámetros!$B$5,G268="",G268=0)),1,0)))</f>
        <v>1</v>
      </c>
      <c r="I268" s="113">
        <f>+IF(AND(OR(F268="",F268=0),OR(G268="",G268=0)),1,IF(AND(OR(F268&lt;=Parámetros!$B$8,F268=0,F268=""),OR(G268&gt;Parámetros!$B$8,G268="",G268=0)),1,IF(AND(F268&gt;Parámetros!$B$8,F268&lt;=Parámetros!$D$8,OR(Listas!G268&gt;Parámetros!$B$8,G268="",G268=0)),1,0)))</f>
        <v>1</v>
      </c>
      <c r="J268" s="113">
        <f>IF(H268=1,
IF(AND(OR(F268=0,F268=""),OR(G268=0,G268="")),Parámetros!$D$5-Parámetros!$B$5+1,
IF(AND(OR(F268&lt;=Parámetros!$B$5,F268=0,F268=""),OR(G268&gt;Parámetros!$D$5,G268="",G268=0)),Parámetros!$D$5-Parámetros!$B$5+1,
IF(AND(OR(F268&lt;=Parámetros!$B$5,F268=0,F268=""),G268&lt;=Parámetros!$D$5),IF(OR(G268="",G268=0),Parámetros!$D$5-Parámetros!$B$5+1,G268-Parámetros!$B$5+1),
IF(AND(F268&gt;Parámetros!$B$5,OR(G268&gt;Parámetros!$D$5,G268="",G268=0)),Parámetros!$D$5-F268+1,
IF(AND(F268&gt;Parámetros!$B$5,G268&lt;=Parámetros!$D$5),G268-F268+1))))),0)
-
IF(H268=1,
COUNTIFS('Selección días no hábiles'!A:A,
IF(OR(F268=0,F268="",F268&lt;Parámetros!$B$5),"&gt;="&amp;Parámetros!$B$5,"&gt;="&amp;Listas!F268),
'Selección días no hábiles'!A:A,
IF(OR(G268=0,G268="",G268&gt;=Parámetros!$D$5),"&lt;="&amp;Parámetros!$D$5,"&lt;="&amp;Listas!G268),
'Selección días no hábiles'!C:C,"X"),0)</f>
        <v>43709</v>
      </c>
      <c r="K268" s="113">
        <f>IF(I268=1,
IF(AND(OR(F268=0,F268=""),OR(G268=0,G268="")),Parámetros!$D$8-Parámetros!$B$8+1,
IF(AND(F268&lt;=Parámetros!$B$8,OR(G268&gt;Parámetros!$D$8,G268="",G268=0)),Parámetros!$D$8-Parámetros!$B$8+1,
IF(AND(F268&lt;=Parámetros!$B$8,G268&lt;=Parámetros!$D$8),IF(OR(G268="",G268=0),Parámetros!$D$8-Parámetros!$B$8+1,G268-Parámetros!$B$8+1),
IF(AND(F268&gt;Parámetros!$B$8,OR(G268&gt;Parámetros!$D$8,G268="",G268=0)),Parámetros!$D$8-F268+1,
IF(AND(F268&gt;Parámetros!$B$8,G268&lt;=Parámetros!$D$8),G268-F268+1))))),0)
-
IF(I268=1,
COUNTIFS('Selección días no hábiles'!A:A,
IF(OR(F268=0,F268="",F268&lt;Parámetros!$B$8),"&gt;="&amp;Parámetros!$B$8,"&gt;="&amp;Listas!F268),
'Selección días no hábiles'!A:A,
IF(OR(G268=0,G268="",G268&gt;=Parámetros!$D$8),"&lt;="&amp;Parámetros!$D$8,"&lt;="&amp;Listas!G268),
'Selección días no hábiles'!C:C,"X"),0)</f>
        <v>1</v>
      </c>
    </row>
    <row r="269" spans="1:11">
      <c r="A269" s="23"/>
      <c r="B269" s="152">
        <v>27747891</v>
      </c>
      <c r="C269" s="153" t="s">
        <v>524</v>
      </c>
      <c r="D269" s="153" t="s">
        <v>90</v>
      </c>
      <c r="E269" s="154" t="s">
        <v>250</v>
      </c>
      <c r="F269" s="146">
        <v>0</v>
      </c>
      <c r="G269" s="146">
        <v>0</v>
      </c>
      <c r="H269" s="113">
        <f>+IF(AND(OR(F269="",F269=0),OR(G269="",G269=0)),1,IF(AND(OR(F269&lt;=Parámetros!$B$5,F269=0,F269=""),OR(G269&gt;Parámetros!$B$5,G269="",G269=0)),1,IF(AND(F269&gt;Parámetros!$B$5,F269&lt;=Parámetros!$D$5,OR(Listas!G269&gt;Parámetros!$B$5,G269="",G269=0)),1,0)))</f>
        <v>1</v>
      </c>
      <c r="I269" s="113">
        <f>+IF(AND(OR(F269="",F269=0),OR(G269="",G269=0)),1,IF(AND(OR(F269&lt;=Parámetros!$B$8,F269=0,F269=""),OR(G269&gt;Parámetros!$B$8,G269="",G269=0)),1,IF(AND(F269&gt;Parámetros!$B$8,F269&lt;=Parámetros!$D$8,OR(Listas!G269&gt;Parámetros!$B$8,G269="",G269=0)),1,0)))</f>
        <v>1</v>
      </c>
      <c r="J269" s="113">
        <f>IF(H269=1,
IF(AND(OR(F269=0,F269=""),OR(G269=0,G269="")),Parámetros!$D$5-Parámetros!$B$5+1,
IF(AND(OR(F269&lt;=Parámetros!$B$5,F269=0,F269=""),OR(G269&gt;Parámetros!$D$5,G269="",G269=0)),Parámetros!$D$5-Parámetros!$B$5+1,
IF(AND(OR(F269&lt;=Parámetros!$B$5,F269=0,F269=""),G269&lt;=Parámetros!$D$5),IF(OR(G269="",G269=0),Parámetros!$D$5-Parámetros!$B$5+1,G269-Parámetros!$B$5+1),
IF(AND(F269&gt;Parámetros!$B$5,OR(G269&gt;Parámetros!$D$5,G269="",G269=0)),Parámetros!$D$5-F269+1,
IF(AND(F269&gt;Parámetros!$B$5,G269&lt;=Parámetros!$D$5),G269-F269+1))))),0)
-
IF(H269=1,
COUNTIFS('Selección días no hábiles'!A:A,
IF(OR(F269=0,F269="",F269&lt;Parámetros!$B$5),"&gt;="&amp;Parámetros!$B$5,"&gt;="&amp;Listas!F269),
'Selección días no hábiles'!A:A,
IF(OR(G269=0,G269="",G269&gt;=Parámetros!$D$5),"&lt;="&amp;Parámetros!$D$5,"&lt;="&amp;Listas!G269),
'Selección días no hábiles'!C:C,"X"),0)</f>
        <v>43709</v>
      </c>
      <c r="K269" s="113">
        <f>IF(I269=1,
IF(AND(OR(F269=0,F269=""),OR(G269=0,G269="")),Parámetros!$D$8-Parámetros!$B$8+1,
IF(AND(F269&lt;=Parámetros!$B$8,OR(G269&gt;Parámetros!$D$8,G269="",G269=0)),Parámetros!$D$8-Parámetros!$B$8+1,
IF(AND(F269&lt;=Parámetros!$B$8,G269&lt;=Parámetros!$D$8),IF(OR(G269="",G269=0),Parámetros!$D$8-Parámetros!$B$8+1,G269-Parámetros!$B$8+1),
IF(AND(F269&gt;Parámetros!$B$8,OR(G269&gt;Parámetros!$D$8,G269="",G269=0)),Parámetros!$D$8-F269+1,
IF(AND(F269&gt;Parámetros!$B$8,G269&lt;=Parámetros!$D$8),G269-F269+1))))),0)
-
IF(I269=1,
COUNTIFS('Selección días no hábiles'!A:A,
IF(OR(F269=0,F269="",F269&lt;Parámetros!$B$8),"&gt;="&amp;Parámetros!$B$8,"&gt;="&amp;Listas!F269),
'Selección días no hábiles'!A:A,
IF(OR(G269=0,G269="",G269&gt;=Parámetros!$D$8),"&lt;="&amp;Parámetros!$D$8,"&lt;="&amp;Listas!G269),
'Selección días no hábiles'!C:C,"X"),0)</f>
        <v>1</v>
      </c>
    </row>
    <row r="270" spans="1:11">
      <c r="A270" s="23"/>
      <c r="B270" s="152">
        <v>35446350</v>
      </c>
      <c r="C270" s="153" t="s">
        <v>525</v>
      </c>
      <c r="D270" s="153" t="s">
        <v>1570</v>
      </c>
      <c r="E270" s="154" t="s">
        <v>250</v>
      </c>
      <c r="F270" s="146">
        <v>0</v>
      </c>
      <c r="G270" s="146">
        <v>0</v>
      </c>
      <c r="H270" s="113">
        <f>+IF(AND(OR(F270="",F270=0),OR(G270="",G270=0)),1,IF(AND(OR(F270&lt;=Parámetros!$B$5,F270=0,F270=""),OR(G270&gt;Parámetros!$B$5,G270="",G270=0)),1,IF(AND(F270&gt;Parámetros!$B$5,F270&lt;=Parámetros!$D$5,OR(Listas!G270&gt;Parámetros!$B$5,G270="",G270=0)),1,0)))</f>
        <v>1</v>
      </c>
      <c r="I270" s="113">
        <f>+IF(AND(OR(F270="",F270=0),OR(G270="",G270=0)),1,IF(AND(OR(F270&lt;=Parámetros!$B$8,F270=0,F270=""),OR(G270&gt;Parámetros!$B$8,G270="",G270=0)),1,IF(AND(F270&gt;Parámetros!$B$8,F270&lt;=Parámetros!$D$8,OR(Listas!G270&gt;Parámetros!$B$8,G270="",G270=0)),1,0)))</f>
        <v>1</v>
      </c>
      <c r="J270" s="113">
        <f>IF(H270=1,
IF(AND(OR(F270=0,F270=""),OR(G270=0,G270="")),Parámetros!$D$5-Parámetros!$B$5+1,
IF(AND(OR(F270&lt;=Parámetros!$B$5,F270=0,F270=""),OR(G270&gt;Parámetros!$D$5,G270="",G270=0)),Parámetros!$D$5-Parámetros!$B$5+1,
IF(AND(OR(F270&lt;=Parámetros!$B$5,F270=0,F270=""),G270&lt;=Parámetros!$D$5),IF(OR(G270="",G270=0),Parámetros!$D$5-Parámetros!$B$5+1,G270-Parámetros!$B$5+1),
IF(AND(F270&gt;Parámetros!$B$5,OR(G270&gt;Parámetros!$D$5,G270="",G270=0)),Parámetros!$D$5-F270+1,
IF(AND(F270&gt;Parámetros!$B$5,G270&lt;=Parámetros!$D$5),G270-F270+1))))),0)
-
IF(H270=1,
COUNTIFS('Selección días no hábiles'!A:A,
IF(OR(F270=0,F270="",F270&lt;Parámetros!$B$5),"&gt;="&amp;Parámetros!$B$5,"&gt;="&amp;Listas!F270),
'Selección días no hábiles'!A:A,
IF(OR(G270=0,G270="",G270&gt;=Parámetros!$D$5),"&lt;="&amp;Parámetros!$D$5,"&lt;="&amp;Listas!G270),
'Selección días no hábiles'!C:C,"X"),0)</f>
        <v>43709</v>
      </c>
      <c r="K270" s="113">
        <f>IF(I270=1,
IF(AND(OR(F270=0,F270=""),OR(G270=0,G270="")),Parámetros!$D$8-Parámetros!$B$8+1,
IF(AND(F270&lt;=Parámetros!$B$8,OR(G270&gt;Parámetros!$D$8,G270="",G270=0)),Parámetros!$D$8-Parámetros!$B$8+1,
IF(AND(F270&lt;=Parámetros!$B$8,G270&lt;=Parámetros!$D$8),IF(OR(G270="",G270=0),Parámetros!$D$8-Parámetros!$B$8+1,G270-Parámetros!$B$8+1),
IF(AND(F270&gt;Parámetros!$B$8,OR(G270&gt;Parámetros!$D$8,G270="",G270=0)),Parámetros!$D$8-F270+1,
IF(AND(F270&gt;Parámetros!$B$8,G270&lt;=Parámetros!$D$8),G270-F270+1))))),0)
-
IF(I270=1,
COUNTIFS('Selección días no hábiles'!A:A,
IF(OR(F270=0,F270="",F270&lt;Parámetros!$B$8),"&gt;="&amp;Parámetros!$B$8,"&gt;="&amp;Listas!F270),
'Selección días no hábiles'!A:A,
IF(OR(G270=0,G270="",G270&gt;=Parámetros!$D$8),"&lt;="&amp;Parámetros!$D$8,"&lt;="&amp;Listas!G270),
'Selección días no hábiles'!C:C,"X"),0)</f>
        <v>1</v>
      </c>
    </row>
    <row r="271" spans="1:11">
      <c r="A271" s="23"/>
      <c r="B271" s="152">
        <v>32029693</v>
      </c>
      <c r="C271" s="153" t="s">
        <v>526</v>
      </c>
      <c r="D271" s="153" t="s">
        <v>1571</v>
      </c>
      <c r="E271" s="154" t="s">
        <v>250</v>
      </c>
      <c r="F271" s="146">
        <v>0</v>
      </c>
      <c r="G271" s="146">
        <v>0</v>
      </c>
      <c r="H271" s="113">
        <f>+IF(AND(OR(F271="",F271=0),OR(G271="",G271=0)),1,IF(AND(OR(F271&lt;=Parámetros!$B$5,F271=0,F271=""),OR(G271&gt;Parámetros!$B$5,G271="",G271=0)),1,IF(AND(F271&gt;Parámetros!$B$5,F271&lt;=Parámetros!$D$5,OR(Listas!G271&gt;Parámetros!$B$5,G271="",G271=0)),1,0)))</f>
        <v>1</v>
      </c>
      <c r="I271" s="113">
        <f>+IF(AND(OR(F271="",F271=0),OR(G271="",G271=0)),1,IF(AND(OR(F271&lt;=Parámetros!$B$8,F271=0,F271=""),OR(G271&gt;Parámetros!$B$8,G271="",G271=0)),1,IF(AND(F271&gt;Parámetros!$B$8,F271&lt;=Parámetros!$D$8,OR(Listas!G271&gt;Parámetros!$B$8,G271="",G271=0)),1,0)))</f>
        <v>1</v>
      </c>
      <c r="J271" s="113">
        <f>IF(H271=1,
IF(AND(OR(F271=0,F271=""),OR(G271=0,G271="")),Parámetros!$D$5-Parámetros!$B$5+1,
IF(AND(OR(F271&lt;=Parámetros!$B$5,F271=0,F271=""),OR(G271&gt;Parámetros!$D$5,G271="",G271=0)),Parámetros!$D$5-Parámetros!$B$5+1,
IF(AND(OR(F271&lt;=Parámetros!$B$5,F271=0,F271=""),G271&lt;=Parámetros!$D$5),IF(OR(G271="",G271=0),Parámetros!$D$5-Parámetros!$B$5+1,G271-Parámetros!$B$5+1),
IF(AND(F271&gt;Parámetros!$B$5,OR(G271&gt;Parámetros!$D$5,G271="",G271=0)),Parámetros!$D$5-F271+1,
IF(AND(F271&gt;Parámetros!$B$5,G271&lt;=Parámetros!$D$5),G271-F271+1))))),0)
-
IF(H271=1,
COUNTIFS('Selección días no hábiles'!A:A,
IF(OR(F271=0,F271="",F271&lt;Parámetros!$B$5),"&gt;="&amp;Parámetros!$B$5,"&gt;="&amp;Listas!F271),
'Selección días no hábiles'!A:A,
IF(OR(G271=0,G271="",G271&gt;=Parámetros!$D$5),"&lt;="&amp;Parámetros!$D$5,"&lt;="&amp;Listas!G271),
'Selección días no hábiles'!C:C,"X"),0)</f>
        <v>43709</v>
      </c>
      <c r="K271" s="113">
        <f>IF(I271=1,
IF(AND(OR(F271=0,F271=""),OR(G271=0,G271="")),Parámetros!$D$8-Parámetros!$B$8+1,
IF(AND(F271&lt;=Parámetros!$B$8,OR(G271&gt;Parámetros!$D$8,G271="",G271=0)),Parámetros!$D$8-Parámetros!$B$8+1,
IF(AND(F271&lt;=Parámetros!$B$8,G271&lt;=Parámetros!$D$8),IF(OR(G271="",G271=0),Parámetros!$D$8-Parámetros!$B$8+1,G271-Parámetros!$B$8+1),
IF(AND(F271&gt;Parámetros!$B$8,OR(G271&gt;Parámetros!$D$8,G271="",G271=0)),Parámetros!$D$8-F271+1,
IF(AND(F271&gt;Parámetros!$B$8,G271&lt;=Parámetros!$D$8),G271-F271+1))))),0)
-
IF(I271=1,
COUNTIFS('Selección días no hábiles'!A:A,
IF(OR(F271=0,F271="",F271&lt;Parámetros!$B$8),"&gt;="&amp;Parámetros!$B$8,"&gt;="&amp;Listas!F271),
'Selección días no hábiles'!A:A,
IF(OR(G271=0,G271="",G271&gt;=Parámetros!$D$8),"&lt;="&amp;Parámetros!$D$8,"&lt;="&amp;Listas!G271),
'Selección días no hábiles'!C:C,"X"),0)</f>
        <v>1</v>
      </c>
    </row>
    <row r="272" spans="1:11">
      <c r="A272" s="23"/>
      <c r="B272" s="152">
        <v>31232348</v>
      </c>
      <c r="C272" s="153" t="s">
        <v>527</v>
      </c>
      <c r="D272" s="153" t="s">
        <v>1572</v>
      </c>
      <c r="E272" s="154" t="s">
        <v>250</v>
      </c>
      <c r="F272" s="146">
        <v>0</v>
      </c>
      <c r="G272" s="146">
        <v>0</v>
      </c>
      <c r="H272" s="113">
        <f>+IF(AND(OR(F272="",F272=0),OR(G272="",G272=0)),1,IF(AND(OR(F272&lt;=Parámetros!$B$5,F272=0,F272=""),OR(G272&gt;Parámetros!$B$5,G272="",G272=0)),1,IF(AND(F272&gt;Parámetros!$B$5,F272&lt;=Parámetros!$D$5,OR(Listas!G272&gt;Parámetros!$B$5,G272="",G272=0)),1,0)))</f>
        <v>1</v>
      </c>
      <c r="I272" s="113">
        <f>+IF(AND(OR(F272="",F272=0),OR(G272="",G272=0)),1,IF(AND(OR(F272&lt;=Parámetros!$B$8,F272=0,F272=""),OR(G272&gt;Parámetros!$B$8,G272="",G272=0)),1,IF(AND(F272&gt;Parámetros!$B$8,F272&lt;=Parámetros!$D$8,OR(Listas!G272&gt;Parámetros!$B$8,G272="",G272=0)),1,0)))</f>
        <v>1</v>
      </c>
      <c r="J272" s="113">
        <f>IF(H272=1,
IF(AND(OR(F272=0,F272=""),OR(G272=0,G272="")),Parámetros!$D$5-Parámetros!$B$5+1,
IF(AND(OR(F272&lt;=Parámetros!$B$5,F272=0,F272=""),OR(G272&gt;Parámetros!$D$5,G272="",G272=0)),Parámetros!$D$5-Parámetros!$B$5+1,
IF(AND(OR(F272&lt;=Parámetros!$B$5,F272=0,F272=""),G272&lt;=Parámetros!$D$5),IF(OR(G272="",G272=0),Parámetros!$D$5-Parámetros!$B$5+1,G272-Parámetros!$B$5+1),
IF(AND(F272&gt;Parámetros!$B$5,OR(G272&gt;Parámetros!$D$5,G272="",G272=0)),Parámetros!$D$5-F272+1,
IF(AND(F272&gt;Parámetros!$B$5,G272&lt;=Parámetros!$D$5),G272-F272+1))))),0)
-
IF(H272=1,
COUNTIFS('Selección días no hábiles'!A:A,
IF(OR(F272=0,F272="",F272&lt;Parámetros!$B$5),"&gt;="&amp;Parámetros!$B$5,"&gt;="&amp;Listas!F272),
'Selección días no hábiles'!A:A,
IF(OR(G272=0,G272="",G272&gt;=Parámetros!$D$5),"&lt;="&amp;Parámetros!$D$5,"&lt;="&amp;Listas!G272),
'Selección días no hábiles'!C:C,"X"),0)</f>
        <v>43709</v>
      </c>
      <c r="K272" s="113">
        <f>IF(I272=1,
IF(AND(OR(F272=0,F272=""),OR(G272=0,G272="")),Parámetros!$D$8-Parámetros!$B$8+1,
IF(AND(F272&lt;=Parámetros!$B$8,OR(G272&gt;Parámetros!$D$8,G272="",G272=0)),Parámetros!$D$8-Parámetros!$B$8+1,
IF(AND(F272&lt;=Parámetros!$B$8,G272&lt;=Parámetros!$D$8),IF(OR(G272="",G272=0),Parámetros!$D$8-Parámetros!$B$8+1,G272-Parámetros!$B$8+1),
IF(AND(F272&gt;Parámetros!$B$8,OR(G272&gt;Parámetros!$D$8,G272="",G272=0)),Parámetros!$D$8-F272+1,
IF(AND(F272&gt;Parámetros!$B$8,G272&lt;=Parámetros!$D$8),G272-F272+1))))),0)
-
IF(I272=1,
COUNTIFS('Selección días no hábiles'!A:A,
IF(OR(F272=0,F272="",F272&lt;Parámetros!$B$8),"&gt;="&amp;Parámetros!$B$8,"&gt;="&amp;Listas!F272),
'Selección días no hábiles'!A:A,
IF(OR(G272=0,G272="",G272&gt;=Parámetros!$D$8),"&lt;="&amp;Parámetros!$D$8,"&lt;="&amp;Listas!G272),
'Selección días no hábiles'!C:C,"X"),0)</f>
        <v>1</v>
      </c>
    </row>
    <row r="273" spans="1:11">
      <c r="A273" s="23"/>
      <c r="B273" s="152">
        <v>17812019</v>
      </c>
      <c r="C273" s="153" t="s">
        <v>528</v>
      </c>
      <c r="D273" s="153" t="s">
        <v>1573</v>
      </c>
      <c r="E273" s="154" t="s">
        <v>250</v>
      </c>
      <c r="F273" s="146">
        <v>0</v>
      </c>
      <c r="G273" s="146">
        <v>0</v>
      </c>
      <c r="H273" s="113">
        <f>+IF(AND(OR(F273="",F273=0),OR(G273="",G273=0)),1,IF(AND(OR(F273&lt;=Parámetros!$B$5,F273=0,F273=""),OR(G273&gt;Parámetros!$B$5,G273="",G273=0)),1,IF(AND(F273&gt;Parámetros!$B$5,F273&lt;=Parámetros!$D$5,OR(Listas!G273&gt;Parámetros!$B$5,G273="",G273=0)),1,0)))</f>
        <v>1</v>
      </c>
      <c r="I273" s="113">
        <f>+IF(AND(OR(F273="",F273=0),OR(G273="",G273=0)),1,IF(AND(OR(F273&lt;=Parámetros!$B$8,F273=0,F273=""),OR(G273&gt;Parámetros!$B$8,G273="",G273=0)),1,IF(AND(F273&gt;Parámetros!$B$8,F273&lt;=Parámetros!$D$8,OR(Listas!G273&gt;Parámetros!$B$8,G273="",G273=0)),1,0)))</f>
        <v>1</v>
      </c>
      <c r="J273" s="113">
        <f>IF(H273=1,
IF(AND(OR(F273=0,F273=""),OR(G273=0,G273="")),Parámetros!$D$5-Parámetros!$B$5+1,
IF(AND(OR(F273&lt;=Parámetros!$B$5,F273=0,F273=""),OR(G273&gt;Parámetros!$D$5,G273="",G273=0)),Parámetros!$D$5-Parámetros!$B$5+1,
IF(AND(OR(F273&lt;=Parámetros!$B$5,F273=0,F273=""),G273&lt;=Parámetros!$D$5),IF(OR(G273="",G273=0),Parámetros!$D$5-Parámetros!$B$5+1,G273-Parámetros!$B$5+1),
IF(AND(F273&gt;Parámetros!$B$5,OR(G273&gt;Parámetros!$D$5,G273="",G273=0)),Parámetros!$D$5-F273+1,
IF(AND(F273&gt;Parámetros!$B$5,G273&lt;=Parámetros!$D$5),G273-F273+1))))),0)
-
IF(H273=1,
COUNTIFS('Selección días no hábiles'!A:A,
IF(OR(F273=0,F273="",F273&lt;Parámetros!$B$5),"&gt;="&amp;Parámetros!$B$5,"&gt;="&amp;Listas!F273),
'Selección días no hábiles'!A:A,
IF(OR(G273=0,G273="",G273&gt;=Parámetros!$D$5),"&lt;="&amp;Parámetros!$D$5,"&lt;="&amp;Listas!G273),
'Selección días no hábiles'!C:C,"X"),0)</f>
        <v>43709</v>
      </c>
      <c r="K273" s="113">
        <f>IF(I273=1,
IF(AND(OR(F273=0,F273=""),OR(G273=0,G273="")),Parámetros!$D$8-Parámetros!$B$8+1,
IF(AND(F273&lt;=Parámetros!$B$8,OR(G273&gt;Parámetros!$D$8,G273="",G273=0)),Parámetros!$D$8-Parámetros!$B$8+1,
IF(AND(F273&lt;=Parámetros!$B$8,G273&lt;=Parámetros!$D$8),IF(OR(G273="",G273=0),Parámetros!$D$8-Parámetros!$B$8+1,G273-Parámetros!$B$8+1),
IF(AND(F273&gt;Parámetros!$B$8,OR(G273&gt;Parámetros!$D$8,G273="",G273=0)),Parámetros!$D$8-F273+1,
IF(AND(F273&gt;Parámetros!$B$8,G273&lt;=Parámetros!$D$8),G273-F273+1))))),0)
-
IF(I273=1,
COUNTIFS('Selección días no hábiles'!A:A,
IF(OR(F273=0,F273="",F273&lt;Parámetros!$B$8),"&gt;="&amp;Parámetros!$B$8,"&gt;="&amp;Listas!F273),
'Selección días no hábiles'!A:A,
IF(OR(G273=0,G273="",G273&gt;=Parámetros!$D$8),"&lt;="&amp;Parámetros!$D$8,"&lt;="&amp;Listas!G273),
'Selección días no hábiles'!C:C,"X"),0)</f>
        <v>1</v>
      </c>
    </row>
    <row r="274" spans="1:11">
      <c r="A274" s="23"/>
      <c r="B274" s="152">
        <v>29529319</v>
      </c>
      <c r="C274" s="153" t="s">
        <v>529</v>
      </c>
      <c r="D274" s="153" t="s">
        <v>1574</v>
      </c>
      <c r="E274" s="154" t="s">
        <v>250</v>
      </c>
      <c r="F274" s="146">
        <v>0</v>
      </c>
      <c r="G274" s="146">
        <v>0</v>
      </c>
      <c r="H274" s="113">
        <f>+IF(AND(OR(F274="",F274=0),OR(G274="",G274=0)),1,IF(AND(OR(F274&lt;=Parámetros!$B$5,F274=0,F274=""),OR(G274&gt;Parámetros!$B$5,G274="",G274=0)),1,IF(AND(F274&gt;Parámetros!$B$5,F274&lt;=Parámetros!$D$5,OR(Listas!G274&gt;Parámetros!$B$5,G274="",G274=0)),1,0)))</f>
        <v>1</v>
      </c>
      <c r="I274" s="113">
        <f>+IF(AND(OR(F274="",F274=0),OR(G274="",G274=0)),1,IF(AND(OR(F274&lt;=Parámetros!$B$8,F274=0,F274=""),OR(G274&gt;Parámetros!$B$8,G274="",G274=0)),1,IF(AND(F274&gt;Parámetros!$B$8,F274&lt;=Parámetros!$D$8,OR(Listas!G274&gt;Parámetros!$B$8,G274="",G274=0)),1,0)))</f>
        <v>1</v>
      </c>
      <c r="J274" s="113">
        <f>IF(H274=1,
IF(AND(OR(F274=0,F274=""),OR(G274=0,G274="")),Parámetros!$D$5-Parámetros!$B$5+1,
IF(AND(OR(F274&lt;=Parámetros!$B$5,F274=0,F274=""),OR(G274&gt;Parámetros!$D$5,G274="",G274=0)),Parámetros!$D$5-Parámetros!$B$5+1,
IF(AND(OR(F274&lt;=Parámetros!$B$5,F274=0,F274=""),G274&lt;=Parámetros!$D$5),IF(OR(G274="",G274=0),Parámetros!$D$5-Parámetros!$B$5+1,G274-Parámetros!$B$5+1),
IF(AND(F274&gt;Parámetros!$B$5,OR(G274&gt;Parámetros!$D$5,G274="",G274=0)),Parámetros!$D$5-F274+1,
IF(AND(F274&gt;Parámetros!$B$5,G274&lt;=Parámetros!$D$5),G274-F274+1))))),0)
-
IF(H274=1,
COUNTIFS('Selección días no hábiles'!A:A,
IF(OR(F274=0,F274="",F274&lt;Parámetros!$B$5),"&gt;="&amp;Parámetros!$B$5,"&gt;="&amp;Listas!F274),
'Selección días no hábiles'!A:A,
IF(OR(G274=0,G274="",G274&gt;=Parámetros!$D$5),"&lt;="&amp;Parámetros!$D$5,"&lt;="&amp;Listas!G274),
'Selección días no hábiles'!C:C,"X"),0)</f>
        <v>43709</v>
      </c>
      <c r="K274" s="113">
        <f>IF(I274=1,
IF(AND(OR(F274=0,F274=""),OR(G274=0,G274="")),Parámetros!$D$8-Parámetros!$B$8+1,
IF(AND(F274&lt;=Parámetros!$B$8,OR(G274&gt;Parámetros!$D$8,G274="",G274=0)),Parámetros!$D$8-Parámetros!$B$8+1,
IF(AND(F274&lt;=Parámetros!$B$8,G274&lt;=Parámetros!$D$8),IF(OR(G274="",G274=0),Parámetros!$D$8-Parámetros!$B$8+1,G274-Parámetros!$B$8+1),
IF(AND(F274&gt;Parámetros!$B$8,OR(G274&gt;Parámetros!$D$8,G274="",G274=0)),Parámetros!$D$8-F274+1,
IF(AND(F274&gt;Parámetros!$B$8,G274&lt;=Parámetros!$D$8),G274-F274+1))))),0)
-
IF(I274=1,
COUNTIFS('Selección días no hábiles'!A:A,
IF(OR(F274=0,F274="",F274&lt;Parámetros!$B$8),"&gt;="&amp;Parámetros!$B$8,"&gt;="&amp;Listas!F274),
'Selección días no hábiles'!A:A,
IF(OR(G274=0,G274="",G274&gt;=Parámetros!$D$8),"&lt;="&amp;Parámetros!$D$8,"&lt;="&amp;Listas!G274),
'Selección días no hábiles'!C:C,"X"),0)</f>
        <v>1</v>
      </c>
    </row>
    <row r="275" spans="1:11">
      <c r="A275" s="23"/>
      <c r="B275" s="152">
        <v>35650480</v>
      </c>
      <c r="C275" s="153" t="s">
        <v>530</v>
      </c>
      <c r="D275" s="153" t="s">
        <v>1575</v>
      </c>
      <c r="E275" s="154" t="s">
        <v>250</v>
      </c>
      <c r="F275" s="146">
        <v>0</v>
      </c>
      <c r="G275" s="146">
        <v>0</v>
      </c>
      <c r="H275" s="113">
        <f>+IF(AND(OR(F275="",F275=0),OR(G275="",G275=0)),1,IF(AND(OR(F275&lt;=Parámetros!$B$5,F275=0,F275=""),OR(G275&gt;Parámetros!$B$5,G275="",G275=0)),1,IF(AND(F275&gt;Parámetros!$B$5,F275&lt;=Parámetros!$D$5,OR(Listas!G275&gt;Parámetros!$B$5,G275="",G275=0)),1,0)))</f>
        <v>1</v>
      </c>
      <c r="I275" s="113">
        <f>+IF(AND(OR(F275="",F275=0),OR(G275="",G275=0)),1,IF(AND(OR(F275&lt;=Parámetros!$B$8,F275=0,F275=""),OR(G275&gt;Parámetros!$B$8,G275="",G275=0)),1,IF(AND(F275&gt;Parámetros!$B$8,F275&lt;=Parámetros!$D$8,OR(Listas!G275&gt;Parámetros!$B$8,G275="",G275=0)),1,0)))</f>
        <v>1</v>
      </c>
      <c r="J275" s="113">
        <f>IF(H275=1,
IF(AND(OR(F275=0,F275=""),OR(G275=0,G275="")),Parámetros!$D$5-Parámetros!$B$5+1,
IF(AND(OR(F275&lt;=Parámetros!$B$5,F275=0,F275=""),OR(G275&gt;Parámetros!$D$5,G275="",G275=0)),Parámetros!$D$5-Parámetros!$B$5+1,
IF(AND(OR(F275&lt;=Parámetros!$B$5,F275=0,F275=""),G275&lt;=Parámetros!$D$5),IF(OR(G275="",G275=0),Parámetros!$D$5-Parámetros!$B$5+1,G275-Parámetros!$B$5+1),
IF(AND(F275&gt;Parámetros!$B$5,OR(G275&gt;Parámetros!$D$5,G275="",G275=0)),Parámetros!$D$5-F275+1,
IF(AND(F275&gt;Parámetros!$B$5,G275&lt;=Parámetros!$D$5),G275-F275+1))))),0)
-
IF(H275=1,
COUNTIFS('Selección días no hábiles'!A:A,
IF(OR(F275=0,F275="",F275&lt;Parámetros!$B$5),"&gt;="&amp;Parámetros!$B$5,"&gt;="&amp;Listas!F275),
'Selección días no hábiles'!A:A,
IF(OR(G275=0,G275="",G275&gt;=Parámetros!$D$5),"&lt;="&amp;Parámetros!$D$5,"&lt;="&amp;Listas!G275),
'Selección días no hábiles'!C:C,"X"),0)</f>
        <v>43709</v>
      </c>
      <c r="K275" s="113">
        <f>IF(I275=1,
IF(AND(OR(F275=0,F275=""),OR(G275=0,G275="")),Parámetros!$D$8-Parámetros!$B$8+1,
IF(AND(F275&lt;=Parámetros!$B$8,OR(G275&gt;Parámetros!$D$8,G275="",G275=0)),Parámetros!$D$8-Parámetros!$B$8+1,
IF(AND(F275&lt;=Parámetros!$B$8,G275&lt;=Parámetros!$D$8),IF(OR(G275="",G275=0),Parámetros!$D$8-Parámetros!$B$8+1,G275-Parámetros!$B$8+1),
IF(AND(F275&gt;Parámetros!$B$8,OR(G275&gt;Parámetros!$D$8,G275="",G275=0)),Parámetros!$D$8-F275+1,
IF(AND(F275&gt;Parámetros!$B$8,G275&lt;=Parámetros!$D$8),G275-F275+1))))),0)
-
IF(I275=1,
COUNTIFS('Selección días no hábiles'!A:A,
IF(OR(F275=0,F275="",F275&lt;Parámetros!$B$8),"&gt;="&amp;Parámetros!$B$8,"&gt;="&amp;Listas!F275),
'Selección días no hábiles'!A:A,
IF(OR(G275=0,G275="",G275&gt;=Parámetros!$D$8),"&lt;="&amp;Parámetros!$D$8,"&lt;="&amp;Listas!G275),
'Selección días no hábiles'!C:C,"X"),0)</f>
        <v>1</v>
      </c>
    </row>
    <row r="276" spans="1:11">
      <c r="A276" s="23"/>
      <c r="B276" s="152">
        <v>28503134</v>
      </c>
      <c r="C276" s="153" t="s">
        <v>531</v>
      </c>
      <c r="D276" s="153" t="s">
        <v>1576</v>
      </c>
      <c r="E276" s="154" t="s">
        <v>250</v>
      </c>
      <c r="F276" s="146">
        <v>0</v>
      </c>
      <c r="G276" s="146">
        <v>0</v>
      </c>
      <c r="H276" s="113">
        <f>+IF(AND(OR(F276="",F276=0),OR(G276="",G276=0)),1,IF(AND(OR(F276&lt;=Parámetros!$B$5,F276=0,F276=""),OR(G276&gt;Parámetros!$B$5,G276="",G276=0)),1,IF(AND(F276&gt;Parámetros!$B$5,F276&lt;=Parámetros!$D$5,OR(Listas!G276&gt;Parámetros!$B$5,G276="",G276=0)),1,0)))</f>
        <v>1</v>
      </c>
      <c r="I276" s="113">
        <f>+IF(AND(OR(F276="",F276=0),OR(G276="",G276=0)),1,IF(AND(OR(F276&lt;=Parámetros!$B$8,F276=0,F276=""),OR(G276&gt;Parámetros!$B$8,G276="",G276=0)),1,IF(AND(F276&gt;Parámetros!$B$8,F276&lt;=Parámetros!$D$8,OR(Listas!G276&gt;Parámetros!$B$8,G276="",G276=0)),1,0)))</f>
        <v>1</v>
      </c>
      <c r="J276" s="113">
        <f>IF(H276=1,
IF(AND(OR(F276=0,F276=""),OR(G276=0,G276="")),Parámetros!$D$5-Parámetros!$B$5+1,
IF(AND(OR(F276&lt;=Parámetros!$B$5,F276=0,F276=""),OR(G276&gt;Parámetros!$D$5,G276="",G276=0)),Parámetros!$D$5-Parámetros!$B$5+1,
IF(AND(OR(F276&lt;=Parámetros!$B$5,F276=0,F276=""),G276&lt;=Parámetros!$D$5),IF(OR(G276="",G276=0),Parámetros!$D$5-Parámetros!$B$5+1,G276-Parámetros!$B$5+1),
IF(AND(F276&gt;Parámetros!$B$5,OR(G276&gt;Parámetros!$D$5,G276="",G276=0)),Parámetros!$D$5-F276+1,
IF(AND(F276&gt;Parámetros!$B$5,G276&lt;=Parámetros!$D$5),G276-F276+1))))),0)
-
IF(H276=1,
COUNTIFS('Selección días no hábiles'!A:A,
IF(OR(F276=0,F276="",F276&lt;Parámetros!$B$5),"&gt;="&amp;Parámetros!$B$5,"&gt;="&amp;Listas!F276),
'Selección días no hábiles'!A:A,
IF(OR(G276=0,G276="",G276&gt;=Parámetros!$D$5),"&lt;="&amp;Parámetros!$D$5,"&lt;="&amp;Listas!G276),
'Selección días no hábiles'!C:C,"X"),0)</f>
        <v>43709</v>
      </c>
      <c r="K276" s="113">
        <f>IF(I276=1,
IF(AND(OR(F276=0,F276=""),OR(G276=0,G276="")),Parámetros!$D$8-Parámetros!$B$8+1,
IF(AND(F276&lt;=Parámetros!$B$8,OR(G276&gt;Parámetros!$D$8,G276="",G276=0)),Parámetros!$D$8-Parámetros!$B$8+1,
IF(AND(F276&lt;=Parámetros!$B$8,G276&lt;=Parámetros!$D$8),IF(OR(G276="",G276=0),Parámetros!$D$8-Parámetros!$B$8+1,G276-Parámetros!$B$8+1),
IF(AND(F276&gt;Parámetros!$B$8,OR(G276&gt;Parámetros!$D$8,G276="",G276=0)),Parámetros!$D$8-F276+1,
IF(AND(F276&gt;Parámetros!$B$8,G276&lt;=Parámetros!$D$8),G276-F276+1))))),0)
-
IF(I276=1,
COUNTIFS('Selección días no hábiles'!A:A,
IF(OR(F276=0,F276="",F276&lt;Parámetros!$B$8),"&gt;="&amp;Parámetros!$B$8,"&gt;="&amp;Listas!F276),
'Selección días no hábiles'!A:A,
IF(OR(G276=0,G276="",G276&gt;=Parámetros!$D$8),"&lt;="&amp;Parámetros!$D$8,"&lt;="&amp;Listas!G276),
'Selección días no hábiles'!C:C,"X"),0)</f>
        <v>1</v>
      </c>
    </row>
    <row r="277" spans="1:11">
      <c r="A277" s="23"/>
      <c r="B277" s="152">
        <v>17516014</v>
      </c>
      <c r="C277" s="153" t="s">
        <v>532</v>
      </c>
      <c r="D277" s="153" t="s">
        <v>78</v>
      </c>
      <c r="E277" s="154" t="s">
        <v>250</v>
      </c>
      <c r="F277" s="146">
        <v>0</v>
      </c>
      <c r="G277" s="146">
        <v>0</v>
      </c>
      <c r="H277" s="113">
        <f>+IF(AND(OR(F277="",F277=0),OR(G277="",G277=0)),1,IF(AND(OR(F277&lt;=Parámetros!$B$5,F277=0,F277=""),OR(G277&gt;Parámetros!$B$5,G277="",G277=0)),1,IF(AND(F277&gt;Parámetros!$B$5,F277&lt;=Parámetros!$D$5,OR(Listas!G277&gt;Parámetros!$B$5,G277="",G277=0)),1,0)))</f>
        <v>1</v>
      </c>
      <c r="I277" s="113">
        <f>+IF(AND(OR(F277="",F277=0),OR(G277="",G277=0)),1,IF(AND(OR(F277&lt;=Parámetros!$B$8,F277=0,F277=""),OR(G277&gt;Parámetros!$B$8,G277="",G277=0)),1,IF(AND(F277&gt;Parámetros!$B$8,F277&lt;=Parámetros!$D$8,OR(Listas!G277&gt;Parámetros!$B$8,G277="",G277=0)),1,0)))</f>
        <v>1</v>
      </c>
      <c r="J277" s="113">
        <f>IF(H277=1,
IF(AND(OR(F277=0,F277=""),OR(G277=0,G277="")),Parámetros!$D$5-Parámetros!$B$5+1,
IF(AND(OR(F277&lt;=Parámetros!$B$5,F277=0,F277=""),OR(G277&gt;Parámetros!$D$5,G277="",G277=0)),Parámetros!$D$5-Parámetros!$B$5+1,
IF(AND(OR(F277&lt;=Parámetros!$B$5,F277=0,F277=""),G277&lt;=Parámetros!$D$5),IF(OR(G277="",G277=0),Parámetros!$D$5-Parámetros!$B$5+1,G277-Parámetros!$B$5+1),
IF(AND(F277&gt;Parámetros!$B$5,OR(G277&gt;Parámetros!$D$5,G277="",G277=0)),Parámetros!$D$5-F277+1,
IF(AND(F277&gt;Parámetros!$B$5,G277&lt;=Parámetros!$D$5),G277-F277+1))))),0)
-
IF(H277=1,
COUNTIFS('Selección días no hábiles'!A:A,
IF(OR(F277=0,F277="",F277&lt;Parámetros!$B$5),"&gt;="&amp;Parámetros!$B$5,"&gt;="&amp;Listas!F277),
'Selección días no hábiles'!A:A,
IF(OR(G277=0,G277="",G277&gt;=Parámetros!$D$5),"&lt;="&amp;Parámetros!$D$5,"&lt;="&amp;Listas!G277),
'Selección días no hábiles'!C:C,"X"),0)</f>
        <v>43709</v>
      </c>
      <c r="K277" s="113">
        <f>IF(I277=1,
IF(AND(OR(F277=0,F277=""),OR(G277=0,G277="")),Parámetros!$D$8-Parámetros!$B$8+1,
IF(AND(F277&lt;=Parámetros!$B$8,OR(G277&gt;Parámetros!$D$8,G277="",G277=0)),Parámetros!$D$8-Parámetros!$B$8+1,
IF(AND(F277&lt;=Parámetros!$B$8,G277&lt;=Parámetros!$D$8),IF(OR(G277="",G277=0),Parámetros!$D$8-Parámetros!$B$8+1,G277-Parámetros!$B$8+1),
IF(AND(F277&gt;Parámetros!$B$8,OR(G277&gt;Parámetros!$D$8,G277="",G277=0)),Parámetros!$D$8-F277+1,
IF(AND(F277&gt;Parámetros!$B$8,G277&lt;=Parámetros!$D$8),G277-F277+1))))),0)
-
IF(I277=1,
COUNTIFS('Selección días no hábiles'!A:A,
IF(OR(F277=0,F277="",F277&lt;Parámetros!$B$8),"&gt;="&amp;Parámetros!$B$8,"&gt;="&amp;Listas!F277),
'Selección días no hábiles'!A:A,
IF(OR(G277=0,G277="",G277&gt;=Parámetros!$D$8),"&lt;="&amp;Parámetros!$D$8,"&lt;="&amp;Listas!G277),
'Selección días no hábiles'!C:C,"X"),0)</f>
        <v>1</v>
      </c>
    </row>
    <row r="278" spans="1:11">
      <c r="A278" s="23"/>
      <c r="B278" s="152">
        <v>28731437</v>
      </c>
      <c r="C278" s="153" t="s">
        <v>533</v>
      </c>
      <c r="D278" s="153" t="s">
        <v>1577</v>
      </c>
      <c r="E278" s="154" t="s">
        <v>250</v>
      </c>
      <c r="F278" s="146">
        <v>0</v>
      </c>
      <c r="G278" s="146">
        <v>0</v>
      </c>
      <c r="H278" s="113">
        <f>+IF(AND(OR(F278="",F278=0),OR(G278="",G278=0)),1,IF(AND(OR(F278&lt;=Parámetros!$B$5,F278=0,F278=""),OR(G278&gt;Parámetros!$B$5,G278="",G278=0)),1,IF(AND(F278&gt;Parámetros!$B$5,F278&lt;=Parámetros!$D$5,OR(Listas!G278&gt;Parámetros!$B$5,G278="",G278=0)),1,0)))</f>
        <v>1</v>
      </c>
      <c r="I278" s="113">
        <f>+IF(AND(OR(F278="",F278=0),OR(G278="",G278=0)),1,IF(AND(OR(F278&lt;=Parámetros!$B$8,F278=0,F278=""),OR(G278&gt;Parámetros!$B$8,G278="",G278=0)),1,IF(AND(F278&gt;Parámetros!$B$8,F278&lt;=Parámetros!$D$8,OR(Listas!G278&gt;Parámetros!$B$8,G278="",G278=0)),1,0)))</f>
        <v>1</v>
      </c>
      <c r="J278" s="113">
        <f>IF(H278=1,
IF(AND(OR(F278=0,F278=""),OR(G278=0,G278="")),Parámetros!$D$5-Parámetros!$B$5+1,
IF(AND(OR(F278&lt;=Parámetros!$B$5,F278=0,F278=""),OR(G278&gt;Parámetros!$D$5,G278="",G278=0)),Parámetros!$D$5-Parámetros!$B$5+1,
IF(AND(OR(F278&lt;=Parámetros!$B$5,F278=0,F278=""),G278&lt;=Parámetros!$D$5),IF(OR(G278="",G278=0),Parámetros!$D$5-Parámetros!$B$5+1,G278-Parámetros!$B$5+1),
IF(AND(F278&gt;Parámetros!$B$5,OR(G278&gt;Parámetros!$D$5,G278="",G278=0)),Parámetros!$D$5-F278+1,
IF(AND(F278&gt;Parámetros!$B$5,G278&lt;=Parámetros!$D$5),G278-F278+1))))),0)
-
IF(H278=1,
COUNTIFS('Selección días no hábiles'!A:A,
IF(OR(F278=0,F278="",F278&lt;Parámetros!$B$5),"&gt;="&amp;Parámetros!$B$5,"&gt;="&amp;Listas!F278),
'Selección días no hábiles'!A:A,
IF(OR(G278=0,G278="",G278&gt;=Parámetros!$D$5),"&lt;="&amp;Parámetros!$D$5,"&lt;="&amp;Listas!G278),
'Selección días no hábiles'!C:C,"X"),0)</f>
        <v>43709</v>
      </c>
      <c r="K278" s="113">
        <f>IF(I278=1,
IF(AND(OR(F278=0,F278=""),OR(G278=0,G278="")),Parámetros!$D$8-Parámetros!$B$8+1,
IF(AND(F278&lt;=Parámetros!$B$8,OR(G278&gt;Parámetros!$D$8,G278="",G278=0)),Parámetros!$D$8-Parámetros!$B$8+1,
IF(AND(F278&lt;=Parámetros!$B$8,G278&lt;=Parámetros!$D$8),IF(OR(G278="",G278=0),Parámetros!$D$8-Parámetros!$B$8+1,G278-Parámetros!$B$8+1),
IF(AND(F278&gt;Parámetros!$B$8,OR(G278&gt;Parámetros!$D$8,G278="",G278=0)),Parámetros!$D$8-F278+1,
IF(AND(F278&gt;Parámetros!$B$8,G278&lt;=Parámetros!$D$8),G278-F278+1))))),0)
-
IF(I278=1,
COUNTIFS('Selección días no hábiles'!A:A,
IF(OR(F278=0,F278="",F278&lt;Parámetros!$B$8),"&gt;="&amp;Parámetros!$B$8,"&gt;="&amp;Listas!F278),
'Selección días no hábiles'!A:A,
IF(OR(G278=0,G278="",G278&gt;=Parámetros!$D$8),"&lt;="&amp;Parámetros!$D$8,"&lt;="&amp;Listas!G278),
'Selección días no hábiles'!C:C,"X"),0)</f>
        <v>1</v>
      </c>
    </row>
    <row r="279" spans="1:11">
      <c r="A279" s="23"/>
      <c r="B279" s="152">
        <v>16778653</v>
      </c>
      <c r="C279" s="153" t="s">
        <v>534</v>
      </c>
      <c r="D279" s="153" t="s">
        <v>1578</v>
      </c>
      <c r="E279" s="154" t="s">
        <v>250</v>
      </c>
      <c r="F279" s="146">
        <v>0</v>
      </c>
      <c r="G279" s="146">
        <v>0</v>
      </c>
      <c r="H279" s="113">
        <f>+IF(AND(OR(F279="",F279=0),OR(G279="",G279=0)),1,IF(AND(OR(F279&lt;=Parámetros!$B$5,F279=0,F279=""),OR(G279&gt;Parámetros!$B$5,G279="",G279=0)),1,IF(AND(F279&gt;Parámetros!$B$5,F279&lt;=Parámetros!$D$5,OR(Listas!G279&gt;Parámetros!$B$5,G279="",G279=0)),1,0)))</f>
        <v>1</v>
      </c>
      <c r="I279" s="113">
        <f>+IF(AND(OR(F279="",F279=0),OR(G279="",G279=0)),1,IF(AND(OR(F279&lt;=Parámetros!$B$8,F279=0,F279=""),OR(G279&gt;Parámetros!$B$8,G279="",G279=0)),1,IF(AND(F279&gt;Parámetros!$B$8,F279&lt;=Parámetros!$D$8,OR(Listas!G279&gt;Parámetros!$B$8,G279="",G279=0)),1,0)))</f>
        <v>1</v>
      </c>
      <c r="J279" s="113">
        <f>IF(H279=1,
IF(AND(OR(F279=0,F279=""),OR(G279=0,G279="")),Parámetros!$D$5-Parámetros!$B$5+1,
IF(AND(OR(F279&lt;=Parámetros!$B$5,F279=0,F279=""),OR(G279&gt;Parámetros!$D$5,G279="",G279=0)),Parámetros!$D$5-Parámetros!$B$5+1,
IF(AND(OR(F279&lt;=Parámetros!$B$5,F279=0,F279=""),G279&lt;=Parámetros!$D$5),IF(OR(G279="",G279=0),Parámetros!$D$5-Parámetros!$B$5+1,G279-Parámetros!$B$5+1),
IF(AND(F279&gt;Parámetros!$B$5,OR(G279&gt;Parámetros!$D$5,G279="",G279=0)),Parámetros!$D$5-F279+1,
IF(AND(F279&gt;Parámetros!$B$5,G279&lt;=Parámetros!$D$5),G279-F279+1))))),0)
-
IF(H279=1,
COUNTIFS('Selección días no hábiles'!A:A,
IF(OR(F279=0,F279="",F279&lt;Parámetros!$B$5),"&gt;="&amp;Parámetros!$B$5,"&gt;="&amp;Listas!F279),
'Selección días no hábiles'!A:A,
IF(OR(G279=0,G279="",G279&gt;=Parámetros!$D$5),"&lt;="&amp;Parámetros!$D$5,"&lt;="&amp;Listas!G279),
'Selección días no hábiles'!C:C,"X"),0)</f>
        <v>43709</v>
      </c>
      <c r="K279" s="113">
        <f>IF(I279=1,
IF(AND(OR(F279=0,F279=""),OR(G279=0,G279="")),Parámetros!$D$8-Parámetros!$B$8+1,
IF(AND(F279&lt;=Parámetros!$B$8,OR(G279&gt;Parámetros!$D$8,G279="",G279=0)),Parámetros!$D$8-Parámetros!$B$8+1,
IF(AND(F279&lt;=Parámetros!$B$8,G279&lt;=Parámetros!$D$8),IF(OR(G279="",G279=0),Parámetros!$D$8-Parámetros!$B$8+1,G279-Parámetros!$B$8+1),
IF(AND(F279&gt;Parámetros!$B$8,OR(G279&gt;Parámetros!$D$8,G279="",G279=0)),Parámetros!$D$8-F279+1,
IF(AND(F279&gt;Parámetros!$B$8,G279&lt;=Parámetros!$D$8),G279-F279+1))))),0)
-
IF(I279=1,
COUNTIFS('Selección días no hábiles'!A:A,
IF(OR(F279=0,F279="",F279&lt;Parámetros!$B$8),"&gt;="&amp;Parámetros!$B$8,"&gt;="&amp;Listas!F279),
'Selección días no hábiles'!A:A,
IF(OR(G279=0,G279="",G279&gt;=Parámetros!$D$8),"&lt;="&amp;Parámetros!$D$8,"&lt;="&amp;Listas!G279),
'Selección días no hábiles'!C:C,"X"),0)</f>
        <v>1</v>
      </c>
    </row>
    <row r="280" spans="1:11">
      <c r="A280" s="23"/>
      <c r="B280" s="152">
        <v>30459185</v>
      </c>
      <c r="C280" s="153" t="s">
        <v>535</v>
      </c>
      <c r="D280" s="153" t="s">
        <v>1579</v>
      </c>
      <c r="E280" s="154" t="s">
        <v>250</v>
      </c>
      <c r="F280" s="146">
        <v>0</v>
      </c>
      <c r="G280" s="146">
        <v>0</v>
      </c>
      <c r="H280" s="113">
        <f>+IF(AND(OR(F280="",F280=0),OR(G280="",G280=0)),1,IF(AND(OR(F280&lt;=Parámetros!$B$5,F280=0,F280=""),OR(G280&gt;Parámetros!$B$5,G280="",G280=0)),1,IF(AND(F280&gt;Parámetros!$B$5,F280&lt;=Parámetros!$D$5,OR(Listas!G280&gt;Parámetros!$B$5,G280="",G280=0)),1,0)))</f>
        <v>1</v>
      </c>
      <c r="I280" s="113">
        <f>+IF(AND(OR(F280="",F280=0),OR(G280="",G280=0)),1,IF(AND(OR(F280&lt;=Parámetros!$B$8,F280=0,F280=""),OR(G280&gt;Parámetros!$B$8,G280="",G280=0)),1,IF(AND(F280&gt;Parámetros!$B$8,F280&lt;=Parámetros!$D$8,OR(Listas!G280&gt;Parámetros!$B$8,G280="",G280=0)),1,0)))</f>
        <v>1</v>
      </c>
      <c r="J280" s="113">
        <f>IF(H280=1,
IF(AND(OR(F280=0,F280=""),OR(G280=0,G280="")),Parámetros!$D$5-Parámetros!$B$5+1,
IF(AND(OR(F280&lt;=Parámetros!$B$5,F280=0,F280=""),OR(G280&gt;Parámetros!$D$5,G280="",G280=0)),Parámetros!$D$5-Parámetros!$B$5+1,
IF(AND(OR(F280&lt;=Parámetros!$B$5,F280=0,F280=""),G280&lt;=Parámetros!$D$5),IF(OR(G280="",G280=0),Parámetros!$D$5-Parámetros!$B$5+1,G280-Parámetros!$B$5+1),
IF(AND(F280&gt;Parámetros!$B$5,OR(G280&gt;Parámetros!$D$5,G280="",G280=0)),Parámetros!$D$5-F280+1,
IF(AND(F280&gt;Parámetros!$B$5,G280&lt;=Parámetros!$D$5),G280-F280+1))))),0)
-
IF(H280=1,
COUNTIFS('Selección días no hábiles'!A:A,
IF(OR(F280=0,F280="",F280&lt;Parámetros!$B$5),"&gt;="&amp;Parámetros!$B$5,"&gt;="&amp;Listas!F280),
'Selección días no hábiles'!A:A,
IF(OR(G280=0,G280="",G280&gt;=Parámetros!$D$5),"&lt;="&amp;Parámetros!$D$5,"&lt;="&amp;Listas!G280),
'Selección días no hábiles'!C:C,"X"),0)</f>
        <v>43709</v>
      </c>
      <c r="K280" s="113">
        <f>IF(I280=1,
IF(AND(OR(F280=0,F280=""),OR(G280=0,G280="")),Parámetros!$D$8-Parámetros!$B$8+1,
IF(AND(F280&lt;=Parámetros!$B$8,OR(G280&gt;Parámetros!$D$8,G280="",G280=0)),Parámetros!$D$8-Parámetros!$B$8+1,
IF(AND(F280&lt;=Parámetros!$B$8,G280&lt;=Parámetros!$D$8),IF(OR(G280="",G280=0),Parámetros!$D$8-Parámetros!$B$8+1,G280-Parámetros!$B$8+1),
IF(AND(F280&gt;Parámetros!$B$8,OR(G280&gt;Parámetros!$D$8,G280="",G280=0)),Parámetros!$D$8-F280+1,
IF(AND(F280&gt;Parámetros!$B$8,G280&lt;=Parámetros!$D$8),G280-F280+1))))),0)
-
IF(I280=1,
COUNTIFS('Selección días no hábiles'!A:A,
IF(OR(F280=0,F280="",F280&lt;Parámetros!$B$8),"&gt;="&amp;Parámetros!$B$8,"&gt;="&amp;Listas!F280),
'Selección días no hábiles'!A:A,
IF(OR(G280=0,G280="",G280&gt;=Parámetros!$D$8),"&lt;="&amp;Parámetros!$D$8,"&lt;="&amp;Listas!G280),
'Selección días no hábiles'!C:C,"X"),0)</f>
        <v>1</v>
      </c>
    </row>
    <row r="281" spans="1:11">
      <c r="A281" s="23"/>
      <c r="B281" s="152">
        <v>26289698</v>
      </c>
      <c r="C281" s="153" t="s">
        <v>536</v>
      </c>
      <c r="D281" s="153" t="s">
        <v>1580</v>
      </c>
      <c r="E281" s="154" t="s">
        <v>250</v>
      </c>
      <c r="F281" s="146">
        <v>0</v>
      </c>
      <c r="G281" s="146">
        <v>0</v>
      </c>
      <c r="H281" s="113">
        <f>+IF(AND(OR(F281="",F281=0),OR(G281="",G281=0)),1,IF(AND(OR(F281&lt;=Parámetros!$B$5,F281=0,F281=""),OR(G281&gt;Parámetros!$B$5,G281="",G281=0)),1,IF(AND(F281&gt;Parámetros!$B$5,F281&lt;=Parámetros!$D$5,OR(Listas!G281&gt;Parámetros!$B$5,G281="",G281=0)),1,0)))</f>
        <v>1</v>
      </c>
      <c r="I281" s="113">
        <f>+IF(AND(OR(F281="",F281=0),OR(G281="",G281=0)),1,IF(AND(OR(F281&lt;=Parámetros!$B$8,F281=0,F281=""),OR(G281&gt;Parámetros!$B$8,G281="",G281=0)),1,IF(AND(F281&gt;Parámetros!$B$8,F281&lt;=Parámetros!$D$8,OR(Listas!G281&gt;Parámetros!$B$8,G281="",G281=0)),1,0)))</f>
        <v>1</v>
      </c>
      <c r="J281" s="113">
        <f>IF(H281=1,
IF(AND(OR(F281=0,F281=""),OR(G281=0,G281="")),Parámetros!$D$5-Parámetros!$B$5+1,
IF(AND(OR(F281&lt;=Parámetros!$B$5,F281=0,F281=""),OR(G281&gt;Parámetros!$D$5,G281="",G281=0)),Parámetros!$D$5-Parámetros!$B$5+1,
IF(AND(OR(F281&lt;=Parámetros!$B$5,F281=0,F281=""),G281&lt;=Parámetros!$D$5),IF(OR(G281="",G281=0),Parámetros!$D$5-Parámetros!$B$5+1,G281-Parámetros!$B$5+1),
IF(AND(F281&gt;Parámetros!$B$5,OR(G281&gt;Parámetros!$D$5,G281="",G281=0)),Parámetros!$D$5-F281+1,
IF(AND(F281&gt;Parámetros!$B$5,G281&lt;=Parámetros!$D$5),G281-F281+1))))),0)
-
IF(H281=1,
COUNTIFS('Selección días no hábiles'!A:A,
IF(OR(F281=0,F281="",F281&lt;Parámetros!$B$5),"&gt;="&amp;Parámetros!$B$5,"&gt;="&amp;Listas!F281),
'Selección días no hábiles'!A:A,
IF(OR(G281=0,G281="",G281&gt;=Parámetros!$D$5),"&lt;="&amp;Parámetros!$D$5,"&lt;="&amp;Listas!G281),
'Selección días no hábiles'!C:C,"X"),0)</f>
        <v>43709</v>
      </c>
      <c r="K281" s="113">
        <f>IF(I281=1,
IF(AND(OR(F281=0,F281=""),OR(G281=0,G281="")),Parámetros!$D$8-Parámetros!$B$8+1,
IF(AND(F281&lt;=Parámetros!$B$8,OR(G281&gt;Parámetros!$D$8,G281="",G281=0)),Parámetros!$D$8-Parámetros!$B$8+1,
IF(AND(F281&lt;=Parámetros!$B$8,G281&lt;=Parámetros!$D$8),IF(OR(G281="",G281=0),Parámetros!$D$8-Parámetros!$B$8+1,G281-Parámetros!$B$8+1),
IF(AND(F281&gt;Parámetros!$B$8,OR(G281&gt;Parámetros!$D$8,G281="",G281=0)),Parámetros!$D$8-F281+1,
IF(AND(F281&gt;Parámetros!$B$8,G281&lt;=Parámetros!$D$8),G281-F281+1))))),0)
-
IF(I281=1,
COUNTIFS('Selección días no hábiles'!A:A,
IF(OR(F281=0,F281="",F281&lt;Parámetros!$B$8),"&gt;="&amp;Parámetros!$B$8,"&gt;="&amp;Listas!F281),
'Selección días no hábiles'!A:A,
IF(OR(G281=0,G281="",G281&gt;=Parámetros!$D$8),"&lt;="&amp;Parámetros!$D$8,"&lt;="&amp;Listas!G281),
'Selección días no hábiles'!C:C,"X"),0)</f>
        <v>1</v>
      </c>
    </row>
    <row r="282" spans="1:11">
      <c r="A282" s="23"/>
      <c r="B282" s="152">
        <v>36052065</v>
      </c>
      <c r="C282" s="153" t="s">
        <v>537</v>
      </c>
      <c r="D282" s="153" t="s">
        <v>1529</v>
      </c>
      <c r="E282" s="154" t="s">
        <v>250</v>
      </c>
      <c r="F282" s="146">
        <v>0</v>
      </c>
      <c r="G282" s="146">
        <v>0</v>
      </c>
      <c r="H282" s="113">
        <f>+IF(AND(OR(F282="",F282=0),OR(G282="",G282=0)),1,IF(AND(OR(F282&lt;=Parámetros!$B$5,F282=0,F282=""),OR(G282&gt;Parámetros!$B$5,G282="",G282=0)),1,IF(AND(F282&gt;Parámetros!$B$5,F282&lt;=Parámetros!$D$5,OR(Listas!G282&gt;Parámetros!$B$5,G282="",G282=0)),1,0)))</f>
        <v>1</v>
      </c>
      <c r="I282" s="113">
        <f>+IF(AND(OR(F282="",F282=0),OR(G282="",G282=0)),1,IF(AND(OR(F282&lt;=Parámetros!$B$8,F282=0,F282=""),OR(G282&gt;Parámetros!$B$8,G282="",G282=0)),1,IF(AND(F282&gt;Parámetros!$B$8,F282&lt;=Parámetros!$D$8,OR(Listas!G282&gt;Parámetros!$B$8,G282="",G282=0)),1,0)))</f>
        <v>1</v>
      </c>
      <c r="J282" s="113">
        <f>IF(H282=1,
IF(AND(OR(F282=0,F282=""),OR(G282=0,G282="")),Parámetros!$D$5-Parámetros!$B$5+1,
IF(AND(OR(F282&lt;=Parámetros!$B$5,F282=0,F282=""),OR(G282&gt;Parámetros!$D$5,G282="",G282=0)),Parámetros!$D$5-Parámetros!$B$5+1,
IF(AND(OR(F282&lt;=Parámetros!$B$5,F282=0,F282=""),G282&lt;=Parámetros!$D$5),IF(OR(G282="",G282=0),Parámetros!$D$5-Parámetros!$B$5+1,G282-Parámetros!$B$5+1),
IF(AND(F282&gt;Parámetros!$B$5,OR(G282&gt;Parámetros!$D$5,G282="",G282=0)),Parámetros!$D$5-F282+1,
IF(AND(F282&gt;Parámetros!$B$5,G282&lt;=Parámetros!$D$5),G282-F282+1))))),0)
-
IF(H282=1,
COUNTIFS('Selección días no hábiles'!A:A,
IF(OR(F282=0,F282="",F282&lt;Parámetros!$B$5),"&gt;="&amp;Parámetros!$B$5,"&gt;="&amp;Listas!F282),
'Selección días no hábiles'!A:A,
IF(OR(G282=0,G282="",G282&gt;=Parámetros!$D$5),"&lt;="&amp;Parámetros!$D$5,"&lt;="&amp;Listas!G282),
'Selección días no hábiles'!C:C,"X"),0)</f>
        <v>43709</v>
      </c>
      <c r="K282" s="113">
        <f>IF(I282=1,
IF(AND(OR(F282=0,F282=""),OR(G282=0,G282="")),Parámetros!$D$8-Parámetros!$B$8+1,
IF(AND(F282&lt;=Parámetros!$B$8,OR(G282&gt;Parámetros!$D$8,G282="",G282=0)),Parámetros!$D$8-Parámetros!$B$8+1,
IF(AND(F282&lt;=Parámetros!$B$8,G282&lt;=Parámetros!$D$8),IF(OR(G282="",G282=0),Parámetros!$D$8-Parámetros!$B$8+1,G282-Parámetros!$B$8+1),
IF(AND(F282&gt;Parámetros!$B$8,OR(G282&gt;Parámetros!$D$8,G282="",G282=0)),Parámetros!$D$8-F282+1,
IF(AND(F282&gt;Parámetros!$B$8,G282&lt;=Parámetros!$D$8),G282-F282+1))))),0)
-
IF(I282=1,
COUNTIFS('Selección días no hábiles'!A:A,
IF(OR(F282=0,F282="",F282&lt;Parámetros!$B$8),"&gt;="&amp;Parámetros!$B$8,"&gt;="&amp;Listas!F282),
'Selección días no hábiles'!A:A,
IF(OR(G282=0,G282="",G282&gt;=Parámetros!$D$8),"&lt;="&amp;Parámetros!$D$8,"&lt;="&amp;Listas!G282),
'Selección días no hábiles'!C:C,"X"),0)</f>
        <v>1</v>
      </c>
    </row>
    <row r="283" spans="1:11">
      <c r="A283" s="23"/>
      <c r="B283" s="152">
        <v>12471953</v>
      </c>
      <c r="C283" s="153" t="s">
        <v>538</v>
      </c>
      <c r="D283" s="153" t="s">
        <v>90</v>
      </c>
      <c r="E283" s="154" t="s">
        <v>250</v>
      </c>
      <c r="F283" s="146">
        <v>0</v>
      </c>
      <c r="G283" s="146">
        <v>0</v>
      </c>
      <c r="H283" s="113">
        <f>+IF(AND(OR(F283="",F283=0),OR(G283="",G283=0)),1,IF(AND(OR(F283&lt;=Parámetros!$B$5,F283=0,F283=""),OR(G283&gt;Parámetros!$B$5,G283="",G283=0)),1,IF(AND(F283&gt;Parámetros!$B$5,F283&lt;=Parámetros!$D$5,OR(Listas!G283&gt;Parámetros!$B$5,G283="",G283=0)),1,0)))</f>
        <v>1</v>
      </c>
      <c r="I283" s="113">
        <f>+IF(AND(OR(F283="",F283=0),OR(G283="",G283=0)),1,IF(AND(OR(F283&lt;=Parámetros!$B$8,F283=0,F283=""),OR(G283&gt;Parámetros!$B$8,G283="",G283=0)),1,IF(AND(F283&gt;Parámetros!$B$8,F283&lt;=Parámetros!$D$8,OR(Listas!G283&gt;Parámetros!$B$8,G283="",G283=0)),1,0)))</f>
        <v>1</v>
      </c>
      <c r="J283" s="113">
        <f>IF(H283=1,
IF(AND(OR(F283=0,F283=""),OR(G283=0,G283="")),Parámetros!$D$5-Parámetros!$B$5+1,
IF(AND(OR(F283&lt;=Parámetros!$B$5,F283=0,F283=""),OR(G283&gt;Parámetros!$D$5,G283="",G283=0)),Parámetros!$D$5-Parámetros!$B$5+1,
IF(AND(OR(F283&lt;=Parámetros!$B$5,F283=0,F283=""),G283&lt;=Parámetros!$D$5),IF(OR(G283="",G283=0),Parámetros!$D$5-Parámetros!$B$5+1,G283-Parámetros!$B$5+1),
IF(AND(F283&gt;Parámetros!$B$5,OR(G283&gt;Parámetros!$D$5,G283="",G283=0)),Parámetros!$D$5-F283+1,
IF(AND(F283&gt;Parámetros!$B$5,G283&lt;=Parámetros!$D$5),G283-F283+1))))),0)
-
IF(H283=1,
COUNTIFS('Selección días no hábiles'!A:A,
IF(OR(F283=0,F283="",F283&lt;Parámetros!$B$5),"&gt;="&amp;Parámetros!$B$5,"&gt;="&amp;Listas!F283),
'Selección días no hábiles'!A:A,
IF(OR(G283=0,G283="",G283&gt;=Parámetros!$D$5),"&lt;="&amp;Parámetros!$D$5,"&lt;="&amp;Listas!G283),
'Selección días no hábiles'!C:C,"X"),0)</f>
        <v>43709</v>
      </c>
      <c r="K283" s="113">
        <f>IF(I283=1,
IF(AND(OR(F283=0,F283=""),OR(G283=0,G283="")),Parámetros!$D$8-Parámetros!$B$8+1,
IF(AND(F283&lt;=Parámetros!$B$8,OR(G283&gt;Parámetros!$D$8,G283="",G283=0)),Parámetros!$D$8-Parámetros!$B$8+1,
IF(AND(F283&lt;=Parámetros!$B$8,G283&lt;=Parámetros!$D$8),IF(OR(G283="",G283=0),Parámetros!$D$8-Parámetros!$B$8+1,G283-Parámetros!$B$8+1),
IF(AND(F283&gt;Parámetros!$B$8,OR(G283&gt;Parámetros!$D$8,G283="",G283=0)),Parámetros!$D$8-F283+1,
IF(AND(F283&gt;Parámetros!$B$8,G283&lt;=Parámetros!$D$8),G283-F283+1))))),0)
-
IF(I283=1,
COUNTIFS('Selección días no hábiles'!A:A,
IF(OR(F283=0,F283="",F283&lt;Parámetros!$B$8),"&gt;="&amp;Parámetros!$B$8,"&gt;="&amp;Listas!F283),
'Selección días no hábiles'!A:A,
IF(OR(G283=0,G283="",G283&gt;=Parámetros!$D$8),"&lt;="&amp;Parámetros!$D$8,"&lt;="&amp;Listas!G283),
'Selección días no hábiles'!C:C,"X"),0)</f>
        <v>1</v>
      </c>
    </row>
    <row r="284" spans="1:11">
      <c r="A284" s="23"/>
      <c r="B284" s="152">
        <v>28150411</v>
      </c>
      <c r="C284" s="153" t="s">
        <v>508</v>
      </c>
      <c r="D284" s="153" t="s">
        <v>1581</v>
      </c>
      <c r="E284" s="154" t="s">
        <v>250</v>
      </c>
      <c r="F284" s="146">
        <v>0</v>
      </c>
      <c r="G284" s="146">
        <v>0</v>
      </c>
      <c r="H284" s="113">
        <f>+IF(AND(OR(F284="",F284=0),OR(G284="",G284=0)),1,IF(AND(OR(F284&lt;=Parámetros!$B$5,F284=0,F284=""),OR(G284&gt;Parámetros!$B$5,G284="",G284=0)),1,IF(AND(F284&gt;Parámetros!$B$5,F284&lt;=Parámetros!$D$5,OR(Listas!G284&gt;Parámetros!$B$5,G284="",G284=0)),1,0)))</f>
        <v>1</v>
      </c>
      <c r="I284" s="113">
        <f>+IF(AND(OR(F284="",F284=0),OR(G284="",G284=0)),1,IF(AND(OR(F284&lt;=Parámetros!$B$8,F284=0,F284=""),OR(G284&gt;Parámetros!$B$8,G284="",G284=0)),1,IF(AND(F284&gt;Parámetros!$B$8,F284&lt;=Parámetros!$D$8,OR(Listas!G284&gt;Parámetros!$B$8,G284="",G284=0)),1,0)))</f>
        <v>1</v>
      </c>
      <c r="J284" s="113">
        <f>IF(H284=1,
IF(AND(OR(F284=0,F284=""),OR(G284=0,G284="")),Parámetros!$D$5-Parámetros!$B$5+1,
IF(AND(OR(F284&lt;=Parámetros!$B$5,F284=0,F284=""),OR(G284&gt;Parámetros!$D$5,G284="",G284=0)),Parámetros!$D$5-Parámetros!$B$5+1,
IF(AND(OR(F284&lt;=Parámetros!$B$5,F284=0,F284=""),G284&lt;=Parámetros!$D$5),IF(OR(G284="",G284=0),Parámetros!$D$5-Parámetros!$B$5+1,G284-Parámetros!$B$5+1),
IF(AND(F284&gt;Parámetros!$B$5,OR(G284&gt;Parámetros!$D$5,G284="",G284=0)),Parámetros!$D$5-F284+1,
IF(AND(F284&gt;Parámetros!$B$5,G284&lt;=Parámetros!$D$5),G284-F284+1))))),0)
-
IF(H284=1,
COUNTIFS('Selección días no hábiles'!A:A,
IF(OR(F284=0,F284="",F284&lt;Parámetros!$B$5),"&gt;="&amp;Parámetros!$B$5,"&gt;="&amp;Listas!F284),
'Selección días no hábiles'!A:A,
IF(OR(G284=0,G284="",G284&gt;=Parámetros!$D$5),"&lt;="&amp;Parámetros!$D$5,"&lt;="&amp;Listas!G284),
'Selección días no hábiles'!C:C,"X"),0)</f>
        <v>43709</v>
      </c>
      <c r="K284" s="113">
        <f>IF(I284=1,
IF(AND(OR(F284=0,F284=""),OR(G284=0,G284="")),Parámetros!$D$8-Parámetros!$B$8+1,
IF(AND(F284&lt;=Parámetros!$B$8,OR(G284&gt;Parámetros!$D$8,G284="",G284=0)),Parámetros!$D$8-Parámetros!$B$8+1,
IF(AND(F284&lt;=Parámetros!$B$8,G284&lt;=Parámetros!$D$8),IF(OR(G284="",G284=0),Parámetros!$D$8-Parámetros!$B$8+1,G284-Parámetros!$B$8+1),
IF(AND(F284&gt;Parámetros!$B$8,OR(G284&gt;Parámetros!$D$8,G284="",G284=0)),Parámetros!$D$8-F284+1,
IF(AND(F284&gt;Parámetros!$B$8,G284&lt;=Parámetros!$D$8),G284-F284+1))))),0)
-
IF(I284=1,
COUNTIFS('Selección días no hábiles'!A:A,
IF(OR(F284=0,F284="",F284&lt;Parámetros!$B$8),"&gt;="&amp;Parámetros!$B$8,"&gt;="&amp;Listas!F284),
'Selección días no hábiles'!A:A,
IF(OR(G284=0,G284="",G284&gt;=Parámetros!$D$8),"&lt;="&amp;Parámetros!$D$8,"&lt;="&amp;Listas!G284),
'Selección días no hábiles'!C:C,"X"),0)</f>
        <v>1</v>
      </c>
    </row>
    <row r="285" spans="1:11">
      <c r="A285" s="23"/>
      <c r="B285" s="152">
        <v>33452424</v>
      </c>
      <c r="C285" s="153" t="s">
        <v>539</v>
      </c>
      <c r="D285" s="153" t="s">
        <v>1582</v>
      </c>
      <c r="E285" s="154" t="s">
        <v>250</v>
      </c>
      <c r="F285" s="146">
        <v>0</v>
      </c>
      <c r="G285" s="146">
        <v>0</v>
      </c>
      <c r="H285" s="113">
        <f>+IF(AND(OR(F285="",F285=0),OR(G285="",G285=0)),1,IF(AND(OR(F285&lt;=Parámetros!$B$5,F285=0,F285=""),OR(G285&gt;Parámetros!$B$5,G285="",G285=0)),1,IF(AND(F285&gt;Parámetros!$B$5,F285&lt;=Parámetros!$D$5,OR(Listas!G285&gt;Parámetros!$B$5,G285="",G285=0)),1,0)))</f>
        <v>1</v>
      </c>
      <c r="I285" s="113">
        <f>+IF(AND(OR(F285="",F285=0),OR(G285="",G285=0)),1,IF(AND(OR(F285&lt;=Parámetros!$B$8,F285=0,F285=""),OR(G285&gt;Parámetros!$B$8,G285="",G285=0)),1,IF(AND(F285&gt;Parámetros!$B$8,F285&lt;=Parámetros!$D$8,OR(Listas!G285&gt;Parámetros!$B$8,G285="",G285=0)),1,0)))</f>
        <v>1</v>
      </c>
      <c r="J285" s="113">
        <f>IF(H285=1,
IF(AND(OR(F285=0,F285=""),OR(G285=0,G285="")),Parámetros!$D$5-Parámetros!$B$5+1,
IF(AND(OR(F285&lt;=Parámetros!$B$5,F285=0,F285=""),OR(G285&gt;Parámetros!$D$5,G285="",G285=0)),Parámetros!$D$5-Parámetros!$B$5+1,
IF(AND(OR(F285&lt;=Parámetros!$B$5,F285=0,F285=""),G285&lt;=Parámetros!$D$5),IF(OR(G285="",G285=0),Parámetros!$D$5-Parámetros!$B$5+1,G285-Parámetros!$B$5+1),
IF(AND(F285&gt;Parámetros!$B$5,OR(G285&gt;Parámetros!$D$5,G285="",G285=0)),Parámetros!$D$5-F285+1,
IF(AND(F285&gt;Parámetros!$B$5,G285&lt;=Parámetros!$D$5),G285-F285+1))))),0)
-
IF(H285=1,
COUNTIFS('Selección días no hábiles'!A:A,
IF(OR(F285=0,F285="",F285&lt;Parámetros!$B$5),"&gt;="&amp;Parámetros!$B$5,"&gt;="&amp;Listas!F285),
'Selección días no hábiles'!A:A,
IF(OR(G285=0,G285="",G285&gt;=Parámetros!$D$5),"&lt;="&amp;Parámetros!$D$5,"&lt;="&amp;Listas!G285),
'Selección días no hábiles'!C:C,"X"),0)</f>
        <v>43709</v>
      </c>
      <c r="K285" s="113">
        <f>IF(I285=1,
IF(AND(OR(F285=0,F285=""),OR(G285=0,G285="")),Parámetros!$D$8-Parámetros!$B$8+1,
IF(AND(F285&lt;=Parámetros!$B$8,OR(G285&gt;Parámetros!$D$8,G285="",G285=0)),Parámetros!$D$8-Parámetros!$B$8+1,
IF(AND(F285&lt;=Parámetros!$B$8,G285&lt;=Parámetros!$D$8),IF(OR(G285="",G285=0),Parámetros!$D$8-Parámetros!$B$8+1,G285-Parámetros!$B$8+1),
IF(AND(F285&gt;Parámetros!$B$8,OR(G285&gt;Parámetros!$D$8,G285="",G285=0)),Parámetros!$D$8-F285+1,
IF(AND(F285&gt;Parámetros!$B$8,G285&lt;=Parámetros!$D$8),G285-F285+1))))),0)
-
IF(I285=1,
COUNTIFS('Selección días no hábiles'!A:A,
IF(OR(F285=0,F285="",F285&lt;Parámetros!$B$8),"&gt;="&amp;Parámetros!$B$8,"&gt;="&amp;Listas!F285),
'Selección días no hábiles'!A:A,
IF(OR(G285=0,G285="",G285&gt;=Parámetros!$D$8),"&lt;="&amp;Parámetros!$D$8,"&lt;="&amp;Listas!G285),
'Selección días no hábiles'!C:C,"X"),0)</f>
        <v>1</v>
      </c>
    </row>
    <row r="286" spans="1:11">
      <c r="A286" s="23"/>
      <c r="B286" s="152">
        <v>36001023</v>
      </c>
      <c r="C286" s="153" t="s">
        <v>540</v>
      </c>
      <c r="D286" s="153" t="s">
        <v>1583</v>
      </c>
      <c r="E286" s="154" t="s">
        <v>250</v>
      </c>
      <c r="F286" s="146">
        <v>0</v>
      </c>
      <c r="G286" s="146">
        <v>0</v>
      </c>
      <c r="H286" s="113">
        <f>+IF(AND(OR(F286="",F286=0),OR(G286="",G286=0)),1,IF(AND(OR(F286&lt;=Parámetros!$B$5,F286=0,F286=""),OR(G286&gt;Parámetros!$B$5,G286="",G286=0)),1,IF(AND(F286&gt;Parámetros!$B$5,F286&lt;=Parámetros!$D$5,OR(Listas!G286&gt;Parámetros!$B$5,G286="",G286=0)),1,0)))</f>
        <v>1</v>
      </c>
      <c r="I286" s="113">
        <f>+IF(AND(OR(F286="",F286=0),OR(G286="",G286=0)),1,IF(AND(OR(F286&lt;=Parámetros!$B$8,F286=0,F286=""),OR(G286&gt;Parámetros!$B$8,G286="",G286=0)),1,IF(AND(F286&gt;Parámetros!$B$8,F286&lt;=Parámetros!$D$8,OR(Listas!G286&gt;Parámetros!$B$8,G286="",G286=0)),1,0)))</f>
        <v>1</v>
      </c>
      <c r="J286" s="113">
        <f>IF(H286=1,
IF(AND(OR(F286=0,F286=""),OR(G286=0,G286="")),Parámetros!$D$5-Parámetros!$B$5+1,
IF(AND(OR(F286&lt;=Parámetros!$B$5,F286=0,F286=""),OR(G286&gt;Parámetros!$D$5,G286="",G286=0)),Parámetros!$D$5-Parámetros!$B$5+1,
IF(AND(OR(F286&lt;=Parámetros!$B$5,F286=0,F286=""),G286&lt;=Parámetros!$D$5),IF(OR(G286="",G286=0),Parámetros!$D$5-Parámetros!$B$5+1,G286-Parámetros!$B$5+1),
IF(AND(F286&gt;Parámetros!$B$5,OR(G286&gt;Parámetros!$D$5,G286="",G286=0)),Parámetros!$D$5-F286+1,
IF(AND(F286&gt;Parámetros!$B$5,G286&lt;=Parámetros!$D$5),G286-F286+1))))),0)
-
IF(H286=1,
COUNTIFS('Selección días no hábiles'!A:A,
IF(OR(F286=0,F286="",F286&lt;Parámetros!$B$5),"&gt;="&amp;Parámetros!$B$5,"&gt;="&amp;Listas!F286),
'Selección días no hábiles'!A:A,
IF(OR(G286=0,G286="",G286&gt;=Parámetros!$D$5),"&lt;="&amp;Parámetros!$D$5,"&lt;="&amp;Listas!G286),
'Selección días no hábiles'!C:C,"X"),0)</f>
        <v>43709</v>
      </c>
      <c r="K286" s="113">
        <f>IF(I286=1,
IF(AND(OR(F286=0,F286=""),OR(G286=0,G286="")),Parámetros!$D$8-Parámetros!$B$8+1,
IF(AND(F286&lt;=Parámetros!$B$8,OR(G286&gt;Parámetros!$D$8,G286="",G286=0)),Parámetros!$D$8-Parámetros!$B$8+1,
IF(AND(F286&lt;=Parámetros!$B$8,G286&lt;=Parámetros!$D$8),IF(OR(G286="",G286=0),Parámetros!$D$8-Parámetros!$B$8+1,G286-Parámetros!$B$8+1),
IF(AND(F286&gt;Parámetros!$B$8,OR(G286&gt;Parámetros!$D$8,G286="",G286=0)),Parámetros!$D$8-F286+1,
IF(AND(F286&gt;Parámetros!$B$8,G286&lt;=Parámetros!$D$8),G286-F286+1))))),0)
-
IF(I286=1,
COUNTIFS('Selección días no hábiles'!A:A,
IF(OR(F286=0,F286="",F286&lt;Parámetros!$B$8),"&gt;="&amp;Parámetros!$B$8,"&gt;="&amp;Listas!F286),
'Selección días no hábiles'!A:A,
IF(OR(G286=0,G286="",G286&gt;=Parámetros!$D$8),"&lt;="&amp;Parámetros!$D$8,"&lt;="&amp;Listas!G286),
'Selección días no hábiles'!C:C,"X"),0)</f>
        <v>1</v>
      </c>
    </row>
    <row r="287" spans="1:11">
      <c r="A287" s="23"/>
      <c r="B287" s="152">
        <v>95749846</v>
      </c>
      <c r="C287" s="153" t="s">
        <v>541</v>
      </c>
      <c r="D287" s="153" t="s">
        <v>1584</v>
      </c>
      <c r="E287" s="154" t="s">
        <v>250</v>
      </c>
      <c r="F287" s="146">
        <v>0</v>
      </c>
      <c r="G287" s="146">
        <v>0</v>
      </c>
      <c r="H287" s="113">
        <f>+IF(AND(OR(F287="",F287=0),OR(G287="",G287=0)),1,IF(AND(OR(F287&lt;=Parámetros!$B$5,F287=0,F287=""),OR(G287&gt;Parámetros!$B$5,G287="",G287=0)),1,IF(AND(F287&gt;Parámetros!$B$5,F287&lt;=Parámetros!$D$5,OR(Listas!G287&gt;Parámetros!$B$5,G287="",G287=0)),1,0)))</f>
        <v>1</v>
      </c>
      <c r="I287" s="113">
        <f>+IF(AND(OR(F287="",F287=0),OR(G287="",G287=0)),1,IF(AND(OR(F287&lt;=Parámetros!$B$8,F287=0,F287=""),OR(G287&gt;Parámetros!$B$8,G287="",G287=0)),1,IF(AND(F287&gt;Parámetros!$B$8,F287&lt;=Parámetros!$D$8,OR(Listas!G287&gt;Parámetros!$B$8,G287="",G287=0)),1,0)))</f>
        <v>1</v>
      </c>
      <c r="J287" s="113">
        <f>IF(H287=1,
IF(AND(OR(F287=0,F287=""),OR(G287=0,G287="")),Parámetros!$D$5-Parámetros!$B$5+1,
IF(AND(OR(F287&lt;=Parámetros!$B$5,F287=0,F287=""),OR(G287&gt;Parámetros!$D$5,G287="",G287=0)),Parámetros!$D$5-Parámetros!$B$5+1,
IF(AND(OR(F287&lt;=Parámetros!$B$5,F287=0,F287=""),G287&lt;=Parámetros!$D$5),IF(OR(G287="",G287=0),Parámetros!$D$5-Parámetros!$B$5+1,G287-Parámetros!$B$5+1),
IF(AND(F287&gt;Parámetros!$B$5,OR(G287&gt;Parámetros!$D$5,G287="",G287=0)),Parámetros!$D$5-F287+1,
IF(AND(F287&gt;Parámetros!$B$5,G287&lt;=Parámetros!$D$5),G287-F287+1))))),0)
-
IF(H287=1,
COUNTIFS('Selección días no hábiles'!A:A,
IF(OR(F287=0,F287="",F287&lt;Parámetros!$B$5),"&gt;="&amp;Parámetros!$B$5,"&gt;="&amp;Listas!F287),
'Selección días no hábiles'!A:A,
IF(OR(G287=0,G287="",G287&gt;=Parámetros!$D$5),"&lt;="&amp;Parámetros!$D$5,"&lt;="&amp;Listas!G287),
'Selección días no hábiles'!C:C,"X"),0)</f>
        <v>43709</v>
      </c>
      <c r="K287" s="113">
        <f>IF(I287=1,
IF(AND(OR(F287=0,F287=""),OR(G287=0,G287="")),Parámetros!$D$8-Parámetros!$B$8+1,
IF(AND(F287&lt;=Parámetros!$B$8,OR(G287&gt;Parámetros!$D$8,G287="",G287=0)),Parámetros!$D$8-Parámetros!$B$8+1,
IF(AND(F287&lt;=Parámetros!$B$8,G287&lt;=Parámetros!$D$8),IF(OR(G287="",G287=0),Parámetros!$D$8-Parámetros!$B$8+1,G287-Parámetros!$B$8+1),
IF(AND(F287&gt;Parámetros!$B$8,OR(G287&gt;Parámetros!$D$8,G287="",G287=0)),Parámetros!$D$8-F287+1,
IF(AND(F287&gt;Parámetros!$B$8,G287&lt;=Parámetros!$D$8),G287-F287+1))))),0)
-
IF(I287=1,
COUNTIFS('Selección días no hábiles'!A:A,
IF(OR(F287=0,F287="",F287&lt;Parámetros!$B$8),"&gt;="&amp;Parámetros!$B$8,"&gt;="&amp;Listas!F287),
'Selección días no hábiles'!A:A,
IF(OR(G287=0,G287="",G287&gt;=Parámetros!$D$8),"&lt;="&amp;Parámetros!$D$8,"&lt;="&amp;Listas!G287),
'Selección días no hábiles'!C:C,"X"),0)</f>
        <v>1</v>
      </c>
    </row>
    <row r="288" spans="1:11">
      <c r="A288" s="23"/>
      <c r="B288" s="152">
        <v>24876552</v>
      </c>
      <c r="C288" s="153" t="s">
        <v>61</v>
      </c>
      <c r="D288" s="153" t="s">
        <v>1585</v>
      </c>
      <c r="E288" s="154" t="s">
        <v>250</v>
      </c>
      <c r="F288" s="146">
        <v>0</v>
      </c>
      <c r="G288" s="146">
        <v>0</v>
      </c>
      <c r="H288" s="113">
        <f>+IF(AND(OR(F288="",F288=0),OR(G288="",G288=0)),1,IF(AND(OR(F288&lt;=Parámetros!$B$5,F288=0,F288=""),OR(G288&gt;Parámetros!$B$5,G288="",G288=0)),1,IF(AND(F288&gt;Parámetros!$B$5,F288&lt;=Parámetros!$D$5,OR(Listas!G288&gt;Parámetros!$B$5,G288="",G288=0)),1,0)))</f>
        <v>1</v>
      </c>
      <c r="I288" s="113">
        <f>+IF(AND(OR(F288="",F288=0),OR(G288="",G288=0)),1,IF(AND(OR(F288&lt;=Parámetros!$B$8,F288=0,F288=""),OR(G288&gt;Parámetros!$B$8,G288="",G288=0)),1,IF(AND(F288&gt;Parámetros!$B$8,F288&lt;=Parámetros!$D$8,OR(Listas!G288&gt;Parámetros!$B$8,G288="",G288=0)),1,0)))</f>
        <v>1</v>
      </c>
      <c r="J288" s="113">
        <f>IF(H288=1,
IF(AND(OR(F288=0,F288=""),OR(G288=0,G288="")),Parámetros!$D$5-Parámetros!$B$5+1,
IF(AND(OR(F288&lt;=Parámetros!$B$5,F288=0,F288=""),OR(G288&gt;Parámetros!$D$5,G288="",G288=0)),Parámetros!$D$5-Parámetros!$B$5+1,
IF(AND(OR(F288&lt;=Parámetros!$B$5,F288=0,F288=""),G288&lt;=Parámetros!$D$5),IF(OR(G288="",G288=0),Parámetros!$D$5-Parámetros!$B$5+1,G288-Parámetros!$B$5+1),
IF(AND(F288&gt;Parámetros!$B$5,OR(G288&gt;Parámetros!$D$5,G288="",G288=0)),Parámetros!$D$5-F288+1,
IF(AND(F288&gt;Parámetros!$B$5,G288&lt;=Parámetros!$D$5),G288-F288+1))))),0)
-
IF(H288=1,
COUNTIFS('Selección días no hábiles'!A:A,
IF(OR(F288=0,F288="",F288&lt;Parámetros!$B$5),"&gt;="&amp;Parámetros!$B$5,"&gt;="&amp;Listas!F288),
'Selección días no hábiles'!A:A,
IF(OR(G288=0,G288="",G288&gt;=Parámetros!$D$5),"&lt;="&amp;Parámetros!$D$5,"&lt;="&amp;Listas!G288),
'Selección días no hábiles'!C:C,"X"),0)</f>
        <v>43709</v>
      </c>
      <c r="K288" s="113">
        <f>IF(I288=1,
IF(AND(OR(F288=0,F288=""),OR(G288=0,G288="")),Parámetros!$D$8-Parámetros!$B$8+1,
IF(AND(F288&lt;=Parámetros!$B$8,OR(G288&gt;Parámetros!$D$8,G288="",G288=0)),Parámetros!$D$8-Parámetros!$B$8+1,
IF(AND(F288&lt;=Parámetros!$B$8,G288&lt;=Parámetros!$D$8),IF(OR(G288="",G288=0),Parámetros!$D$8-Parámetros!$B$8+1,G288-Parámetros!$B$8+1),
IF(AND(F288&gt;Parámetros!$B$8,OR(G288&gt;Parámetros!$D$8,G288="",G288=0)),Parámetros!$D$8-F288+1,
IF(AND(F288&gt;Parámetros!$B$8,G288&lt;=Parámetros!$D$8),G288-F288+1))))),0)
-
IF(I288=1,
COUNTIFS('Selección días no hábiles'!A:A,
IF(OR(F288=0,F288="",F288&lt;Parámetros!$B$8),"&gt;="&amp;Parámetros!$B$8,"&gt;="&amp;Listas!F288),
'Selección días no hábiles'!A:A,
IF(OR(G288=0,G288="",G288&gt;=Parámetros!$D$8),"&lt;="&amp;Parámetros!$D$8,"&lt;="&amp;Listas!G288),
'Selección días no hábiles'!C:C,"X"),0)</f>
        <v>1</v>
      </c>
    </row>
    <row r="289" spans="1:11">
      <c r="A289" s="23"/>
      <c r="B289" s="152">
        <v>17775830</v>
      </c>
      <c r="C289" s="153" t="s">
        <v>542</v>
      </c>
      <c r="D289" s="153" t="s">
        <v>1586</v>
      </c>
      <c r="E289" s="154" t="s">
        <v>250</v>
      </c>
      <c r="F289" s="146">
        <v>0</v>
      </c>
      <c r="G289" s="146">
        <v>0</v>
      </c>
      <c r="H289" s="113">
        <f>+IF(AND(OR(F289="",F289=0),OR(G289="",G289=0)),1,IF(AND(OR(F289&lt;=Parámetros!$B$5,F289=0,F289=""),OR(G289&gt;Parámetros!$B$5,G289="",G289=0)),1,IF(AND(F289&gt;Parámetros!$B$5,F289&lt;=Parámetros!$D$5,OR(Listas!G289&gt;Parámetros!$B$5,G289="",G289=0)),1,0)))</f>
        <v>1</v>
      </c>
      <c r="I289" s="113">
        <f>+IF(AND(OR(F289="",F289=0),OR(G289="",G289=0)),1,IF(AND(OR(F289&lt;=Parámetros!$B$8,F289=0,F289=""),OR(G289&gt;Parámetros!$B$8,G289="",G289=0)),1,IF(AND(F289&gt;Parámetros!$B$8,F289&lt;=Parámetros!$D$8,OR(Listas!G289&gt;Parámetros!$B$8,G289="",G289=0)),1,0)))</f>
        <v>1</v>
      </c>
      <c r="J289" s="113">
        <f>IF(H289=1,
IF(AND(OR(F289=0,F289=""),OR(G289=0,G289="")),Parámetros!$D$5-Parámetros!$B$5+1,
IF(AND(OR(F289&lt;=Parámetros!$B$5,F289=0,F289=""),OR(G289&gt;Parámetros!$D$5,G289="",G289=0)),Parámetros!$D$5-Parámetros!$B$5+1,
IF(AND(OR(F289&lt;=Parámetros!$B$5,F289=0,F289=""),G289&lt;=Parámetros!$D$5),IF(OR(G289="",G289=0),Parámetros!$D$5-Parámetros!$B$5+1,G289-Parámetros!$B$5+1),
IF(AND(F289&gt;Parámetros!$B$5,OR(G289&gt;Parámetros!$D$5,G289="",G289=0)),Parámetros!$D$5-F289+1,
IF(AND(F289&gt;Parámetros!$B$5,G289&lt;=Parámetros!$D$5),G289-F289+1))))),0)
-
IF(H289=1,
COUNTIFS('Selección días no hábiles'!A:A,
IF(OR(F289=0,F289="",F289&lt;Parámetros!$B$5),"&gt;="&amp;Parámetros!$B$5,"&gt;="&amp;Listas!F289),
'Selección días no hábiles'!A:A,
IF(OR(G289=0,G289="",G289&gt;=Parámetros!$D$5),"&lt;="&amp;Parámetros!$D$5,"&lt;="&amp;Listas!G289),
'Selección días no hábiles'!C:C,"X"),0)</f>
        <v>43709</v>
      </c>
      <c r="K289" s="113">
        <f>IF(I289=1,
IF(AND(OR(F289=0,F289=""),OR(G289=0,G289="")),Parámetros!$D$8-Parámetros!$B$8+1,
IF(AND(F289&lt;=Parámetros!$B$8,OR(G289&gt;Parámetros!$D$8,G289="",G289=0)),Parámetros!$D$8-Parámetros!$B$8+1,
IF(AND(F289&lt;=Parámetros!$B$8,G289&lt;=Parámetros!$D$8),IF(OR(G289="",G289=0),Parámetros!$D$8-Parámetros!$B$8+1,G289-Parámetros!$B$8+1),
IF(AND(F289&gt;Parámetros!$B$8,OR(G289&gt;Parámetros!$D$8,G289="",G289=0)),Parámetros!$D$8-F289+1,
IF(AND(F289&gt;Parámetros!$B$8,G289&lt;=Parámetros!$D$8),G289-F289+1))))),0)
-
IF(I289=1,
COUNTIFS('Selección días no hábiles'!A:A,
IF(OR(F289=0,F289="",F289&lt;Parámetros!$B$8),"&gt;="&amp;Parámetros!$B$8,"&gt;="&amp;Listas!F289),
'Selección días no hábiles'!A:A,
IF(OR(G289=0,G289="",G289&gt;=Parámetros!$D$8),"&lt;="&amp;Parámetros!$D$8,"&lt;="&amp;Listas!G289),
'Selección días no hábiles'!C:C,"X"),0)</f>
        <v>1</v>
      </c>
    </row>
    <row r="290" spans="1:11">
      <c r="A290" s="23"/>
      <c r="B290" s="152">
        <v>30787471</v>
      </c>
      <c r="C290" s="153" t="s">
        <v>543</v>
      </c>
      <c r="D290" s="153" t="s">
        <v>1587</v>
      </c>
      <c r="E290" s="154" t="s">
        <v>249</v>
      </c>
      <c r="F290" s="146">
        <v>0</v>
      </c>
      <c r="G290" s="146">
        <v>0</v>
      </c>
      <c r="H290" s="113">
        <f>+IF(AND(OR(F290="",F290=0),OR(G290="",G290=0)),1,IF(AND(OR(F290&lt;=Parámetros!$B$5,F290=0,F290=""),OR(G290&gt;Parámetros!$B$5,G290="",G290=0)),1,IF(AND(F290&gt;Parámetros!$B$5,F290&lt;=Parámetros!$D$5,OR(Listas!G290&gt;Parámetros!$B$5,G290="",G290=0)),1,0)))</f>
        <v>1</v>
      </c>
      <c r="I290" s="113">
        <f>+IF(AND(OR(F290="",F290=0),OR(G290="",G290=0)),1,IF(AND(OR(F290&lt;=Parámetros!$B$8,F290=0,F290=""),OR(G290&gt;Parámetros!$B$8,G290="",G290=0)),1,IF(AND(F290&gt;Parámetros!$B$8,F290&lt;=Parámetros!$D$8,OR(Listas!G290&gt;Parámetros!$B$8,G290="",G290=0)),1,0)))</f>
        <v>1</v>
      </c>
      <c r="J290" s="113">
        <f>IF(H290=1,
IF(AND(OR(F290=0,F290=""),OR(G290=0,G290="")),Parámetros!$D$5-Parámetros!$B$5+1,
IF(AND(OR(F290&lt;=Parámetros!$B$5,F290=0,F290=""),OR(G290&gt;Parámetros!$D$5,G290="",G290=0)),Parámetros!$D$5-Parámetros!$B$5+1,
IF(AND(OR(F290&lt;=Parámetros!$B$5,F290=0,F290=""),G290&lt;=Parámetros!$D$5),IF(OR(G290="",G290=0),Parámetros!$D$5-Parámetros!$B$5+1,G290-Parámetros!$B$5+1),
IF(AND(F290&gt;Parámetros!$B$5,OR(G290&gt;Parámetros!$D$5,G290="",G290=0)),Parámetros!$D$5-F290+1,
IF(AND(F290&gt;Parámetros!$B$5,G290&lt;=Parámetros!$D$5),G290-F290+1))))),0)
-
IF(H290=1,
COUNTIFS('Selección días no hábiles'!A:A,
IF(OR(F290=0,F290="",F290&lt;Parámetros!$B$5),"&gt;="&amp;Parámetros!$B$5,"&gt;="&amp;Listas!F290),
'Selección días no hábiles'!A:A,
IF(OR(G290=0,G290="",G290&gt;=Parámetros!$D$5),"&lt;="&amp;Parámetros!$D$5,"&lt;="&amp;Listas!G290),
'Selección días no hábiles'!C:C,"X"),0)</f>
        <v>43709</v>
      </c>
      <c r="K290" s="113">
        <f>IF(I290=1,
IF(AND(OR(F290=0,F290=""),OR(G290=0,G290="")),Parámetros!$D$8-Parámetros!$B$8+1,
IF(AND(F290&lt;=Parámetros!$B$8,OR(G290&gt;Parámetros!$D$8,G290="",G290=0)),Parámetros!$D$8-Parámetros!$B$8+1,
IF(AND(F290&lt;=Parámetros!$B$8,G290&lt;=Parámetros!$D$8),IF(OR(G290="",G290=0),Parámetros!$D$8-Parámetros!$B$8+1,G290-Parámetros!$B$8+1),
IF(AND(F290&gt;Parámetros!$B$8,OR(G290&gt;Parámetros!$D$8,G290="",G290=0)),Parámetros!$D$8-F290+1,
IF(AND(F290&gt;Parámetros!$B$8,G290&lt;=Parámetros!$D$8),G290-F290+1))))),0)
-
IF(I290=1,
COUNTIFS('Selección días no hábiles'!A:A,
IF(OR(F290=0,F290="",F290&lt;Parámetros!$B$8),"&gt;="&amp;Parámetros!$B$8,"&gt;="&amp;Listas!F290),
'Selección días no hábiles'!A:A,
IF(OR(G290=0,G290="",G290&gt;=Parámetros!$D$8),"&lt;="&amp;Parámetros!$D$8,"&lt;="&amp;Listas!G290),
'Selección días no hábiles'!C:C,"X"),0)</f>
        <v>1</v>
      </c>
    </row>
    <row r="291" spans="1:11">
      <c r="A291" s="23"/>
      <c r="B291" s="152">
        <v>33664808</v>
      </c>
      <c r="C291" s="153" t="s">
        <v>544</v>
      </c>
      <c r="D291" s="153" t="s">
        <v>1588</v>
      </c>
      <c r="E291" s="154" t="s">
        <v>249</v>
      </c>
      <c r="F291" s="146">
        <v>0</v>
      </c>
      <c r="G291" s="146">
        <v>0</v>
      </c>
      <c r="H291" s="113">
        <f>+IF(AND(OR(F291="",F291=0),OR(G291="",G291=0)),1,IF(AND(OR(F291&lt;=Parámetros!$B$5,F291=0,F291=""),OR(G291&gt;Parámetros!$B$5,G291="",G291=0)),1,IF(AND(F291&gt;Parámetros!$B$5,F291&lt;=Parámetros!$D$5,OR(Listas!G291&gt;Parámetros!$B$5,G291="",G291=0)),1,0)))</f>
        <v>1</v>
      </c>
      <c r="I291" s="113">
        <f>+IF(AND(OR(F291="",F291=0),OR(G291="",G291=0)),1,IF(AND(OR(F291&lt;=Parámetros!$B$8,F291=0,F291=""),OR(G291&gt;Parámetros!$B$8,G291="",G291=0)),1,IF(AND(F291&gt;Parámetros!$B$8,F291&lt;=Parámetros!$D$8,OR(Listas!G291&gt;Parámetros!$B$8,G291="",G291=0)),1,0)))</f>
        <v>1</v>
      </c>
      <c r="J291" s="113">
        <f>IF(H291=1,
IF(AND(OR(F291=0,F291=""),OR(G291=0,G291="")),Parámetros!$D$5-Parámetros!$B$5+1,
IF(AND(OR(F291&lt;=Parámetros!$B$5,F291=0,F291=""),OR(G291&gt;Parámetros!$D$5,G291="",G291=0)),Parámetros!$D$5-Parámetros!$B$5+1,
IF(AND(OR(F291&lt;=Parámetros!$B$5,F291=0,F291=""),G291&lt;=Parámetros!$D$5),IF(OR(G291="",G291=0),Parámetros!$D$5-Parámetros!$B$5+1,G291-Parámetros!$B$5+1),
IF(AND(F291&gt;Parámetros!$B$5,OR(G291&gt;Parámetros!$D$5,G291="",G291=0)),Parámetros!$D$5-F291+1,
IF(AND(F291&gt;Parámetros!$B$5,G291&lt;=Parámetros!$D$5),G291-F291+1))))),0)
-
IF(H291=1,
COUNTIFS('Selección días no hábiles'!A:A,
IF(OR(F291=0,F291="",F291&lt;Parámetros!$B$5),"&gt;="&amp;Parámetros!$B$5,"&gt;="&amp;Listas!F291),
'Selección días no hábiles'!A:A,
IF(OR(G291=0,G291="",G291&gt;=Parámetros!$D$5),"&lt;="&amp;Parámetros!$D$5,"&lt;="&amp;Listas!G291),
'Selección días no hábiles'!C:C,"X"),0)</f>
        <v>43709</v>
      </c>
      <c r="K291" s="113">
        <f>IF(I291=1,
IF(AND(OR(F291=0,F291=""),OR(G291=0,G291="")),Parámetros!$D$8-Parámetros!$B$8+1,
IF(AND(F291&lt;=Parámetros!$B$8,OR(G291&gt;Parámetros!$D$8,G291="",G291=0)),Parámetros!$D$8-Parámetros!$B$8+1,
IF(AND(F291&lt;=Parámetros!$B$8,G291&lt;=Parámetros!$D$8),IF(OR(G291="",G291=0),Parámetros!$D$8-Parámetros!$B$8+1,G291-Parámetros!$B$8+1),
IF(AND(F291&gt;Parámetros!$B$8,OR(G291&gt;Parámetros!$D$8,G291="",G291=0)),Parámetros!$D$8-F291+1,
IF(AND(F291&gt;Parámetros!$B$8,G291&lt;=Parámetros!$D$8),G291-F291+1))))),0)
-
IF(I291=1,
COUNTIFS('Selección días no hábiles'!A:A,
IF(OR(F291=0,F291="",F291&lt;Parámetros!$B$8),"&gt;="&amp;Parámetros!$B$8,"&gt;="&amp;Listas!F291),
'Selección días no hábiles'!A:A,
IF(OR(G291=0,G291="",G291&gt;=Parámetros!$D$8),"&lt;="&amp;Parámetros!$D$8,"&lt;="&amp;Listas!G291),
'Selección días no hábiles'!C:C,"X"),0)</f>
        <v>1</v>
      </c>
    </row>
    <row r="292" spans="1:11">
      <c r="A292" s="23"/>
      <c r="B292" s="152">
        <v>27219745</v>
      </c>
      <c r="C292" s="153" t="s">
        <v>545</v>
      </c>
      <c r="D292" s="153" t="s">
        <v>1589</v>
      </c>
      <c r="E292" s="154" t="s">
        <v>249</v>
      </c>
      <c r="F292" s="146">
        <v>0</v>
      </c>
      <c r="G292" s="146">
        <v>0</v>
      </c>
      <c r="H292" s="113">
        <f>+IF(AND(OR(F292="",F292=0),OR(G292="",G292=0)),1,IF(AND(OR(F292&lt;=Parámetros!$B$5,F292=0,F292=""),OR(G292&gt;Parámetros!$B$5,G292="",G292=0)),1,IF(AND(F292&gt;Parámetros!$B$5,F292&lt;=Parámetros!$D$5,OR(Listas!G292&gt;Parámetros!$B$5,G292="",G292=0)),1,0)))</f>
        <v>1</v>
      </c>
      <c r="I292" s="113">
        <f>+IF(AND(OR(F292="",F292=0),OR(G292="",G292=0)),1,IF(AND(OR(F292&lt;=Parámetros!$B$8,F292=0,F292=""),OR(G292&gt;Parámetros!$B$8,G292="",G292=0)),1,IF(AND(F292&gt;Parámetros!$B$8,F292&lt;=Parámetros!$D$8,OR(Listas!G292&gt;Parámetros!$B$8,G292="",G292=0)),1,0)))</f>
        <v>1</v>
      </c>
      <c r="J292" s="113">
        <f>IF(H292=1,
IF(AND(OR(F292=0,F292=""),OR(G292=0,G292="")),Parámetros!$D$5-Parámetros!$B$5+1,
IF(AND(OR(F292&lt;=Parámetros!$B$5,F292=0,F292=""),OR(G292&gt;Parámetros!$D$5,G292="",G292=0)),Parámetros!$D$5-Parámetros!$B$5+1,
IF(AND(OR(F292&lt;=Parámetros!$B$5,F292=0,F292=""),G292&lt;=Parámetros!$D$5),IF(OR(G292="",G292=0),Parámetros!$D$5-Parámetros!$B$5+1,G292-Parámetros!$B$5+1),
IF(AND(F292&gt;Parámetros!$B$5,OR(G292&gt;Parámetros!$D$5,G292="",G292=0)),Parámetros!$D$5-F292+1,
IF(AND(F292&gt;Parámetros!$B$5,G292&lt;=Parámetros!$D$5),G292-F292+1))))),0)
-
IF(H292=1,
COUNTIFS('Selección días no hábiles'!A:A,
IF(OR(F292=0,F292="",F292&lt;Parámetros!$B$5),"&gt;="&amp;Parámetros!$B$5,"&gt;="&amp;Listas!F292),
'Selección días no hábiles'!A:A,
IF(OR(G292=0,G292="",G292&gt;=Parámetros!$D$5),"&lt;="&amp;Parámetros!$D$5,"&lt;="&amp;Listas!G292),
'Selección días no hábiles'!C:C,"X"),0)</f>
        <v>43709</v>
      </c>
      <c r="K292" s="113">
        <f>IF(I292=1,
IF(AND(OR(F292=0,F292=""),OR(G292=0,G292="")),Parámetros!$D$8-Parámetros!$B$8+1,
IF(AND(F292&lt;=Parámetros!$B$8,OR(G292&gt;Parámetros!$D$8,G292="",G292=0)),Parámetros!$D$8-Parámetros!$B$8+1,
IF(AND(F292&lt;=Parámetros!$B$8,G292&lt;=Parámetros!$D$8),IF(OR(G292="",G292=0),Parámetros!$D$8-Parámetros!$B$8+1,G292-Parámetros!$B$8+1),
IF(AND(F292&gt;Parámetros!$B$8,OR(G292&gt;Parámetros!$D$8,G292="",G292=0)),Parámetros!$D$8-F292+1,
IF(AND(F292&gt;Parámetros!$B$8,G292&lt;=Parámetros!$D$8),G292-F292+1))))),0)
-
IF(I292=1,
COUNTIFS('Selección días no hábiles'!A:A,
IF(OR(F292=0,F292="",F292&lt;Parámetros!$B$8),"&gt;="&amp;Parámetros!$B$8,"&gt;="&amp;Listas!F292),
'Selección días no hábiles'!A:A,
IF(OR(G292=0,G292="",G292&gt;=Parámetros!$D$8),"&lt;="&amp;Parámetros!$D$8,"&lt;="&amp;Listas!G292),
'Selección días no hábiles'!C:C,"X"),0)</f>
        <v>1</v>
      </c>
    </row>
    <row r="293" spans="1:11">
      <c r="A293" s="23"/>
      <c r="B293" s="152">
        <v>28744459</v>
      </c>
      <c r="C293" s="153" t="s">
        <v>546</v>
      </c>
      <c r="D293" s="153" t="s">
        <v>1590</v>
      </c>
      <c r="E293" s="154" t="s">
        <v>249</v>
      </c>
      <c r="F293" s="146">
        <v>0</v>
      </c>
      <c r="G293" s="146">
        <v>0</v>
      </c>
      <c r="H293" s="113">
        <f>+IF(AND(OR(F293="",F293=0),OR(G293="",G293=0)),1,IF(AND(OR(F293&lt;=Parámetros!$B$5,F293=0,F293=""),OR(G293&gt;Parámetros!$B$5,G293="",G293=0)),1,IF(AND(F293&gt;Parámetros!$B$5,F293&lt;=Parámetros!$D$5,OR(Listas!G293&gt;Parámetros!$B$5,G293="",G293=0)),1,0)))</f>
        <v>1</v>
      </c>
      <c r="I293" s="113">
        <f>+IF(AND(OR(F293="",F293=0),OR(G293="",G293=0)),1,IF(AND(OR(F293&lt;=Parámetros!$B$8,F293=0,F293=""),OR(G293&gt;Parámetros!$B$8,G293="",G293=0)),1,IF(AND(F293&gt;Parámetros!$B$8,F293&lt;=Parámetros!$D$8,OR(Listas!G293&gt;Parámetros!$B$8,G293="",G293=0)),1,0)))</f>
        <v>1</v>
      </c>
      <c r="J293" s="113">
        <f>IF(H293=1,
IF(AND(OR(F293=0,F293=""),OR(G293=0,G293="")),Parámetros!$D$5-Parámetros!$B$5+1,
IF(AND(OR(F293&lt;=Parámetros!$B$5,F293=0,F293=""),OR(G293&gt;Parámetros!$D$5,G293="",G293=0)),Parámetros!$D$5-Parámetros!$B$5+1,
IF(AND(OR(F293&lt;=Parámetros!$B$5,F293=0,F293=""),G293&lt;=Parámetros!$D$5),IF(OR(G293="",G293=0),Parámetros!$D$5-Parámetros!$B$5+1,G293-Parámetros!$B$5+1),
IF(AND(F293&gt;Parámetros!$B$5,OR(G293&gt;Parámetros!$D$5,G293="",G293=0)),Parámetros!$D$5-F293+1,
IF(AND(F293&gt;Parámetros!$B$5,G293&lt;=Parámetros!$D$5),G293-F293+1))))),0)
-
IF(H293=1,
COUNTIFS('Selección días no hábiles'!A:A,
IF(OR(F293=0,F293="",F293&lt;Parámetros!$B$5),"&gt;="&amp;Parámetros!$B$5,"&gt;="&amp;Listas!F293),
'Selección días no hábiles'!A:A,
IF(OR(G293=0,G293="",G293&gt;=Parámetros!$D$5),"&lt;="&amp;Parámetros!$D$5,"&lt;="&amp;Listas!G293),
'Selección días no hábiles'!C:C,"X"),0)</f>
        <v>43709</v>
      </c>
      <c r="K293" s="113">
        <f>IF(I293=1,
IF(AND(OR(F293=0,F293=""),OR(G293=0,G293="")),Parámetros!$D$8-Parámetros!$B$8+1,
IF(AND(F293&lt;=Parámetros!$B$8,OR(G293&gt;Parámetros!$D$8,G293="",G293=0)),Parámetros!$D$8-Parámetros!$B$8+1,
IF(AND(F293&lt;=Parámetros!$B$8,G293&lt;=Parámetros!$D$8),IF(OR(G293="",G293=0),Parámetros!$D$8-Parámetros!$B$8+1,G293-Parámetros!$B$8+1),
IF(AND(F293&gt;Parámetros!$B$8,OR(G293&gt;Parámetros!$D$8,G293="",G293=0)),Parámetros!$D$8-F293+1,
IF(AND(F293&gt;Parámetros!$B$8,G293&lt;=Parámetros!$D$8),G293-F293+1))))),0)
-
IF(I293=1,
COUNTIFS('Selección días no hábiles'!A:A,
IF(OR(F293=0,F293="",F293&lt;Parámetros!$B$8),"&gt;="&amp;Parámetros!$B$8,"&gt;="&amp;Listas!F293),
'Selección días no hábiles'!A:A,
IF(OR(G293=0,G293="",G293&gt;=Parámetros!$D$8),"&lt;="&amp;Parámetros!$D$8,"&lt;="&amp;Listas!G293),
'Selección días no hábiles'!C:C,"X"),0)</f>
        <v>1</v>
      </c>
    </row>
    <row r="294" spans="1:11">
      <c r="A294" s="23"/>
      <c r="B294" s="152">
        <v>17362108</v>
      </c>
      <c r="C294" s="153" t="s">
        <v>547</v>
      </c>
      <c r="D294" s="153" t="s">
        <v>1591</v>
      </c>
      <c r="E294" s="154" t="s">
        <v>249</v>
      </c>
      <c r="F294" s="146">
        <v>0</v>
      </c>
      <c r="G294" s="146">
        <v>0</v>
      </c>
      <c r="H294" s="113">
        <f>+IF(AND(OR(F294="",F294=0),OR(G294="",G294=0)),1,IF(AND(OR(F294&lt;=Parámetros!$B$5,F294=0,F294=""),OR(G294&gt;Parámetros!$B$5,G294="",G294=0)),1,IF(AND(F294&gt;Parámetros!$B$5,F294&lt;=Parámetros!$D$5,OR(Listas!G294&gt;Parámetros!$B$5,G294="",G294=0)),1,0)))</f>
        <v>1</v>
      </c>
      <c r="I294" s="113">
        <f>+IF(AND(OR(F294="",F294=0),OR(G294="",G294=0)),1,IF(AND(OR(F294&lt;=Parámetros!$B$8,F294=0,F294=""),OR(G294&gt;Parámetros!$B$8,G294="",G294=0)),1,IF(AND(F294&gt;Parámetros!$B$8,F294&lt;=Parámetros!$D$8,OR(Listas!G294&gt;Parámetros!$B$8,G294="",G294=0)),1,0)))</f>
        <v>1</v>
      </c>
      <c r="J294" s="113">
        <f>IF(H294=1,
IF(AND(OR(F294=0,F294=""),OR(G294=0,G294="")),Parámetros!$D$5-Parámetros!$B$5+1,
IF(AND(OR(F294&lt;=Parámetros!$B$5,F294=0,F294=""),OR(G294&gt;Parámetros!$D$5,G294="",G294=0)),Parámetros!$D$5-Parámetros!$B$5+1,
IF(AND(OR(F294&lt;=Parámetros!$B$5,F294=0,F294=""),G294&lt;=Parámetros!$D$5),IF(OR(G294="",G294=0),Parámetros!$D$5-Parámetros!$B$5+1,G294-Parámetros!$B$5+1),
IF(AND(F294&gt;Parámetros!$B$5,OR(G294&gt;Parámetros!$D$5,G294="",G294=0)),Parámetros!$D$5-F294+1,
IF(AND(F294&gt;Parámetros!$B$5,G294&lt;=Parámetros!$D$5),G294-F294+1))))),0)
-
IF(H294=1,
COUNTIFS('Selección días no hábiles'!A:A,
IF(OR(F294=0,F294="",F294&lt;Parámetros!$B$5),"&gt;="&amp;Parámetros!$B$5,"&gt;="&amp;Listas!F294),
'Selección días no hábiles'!A:A,
IF(OR(G294=0,G294="",G294&gt;=Parámetros!$D$5),"&lt;="&amp;Parámetros!$D$5,"&lt;="&amp;Listas!G294),
'Selección días no hábiles'!C:C,"X"),0)</f>
        <v>43709</v>
      </c>
      <c r="K294" s="113">
        <f>IF(I294=1,
IF(AND(OR(F294=0,F294=""),OR(G294=0,G294="")),Parámetros!$D$8-Parámetros!$B$8+1,
IF(AND(F294&lt;=Parámetros!$B$8,OR(G294&gt;Parámetros!$D$8,G294="",G294=0)),Parámetros!$D$8-Parámetros!$B$8+1,
IF(AND(F294&lt;=Parámetros!$B$8,G294&lt;=Parámetros!$D$8),IF(OR(G294="",G294=0),Parámetros!$D$8-Parámetros!$B$8+1,G294-Parámetros!$B$8+1),
IF(AND(F294&gt;Parámetros!$B$8,OR(G294&gt;Parámetros!$D$8,G294="",G294=0)),Parámetros!$D$8-F294+1,
IF(AND(F294&gt;Parámetros!$B$8,G294&lt;=Parámetros!$D$8),G294-F294+1))))),0)
-
IF(I294=1,
COUNTIFS('Selección días no hábiles'!A:A,
IF(OR(F294=0,F294="",F294&lt;Parámetros!$B$8),"&gt;="&amp;Parámetros!$B$8,"&gt;="&amp;Listas!F294),
'Selección días no hábiles'!A:A,
IF(OR(G294=0,G294="",G294&gt;=Parámetros!$D$8),"&lt;="&amp;Parámetros!$D$8,"&lt;="&amp;Listas!G294),
'Selección días no hábiles'!C:C,"X"),0)</f>
        <v>1</v>
      </c>
    </row>
    <row r="295" spans="1:11">
      <c r="A295" s="23"/>
      <c r="B295" s="152">
        <v>29338389</v>
      </c>
      <c r="C295" s="153" t="s">
        <v>548</v>
      </c>
      <c r="D295" s="153" t="s">
        <v>1592</v>
      </c>
      <c r="E295" s="154" t="s">
        <v>249</v>
      </c>
      <c r="F295" s="146">
        <v>0</v>
      </c>
      <c r="G295" s="146">
        <v>0</v>
      </c>
      <c r="H295" s="113">
        <f>+IF(AND(OR(F295="",F295=0),OR(G295="",G295=0)),1,IF(AND(OR(F295&lt;=Parámetros!$B$5,F295=0,F295=""),OR(G295&gt;Parámetros!$B$5,G295="",G295=0)),1,IF(AND(F295&gt;Parámetros!$B$5,F295&lt;=Parámetros!$D$5,OR(Listas!G295&gt;Parámetros!$B$5,G295="",G295=0)),1,0)))</f>
        <v>1</v>
      </c>
      <c r="I295" s="113">
        <f>+IF(AND(OR(F295="",F295=0),OR(G295="",G295=0)),1,IF(AND(OR(F295&lt;=Parámetros!$B$8,F295=0,F295=""),OR(G295&gt;Parámetros!$B$8,G295="",G295=0)),1,IF(AND(F295&gt;Parámetros!$B$8,F295&lt;=Parámetros!$D$8,OR(Listas!G295&gt;Parámetros!$B$8,G295="",G295=0)),1,0)))</f>
        <v>1</v>
      </c>
      <c r="J295" s="113">
        <f>IF(H295=1,
IF(AND(OR(F295=0,F295=""),OR(G295=0,G295="")),Parámetros!$D$5-Parámetros!$B$5+1,
IF(AND(OR(F295&lt;=Parámetros!$B$5,F295=0,F295=""),OR(G295&gt;Parámetros!$D$5,G295="",G295=0)),Parámetros!$D$5-Parámetros!$B$5+1,
IF(AND(OR(F295&lt;=Parámetros!$B$5,F295=0,F295=""),G295&lt;=Parámetros!$D$5),IF(OR(G295="",G295=0),Parámetros!$D$5-Parámetros!$B$5+1,G295-Parámetros!$B$5+1),
IF(AND(F295&gt;Parámetros!$B$5,OR(G295&gt;Parámetros!$D$5,G295="",G295=0)),Parámetros!$D$5-F295+1,
IF(AND(F295&gt;Parámetros!$B$5,G295&lt;=Parámetros!$D$5),G295-F295+1))))),0)
-
IF(H295=1,
COUNTIFS('Selección días no hábiles'!A:A,
IF(OR(F295=0,F295="",F295&lt;Parámetros!$B$5),"&gt;="&amp;Parámetros!$B$5,"&gt;="&amp;Listas!F295),
'Selección días no hábiles'!A:A,
IF(OR(G295=0,G295="",G295&gt;=Parámetros!$D$5),"&lt;="&amp;Parámetros!$D$5,"&lt;="&amp;Listas!G295),
'Selección días no hábiles'!C:C,"X"),0)</f>
        <v>43709</v>
      </c>
      <c r="K295" s="113">
        <f>IF(I295=1,
IF(AND(OR(F295=0,F295=""),OR(G295=0,G295="")),Parámetros!$D$8-Parámetros!$B$8+1,
IF(AND(F295&lt;=Parámetros!$B$8,OR(G295&gt;Parámetros!$D$8,G295="",G295=0)),Parámetros!$D$8-Parámetros!$B$8+1,
IF(AND(F295&lt;=Parámetros!$B$8,G295&lt;=Parámetros!$D$8),IF(OR(G295="",G295=0),Parámetros!$D$8-Parámetros!$B$8+1,G295-Parámetros!$B$8+1),
IF(AND(F295&gt;Parámetros!$B$8,OR(G295&gt;Parámetros!$D$8,G295="",G295=0)),Parámetros!$D$8-F295+1,
IF(AND(F295&gt;Parámetros!$B$8,G295&lt;=Parámetros!$D$8),G295-F295+1))))),0)
-
IF(I295=1,
COUNTIFS('Selección días no hábiles'!A:A,
IF(OR(F295=0,F295="",F295&lt;Parámetros!$B$8),"&gt;="&amp;Parámetros!$B$8,"&gt;="&amp;Listas!F295),
'Selección días no hábiles'!A:A,
IF(OR(G295=0,G295="",G295&gt;=Parámetros!$D$8),"&lt;="&amp;Parámetros!$D$8,"&lt;="&amp;Listas!G295),
'Selección días no hábiles'!C:C,"X"),0)</f>
        <v>1</v>
      </c>
    </row>
    <row r="296" spans="1:11">
      <c r="A296" s="23"/>
      <c r="B296" s="152">
        <v>29370956</v>
      </c>
      <c r="C296" s="153" t="s">
        <v>549</v>
      </c>
      <c r="D296" s="153" t="s">
        <v>1593</v>
      </c>
      <c r="E296" s="154" t="s">
        <v>249</v>
      </c>
      <c r="F296" s="146">
        <v>0</v>
      </c>
      <c r="G296" s="146">
        <v>0</v>
      </c>
      <c r="H296" s="113">
        <f>+IF(AND(OR(F296="",F296=0),OR(G296="",G296=0)),1,IF(AND(OR(F296&lt;=Parámetros!$B$5,F296=0,F296=""),OR(G296&gt;Parámetros!$B$5,G296="",G296=0)),1,IF(AND(F296&gt;Parámetros!$B$5,F296&lt;=Parámetros!$D$5,OR(Listas!G296&gt;Parámetros!$B$5,G296="",G296=0)),1,0)))</f>
        <v>1</v>
      </c>
      <c r="I296" s="113">
        <f>+IF(AND(OR(F296="",F296=0),OR(G296="",G296=0)),1,IF(AND(OR(F296&lt;=Parámetros!$B$8,F296=0,F296=""),OR(G296&gt;Parámetros!$B$8,G296="",G296=0)),1,IF(AND(F296&gt;Parámetros!$B$8,F296&lt;=Parámetros!$D$8,OR(Listas!G296&gt;Parámetros!$B$8,G296="",G296=0)),1,0)))</f>
        <v>1</v>
      </c>
      <c r="J296" s="113">
        <f>IF(H296=1,
IF(AND(OR(F296=0,F296=""),OR(G296=0,G296="")),Parámetros!$D$5-Parámetros!$B$5+1,
IF(AND(OR(F296&lt;=Parámetros!$B$5,F296=0,F296=""),OR(G296&gt;Parámetros!$D$5,G296="",G296=0)),Parámetros!$D$5-Parámetros!$B$5+1,
IF(AND(OR(F296&lt;=Parámetros!$B$5,F296=0,F296=""),G296&lt;=Parámetros!$D$5),IF(OR(G296="",G296=0),Parámetros!$D$5-Parámetros!$B$5+1,G296-Parámetros!$B$5+1),
IF(AND(F296&gt;Parámetros!$B$5,OR(G296&gt;Parámetros!$D$5,G296="",G296=0)),Parámetros!$D$5-F296+1,
IF(AND(F296&gt;Parámetros!$B$5,G296&lt;=Parámetros!$D$5),G296-F296+1))))),0)
-
IF(H296=1,
COUNTIFS('Selección días no hábiles'!A:A,
IF(OR(F296=0,F296="",F296&lt;Parámetros!$B$5),"&gt;="&amp;Parámetros!$B$5,"&gt;="&amp;Listas!F296),
'Selección días no hábiles'!A:A,
IF(OR(G296=0,G296="",G296&gt;=Parámetros!$D$5),"&lt;="&amp;Parámetros!$D$5,"&lt;="&amp;Listas!G296),
'Selección días no hábiles'!C:C,"X"),0)</f>
        <v>43709</v>
      </c>
      <c r="K296" s="113">
        <f>IF(I296=1,
IF(AND(OR(F296=0,F296=""),OR(G296=0,G296="")),Parámetros!$D$8-Parámetros!$B$8+1,
IF(AND(F296&lt;=Parámetros!$B$8,OR(G296&gt;Parámetros!$D$8,G296="",G296=0)),Parámetros!$D$8-Parámetros!$B$8+1,
IF(AND(F296&lt;=Parámetros!$B$8,G296&lt;=Parámetros!$D$8),IF(OR(G296="",G296=0),Parámetros!$D$8-Parámetros!$B$8+1,G296-Parámetros!$B$8+1),
IF(AND(F296&gt;Parámetros!$B$8,OR(G296&gt;Parámetros!$D$8,G296="",G296=0)),Parámetros!$D$8-F296+1,
IF(AND(F296&gt;Parámetros!$B$8,G296&lt;=Parámetros!$D$8),G296-F296+1))))),0)
-
IF(I296=1,
COUNTIFS('Selección días no hábiles'!A:A,
IF(OR(F296=0,F296="",F296&lt;Parámetros!$B$8),"&gt;="&amp;Parámetros!$B$8,"&gt;="&amp;Listas!F296),
'Selección días no hábiles'!A:A,
IF(OR(G296=0,G296="",G296&gt;=Parámetros!$D$8),"&lt;="&amp;Parámetros!$D$8,"&lt;="&amp;Listas!G296),
'Selección días no hábiles'!C:C,"X"),0)</f>
        <v>1</v>
      </c>
    </row>
    <row r="297" spans="1:11">
      <c r="A297" s="23"/>
      <c r="B297" s="152">
        <v>32282667</v>
      </c>
      <c r="C297" s="153" t="s">
        <v>550</v>
      </c>
      <c r="D297" s="153" t="s">
        <v>1594</v>
      </c>
      <c r="E297" s="154" t="s">
        <v>249</v>
      </c>
      <c r="F297" s="146">
        <v>0</v>
      </c>
      <c r="G297" s="146">
        <v>0</v>
      </c>
      <c r="H297" s="113">
        <f>+IF(AND(OR(F297="",F297=0),OR(G297="",G297=0)),1,IF(AND(OR(F297&lt;=Parámetros!$B$5,F297=0,F297=""),OR(G297&gt;Parámetros!$B$5,G297="",G297=0)),1,IF(AND(F297&gt;Parámetros!$B$5,F297&lt;=Parámetros!$D$5,OR(Listas!G297&gt;Parámetros!$B$5,G297="",G297=0)),1,0)))</f>
        <v>1</v>
      </c>
      <c r="I297" s="113">
        <f>+IF(AND(OR(F297="",F297=0),OR(G297="",G297=0)),1,IF(AND(OR(F297&lt;=Parámetros!$B$8,F297=0,F297=""),OR(G297&gt;Parámetros!$B$8,G297="",G297=0)),1,IF(AND(F297&gt;Parámetros!$B$8,F297&lt;=Parámetros!$D$8,OR(Listas!G297&gt;Parámetros!$B$8,G297="",G297=0)),1,0)))</f>
        <v>1</v>
      </c>
      <c r="J297" s="113">
        <f>IF(H297=1,
IF(AND(OR(F297=0,F297=""),OR(G297=0,G297="")),Parámetros!$D$5-Parámetros!$B$5+1,
IF(AND(OR(F297&lt;=Parámetros!$B$5,F297=0,F297=""),OR(G297&gt;Parámetros!$D$5,G297="",G297=0)),Parámetros!$D$5-Parámetros!$B$5+1,
IF(AND(OR(F297&lt;=Parámetros!$B$5,F297=0,F297=""),G297&lt;=Parámetros!$D$5),IF(OR(G297="",G297=0),Parámetros!$D$5-Parámetros!$B$5+1,G297-Parámetros!$B$5+1),
IF(AND(F297&gt;Parámetros!$B$5,OR(G297&gt;Parámetros!$D$5,G297="",G297=0)),Parámetros!$D$5-F297+1,
IF(AND(F297&gt;Parámetros!$B$5,G297&lt;=Parámetros!$D$5),G297-F297+1))))),0)
-
IF(H297=1,
COUNTIFS('Selección días no hábiles'!A:A,
IF(OR(F297=0,F297="",F297&lt;Parámetros!$B$5),"&gt;="&amp;Parámetros!$B$5,"&gt;="&amp;Listas!F297),
'Selección días no hábiles'!A:A,
IF(OR(G297=0,G297="",G297&gt;=Parámetros!$D$5),"&lt;="&amp;Parámetros!$D$5,"&lt;="&amp;Listas!G297),
'Selección días no hábiles'!C:C,"X"),0)</f>
        <v>43709</v>
      </c>
      <c r="K297" s="113">
        <f>IF(I297=1,
IF(AND(OR(F297=0,F297=""),OR(G297=0,G297="")),Parámetros!$D$8-Parámetros!$B$8+1,
IF(AND(F297&lt;=Parámetros!$B$8,OR(G297&gt;Parámetros!$D$8,G297="",G297=0)),Parámetros!$D$8-Parámetros!$B$8+1,
IF(AND(F297&lt;=Parámetros!$B$8,G297&lt;=Parámetros!$D$8),IF(OR(G297="",G297=0),Parámetros!$D$8-Parámetros!$B$8+1,G297-Parámetros!$B$8+1),
IF(AND(F297&gt;Parámetros!$B$8,OR(G297&gt;Parámetros!$D$8,G297="",G297=0)),Parámetros!$D$8-F297+1,
IF(AND(F297&gt;Parámetros!$B$8,G297&lt;=Parámetros!$D$8),G297-F297+1))))),0)
-
IF(I297=1,
COUNTIFS('Selección días no hábiles'!A:A,
IF(OR(F297=0,F297="",F297&lt;Parámetros!$B$8),"&gt;="&amp;Parámetros!$B$8,"&gt;="&amp;Listas!F297),
'Selección días no hábiles'!A:A,
IF(OR(G297=0,G297="",G297&gt;=Parámetros!$D$8),"&lt;="&amp;Parámetros!$D$8,"&lt;="&amp;Listas!G297),
'Selección días no hábiles'!C:C,"X"),0)</f>
        <v>1</v>
      </c>
    </row>
    <row r="298" spans="1:11">
      <c r="A298" s="23"/>
      <c r="B298" s="152">
        <v>35069329</v>
      </c>
      <c r="C298" s="153" t="s">
        <v>551</v>
      </c>
      <c r="D298" s="153" t="s">
        <v>1595</v>
      </c>
      <c r="E298" s="154" t="s">
        <v>249</v>
      </c>
      <c r="F298" s="146">
        <v>0</v>
      </c>
      <c r="G298" s="146">
        <v>0</v>
      </c>
      <c r="H298" s="113">
        <f>+IF(AND(OR(F298="",F298=0),OR(G298="",G298=0)),1,IF(AND(OR(F298&lt;=Parámetros!$B$5,F298=0,F298=""),OR(G298&gt;Parámetros!$B$5,G298="",G298=0)),1,IF(AND(F298&gt;Parámetros!$B$5,F298&lt;=Parámetros!$D$5,OR(Listas!G298&gt;Parámetros!$B$5,G298="",G298=0)),1,0)))</f>
        <v>1</v>
      </c>
      <c r="I298" s="113">
        <f>+IF(AND(OR(F298="",F298=0),OR(G298="",G298=0)),1,IF(AND(OR(F298&lt;=Parámetros!$B$8,F298=0,F298=""),OR(G298&gt;Parámetros!$B$8,G298="",G298=0)),1,IF(AND(F298&gt;Parámetros!$B$8,F298&lt;=Parámetros!$D$8,OR(Listas!G298&gt;Parámetros!$B$8,G298="",G298=0)),1,0)))</f>
        <v>1</v>
      </c>
      <c r="J298" s="113">
        <f>IF(H298=1,
IF(AND(OR(F298=0,F298=""),OR(G298=0,G298="")),Parámetros!$D$5-Parámetros!$B$5+1,
IF(AND(OR(F298&lt;=Parámetros!$B$5,F298=0,F298=""),OR(G298&gt;Parámetros!$D$5,G298="",G298=0)),Parámetros!$D$5-Parámetros!$B$5+1,
IF(AND(OR(F298&lt;=Parámetros!$B$5,F298=0,F298=""),G298&lt;=Parámetros!$D$5),IF(OR(G298="",G298=0),Parámetros!$D$5-Parámetros!$B$5+1,G298-Parámetros!$B$5+1),
IF(AND(F298&gt;Parámetros!$B$5,OR(G298&gt;Parámetros!$D$5,G298="",G298=0)),Parámetros!$D$5-F298+1,
IF(AND(F298&gt;Parámetros!$B$5,G298&lt;=Parámetros!$D$5),G298-F298+1))))),0)
-
IF(H298=1,
COUNTIFS('Selección días no hábiles'!A:A,
IF(OR(F298=0,F298="",F298&lt;Parámetros!$B$5),"&gt;="&amp;Parámetros!$B$5,"&gt;="&amp;Listas!F298),
'Selección días no hábiles'!A:A,
IF(OR(G298=0,G298="",G298&gt;=Parámetros!$D$5),"&lt;="&amp;Parámetros!$D$5,"&lt;="&amp;Listas!G298),
'Selección días no hábiles'!C:C,"X"),0)</f>
        <v>43709</v>
      </c>
      <c r="K298" s="113">
        <f>IF(I298=1,
IF(AND(OR(F298=0,F298=""),OR(G298=0,G298="")),Parámetros!$D$8-Parámetros!$B$8+1,
IF(AND(F298&lt;=Parámetros!$B$8,OR(G298&gt;Parámetros!$D$8,G298="",G298=0)),Parámetros!$D$8-Parámetros!$B$8+1,
IF(AND(F298&lt;=Parámetros!$B$8,G298&lt;=Parámetros!$D$8),IF(OR(G298="",G298=0),Parámetros!$D$8-Parámetros!$B$8+1,G298-Parámetros!$B$8+1),
IF(AND(F298&gt;Parámetros!$B$8,OR(G298&gt;Parámetros!$D$8,G298="",G298=0)),Parámetros!$D$8-F298+1,
IF(AND(F298&gt;Parámetros!$B$8,G298&lt;=Parámetros!$D$8),G298-F298+1))))),0)
-
IF(I298=1,
COUNTIFS('Selección días no hábiles'!A:A,
IF(OR(F298=0,F298="",F298&lt;Parámetros!$B$8),"&gt;="&amp;Parámetros!$B$8,"&gt;="&amp;Listas!F298),
'Selección días no hábiles'!A:A,
IF(OR(G298=0,G298="",G298&gt;=Parámetros!$D$8),"&lt;="&amp;Parámetros!$D$8,"&lt;="&amp;Listas!G298),
'Selección días no hábiles'!C:C,"X"),0)</f>
        <v>1</v>
      </c>
    </row>
    <row r="299" spans="1:11">
      <c r="A299" s="23"/>
      <c r="B299" s="152">
        <v>29163700</v>
      </c>
      <c r="C299" s="153" t="s">
        <v>552</v>
      </c>
      <c r="D299" s="153" t="s">
        <v>1596</v>
      </c>
      <c r="E299" s="154" t="s">
        <v>249</v>
      </c>
      <c r="F299" s="146">
        <v>0</v>
      </c>
      <c r="G299" s="146">
        <v>0</v>
      </c>
      <c r="H299" s="113">
        <f>+IF(AND(OR(F299="",F299=0),OR(G299="",G299=0)),1,IF(AND(OR(F299&lt;=Parámetros!$B$5,F299=0,F299=""),OR(G299&gt;Parámetros!$B$5,G299="",G299=0)),1,IF(AND(F299&gt;Parámetros!$B$5,F299&lt;=Parámetros!$D$5,OR(Listas!G299&gt;Parámetros!$B$5,G299="",G299=0)),1,0)))</f>
        <v>1</v>
      </c>
      <c r="I299" s="113">
        <f>+IF(AND(OR(F299="",F299=0),OR(G299="",G299=0)),1,IF(AND(OR(F299&lt;=Parámetros!$B$8,F299=0,F299=""),OR(G299&gt;Parámetros!$B$8,G299="",G299=0)),1,IF(AND(F299&gt;Parámetros!$B$8,F299&lt;=Parámetros!$D$8,OR(Listas!G299&gt;Parámetros!$B$8,G299="",G299=0)),1,0)))</f>
        <v>1</v>
      </c>
      <c r="J299" s="113">
        <f>IF(H299=1,
IF(AND(OR(F299=0,F299=""),OR(G299=0,G299="")),Parámetros!$D$5-Parámetros!$B$5+1,
IF(AND(OR(F299&lt;=Parámetros!$B$5,F299=0,F299=""),OR(G299&gt;Parámetros!$D$5,G299="",G299=0)),Parámetros!$D$5-Parámetros!$B$5+1,
IF(AND(OR(F299&lt;=Parámetros!$B$5,F299=0,F299=""),G299&lt;=Parámetros!$D$5),IF(OR(G299="",G299=0),Parámetros!$D$5-Parámetros!$B$5+1,G299-Parámetros!$B$5+1),
IF(AND(F299&gt;Parámetros!$B$5,OR(G299&gt;Parámetros!$D$5,G299="",G299=0)),Parámetros!$D$5-F299+1,
IF(AND(F299&gt;Parámetros!$B$5,G299&lt;=Parámetros!$D$5),G299-F299+1))))),0)
-
IF(H299=1,
COUNTIFS('Selección días no hábiles'!A:A,
IF(OR(F299=0,F299="",F299&lt;Parámetros!$B$5),"&gt;="&amp;Parámetros!$B$5,"&gt;="&amp;Listas!F299),
'Selección días no hábiles'!A:A,
IF(OR(G299=0,G299="",G299&gt;=Parámetros!$D$5),"&lt;="&amp;Parámetros!$D$5,"&lt;="&amp;Listas!G299),
'Selección días no hábiles'!C:C,"X"),0)</f>
        <v>43709</v>
      </c>
      <c r="K299" s="113">
        <f>IF(I299=1,
IF(AND(OR(F299=0,F299=""),OR(G299=0,G299="")),Parámetros!$D$8-Parámetros!$B$8+1,
IF(AND(F299&lt;=Parámetros!$B$8,OR(G299&gt;Parámetros!$D$8,G299="",G299=0)),Parámetros!$D$8-Parámetros!$B$8+1,
IF(AND(F299&lt;=Parámetros!$B$8,G299&lt;=Parámetros!$D$8),IF(OR(G299="",G299=0),Parámetros!$D$8-Parámetros!$B$8+1,G299-Parámetros!$B$8+1),
IF(AND(F299&gt;Parámetros!$B$8,OR(G299&gt;Parámetros!$D$8,G299="",G299=0)),Parámetros!$D$8-F299+1,
IF(AND(F299&gt;Parámetros!$B$8,G299&lt;=Parámetros!$D$8),G299-F299+1))))),0)
-
IF(I299=1,
COUNTIFS('Selección días no hábiles'!A:A,
IF(OR(F299=0,F299="",F299&lt;Parámetros!$B$8),"&gt;="&amp;Parámetros!$B$8,"&gt;="&amp;Listas!F299),
'Selección días no hábiles'!A:A,
IF(OR(G299=0,G299="",G299&gt;=Parámetros!$D$8),"&lt;="&amp;Parámetros!$D$8,"&lt;="&amp;Listas!G299),
'Selección días no hábiles'!C:C,"X"),0)</f>
        <v>1</v>
      </c>
    </row>
    <row r="300" spans="1:11">
      <c r="A300" s="23"/>
      <c r="B300" s="152">
        <v>32582060</v>
      </c>
      <c r="C300" s="153" t="s">
        <v>553</v>
      </c>
      <c r="D300" s="153" t="s">
        <v>1597</v>
      </c>
      <c r="E300" s="154" t="s">
        <v>249</v>
      </c>
      <c r="F300" s="146">
        <v>0</v>
      </c>
      <c r="G300" s="146">
        <v>0</v>
      </c>
      <c r="H300" s="113">
        <f>+IF(AND(OR(F300="",F300=0),OR(G300="",G300=0)),1,IF(AND(OR(F300&lt;=Parámetros!$B$5,F300=0,F300=""),OR(G300&gt;Parámetros!$B$5,G300="",G300=0)),1,IF(AND(F300&gt;Parámetros!$B$5,F300&lt;=Parámetros!$D$5,OR(Listas!G300&gt;Parámetros!$B$5,G300="",G300=0)),1,0)))</f>
        <v>1</v>
      </c>
      <c r="I300" s="113">
        <f>+IF(AND(OR(F300="",F300=0),OR(G300="",G300=0)),1,IF(AND(OR(F300&lt;=Parámetros!$B$8,F300=0,F300=""),OR(G300&gt;Parámetros!$B$8,G300="",G300=0)),1,IF(AND(F300&gt;Parámetros!$B$8,F300&lt;=Parámetros!$D$8,OR(Listas!G300&gt;Parámetros!$B$8,G300="",G300=0)),1,0)))</f>
        <v>1</v>
      </c>
      <c r="J300" s="113">
        <f>IF(H300=1,
IF(AND(OR(F300=0,F300=""),OR(G300=0,G300="")),Parámetros!$D$5-Parámetros!$B$5+1,
IF(AND(OR(F300&lt;=Parámetros!$B$5,F300=0,F300=""),OR(G300&gt;Parámetros!$D$5,G300="",G300=0)),Parámetros!$D$5-Parámetros!$B$5+1,
IF(AND(OR(F300&lt;=Parámetros!$B$5,F300=0,F300=""),G300&lt;=Parámetros!$D$5),IF(OR(G300="",G300=0),Parámetros!$D$5-Parámetros!$B$5+1,G300-Parámetros!$B$5+1),
IF(AND(F300&gt;Parámetros!$B$5,OR(G300&gt;Parámetros!$D$5,G300="",G300=0)),Parámetros!$D$5-F300+1,
IF(AND(F300&gt;Parámetros!$B$5,G300&lt;=Parámetros!$D$5),G300-F300+1))))),0)
-
IF(H300=1,
COUNTIFS('Selección días no hábiles'!A:A,
IF(OR(F300=0,F300="",F300&lt;Parámetros!$B$5),"&gt;="&amp;Parámetros!$B$5,"&gt;="&amp;Listas!F300),
'Selección días no hábiles'!A:A,
IF(OR(G300=0,G300="",G300&gt;=Parámetros!$D$5),"&lt;="&amp;Parámetros!$D$5,"&lt;="&amp;Listas!G300),
'Selección días no hábiles'!C:C,"X"),0)</f>
        <v>43709</v>
      </c>
      <c r="K300" s="113">
        <f>IF(I300=1,
IF(AND(OR(F300=0,F300=""),OR(G300=0,G300="")),Parámetros!$D$8-Parámetros!$B$8+1,
IF(AND(F300&lt;=Parámetros!$B$8,OR(G300&gt;Parámetros!$D$8,G300="",G300=0)),Parámetros!$D$8-Parámetros!$B$8+1,
IF(AND(F300&lt;=Parámetros!$B$8,G300&lt;=Parámetros!$D$8),IF(OR(G300="",G300=0),Parámetros!$D$8-Parámetros!$B$8+1,G300-Parámetros!$B$8+1),
IF(AND(F300&gt;Parámetros!$B$8,OR(G300&gt;Parámetros!$D$8,G300="",G300=0)),Parámetros!$D$8-F300+1,
IF(AND(F300&gt;Parámetros!$B$8,G300&lt;=Parámetros!$D$8),G300-F300+1))))),0)
-
IF(I300=1,
COUNTIFS('Selección días no hábiles'!A:A,
IF(OR(F300=0,F300="",F300&lt;Parámetros!$B$8),"&gt;="&amp;Parámetros!$B$8,"&gt;="&amp;Listas!F300),
'Selección días no hábiles'!A:A,
IF(OR(G300=0,G300="",G300&gt;=Parámetros!$D$8),"&lt;="&amp;Parámetros!$D$8,"&lt;="&amp;Listas!G300),
'Selección días no hábiles'!C:C,"X"),0)</f>
        <v>1</v>
      </c>
    </row>
    <row r="301" spans="1:11">
      <c r="A301" s="23"/>
      <c r="B301" s="152">
        <v>35650381</v>
      </c>
      <c r="C301" s="153" t="s">
        <v>554</v>
      </c>
      <c r="D301" s="153" t="s">
        <v>1459</v>
      </c>
      <c r="E301" s="154" t="s">
        <v>249</v>
      </c>
      <c r="F301" s="146">
        <v>0</v>
      </c>
      <c r="G301" s="146">
        <v>0</v>
      </c>
      <c r="H301" s="113">
        <f>+IF(AND(OR(F301="",F301=0),OR(G301="",G301=0)),1,IF(AND(OR(F301&lt;=Parámetros!$B$5,F301=0,F301=""),OR(G301&gt;Parámetros!$B$5,G301="",G301=0)),1,IF(AND(F301&gt;Parámetros!$B$5,F301&lt;=Parámetros!$D$5,OR(Listas!G301&gt;Parámetros!$B$5,G301="",G301=0)),1,0)))</f>
        <v>1</v>
      </c>
      <c r="I301" s="113">
        <f>+IF(AND(OR(F301="",F301=0),OR(G301="",G301=0)),1,IF(AND(OR(F301&lt;=Parámetros!$B$8,F301=0,F301=""),OR(G301&gt;Parámetros!$B$8,G301="",G301=0)),1,IF(AND(F301&gt;Parámetros!$B$8,F301&lt;=Parámetros!$D$8,OR(Listas!G301&gt;Parámetros!$B$8,G301="",G301=0)),1,0)))</f>
        <v>1</v>
      </c>
      <c r="J301" s="113">
        <f>IF(H301=1,
IF(AND(OR(F301=0,F301=""),OR(G301=0,G301="")),Parámetros!$D$5-Parámetros!$B$5+1,
IF(AND(OR(F301&lt;=Parámetros!$B$5,F301=0,F301=""),OR(G301&gt;Parámetros!$D$5,G301="",G301=0)),Parámetros!$D$5-Parámetros!$B$5+1,
IF(AND(OR(F301&lt;=Parámetros!$B$5,F301=0,F301=""),G301&lt;=Parámetros!$D$5),IF(OR(G301="",G301=0),Parámetros!$D$5-Parámetros!$B$5+1,G301-Parámetros!$B$5+1),
IF(AND(F301&gt;Parámetros!$B$5,OR(G301&gt;Parámetros!$D$5,G301="",G301=0)),Parámetros!$D$5-F301+1,
IF(AND(F301&gt;Parámetros!$B$5,G301&lt;=Parámetros!$D$5),G301-F301+1))))),0)
-
IF(H301=1,
COUNTIFS('Selección días no hábiles'!A:A,
IF(OR(F301=0,F301="",F301&lt;Parámetros!$B$5),"&gt;="&amp;Parámetros!$B$5,"&gt;="&amp;Listas!F301),
'Selección días no hábiles'!A:A,
IF(OR(G301=0,G301="",G301&gt;=Parámetros!$D$5),"&lt;="&amp;Parámetros!$D$5,"&lt;="&amp;Listas!G301),
'Selección días no hábiles'!C:C,"X"),0)</f>
        <v>43709</v>
      </c>
      <c r="K301" s="113">
        <f>IF(I301=1,
IF(AND(OR(F301=0,F301=""),OR(G301=0,G301="")),Parámetros!$D$8-Parámetros!$B$8+1,
IF(AND(F301&lt;=Parámetros!$B$8,OR(G301&gt;Parámetros!$D$8,G301="",G301=0)),Parámetros!$D$8-Parámetros!$B$8+1,
IF(AND(F301&lt;=Parámetros!$B$8,G301&lt;=Parámetros!$D$8),IF(OR(G301="",G301=0),Parámetros!$D$8-Parámetros!$B$8+1,G301-Parámetros!$B$8+1),
IF(AND(F301&gt;Parámetros!$B$8,OR(G301&gt;Parámetros!$D$8,G301="",G301=0)),Parámetros!$D$8-F301+1,
IF(AND(F301&gt;Parámetros!$B$8,G301&lt;=Parámetros!$D$8),G301-F301+1))))),0)
-
IF(I301=1,
COUNTIFS('Selección días no hábiles'!A:A,
IF(OR(F301=0,F301="",F301&lt;Parámetros!$B$8),"&gt;="&amp;Parámetros!$B$8,"&gt;="&amp;Listas!F301),
'Selección días no hábiles'!A:A,
IF(OR(G301=0,G301="",G301&gt;=Parámetros!$D$8),"&lt;="&amp;Parámetros!$D$8,"&lt;="&amp;Listas!G301),
'Selección días no hábiles'!C:C,"X"),0)</f>
        <v>1</v>
      </c>
    </row>
    <row r="302" spans="1:11">
      <c r="A302" s="23"/>
      <c r="B302" s="152">
        <v>22070980</v>
      </c>
      <c r="C302" s="153" t="s">
        <v>555</v>
      </c>
      <c r="D302" s="153" t="s">
        <v>1598</v>
      </c>
      <c r="E302" s="154" t="s">
        <v>249</v>
      </c>
      <c r="F302" s="146">
        <v>0</v>
      </c>
      <c r="G302" s="146">
        <v>0</v>
      </c>
      <c r="H302" s="113">
        <f>+IF(AND(OR(F302="",F302=0),OR(G302="",G302=0)),1,IF(AND(OR(F302&lt;=Parámetros!$B$5,F302=0,F302=""),OR(G302&gt;Parámetros!$B$5,G302="",G302=0)),1,IF(AND(F302&gt;Parámetros!$B$5,F302&lt;=Parámetros!$D$5,OR(Listas!G302&gt;Parámetros!$B$5,G302="",G302=0)),1,0)))</f>
        <v>1</v>
      </c>
      <c r="I302" s="113">
        <f>+IF(AND(OR(F302="",F302=0),OR(G302="",G302=0)),1,IF(AND(OR(F302&lt;=Parámetros!$B$8,F302=0,F302=""),OR(G302&gt;Parámetros!$B$8,G302="",G302=0)),1,IF(AND(F302&gt;Parámetros!$B$8,F302&lt;=Parámetros!$D$8,OR(Listas!G302&gt;Parámetros!$B$8,G302="",G302=0)),1,0)))</f>
        <v>1</v>
      </c>
      <c r="J302" s="113">
        <f>IF(H302=1,
IF(AND(OR(F302=0,F302=""),OR(G302=0,G302="")),Parámetros!$D$5-Parámetros!$B$5+1,
IF(AND(OR(F302&lt;=Parámetros!$B$5,F302=0,F302=""),OR(G302&gt;Parámetros!$D$5,G302="",G302=0)),Parámetros!$D$5-Parámetros!$B$5+1,
IF(AND(OR(F302&lt;=Parámetros!$B$5,F302=0,F302=""),G302&lt;=Parámetros!$D$5),IF(OR(G302="",G302=0),Parámetros!$D$5-Parámetros!$B$5+1,G302-Parámetros!$B$5+1),
IF(AND(F302&gt;Parámetros!$B$5,OR(G302&gt;Parámetros!$D$5,G302="",G302=0)),Parámetros!$D$5-F302+1,
IF(AND(F302&gt;Parámetros!$B$5,G302&lt;=Parámetros!$D$5),G302-F302+1))))),0)
-
IF(H302=1,
COUNTIFS('Selección días no hábiles'!A:A,
IF(OR(F302=0,F302="",F302&lt;Parámetros!$B$5),"&gt;="&amp;Parámetros!$B$5,"&gt;="&amp;Listas!F302),
'Selección días no hábiles'!A:A,
IF(OR(G302=0,G302="",G302&gt;=Parámetros!$D$5),"&lt;="&amp;Parámetros!$D$5,"&lt;="&amp;Listas!G302),
'Selección días no hábiles'!C:C,"X"),0)</f>
        <v>43709</v>
      </c>
      <c r="K302" s="113">
        <f>IF(I302=1,
IF(AND(OR(F302=0,F302=""),OR(G302=0,G302="")),Parámetros!$D$8-Parámetros!$B$8+1,
IF(AND(F302&lt;=Parámetros!$B$8,OR(G302&gt;Parámetros!$D$8,G302="",G302=0)),Parámetros!$D$8-Parámetros!$B$8+1,
IF(AND(F302&lt;=Parámetros!$B$8,G302&lt;=Parámetros!$D$8),IF(OR(G302="",G302=0),Parámetros!$D$8-Parámetros!$B$8+1,G302-Parámetros!$B$8+1),
IF(AND(F302&gt;Parámetros!$B$8,OR(G302&gt;Parámetros!$D$8,G302="",G302=0)),Parámetros!$D$8-F302+1,
IF(AND(F302&gt;Parámetros!$B$8,G302&lt;=Parámetros!$D$8),G302-F302+1))))),0)
-
IF(I302=1,
COUNTIFS('Selección días no hábiles'!A:A,
IF(OR(F302=0,F302="",F302&lt;Parámetros!$B$8),"&gt;="&amp;Parámetros!$B$8,"&gt;="&amp;Listas!F302),
'Selección días no hábiles'!A:A,
IF(OR(G302=0,G302="",G302&gt;=Parámetros!$D$8),"&lt;="&amp;Parámetros!$D$8,"&lt;="&amp;Listas!G302),
'Selección días no hábiles'!C:C,"X"),0)</f>
        <v>1</v>
      </c>
    </row>
    <row r="303" spans="1:11">
      <c r="A303" s="23"/>
      <c r="B303" s="152">
        <v>24592918</v>
      </c>
      <c r="C303" s="153" t="s">
        <v>556</v>
      </c>
      <c r="D303" s="153" t="s">
        <v>1599</v>
      </c>
      <c r="E303" s="154" t="s">
        <v>249</v>
      </c>
      <c r="F303" s="146">
        <v>0</v>
      </c>
      <c r="G303" s="146">
        <v>0</v>
      </c>
      <c r="H303" s="113">
        <f>+IF(AND(OR(F303="",F303=0),OR(G303="",G303=0)),1,IF(AND(OR(F303&lt;=Parámetros!$B$5,F303=0,F303=""),OR(G303&gt;Parámetros!$B$5,G303="",G303=0)),1,IF(AND(F303&gt;Parámetros!$B$5,F303&lt;=Parámetros!$D$5,OR(Listas!G303&gt;Parámetros!$B$5,G303="",G303=0)),1,0)))</f>
        <v>1</v>
      </c>
      <c r="I303" s="113">
        <f>+IF(AND(OR(F303="",F303=0),OR(G303="",G303=0)),1,IF(AND(OR(F303&lt;=Parámetros!$B$8,F303=0,F303=""),OR(G303&gt;Parámetros!$B$8,G303="",G303=0)),1,IF(AND(F303&gt;Parámetros!$B$8,F303&lt;=Parámetros!$D$8,OR(Listas!G303&gt;Parámetros!$B$8,G303="",G303=0)),1,0)))</f>
        <v>1</v>
      </c>
      <c r="J303" s="113">
        <f>IF(H303=1,
IF(AND(OR(F303=0,F303=""),OR(G303=0,G303="")),Parámetros!$D$5-Parámetros!$B$5+1,
IF(AND(OR(F303&lt;=Parámetros!$B$5,F303=0,F303=""),OR(G303&gt;Parámetros!$D$5,G303="",G303=0)),Parámetros!$D$5-Parámetros!$B$5+1,
IF(AND(OR(F303&lt;=Parámetros!$B$5,F303=0,F303=""),G303&lt;=Parámetros!$D$5),IF(OR(G303="",G303=0),Parámetros!$D$5-Parámetros!$B$5+1,G303-Parámetros!$B$5+1),
IF(AND(F303&gt;Parámetros!$B$5,OR(G303&gt;Parámetros!$D$5,G303="",G303=0)),Parámetros!$D$5-F303+1,
IF(AND(F303&gt;Parámetros!$B$5,G303&lt;=Parámetros!$D$5),G303-F303+1))))),0)
-
IF(H303=1,
COUNTIFS('Selección días no hábiles'!A:A,
IF(OR(F303=0,F303="",F303&lt;Parámetros!$B$5),"&gt;="&amp;Parámetros!$B$5,"&gt;="&amp;Listas!F303),
'Selección días no hábiles'!A:A,
IF(OR(G303=0,G303="",G303&gt;=Parámetros!$D$5),"&lt;="&amp;Parámetros!$D$5,"&lt;="&amp;Listas!G303),
'Selección días no hábiles'!C:C,"X"),0)</f>
        <v>43709</v>
      </c>
      <c r="K303" s="113">
        <f>IF(I303=1,
IF(AND(OR(F303=0,F303=""),OR(G303=0,G303="")),Parámetros!$D$8-Parámetros!$B$8+1,
IF(AND(F303&lt;=Parámetros!$B$8,OR(G303&gt;Parámetros!$D$8,G303="",G303=0)),Parámetros!$D$8-Parámetros!$B$8+1,
IF(AND(F303&lt;=Parámetros!$B$8,G303&lt;=Parámetros!$D$8),IF(OR(G303="",G303=0),Parámetros!$D$8-Parámetros!$B$8+1,G303-Parámetros!$B$8+1),
IF(AND(F303&gt;Parámetros!$B$8,OR(G303&gt;Parámetros!$D$8,G303="",G303=0)),Parámetros!$D$8-F303+1,
IF(AND(F303&gt;Parámetros!$B$8,G303&lt;=Parámetros!$D$8),G303-F303+1))))),0)
-
IF(I303=1,
COUNTIFS('Selección días no hábiles'!A:A,
IF(OR(F303=0,F303="",F303&lt;Parámetros!$B$8),"&gt;="&amp;Parámetros!$B$8,"&gt;="&amp;Listas!F303),
'Selección días no hábiles'!A:A,
IF(OR(G303=0,G303="",G303&gt;=Parámetros!$D$8),"&lt;="&amp;Parámetros!$D$8,"&lt;="&amp;Listas!G303),
'Selección días no hábiles'!C:C,"X"),0)</f>
        <v>1</v>
      </c>
    </row>
    <row r="304" spans="1:11">
      <c r="A304" s="23"/>
      <c r="B304" s="152">
        <v>18096040</v>
      </c>
      <c r="C304" s="153" t="s">
        <v>557</v>
      </c>
      <c r="D304" s="153" t="s">
        <v>1600</v>
      </c>
      <c r="E304" s="154" t="s">
        <v>249</v>
      </c>
      <c r="F304" s="146">
        <v>0</v>
      </c>
      <c r="G304" s="146">
        <v>0</v>
      </c>
      <c r="H304" s="113">
        <f>+IF(AND(OR(F304="",F304=0),OR(G304="",G304=0)),1,IF(AND(OR(F304&lt;=Parámetros!$B$5,F304=0,F304=""),OR(G304&gt;Parámetros!$B$5,G304="",G304=0)),1,IF(AND(F304&gt;Parámetros!$B$5,F304&lt;=Parámetros!$D$5,OR(Listas!G304&gt;Parámetros!$B$5,G304="",G304=0)),1,0)))</f>
        <v>1</v>
      </c>
      <c r="I304" s="113">
        <f>+IF(AND(OR(F304="",F304=0),OR(G304="",G304=0)),1,IF(AND(OR(F304&lt;=Parámetros!$B$8,F304=0,F304=""),OR(G304&gt;Parámetros!$B$8,G304="",G304=0)),1,IF(AND(F304&gt;Parámetros!$B$8,F304&lt;=Parámetros!$D$8,OR(Listas!G304&gt;Parámetros!$B$8,G304="",G304=0)),1,0)))</f>
        <v>1</v>
      </c>
      <c r="J304" s="113">
        <f>IF(H304=1,
IF(AND(OR(F304=0,F304=""),OR(G304=0,G304="")),Parámetros!$D$5-Parámetros!$B$5+1,
IF(AND(OR(F304&lt;=Parámetros!$B$5,F304=0,F304=""),OR(G304&gt;Parámetros!$D$5,G304="",G304=0)),Parámetros!$D$5-Parámetros!$B$5+1,
IF(AND(OR(F304&lt;=Parámetros!$B$5,F304=0,F304=""),G304&lt;=Parámetros!$D$5),IF(OR(G304="",G304=0),Parámetros!$D$5-Parámetros!$B$5+1,G304-Parámetros!$B$5+1),
IF(AND(F304&gt;Parámetros!$B$5,OR(G304&gt;Parámetros!$D$5,G304="",G304=0)),Parámetros!$D$5-F304+1,
IF(AND(F304&gt;Parámetros!$B$5,G304&lt;=Parámetros!$D$5),G304-F304+1))))),0)
-
IF(H304=1,
COUNTIFS('Selección días no hábiles'!A:A,
IF(OR(F304=0,F304="",F304&lt;Parámetros!$B$5),"&gt;="&amp;Parámetros!$B$5,"&gt;="&amp;Listas!F304),
'Selección días no hábiles'!A:A,
IF(OR(G304=0,G304="",G304&gt;=Parámetros!$D$5),"&lt;="&amp;Parámetros!$D$5,"&lt;="&amp;Listas!G304),
'Selección días no hábiles'!C:C,"X"),0)</f>
        <v>43709</v>
      </c>
      <c r="K304" s="113">
        <f>IF(I304=1,
IF(AND(OR(F304=0,F304=""),OR(G304=0,G304="")),Parámetros!$D$8-Parámetros!$B$8+1,
IF(AND(F304&lt;=Parámetros!$B$8,OR(G304&gt;Parámetros!$D$8,G304="",G304=0)),Parámetros!$D$8-Parámetros!$B$8+1,
IF(AND(F304&lt;=Parámetros!$B$8,G304&lt;=Parámetros!$D$8),IF(OR(G304="",G304=0),Parámetros!$D$8-Parámetros!$B$8+1,G304-Parámetros!$B$8+1),
IF(AND(F304&gt;Parámetros!$B$8,OR(G304&gt;Parámetros!$D$8,G304="",G304=0)),Parámetros!$D$8-F304+1,
IF(AND(F304&gt;Parámetros!$B$8,G304&lt;=Parámetros!$D$8),G304-F304+1))))),0)
-
IF(I304=1,
COUNTIFS('Selección días no hábiles'!A:A,
IF(OR(F304=0,F304="",F304&lt;Parámetros!$B$8),"&gt;="&amp;Parámetros!$B$8,"&gt;="&amp;Listas!F304),
'Selección días no hábiles'!A:A,
IF(OR(G304=0,G304="",G304&gt;=Parámetros!$D$8),"&lt;="&amp;Parámetros!$D$8,"&lt;="&amp;Listas!G304),
'Selección días no hábiles'!C:C,"X"),0)</f>
        <v>1</v>
      </c>
    </row>
    <row r="305" spans="1:11">
      <c r="A305" s="23"/>
      <c r="B305" s="152">
        <v>115490437</v>
      </c>
      <c r="C305" s="153" t="s">
        <v>558</v>
      </c>
      <c r="D305" s="153" t="s">
        <v>1601</v>
      </c>
      <c r="E305" s="154" t="s">
        <v>249</v>
      </c>
      <c r="F305" s="146">
        <v>0</v>
      </c>
      <c r="G305" s="146">
        <v>0</v>
      </c>
      <c r="H305" s="113">
        <f>+IF(AND(OR(F305="",F305=0),OR(G305="",G305=0)),1,IF(AND(OR(F305&lt;=Parámetros!$B$5,F305=0,F305=""),OR(G305&gt;Parámetros!$B$5,G305="",G305=0)),1,IF(AND(F305&gt;Parámetros!$B$5,F305&lt;=Parámetros!$D$5,OR(Listas!G305&gt;Parámetros!$B$5,G305="",G305=0)),1,0)))</f>
        <v>1</v>
      </c>
      <c r="I305" s="113">
        <f>+IF(AND(OR(F305="",F305=0),OR(G305="",G305=0)),1,IF(AND(OR(F305&lt;=Parámetros!$B$8,F305=0,F305=""),OR(G305&gt;Parámetros!$B$8,G305="",G305=0)),1,IF(AND(F305&gt;Parámetros!$B$8,F305&lt;=Parámetros!$D$8,OR(Listas!G305&gt;Parámetros!$B$8,G305="",G305=0)),1,0)))</f>
        <v>1</v>
      </c>
      <c r="J305" s="113">
        <f>IF(H305=1,
IF(AND(OR(F305=0,F305=""),OR(G305=0,G305="")),Parámetros!$D$5-Parámetros!$B$5+1,
IF(AND(OR(F305&lt;=Parámetros!$B$5,F305=0,F305=""),OR(G305&gt;Parámetros!$D$5,G305="",G305=0)),Parámetros!$D$5-Parámetros!$B$5+1,
IF(AND(OR(F305&lt;=Parámetros!$B$5,F305=0,F305=""),G305&lt;=Parámetros!$D$5),IF(OR(G305="",G305=0),Parámetros!$D$5-Parámetros!$B$5+1,G305-Parámetros!$B$5+1),
IF(AND(F305&gt;Parámetros!$B$5,OR(G305&gt;Parámetros!$D$5,G305="",G305=0)),Parámetros!$D$5-F305+1,
IF(AND(F305&gt;Parámetros!$B$5,G305&lt;=Parámetros!$D$5),G305-F305+1))))),0)
-
IF(H305=1,
COUNTIFS('Selección días no hábiles'!A:A,
IF(OR(F305=0,F305="",F305&lt;Parámetros!$B$5),"&gt;="&amp;Parámetros!$B$5,"&gt;="&amp;Listas!F305),
'Selección días no hábiles'!A:A,
IF(OR(G305=0,G305="",G305&gt;=Parámetros!$D$5),"&lt;="&amp;Parámetros!$D$5,"&lt;="&amp;Listas!G305),
'Selección días no hábiles'!C:C,"X"),0)</f>
        <v>43709</v>
      </c>
      <c r="K305" s="113">
        <f>IF(I305=1,
IF(AND(OR(F305=0,F305=""),OR(G305=0,G305="")),Parámetros!$D$8-Parámetros!$B$8+1,
IF(AND(F305&lt;=Parámetros!$B$8,OR(G305&gt;Parámetros!$D$8,G305="",G305=0)),Parámetros!$D$8-Parámetros!$B$8+1,
IF(AND(F305&lt;=Parámetros!$B$8,G305&lt;=Parámetros!$D$8),IF(OR(G305="",G305=0),Parámetros!$D$8-Parámetros!$B$8+1,G305-Parámetros!$B$8+1),
IF(AND(F305&gt;Parámetros!$B$8,OR(G305&gt;Parámetros!$D$8,G305="",G305=0)),Parámetros!$D$8-F305+1,
IF(AND(F305&gt;Parámetros!$B$8,G305&lt;=Parámetros!$D$8),G305-F305+1))))),0)
-
IF(I305=1,
COUNTIFS('Selección días no hábiles'!A:A,
IF(OR(F305=0,F305="",F305&lt;Parámetros!$B$8),"&gt;="&amp;Parámetros!$B$8,"&gt;="&amp;Listas!F305),
'Selección días no hábiles'!A:A,
IF(OR(G305=0,G305="",G305&gt;=Parámetros!$D$8),"&lt;="&amp;Parámetros!$D$8,"&lt;="&amp;Listas!G305),
'Selección días no hábiles'!C:C,"X"),0)</f>
        <v>1</v>
      </c>
    </row>
    <row r="306" spans="1:11">
      <c r="A306" s="23"/>
      <c r="B306" s="152">
        <v>27874786</v>
      </c>
      <c r="C306" s="153" t="s">
        <v>559</v>
      </c>
      <c r="D306" s="153" t="s">
        <v>1602</v>
      </c>
      <c r="E306" s="154" t="s">
        <v>249</v>
      </c>
      <c r="F306" s="146">
        <v>0</v>
      </c>
      <c r="G306" s="146">
        <v>0</v>
      </c>
      <c r="H306" s="113">
        <f>+IF(AND(OR(F306="",F306=0),OR(G306="",G306=0)),1,IF(AND(OR(F306&lt;=Parámetros!$B$5,F306=0,F306=""),OR(G306&gt;Parámetros!$B$5,G306="",G306=0)),1,IF(AND(F306&gt;Parámetros!$B$5,F306&lt;=Parámetros!$D$5,OR(Listas!G306&gt;Parámetros!$B$5,G306="",G306=0)),1,0)))</f>
        <v>1</v>
      </c>
      <c r="I306" s="113">
        <f>+IF(AND(OR(F306="",F306=0),OR(G306="",G306=0)),1,IF(AND(OR(F306&lt;=Parámetros!$B$8,F306=0,F306=""),OR(G306&gt;Parámetros!$B$8,G306="",G306=0)),1,IF(AND(F306&gt;Parámetros!$B$8,F306&lt;=Parámetros!$D$8,OR(Listas!G306&gt;Parámetros!$B$8,G306="",G306=0)),1,0)))</f>
        <v>1</v>
      </c>
      <c r="J306" s="113">
        <f>IF(H306=1,
IF(AND(OR(F306=0,F306=""),OR(G306=0,G306="")),Parámetros!$D$5-Parámetros!$B$5+1,
IF(AND(OR(F306&lt;=Parámetros!$B$5,F306=0,F306=""),OR(G306&gt;Parámetros!$D$5,G306="",G306=0)),Parámetros!$D$5-Parámetros!$B$5+1,
IF(AND(OR(F306&lt;=Parámetros!$B$5,F306=0,F306=""),G306&lt;=Parámetros!$D$5),IF(OR(G306="",G306=0),Parámetros!$D$5-Parámetros!$B$5+1,G306-Parámetros!$B$5+1),
IF(AND(F306&gt;Parámetros!$B$5,OR(G306&gt;Parámetros!$D$5,G306="",G306=0)),Parámetros!$D$5-F306+1,
IF(AND(F306&gt;Parámetros!$B$5,G306&lt;=Parámetros!$D$5),G306-F306+1))))),0)
-
IF(H306=1,
COUNTIFS('Selección días no hábiles'!A:A,
IF(OR(F306=0,F306="",F306&lt;Parámetros!$B$5),"&gt;="&amp;Parámetros!$B$5,"&gt;="&amp;Listas!F306),
'Selección días no hábiles'!A:A,
IF(OR(G306=0,G306="",G306&gt;=Parámetros!$D$5),"&lt;="&amp;Parámetros!$D$5,"&lt;="&amp;Listas!G306),
'Selección días no hábiles'!C:C,"X"),0)</f>
        <v>43709</v>
      </c>
      <c r="K306" s="113">
        <f>IF(I306=1,
IF(AND(OR(F306=0,F306=""),OR(G306=0,G306="")),Parámetros!$D$8-Parámetros!$B$8+1,
IF(AND(F306&lt;=Parámetros!$B$8,OR(G306&gt;Parámetros!$D$8,G306="",G306=0)),Parámetros!$D$8-Parámetros!$B$8+1,
IF(AND(F306&lt;=Parámetros!$B$8,G306&lt;=Parámetros!$D$8),IF(OR(G306="",G306=0),Parámetros!$D$8-Parámetros!$B$8+1,G306-Parámetros!$B$8+1),
IF(AND(F306&gt;Parámetros!$B$8,OR(G306&gt;Parámetros!$D$8,G306="",G306=0)),Parámetros!$D$8-F306+1,
IF(AND(F306&gt;Parámetros!$B$8,G306&lt;=Parámetros!$D$8),G306-F306+1))))),0)
-
IF(I306=1,
COUNTIFS('Selección días no hábiles'!A:A,
IF(OR(F306=0,F306="",F306&lt;Parámetros!$B$8),"&gt;="&amp;Parámetros!$B$8,"&gt;="&amp;Listas!F306),
'Selección días no hábiles'!A:A,
IF(OR(G306=0,G306="",G306&gt;=Parámetros!$D$8),"&lt;="&amp;Parámetros!$D$8,"&lt;="&amp;Listas!G306),
'Selección días no hábiles'!C:C,"X"),0)</f>
        <v>1</v>
      </c>
    </row>
    <row r="307" spans="1:11">
      <c r="A307" s="23"/>
      <c r="B307" s="152">
        <v>26332813</v>
      </c>
      <c r="C307" s="153" t="s">
        <v>38</v>
      </c>
      <c r="D307" s="153" t="s">
        <v>1603</v>
      </c>
      <c r="E307" s="154" t="s">
        <v>249</v>
      </c>
      <c r="F307" s="146">
        <v>0</v>
      </c>
      <c r="G307" s="146">
        <v>0</v>
      </c>
      <c r="H307" s="113">
        <f>+IF(AND(OR(F307="",F307=0),OR(G307="",G307=0)),1,IF(AND(OR(F307&lt;=Parámetros!$B$5,F307=0,F307=""),OR(G307&gt;Parámetros!$B$5,G307="",G307=0)),1,IF(AND(F307&gt;Parámetros!$B$5,F307&lt;=Parámetros!$D$5,OR(Listas!G307&gt;Parámetros!$B$5,G307="",G307=0)),1,0)))</f>
        <v>1</v>
      </c>
      <c r="I307" s="113">
        <f>+IF(AND(OR(F307="",F307=0),OR(G307="",G307=0)),1,IF(AND(OR(F307&lt;=Parámetros!$B$8,F307=0,F307=""),OR(G307&gt;Parámetros!$B$8,G307="",G307=0)),1,IF(AND(F307&gt;Parámetros!$B$8,F307&lt;=Parámetros!$D$8,OR(Listas!G307&gt;Parámetros!$B$8,G307="",G307=0)),1,0)))</f>
        <v>1</v>
      </c>
      <c r="J307" s="113">
        <f>IF(H307=1,
IF(AND(OR(F307=0,F307=""),OR(G307=0,G307="")),Parámetros!$D$5-Parámetros!$B$5+1,
IF(AND(OR(F307&lt;=Parámetros!$B$5,F307=0,F307=""),OR(G307&gt;Parámetros!$D$5,G307="",G307=0)),Parámetros!$D$5-Parámetros!$B$5+1,
IF(AND(OR(F307&lt;=Parámetros!$B$5,F307=0,F307=""),G307&lt;=Parámetros!$D$5),IF(OR(G307="",G307=0),Parámetros!$D$5-Parámetros!$B$5+1,G307-Parámetros!$B$5+1),
IF(AND(F307&gt;Parámetros!$B$5,OR(G307&gt;Parámetros!$D$5,G307="",G307=0)),Parámetros!$D$5-F307+1,
IF(AND(F307&gt;Parámetros!$B$5,G307&lt;=Parámetros!$D$5),G307-F307+1))))),0)
-
IF(H307=1,
COUNTIFS('Selección días no hábiles'!A:A,
IF(OR(F307=0,F307="",F307&lt;Parámetros!$B$5),"&gt;="&amp;Parámetros!$B$5,"&gt;="&amp;Listas!F307),
'Selección días no hábiles'!A:A,
IF(OR(G307=0,G307="",G307&gt;=Parámetros!$D$5),"&lt;="&amp;Parámetros!$D$5,"&lt;="&amp;Listas!G307),
'Selección días no hábiles'!C:C,"X"),0)</f>
        <v>43709</v>
      </c>
      <c r="K307" s="113">
        <f>IF(I307=1,
IF(AND(OR(F307=0,F307=""),OR(G307=0,G307="")),Parámetros!$D$8-Parámetros!$B$8+1,
IF(AND(F307&lt;=Parámetros!$B$8,OR(G307&gt;Parámetros!$D$8,G307="",G307=0)),Parámetros!$D$8-Parámetros!$B$8+1,
IF(AND(F307&lt;=Parámetros!$B$8,G307&lt;=Parámetros!$D$8),IF(OR(G307="",G307=0),Parámetros!$D$8-Parámetros!$B$8+1,G307-Parámetros!$B$8+1),
IF(AND(F307&gt;Parámetros!$B$8,OR(G307&gt;Parámetros!$D$8,G307="",G307=0)),Parámetros!$D$8-F307+1,
IF(AND(F307&gt;Parámetros!$B$8,G307&lt;=Parámetros!$D$8),G307-F307+1))))),0)
-
IF(I307=1,
COUNTIFS('Selección días no hábiles'!A:A,
IF(OR(F307=0,F307="",F307&lt;Parámetros!$B$8),"&gt;="&amp;Parámetros!$B$8,"&gt;="&amp;Listas!F307),
'Selección días no hábiles'!A:A,
IF(OR(G307=0,G307="",G307&gt;=Parámetros!$D$8),"&lt;="&amp;Parámetros!$D$8,"&lt;="&amp;Listas!G307),
'Selección días no hábiles'!C:C,"X"),0)</f>
        <v>1</v>
      </c>
    </row>
    <row r="308" spans="1:11">
      <c r="A308" s="23"/>
      <c r="B308" s="152">
        <v>25528385</v>
      </c>
      <c r="C308" s="153" t="s">
        <v>560</v>
      </c>
      <c r="D308" s="153" t="s">
        <v>1604</v>
      </c>
      <c r="E308" s="154" t="s">
        <v>249</v>
      </c>
      <c r="F308" s="146">
        <v>0</v>
      </c>
      <c r="G308" s="146">
        <v>0</v>
      </c>
      <c r="H308" s="113">
        <f>+IF(AND(OR(F308="",F308=0),OR(G308="",G308=0)),1,IF(AND(OR(F308&lt;=Parámetros!$B$5,F308=0,F308=""),OR(G308&gt;Parámetros!$B$5,G308="",G308=0)),1,IF(AND(F308&gt;Parámetros!$B$5,F308&lt;=Parámetros!$D$5,OR(Listas!G308&gt;Parámetros!$B$5,G308="",G308=0)),1,0)))</f>
        <v>1</v>
      </c>
      <c r="I308" s="113">
        <f>+IF(AND(OR(F308="",F308=0),OR(G308="",G308=0)),1,IF(AND(OR(F308&lt;=Parámetros!$B$8,F308=0,F308=""),OR(G308&gt;Parámetros!$B$8,G308="",G308=0)),1,IF(AND(F308&gt;Parámetros!$B$8,F308&lt;=Parámetros!$D$8,OR(Listas!G308&gt;Parámetros!$B$8,G308="",G308=0)),1,0)))</f>
        <v>1</v>
      </c>
      <c r="J308" s="113">
        <f>IF(H308=1,
IF(AND(OR(F308=0,F308=""),OR(G308=0,G308="")),Parámetros!$D$5-Parámetros!$B$5+1,
IF(AND(OR(F308&lt;=Parámetros!$B$5,F308=0,F308=""),OR(G308&gt;Parámetros!$D$5,G308="",G308=0)),Parámetros!$D$5-Parámetros!$B$5+1,
IF(AND(OR(F308&lt;=Parámetros!$B$5,F308=0,F308=""),G308&lt;=Parámetros!$D$5),IF(OR(G308="",G308=0),Parámetros!$D$5-Parámetros!$B$5+1,G308-Parámetros!$B$5+1),
IF(AND(F308&gt;Parámetros!$B$5,OR(G308&gt;Parámetros!$D$5,G308="",G308=0)),Parámetros!$D$5-F308+1,
IF(AND(F308&gt;Parámetros!$B$5,G308&lt;=Parámetros!$D$5),G308-F308+1))))),0)
-
IF(H308=1,
COUNTIFS('Selección días no hábiles'!A:A,
IF(OR(F308=0,F308="",F308&lt;Parámetros!$B$5),"&gt;="&amp;Parámetros!$B$5,"&gt;="&amp;Listas!F308),
'Selección días no hábiles'!A:A,
IF(OR(G308=0,G308="",G308&gt;=Parámetros!$D$5),"&lt;="&amp;Parámetros!$D$5,"&lt;="&amp;Listas!G308),
'Selección días no hábiles'!C:C,"X"),0)</f>
        <v>43709</v>
      </c>
      <c r="K308" s="113">
        <f>IF(I308=1,
IF(AND(OR(F308=0,F308=""),OR(G308=0,G308="")),Parámetros!$D$8-Parámetros!$B$8+1,
IF(AND(F308&lt;=Parámetros!$B$8,OR(G308&gt;Parámetros!$D$8,G308="",G308=0)),Parámetros!$D$8-Parámetros!$B$8+1,
IF(AND(F308&lt;=Parámetros!$B$8,G308&lt;=Parámetros!$D$8),IF(OR(G308="",G308=0),Parámetros!$D$8-Parámetros!$B$8+1,G308-Parámetros!$B$8+1),
IF(AND(F308&gt;Parámetros!$B$8,OR(G308&gt;Parámetros!$D$8,G308="",G308=0)),Parámetros!$D$8-F308+1,
IF(AND(F308&gt;Parámetros!$B$8,G308&lt;=Parámetros!$D$8),G308-F308+1))))),0)
-
IF(I308=1,
COUNTIFS('Selección días no hábiles'!A:A,
IF(OR(F308=0,F308="",F308&lt;Parámetros!$B$8),"&gt;="&amp;Parámetros!$B$8,"&gt;="&amp;Listas!F308),
'Selección días no hábiles'!A:A,
IF(OR(G308=0,G308="",G308&gt;=Parámetros!$D$8),"&lt;="&amp;Parámetros!$D$8,"&lt;="&amp;Listas!G308),
'Selección días no hábiles'!C:C,"X"),0)</f>
        <v>1</v>
      </c>
    </row>
    <row r="309" spans="1:11">
      <c r="A309" s="23"/>
      <c r="B309" s="152">
        <v>25015148</v>
      </c>
      <c r="C309" s="153" t="s">
        <v>561</v>
      </c>
      <c r="D309" s="153" t="s">
        <v>1605</v>
      </c>
      <c r="E309" s="154" t="s">
        <v>249</v>
      </c>
      <c r="F309" s="146">
        <v>0</v>
      </c>
      <c r="G309" s="146">
        <v>0</v>
      </c>
      <c r="H309" s="113">
        <f>+IF(AND(OR(F309="",F309=0),OR(G309="",G309=0)),1,IF(AND(OR(F309&lt;=Parámetros!$B$5,F309=0,F309=""),OR(G309&gt;Parámetros!$B$5,G309="",G309=0)),1,IF(AND(F309&gt;Parámetros!$B$5,F309&lt;=Parámetros!$D$5,OR(Listas!G309&gt;Parámetros!$B$5,G309="",G309=0)),1,0)))</f>
        <v>1</v>
      </c>
      <c r="I309" s="113">
        <f>+IF(AND(OR(F309="",F309=0),OR(G309="",G309=0)),1,IF(AND(OR(F309&lt;=Parámetros!$B$8,F309=0,F309=""),OR(G309&gt;Parámetros!$B$8,G309="",G309=0)),1,IF(AND(F309&gt;Parámetros!$B$8,F309&lt;=Parámetros!$D$8,OR(Listas!G309&gt;Parámetros!$B$8,G309="",G309=0)),1,0)))</f>
        <v>1</v>
      </c>
      <c r="J309" s="113">
        <f>IF(H309=1,
IF(AND(OR(F309=0,F309=""),OR(G309=0,G309="")),Parámetros!$D$5-Parámetros!$B$5+1,
IF(AND(OR(F309&lt;=Parámetros!$B$5,F309=0,F309=""),OR(G309&gt;Parámetros!$D$5,G309="",G309=0)),Parámetros!$D$5-Parámetros!$B$5+1,
IF(AND(OR(F309&lt;=Parámetros!$B$5,F309=0,F309=""),G309&lt;=Parámetros!$D$5),IF(OR(G309="",G309=0),Parámetros!$D$5-Parámetros!$B$5+1,G309-Parámetros!$B$5+1),
IF(AND(F309&gt;Parámetros!$B$5,OR(G309&gt;Parámetros!$D$5,G309="",G309=0)),Parámetros!$D$5-F309+1,
IF(AND(F309&gt;Parámetros!$B$5,G309&lt;=Parámetros!$D$5),G309-F309+1))))),0)
-
IF(H309=1,
COUNTIFS('Selección días no hábiles'!A:A,
IF(OR(F309=0,F309="",F309&lt;Parámetros!$B$5),"&gt;="&amp;Parámetros!$B$5,"&gt;="&amp;Listas!F309),
'Selección días no hábiles'!A:A,
IF(OR(G309=0,G309="",G309&gt;=Parámetros!$D$5),"&lt;="&amp;Parámetros!$D$5,"&lt;="&amp;Listas!G309),
'Selección días no hábiles'!C:C,"X"),0)</f>
        <v>43709</v>
      </c>
      <c r="K309" s="113">
        <f>IF(I309=1,
IF(AND(OR(F309=0,F309=""),OR(G309=0,G309="")),Parámetros!$D$8-Parámetros!$B$8+1,
IF(AND(F309&lt;=Parámetros!$B$8,OR(G309&gt;Parámetros!$D$8,G309="",G309=0)),Parámetros!$D$8-Parámetros!$B$8+1,
IF(AND(F309&lt;=Parámetros!$B$8,G309&lt;=Parámetros!$D$8),IF(OR(G309="",G309=0),Parámetros!$D$8-Parámetros!$B$8+1,G309-Parámetros!$B$8+1),
IF(AND(F309&gt;Parámetros!$B$8,OR(G309&gt;Parámetros!$D$8,G309="",G309=0)),Parámetros!$D$8-F309+1,
IF(AND(F309&gt;Parámetros!$B$8,G309&lt;=Parámetros!$D$8),G309-F309+1))))),0)
-
IF(I309=1,
COUNTIFS('Selección días no hábiles'!A:A,
IF(OR(F309=0,F309="",F309&lt;Parámetros!$B$8),"&gt;="&amp;Parámetros!$B$8,"&gt;="&amp;Listas!F309),
'Selección días no hábiles'!A:A,
IF(OR(G309=0,G309="",G309&gt;=Parámetros!$D$8),"&lt;="&amp;Parámetros!$D$8,"&lt;="&amp;Listas!G309),
'Selección días no hábiles'!C:C,"X"),0)</f>
        <v>1</v>
      </c>
    </row>
    <row r="310" spans="1:11">
      <c r="A310" s="23"/>
      <c r="B310" s="152">
        <v>34360073</v>
      </c>
      <c r="C310" s="153" t="s">
        <v>562</v>
      </c>
      <c r="D310" s="153" t="s">
        <v>1606</v>
      </c>
      <c r="E310" s="154" t="s">
        <v>249</v>
      </c>
      <c r="F310" s="146">
        <v>0</v>
      </c>
      <c r="G310" s="146">
        <v>0</v>
      </c>
      <c r="H310" s="113">
        <f>+IF(AND(OR(F310="",F310=0),OR(G310="",G310=0)),1,IF(AND(OR(F310&lt;=Parámetros!$B$5,F310=0,F310=""),OR(G310&gt;Parámetros!$B$5,G310="",G310=0)),1,IF(AND(F310&gt;Parámetros!$B$5,F310&lt;=Parámetros!$D$5,OR(Listas!G310&gt;Parámetros!$B$5,G310="",G310=0)),1,0)))</f>
        <v>1</v>
      </c>
      <c r="I310" s="113">
        <f>+IF(AND(OR(F310="",F310=0),OR(G310="",G310=0)),1,IF(AND(OR(F310&lt;=Parámetros!$B$8,F310=0,F310=""),OR(G310&gt;Parámetros!$B$8,G310="",G310=0)),1,IF(AND(F310&gt;Parámetros!$B$8,F310&lt;=Parámetros!$D$8,OR(Listas!G310&gt;Parámetros!$B$8,G310="",G310=0)),1,0)))</f>
        <v>1</v>
      </c>
      <c r="J310" s="113">
        <f>IF(H310=1,
IF(AND(OR(F310=0,F310=""),OR(G310=0,G310="")),Parámetros!$D$5-Parámetros!$B$5+1,
IF(AND(OR(F310&lt;=Parámetros!$B$5,F310=0,F310=""),OR(G310&gt;Parámetros!$D$5,G310="",G310=0)),Parámetros!$D$5-Parámetros!$B$5+1,
IF(AND(OR(F310&lt;=Parámetros!$B$5,F310=0,F310=""),G310&lt;=Parámetros!$D$5),IF(OR(G310="",G310=0),Parámetros!$D$5-Parámetros!$B$5+1,G310-Parámetros!$B$5+1),
IF(AND(F310&gt;Parámetros!$B$5,OR(G310&gt;Parámetros!$D$5,G310="",G310=0)),Parámetros!$D$5-F310+1,
IF(AND(F310&gt;Parámetros!$B$5,G310&lt;=Parámetros!$D$5),G310-F310+1))))),0)
-
IF(H310=1,
COUNTIFS('Selección días no hábiles'!A:A,
IF(OR(F310=0,F310="",F310&lt;Parámetros!$B$5),"&gt;="&amp;Parámetros!$B$5,"&gt;="&amp;Listas!F310),
'Selección días no hábiles'!A:A,
IF(OR(G310=0,G310="",G310&gt;=Parámetros!$D$5),"&lt;="&amp;Parámetros!$D$5,"&lt;="&amp;Listas!G310),
'Selección días no hábiles'!C:C,"X"),0)</f>
        <v>43709</v>
      </c>
      <c r="K310" s="113">
        <f>IF(I310=1,
IF(AND(OR(F310=0,F310=""),OR(G310=0,G310="")),Parámetros!$D$8-Parámetros!$B$8+1,
IF(AND(F310&lt;=Parámetros!$B$8,OR(G310&gt;Parámetros!$D$8,G310="",G310=0)),Parámetros!$D$8-Parámetros!$B$8+1,
IF(AND(F310&lt;=Parámetros!$B$8,G310&lt;=Parámetros!$D$8),IF(OR(G310="",G310=0),Parámetros!$D$8-Parámetros!$B$8+1,G310-Parámetros!$B$8+1),
IF(AND(F310&gt;Parámetros!$B$8,OR(G310&gt;Parámetros!$D$8,G310="",G310=0)),Parámetros!$D$8-F310+1,
IF(AND(F310&gt;Parámetros!$B$8,G310&lt;=Parámetros!$D$8),G310-F310+1))))),0)
-
IF(I310=1,
COUNTIFS('Selección días no hábiles'!A:A,
IF(OR(F310=0,F310="",F310&lt;Parámetros!$B$8),"&gt;="&amp;Parámetros!$B$8,"&gt;="&amp;Listas!F310),
'Selección días no hábiles'!A:A,
IF(OR(G310=0,G310="",G310&gt;=Parámetros!$D$8),"&lt;="&amp;Parámetros!$D$8,"&lt;="&amp;Listas!G310),
'Selección días no hábiles'!C:C,"X"),0)</f>
        <v>1</v>
      </c>
    </row>
    <row r="311" spans="1:11">
      <c r="A311" s="23"/>
      <c r="B311" s="152">
        <v>35559847</v>
      </c>
      <c r="C311" s="153" t="s">
        <v>563</v>
      </c>
      <c r="D311" s="153" t="s">
        <v>1607</v>
      </c>
      <c r="E311" s="154" t="s">
        <v>249</v>
      </c>
      <c r="F311" s="146">
        <v>0</v>
      </c>
      <c r="G311" s="146">
        <v>0</v>
      </c>
      <c r="H311" s="113">
        <f>+IF(AND(OR(F311="",F311=0),OR(G311="",G311=0)),1,IF(AND(OR(F311&lt;=Parámetros!$B$5,F311=0,F311=""),OR(G311&gt;Parámetros!$B$5,G311="",G311=0)),1,IF(AND(F311&gt;Parámetros!$B$5,F311&lt;=Parámetros!$D$5,OR(Listas!G311&gt;Parámetros!$B$5,G311="",G311=0)),1,0)))</f>
        <v>1</v>
      </c>
      <c r="I311" s="113">
        <f>+IF(AND(OR(F311="",F311=0),OR(G311="",G311=0)),1,IF(AND(OR(F311&lt;=Parámetros!$B$8,F311=0,F311=""),OR(G311&gt;Parámetros!$B$8,G311="",G311=0)),1,IF(AND(F311&gt;Parámetros!$B$8,F311&lt;=Parámetros!$D$8,OR(Listas!G311&gt;Parámetros!$B$8,G311="",G311=0)),1,0)))</f>
        <v>1</v>
      </c>
      <c r="J311" s="113">
        <f>IF(H311=1,
IF(AND(OR(F311=0,F311=""),OR(G311=0,G311="")),Parámetros!$D$5-Parámetros!$B$5+1,
IF(AND(OR(F311&lt;=Parámetros!$B$5,F311=0,F311=""),OR(G311&gt;Parámetros!$D$5,G311="",G311=0)),Parámetros!$D$5-Parámetros!$B$5+1,
IF(AND(OR(F311&lt;=Parámetros!$B$5,F311=0,F311=""),G311&lt;=Parámetros!$D$5),IF(OR(G311="",G311=0),Parámetros!$D$5-Parámetros!$B$5+1,G311-Parámetros!$B$5+1),
IF(AND(F311&gt;Parámetros!$B$5,OR(G311&gt;Parámetros!$D$5,G311="",G311=0)),Parámetros!$D$5-F311+1,
IF(AND(F311&gt;Parámetros!$B$5,G311&lt;=Parámetros!$D$5),G311-F311+1))))),0)
-
IF(H311=1,
COUNTIFS('Selección días no hábiles'!A:A,
IF(OR(F311=0,F311="",F311&lt;Parámetros!$B$5),"&gt;="&amp;Parámetros!$B$5,"&gt;="&amp;Listas!F311),
'Selección días no hábiles'!A:A,
IF(OR(G311=0,G311="",G311&gt;=Parámetros!$D$5),"&lt;="&amp;Parámetros!$D$5,"&lt;="&amp;Listas!G311),
'Selección días no hábiles'!C:C,"X"),0)</f>
        <v>43709</v>
      </c>
      <c r="K311" s="113">
        <f>IF(I311=1,
IF(AND(OR(F311=0,F311=""),OR(G311=0,G311="")),Parámetros!$D$8-Parámetros!$B$8+1,
IF(AND(F311&lt;=Parámetros!$B$8,OR(G311&gt;Parámetros!$D$8,G311="",G311=0)),Parámetros!$D$8-Parámetros!$B$8+1,
IF(AND(F311&lt;=Parámetros!$B$8,G311&lt;=Parámetros!$D$8),IF(OR(G311="",G311=0),Parámetros!$D$8-Parámetros!$B$8+1,G311-Parámetros!$B$8+1),
IF(AND(F311&gt;Parámetros!$B$8,OR(G311&gt;Parámetros!$D$8,G311="",G311=0)),Parámetros!$D$8-F311+1,
IF(AND(F311&gt;Parámetros!$B$8,G311&lt;=Parámetros!$D$8),G311-F311+1))))),0)
-
IF(I311=1,
COUNTIFS('Selección días no hábiles'!A:A,
IF(OR(F311=0,F311="",F311&lt;Parámetros!$B$8),"&gt;="&amp;Parámetros!$B$8,"&gt;="&amp;Listas!F311),
'Selección días no hábiles'!A:A,
IF(OR(G311=0,G311="",G311&gt;=Parámetros!$D$8),"&lt;="&amp;Parámetros!$D$8,"&lt;="&amp;Listas!G311),
'Selección días no hábiles'!C:C,"X"),0)</f>
        <v>1</v>
      </c>
    </row>
    <row r="312" spans="1:11">
      <c r="A312" s="23"/>
      <c r="B312" s="152">
        <v>12696687</v>
      </c>
      <c r="C312" s="153" t="s">
        <v>564</v>
      </c>
      <c r="D312" s="153" t="s">
        <v>1608</v>
      </c>
      <c r="E312" s="154" t="s">
        <v>249</v>
      </c>
      <c r="F312" s="146">
        <v>0</v>
      </c>
      <c r="G312" s="146">
        <v>0</v>
      </c>
      <c r="H312" s="113">
        <f>+IF(AND(OR(F312="",F312=0),OR(G312="",G312=0)),1,IF(AND(OR(F312&lt;=Parámetros!$B$5,F312=0,F312=""),OR(G312&gt;Parámetros!$B$5,G312="",G312=0)),1,IF(AND(F312&gt;Parámetros!$B$5,F312&lt;=Parámetros!$D$5,OR(Listas!G312&gt;Parámetros!$B$5,G312="",G312=0)),1,0)))</f>
        <v>1</v>
      </c>
      <c r="I312" s="113">
        <f>+IF(AND(OR(F312="",F312=0),OR(G312="",G312=0)),1,IF(AND(OR(F312&lt;=Parámetros!$B$8,F312=0,F312=""),OR(G312&gt;Parámetros!$B$8,G312="",G312=0)),1,IF(AND(F312&gt;Parámetros!$B$8,F312&lt;=Parámetros!$D$8,OR(Listas!G312&gt;Parámetros!$B$8,G312="",G312=0)),1,0)))</f>
        <v>1</v>
      </c>
      <c r="J312" s="113">
        <f>IF(H312=1,
IF(AND(OR(F312=0,F312=""),OR(G312=0,G312="")),Parámetros!$D$5-Parámetros!$B$5+1,
IF(AND(OR(F312&lt;=Parámetros!$B$5,F312=0,F312=""),OR(G312&gt;Parámetros!$D$5,G312="",G312=0)),Parámetros!$D$5-Parámetros!$B$5+1,
IF(AND(OR(F312&lt;=Parámetros!$B$5,F312=0,F312=""),G312&lt;=Parámetros!$D$5),IF(OR(G312="",G312=0),Parámetros!$D$5-Parámetros!$B$5+1,G312-Parámetros!$B$5+1),
IF(AND(F312&gt;Parámetros!$B$5,OR(G312&gt;Parámetros!$D$5,G312="",G312=0)),Parámetros!$D$5-F312+1,
IF(AND(F312&gt;Parámetros!$B$5,G312&lt;=Parámetros!$D$5),G312-F312+1))))),0)
-
IF(H312=1,
COUNTIFS('Selección días no hábiles'!A:A,
IF(OR(F312=0,F312="",F312&lt;Parámetros!$B$5),"&gt;="&amp;Parámetros!$B$5,"&gt;="&amp;Listas!F312),
'Selección días no hábiles'!A:A,
IF(OR(G312=0,G312="",G312&gt;=Parámetros!$D$5),"&lt;="&amp;Parámetros!$D$5,"&lt;="&amp;Listas!G312),
'Selección días no hábiles'!C:C,"X"),0)</f>
        <v>43709</v>
      </c>
      <c r="K312" s="113">
        <f>IF(I312=1,
IF(AND(OR(F312=0,F312=""),OR(G312=0,G312="")),Parámetros!$D$8-Parámetros!$B$8+1,
IF(AND(F312&lt;=Parámetros!$B$8,OR(G312&gt;Parámetros!$D$8,G312="",G312=0)),Parámetros!$D$8-Parámetros!$B$8+1,
IF(AND(F312&lt;=Parámetros!$B$8,G312&lt;=Parámetros!$D$8),IF(OR(G312="",G312=0),Parámetros!$D$8-Parámetros!$B$8+1,G312-Parámetros!$B$8+1),
IF(AND(F312&gt;Parámetros!$B$8,OR(G312&gt;Parámetros!$D$8,G312="",G312=0)),Parámetros!$D$8-F312+1,
IF(AND(F312&gt;Parámetros!$B$8,G312&lt;=Parámetros!$D$8),G312-F312+1))))),0)
-
IF(I312=1,
COUNTIFS('Selección días no hábiles'!A:A,
IF(OR(F312=0,F312="",F312&lt;Parámetros!$B$8),"&gt;="&amp;Parámetros!$B$8,"&gt;="&amp;Listas!F312),
'Selección días no hábiles'!A:A,
IF(OR(G312=0,G312="",G312&gt;=Parámetros!$D$8),"&lt;="&amp;Parámetros!$D$8,"&lt;="&amp;Listas!G312),
'Selección días no hábiles'!C:C,"X"),0)</f>
        <v>1</v>
      </c>
    </row>
    <row r="313" spans="1:11">
      <c r="A313" s="23"/>
      <c r="B313" s="152">
        <v>30232207</v>
      </c>
      <c r="C313" s="153" t="s">
        <v>565</v>
      </c>
      <c r="D313" s="153" t="s">
        <v>1609</v>
      </c>
      <c r="E313" s="154" t="s">
        <v>249</v>
      </c>
      <c r="F313" s="146">
        <v>0</v>
      </c>
      <c r="G313" s="146">
        <v>0</v>
      </c>
      <c r="H313" s="113">
        <f>+IF(AND(OR(F313="",F313=0),OR(G313="",G313=0)),1,IF(AND(OR(F313&lt;=Parámetros!$B$5,F313=0,F313=""),OR(G313&gt;Parámetros!$B$5,G313="",G313=0)),1,IF(AND(F313&gt;Parámetros!$B$5,F313&lt;=Parámetros!$D$5,OR(Listas!G313&gt;Parámetros!$B$5,G313="",G313=0)),1,0)))</f>
        <v>1</v>
      </c>
      <c r="I313" s="113">
        <f>+IF(AND(OR(F313="",F313=0),OR(G313="",G313=0)),1,IF(AND(OR(F313&lt;=Parámetros!$B$8,F313=0,F313=""),OR(G313&gt;Parámetros!$B$8,G313="",G313=0)),1,IF(AND(F313&gt;Parámetros!$B$8,F313&lt;=Parámetros!$D$8,OR(Listas!G313&gt;Parámetros!$B$8,G313="",G313=0)),1,0)))</f>
        <v>1</v>
      </c>
      <c r="J313" s="113">
        <f>IF(H313=1,
IF(AND(OR(F313=0,F313=""),OR(G313=0,G313="")),Parámetros!$D$5-Parámetros!$B$5+1,
IF(AND(OR(F313&lt;=Parámetros!$B$5,F313=0,F313=""),OR(G313&gt;Parámetros!$D$5,G313="",G313=0)),Parámetros!$D$5-Parámetros!$B$5+1,
IF(AND(OR(F313&lt;=Parámetros!$B$5,F313=0,F313=""),G313&lt;=Parámetros!$D$5),IF(OR(G313="",G313=0),Parámetros!$D$5-Parámetros!$B$5+1,G313-Parámetros!$B$5+1),
IF(AND(F313&gt;Parámetros!$B$5,OR(G313&gt;Parámetros!$D$5,G313="",G313=0)),Parámetros!$D$5-F313+1,
IF(AND(F313&gt;Parámetros!$B$5,G313&lt;=Parámetros!$D$5),G313-F313+1))))),0)
-
IF(H313=1,
COUNTIFS('Selección días no hábiles'!A:A,
IF(OR(F313=0,F313="",F313&lt;Parámetros!$B$5),"&gt;="&amp;Parámetros!$B$5,"&gt;="&amp;Listas!F313),
'Selección días no hábiles'!A:A,
IF(OR(G313=0,G313="",G313&gt;=Parámetros!$D$5),"&lt;="&amp;Parámetros!$D$5,"&lt;="&amp;Listas!G313),
'Selección días no hábiles'!C:C,"X"),0)</f>
        <v>43709</v>
      </c>
      <c r="K313" s="113">
        <f>IF(I313=1,
IF(AND(OR(F313=0,F313=""),OR(G313=0,G313="")),Parámetros!$D$8-Parámetros!$B$8+1,
IF(AND(F313&lt;=Parámetros!$B$8,OR(G313&gt;Parámetros!$D$8,G313="",G313=0)),Parámetros!$D$8-Parámetros!$B$8+1,
IF(AND(F313&lt;=Parámetros!$B$8,G313&lt;=Parámetros!$D$8),IF(OR(G313="",G313=0),Parámetros!$D$8-Parámetros!$B$8+1,G313-Parámetros!$B$8+1),
IF(AND(F313&gt;Parámetros!$B$8,OR(G313&gt;Parámetros!$D$8,G313="",G313=0)),Parámetros!$D$8-F313+1,
IF(AND(F313&gt;Parámetros!$B$8,G313&lt;=Parámetros!$D$8),G313-F313+1))))),0)
-
IF(I313=1,
COUNTIFS('Selección días no hábiles'!A:A,
IF(OR(F313=0,F313="",F313&lt;Parámetros!$B$8),"&gt;="&amp;Parámetros!$B$8,"&gt;="&amp;Listas!F313),
'Selección días no hábiles'!A:A,
IF(OR(G313=0,G313="",G313&gt;=Parámetros!$D$8),"&lt;="&amp;Parámetros!$D$8,"&lt;="&amp;Listas!G313),
'Selección días no hábiles'!C:C,"X"),0)</f>
        <v>1</v>
      </c>
    </row>
    <row r="314" spans="1:11">
      <c r="A314" s="23"/>
      <c r="B314" s="152">
        <v>29297012</v>
      </c>
      <c r="C314" s="153" t="s">
        <v>566</v>
      </c>
      <c r="D314" s="153" t="s">
        <v>1610</v>
      </c>
      <c r="E314" s="154" t="s">
        <v>249</v>
      </c>
      <c r="F314" s="146">
        <v>0</v>
      </c>
      <c r="G314" s="146">
        <v>0</v>
      </c>
      <c r="H314" s="113">
        <f>+IF(AND(OR(F314="",F314=0),OR(G314="",G314=0)),1,IF(AND(OR(F314&lt;=Parámetros!$B$5,F314=0,F314=""),OR(G314&gt;Parámetros!$B$5,G314="",G314=0)),1,IF(AND(F314&gt;Parámetros!$B$5,F314&lt;=Parámetros!$D$5,OR(Listas!G314&gt;Parámetros!$B$5,G314="",G314=0)),1,0)))</f>
        <v>1</v>
      </c>
      <c r="I314" s="113">
        <f>+IF(AND(OR(F314="",F314=0),OR(G314="",G314=0)),1,IF(AND(OR(F314&lt;=Parámetros!$B$8,F314=0,F314=""),OR(G314&gt;Parámetros!$B$8,G314="",G314=0)),1,IF(AND(F314&gt;Parámetros!$B$8,F314&lt;=Parámetros!$D$8,OR(Listas!G314&gt;Parámetros!$B$8,G314="",G314=0)),1,0)))</f>
        <v>1</v>
      </c>
      <c r="J314" s="113">
        <f>IF(H314=1,
IF(AND(OR(F314=0,F314=""),OR(G314=0,G314="")),Parámetros!$D$5-Parámetros!$B$5+1,
IF(AND(OR(F314&lt;=Parámetros!$B$5,F314=0,F314=""),OR(G314&gt;Parámetros!$D$5,G314="",G314=0)),Parámetros!$D$5-Parámetros!$B$5+1,
IF(AND(OR(F314&lt;=Parámetros!$B$5,F314=0,F314=""),G314&lt;=Parámetros!$D$5),IF(OR(G314="",G314=0),Parámetros!$D$5-Parámetros!$B$5+1,G314-Parámetros!$B$5+1),
IF(AND(F314&gt;Parámetros!$B$5,OR(G314&gt;Parámetros!$D$5,G314="",G314=0)),Parámetros!$D$5-F314+1,
IF(AND(F314&gt;Parámetros!$B$5,G314&lt;=Parámetros!$D$5),G314-F314+1))))),0)
-
IF(H314=1,
COUNTIFS('Selección días no hábiles'!A:A,
IF(OR(F314=0,F314="",F314&lt;Parámetros!$B$5),"&gt;="&amp;Parámetros!$B$5,"&gt;="&amp;Listas!F314),
'Selección días no hábiles'!A:A,
IF(OR(G314=0,G314="",G314&gt;=Parámetros!$D$5),"&lt;="&amp;Parámetros!$D$5,"&lt;="&amp;Listas!G314),
'Selección días no hábiles'!C:C,"X"),0)</f>
        <v>43709</v>
      </c>
      <c r="K314" s="113">
        <f>IF(I314=1,
IF(AND(OR(F314=0,F314=""),OR(G314=0,G314="")),Parámetros!$D$8-Parámetros!$B$8+1,
IF(AND(F314&lt;=Parámetros!$B$8,OR(G314&gt;Parámetros!$D$8,G314="",G314=0)),Parámetros!$D$8-Parámetros!$B$8+1,
IF(AND(F314&lt;=Parámetros!$B$8,G314&lt;=Parámetros!$D$8),IF(OR(G314="",G314=0),Parámetros!$D$8-Parámetros!$B$8+1,G314-Parámetros!$B$8+1),
IF(AND(F314&gt;Parámetros!$B$8,OR(G314&gt;Parámetros!$D$8,G314="",G314=0)),Parámetros!$D$8-F314+1,
IF(AND(F314&gt;Parámetros!$B$8,G314&lt;=Parámetros!$D$8),G314-F314+1))))),0)
-
IF(I314=1,
COUNTIFS('Selección días no hábiles'!A:A,
IF(OR(F314=0,F314="",F314&lt;Parámetros!$B$8),"&gt;="&amp;Parámetros!$B$8,"&gt;="&amp;Listas!F314),
'Selección días no hábiles'!A:A,
IF(OR(G314=0,G314="",G314&gt;=Parámetros!$D$8),"&lt;="&amp;Parámetros!$D$8,"&lt;="&amp;Listas!G314),
'Selección días no hábiles'!C:C,"X"),0)</f>
        <v>1</v>
      </c>
    </row>
    <row r="315" spans="1:11">
      <c r="A315" s="23"/>
      <c r="B315" s="152">
        <v>27887342</v>
      </c>
      <c r="C315" s="153" t="s">
        <v>567</v>
      </c>
      <c r="D315" s="153" t="s">
        <v>1407</v>
      </c>
      <c r="E315" s="154" t="s">
        <v>249</v>
      </c>
      <c r="F315" s="146">
        <v>0</v>
      </c>
      <c r="G315" s="146">
        <v>0</v>
      </c>
      <c r="H315" s="113">
        <f>+IF(AND(OR(F315="",F315=0),OR(G315="",G315=0)),1,IF(AND(OR(F315&lt;=Parámetros!$B$5,F315=0,F315=""),OR(G315&gt;Parámetros!$B$5,G315="",G315=0)),1,IF(AND(F315&gt;Parámetros!$B$5,F315&lt;=Parámetros!$D$5,OR(Listas!G315&gt;Parámetros!$B$5,G315="",G315=0)),1,0)))</f>
        <v>1</v>
      </c>
      <c r="I315" s="113">
        <f>+IF(AND(OR(F315="",F315=0),OR(G315="",G315=0)),1,IF(AND(OR(F315&lt;=Parámetros!$B$8,F315=0,F315=""),OR(G315&gt;Parámetros!$B$8,G315="",G315=0)),1,IF(AND(F315&gt;Parámetros!$B$8,F315&lt;=Parámetros!$D$8,OR(Listas!G315&gt;Parámetros!$B$8,G315="",G315=0)),1,0)))</f>
        <v>1</v>
      </c>
      <c r="J315" s="113">
        <f>IF(H315=1,
IF(AND(OR(F315=0,F315=""),OR(G315=0,G315="")),Parámetros!$D$5-Parámetros!$B$5+1,
IF(AND(OR(F315&lt;=Parámetros!$B$5,F315=0,F315=""),OR(G315&gt;Parámetros!$D$5,G315="",G315=0)),Parámetros!$D$5-Parámetros!$B$5+1,
IF(AND(OR(F315&lt;=Parámetros!$B$5,F315=0,F315=""),G315&lt;=Parámetros!$D$5),IF(OR(G315="",G315=0),Parámetros!$D$5-Parámetros!$B$5+1,G315-Parámetros!$B$5+1),
IF(AND(F315&gt;Parámetros!$B$5,OR(G315&gt;Parámetros!$D$5,G315="",G315=0)),Parámetros!$D$5-F315+1,
IF(AND(F315&gt;Parámetros!$B$5,G315&lt;=Parámetros!$D$5),G315-F315+1))))),0)
-
IF(H315=1,
COUNTIFS('Selección días no hábiles'!A:A,
IF(OR(F315=0,F315="",F315&lt;Parámetros!$B$5),"&gt;="&amp;Parámetros!$B$5,"&gt;="&amp;Listas!F315),
'Selección días no hábiles'!A:A,
IF(OR(G315=0,G315="",G315&gt;=Parámetros!$D$5),"&lt;="&amp;Parámetros!$D$5,"&lt;="&amp;Listas!G315),
'Selección días no hábiles'!C:C,"X"),0)</f>
        <v>43709</v>
      </c>
      <c r="K315" s="113">
        <f>IF(I315=1,
IF(AND(OR(F315=0,F315=""),OR(G315=0,G315="")),Parámetros!$D$8-Parámetros!$B$8+1,
IF(AND(F315&lt;=Parámetros!$B$8,OR(G315&gt;Parámetros!$D$8,G315="",G315=0)),Parámetros!$D$8-Parámetros!$B$8+1,
IF(AND(F315&lt;=Parámetros!$B$8,G315&lt;=Parámetros!$D$8),IF(OR(G315="",G315=0),Parámetros!$D$8-Parámetros!$B$8+1,G315-Parámetros!$B$8+1),
IF(AND(F315&gt;Parámetros!$B$8,OR(G315&gt;Parámetros!$D$8,G315="",G315=0)),Parámetros!$D$8-F315+1,
IF(AND(F315&gt;Parámetros!$B$8,G315&lt;=Parámetros!$D$8),G315-F315+1))))),0)
-
IF(I315=1,
COUNTIFS('Selección días no hábiles'!A:A,
IF(OR(F315=0,F315="",F315&lt;Parámetros!$B$8),"&gt;="&amp;Parámetros!$B$8,"&gt;="&amp;Listas!F315),
'Selección días no hábiles'!A:A,
IF(OR(G315=0,G315="",G315&gt;=Parámetros!$D$8),"&lt;="&amp;Parámetros!$D$8,"&lt;="&amp;Listas!G315),
'Selección días no hábiles'!C:C,"X"),0)</f>
        <v>1</v>
      </c>
    </row>
    <row r="316" spans="1:11">
      <c r="A316" s="23"/>
      <c r="B316" s="152">
        <v>28676704</v>
      </c>
      <c r="C316" s="153" t="s">
        <v>568</v>
      </c>
      <c r="D316" s="153" t="s">
        <v>1611</v>
      </c>
      <c r="E316" s="154" t="s">
        <v>249</v>
      </c>
      <c r="F316" s="146">
        <v>0</v>
      </c>
      <c r="G316" s="146">
        <v>0</v>
      </c>
      <c r="H316" s="113">
        <f>+IF(AND(OR(F316="",F316=0),OR(G316="",G316=0)),1,IF(AND(OR(F316&lt;=Parámetros!$B$5,F316=0,F316=""),OR(G316&gt;Parámetros!$B$5,G316="",G316=0)),1,IF(AND(F316&gt;Parámetros!$B$5,F316&lt;=Parámetros!$D$5,OR(Listas!G316&gt;Parámetros!$B$5,G316="",G316=0)),1,0)))</f>
        <v>1</v>
      </c>
      <c r="I316" s="113">
        <f>+IF(AND(OR(F316="",F316=0),OR(G316="",G316=0)),1,IF(AND(OR(F316&lt;=Parámetros!$B$8,F316=0,F316=""),OR(G316&gt;Parámetros!$B$8,G316="",G316=0)),1,IF(AND(F316&gt;Parámetros!$B$8,F316&lt;=Parámetros!$D$8,OR(Listas!G316&gt;Parámetros!$B$8,G316="",G316=0)),1,0)))</f>
        <v>1</v>
      </c>
      <c r="J316" s="113">
        <f>IF(H316=1,
IF(AND(OR(F316=0,F316=""),OR(G316=0,G316="")),Parámetros!$D$5-Parámetros!$B$5+1,
IF(AND(OR(F316&lt;=Parámetros!$B$5,F316=0,F316=""),OR(G316&gt;Parámetros!$D$5,G316="",G316=0)),Parámetros!$D$5-Parámetros!$B$5+1,
IF(AND(OR(F316&lt;=Parámetros!$B$5,F316=0,F316=""),G316&lt;=Parámetros!$D$5),IF(OR(G316="",G316=0),Parámetros!$D$5-Parámetros!$B$5+1,G316-Parámetros!$B$5+1),
IF(AND(F316&gt;Parámetros!$B$5,OR(G316&gt;Parámetros!$D$5,G316="",G316=0)),Parámetros!$D$5-F316+1,
IF(AND(F316&gt;Parámetros!$B$5,G316&lt;=Parámetros!$D$5),G316-F316+1))))),0)
-
IF(H316=1,
COUNTIFS('Selección días no hábiles'!A:A,
IF(OR(F316=0,F316="",F316&lt;Parámetros!$B$5),"&gt;="&amp;Parámetros!$B$5,"&gt;="&amp;Listas!F316),
'Selección días no hábiles'!A:A,
IF(OR(G316=0,G316="",G316&gt;=Parámetros!$D$5),"&lt;="&amp;Parámetros!$D$5,"&lt;="&amp;Listas!G316),
'Selección días no hábiles'!C:C,"X"),0)</f>
        <v>43709</v>
      </c>
      <c r="K316" s="113">
        <f>IF(I316=1,
IF(AND(OR(F316=0,F316=""),OR(G316=0,G316="")),Parámetros!$D$8-Parámetros!$B$8+1,
IF(AND(F316&lt;=Parámetros!$B$8,OR(G316&gt;Parámetros!$D$8,G316="",G316=0)),Parámetros!$D$8-Parámetros!$B$8+1,
IF(AND(F316&lt;=Parámetros!$B$8,G316&lt;=Parámetros!$D$8),IF(OR(G316="",G316=0),Parámetros!$D$8-Parámetros!$B$8+1,G316-Parámetros!$B$8+1),
IF(AND(F316&gt;Parámetros!$B$8,OR(G316&gt;Parámetros!$D$8,G316="",G316=0)),Parámetros!$D$8-F316+1,
IF(AND(F316&gt;Parámetros!$B$8,G316&lt;=Parámetros!$D$8),G316-F316+1))))),0)
-
IF(I316=1,
COUNTIFS('Selección días no hábiles'!A:A,
IF(OR(F316=0,F316="",F316&lt;Parámetros!$B$8),"&gt;="&amp;Parámetros!$B$8,"&gt;="&amp;Listas!F316),
'Selección días no hábiles'!A:A,
IF(OR(G316=0,G316="",G316&gt;=Parámetros!$D$8),"&lt;="&amp;Parámetros!$D$8,"&lt;="&amp;Listas!G316),
'Selección días no hábiles'!C:C,"X"),0)</f>
        <v>1</v>
      </c>
    </row>
    <row r="317" spans="1:11">
      <c r="A317" s="23"/>
      <c r="B317" s="152">
        <v>20822862</v>
      </c>
      <c r="C317" s="153" t="s">
        <v>569</v>
      </c>
      <c r="D317" s="153" t="s">
        <v>1612</v>
      </c>
      <c r="E317" s="154" t="s">
        <v>249</v>
      </c>
      <c r="F317" s="146">
        <v>0</v>
      </c>
      <c r="G317" s="146">
        <v>0</v>
      </c>
      <c r="H317" s="113">
        <f>+IF(AND(OR(F317="",F317=0),OR(G317="",G317=0)),1,IF(AND(OR(F317&lt;=Parámetros!$B$5,F317=0,F317=""),OR(G317&gt;Parámetros!$B$5,G317="",G317=0)),1,IF(AND(F317&gt;Parámetros!$B$5,F317&lt;=Parámetros!$D$5,OR(Listas!G317&gt;Parámetros!$B$5,G317="",G317=0)),1,0)))</f>
        <v>1</v>
      </c>
      <c r="I317" s="113">
        <f>+IF(AND(OR(F317="",F317=0),OR(G317="",G317=0)),1,IF(AND(OR(F317&lt;=Parámetros!$B$8,F317=0,F317=""),OR(G317&gt;Parámetros!$B$8,G317="",G317=0)),1,IF(AND(F317&gt;Parámetros!$B$8,F317&lt;=Parámetros!$D$8,OR(Listas!G317&gt;Parámetros!$B$8,G317="",G317=0)),1,0)))</f>
        <v>1</v>
      </c>
      <c r="J317" s="113">
        <f>IF(H317=1,
IF(AND(OR(F317=0,F317=""),OR(G317=0,G317="")),Parámetros!$D$5-Parámetros!$B$5+1,
IF(AND(OR(F317&lt;=Parámetros!$B$5,F317=0,F317=""),OR(G317&gt;Parámetros!$D$5,G317="",G317=0)),Parámetros!$D$5-Parámetros!$B$5+1,
IF(AND(OR(F317&lt;=Parámetros!$B$5,F317=0,F317=""),G317&lt;=Parámetros!$D$5),IF(OR(G317="",G317=0),Parámetros!$D$5-Parámetros!$B$5+1,G317-Parámetros!$B$5+1),
IF(AND(F317&gt;Parámetros!$B$5,OR(G317&gt;Parámetros!$D$5,G317="",G317=0)),Parámetros!$D$5-F317+1,
IF(AND(F317&gt;Parámetros!$B$5,G317&lt;=Parámetros!$D$5),G317-F317+1))))),0)
-
IF(H317=1,
COUNTIFS('Selección días no hábiles'!A:A,
IF(OR(F317=0,F317="",F317&lt;Parámetros!$B$5),"&gt;="&amp;Parámetros!$B$5,"&gt;="&amp;Listas!F317),
'Selección días no hábiles'!A:A,
IF(OR(G317=0,G317="",G317&gt;=Parámetros!$D$5),"&lt;="&amp;Parámetros!$D$5,"&lt;="&amp;Listas!G317),
'Selección días no hábiles'!C:C,"X"),0)</f>
        <v>43709</v>
      </c>
      <c r="K317" s="113">
        <f>IF(I317=1,
IF(AND(OR(F317=0,F317=""),OR(G317=0,G317="")),Parámetros!$D$8-Parámetros!$B$8+1,
IF(AND(F317&lt;=Parámetros!$B$8,OR(G317&gt;Parámetros!$D$8,G317="",G317=0)),Parámetros!$D$8-Parámetros!$B$8+1,
IF(AND(F317&lt;=Parámetros!$B$8,G317&lt;=Parámetros!$D$8),IF(OR(G317="",G317=0),Parámetros!$D$8-Parámetros!$B$8+1,G317-Parámetros!$B$8+1),
IF(AND(F317&gt;Parámetros!$B$8,OR(G317&gt;Parámetros!$D$8,G317="",G317=0)),Parámetros!$D$8-F317+1,
IF(AND(F317&gt;Parámetros!$B$8,G317&lt;=Parámetros!$D$8),G317-F317+1))))),0)
-
IF(I317=1,
COUNTIFS('Selección días no hábiles'!A:A,
IF(OR(F317=0,F317="",F317&lt;Parámetros!$B$8),"&gt;="&amp;Parámetros!$B$8,"&gt;="&amp;Listas!F317),
'Selección días no hábiles'!A:A,
IF(OR(G317=0,G317="",G317&gt;=Parámetros!$D$8),"&lt;="&amp;Parámetros!$D$8,"&lt;="&amp;Listas!G317),
'Selección días no hábiles'!C:C,"X"),0)</f>
        <v>1</v>
      </c>
    </row>
    <row r="318" spans="1:11">
      <c r="A318" s="23"/>
      <c r="B318" s="152">
        <v>32833523</v>
      </c>
      <c r="C318" s="153" t="s">
        <v>570</v>
      </c>
      <c r="D318" s="153" t="s">
        <v>1613</v>
      </c>
      <c r="E318" s="154" t="s">
        <v>249</v>
      </c>
      <c r="F318" s="146">
        <v>0</v>
      </c>
      <c r="G318" s="146">
        <v>0</v>
      </c>
      <c r="H318" s="113">
        <f>+IF(AND(OR(F318="",F318=0),OR(G318="",G318=0)),1,IF(AND(OR(F318&lt;=Parámetros!$B$5,F318=0,F318=""),OR(G318&gt;Parámetros!$B$5,G318="",G318=0)),1,IF(AND(F318&gt;Parámetros!$B$5,F318&lt;=Parámetros!$D$5,OR(Listas!G318&gt;Parámetros!$B$5,G318="",G318=0)),1,0)))</f>
        <v>1</v>
      </c>
      <c r="I318" s="113">
        <f>+IF(AND(OR(F318="",F318=0),OR(G318="",G318=0)),1,IF(AND(OR(F318&lt;=Parámetros!$B$8,F318=0,F318=""),OR(G318&gt;Parámetros!$B$8,G318="",G318=0)),1,IF(AND(F318&gt;Parámetros!$B$8,F318&lt;=Parámetros!$D$8,OR(Listas!G318&gt;Parámetros!$B$8,G318="",G318=0)),1,0)))</f>
        <v>1</v>
      </c>
      <c r="J318" s="113">
        <f>IF(H318=1,
IF(AND(OR(F318=0,F318=""),OR(G318=0,G318="")),Parámetros!$D$5-Parámetros!$B$5+1,
IF(AND(OR(F318&lt;=Parámetros!$B$5,F318=0,F318=""),OR(G318&gt;Parámetros!$D$5,G318="",G318=0)),Parámetros!$D$5-Parámetros!$B$5+1,
IF(AND(OR(F318&lt;=Parámetros!$B$5,F318=0,F318=""),G318&lt;=Parámetros!$D$5),IF(OR(G318="",G318=0),Parámetros!$D$5-Parámetros!$B$5+1,G318-Parámetros!$B$5+1),
IF(AND(F318&gt;Parámetros!$B$5,OR(G318&gt;Parámetros!$D$5,G318="",G318=0)),Parámetros!$D$5-F318+1,
IF(AND(F318&gt;Parámetros!$B$5,G318&lt;=Parámetros!$D$5),G318-F318+1))))),0)
-
IF(H318=1,
COUNTIFS('Selección días no hábiles'!A:A,
IF(OR(F318=0,F318="",F318&lt;Parámetros!$B$5),"&gt;="&amp;Parámetros!$B$5,"&gt;="&amp;Listas!F318),
'Selección días no hábiles'!A:A,
IF(OR(G318=0,G318="",G318&gt;=Parámetros!$D$5),"&lt;="&amp;Parámetros!$D$5,"&lt;="&amp;Listas!G318),
'Selección días no hábiles'!C:C,"X"),0)</f>
        <v>43709</v>
      </c>
      <c r="K318" s="113">
        <f>IF(I318=1,
IF(AND(OR(F318=0,F318=""),OR(G318=0,G318="")),Parámetros!$D$8-Parámetros!$B$8+1,
IF(AND(F318&lt;=Parámetros!$B$8,OR(G318&gt;Parámetros!$D$8,G318="",G318=0)),Parámetros!$D$8-Parámetros!$B$8+1,
IF(AND(F318&lt;=Parámetros!$B$8,G318&lt;=Parámetros!$D$8),IF(OR(G318="",G318=0),Parámetros!$D$8-Parámetros!$B$8+1,G318-Parámetros!$B$8+1),
IF(AND(F318&gt;Parámetros!$B$8,OR(G318&gt;Parámetros!$D$8,G318="",G318=0)),Parámetros!$D$8-F318+1,
IF(AND(F318&gt;Parámetros!$B$8,G318&lt;=Parámetros!$D$8),G318-F318+1))))),0)
-
IF(I318=1,
COUNTIFS('Selección días no hábiles'!A:A,
IF(OR(F318=0,F318="",F318&lt;Parámetros!$B$8),"&gt;="&amp;Parámetros!$B$8,"&gt;="&amp;Listas!F318),
'Selección días no hábiles'!A:A,
IF(OR(G318=0,G318="",G318&gt;=Parámetros!$D$8),"&lt;="&amp;Parámetros!$D$8,"&lt;="&amp;Listas!G318),
'Selección días no hábiles'!C:C,"X"),0)</f>
        <v>1</v>
      </c>
    </row>
    <row r="319" spans="1:11">
      <c r="A319" s="23"/>
      <c r="B319" s="152">
        <v>95351827</v>
      </c>
      <c r="C319" s="153" t="s">
        <v>571</v>
      </c>
      <c r="D319" s="153" t="s">
        <v>1614</v>
      </c>
      <c r="E319" s="154" t="s">
        <v>249</v>
      </c>
      <c r="F319" s="146">
        <v>0</v>
      </c>
      <c r="G319" s="146">
        <v>0</v>
      </c>
      <c r="H319" s="113">
        <f>+IF(AND(OR(F319="",F319=0),OR(G319="",G319=0)),1,IF(AND(OR(F319&lt;=Parámetros!$B$5,F319=0,F319=""),OR(G319&gt;Parámetros!$B$5,G319="",G319=0)),1,IF(AND(F319&gt;Parámetros!$B$5,F319&lt;=Parámetros!$D$5,OR(Listas!G319&gt;Parámetros!$B$5,G319="",G319=0)),1,0)))</f>
        <v>1</v>
      </c>
      <c r="I319" s="113">
        <f>+IF(AND(OR(F319="",F319=0),OR(G319="",G319=0)),1,IF(AND(OR(F319&lt;=Parámetros!$B$8,F319=0,F319=""),OR(G319&gt;Parámetros!$B$8,G319="",G319=0)),1,IF(AND(F319&gt;Parámetros!$B$8,F319&lt;=Parámetros!$D$8,OR(Listas!G319&gt;Parámetros!$B$8,G319="",G319=0)),1,0)))</f>
        <v>1</v>
      </c>
      <c r="J319" s="113">
        <f>IF(H319=1,
IF(AND(OR(F319=0,F319=""),OR(G319=0,G319="")),Parámetros!$D$5-Parámetros!$B$5+1,
IF(AND(OR(F319&lt;=Parámetros!$B$5,F319=0,F319=""),OR(G319&gt;Parámetros!$D$5,G319="",G319=0)),Parámetros!$D$5-Parámetros!$B$5+1,
IF(AND(OR(F319&lt;=Parámetros!$B$5,F319=0,F319=""),G319&lt;=Parámetros!$D$5),IF(OR(G319="",G319=0),Parámetros!$D$5-Parámetros!$B$5+1,G319-Parámetros!$B$5+1),
IF(AND(F319&gt;Parámetros!$B$5,OR(G319&gt;Parámetros!$D$5,G319="",G319=0)),Parámetros!$D$5-F319+1,
IF(AND(F319&gt;Parámetros!$B$5,G319&lt;=Parámetros!$D$5),G319-F319+1))))),0)
-
IF(H319=1,
COUNTIFS('Selección días no hábiles'!A:A,
IF(OR(F319=0,F319="",F319&lt;Parámetros!$B$5),"&gt;="&amp;Parámetros!$B$5,"&gt;="&amp;Listas!F319),
'Selección días no hábiles'!A:A,
IF(OR(G319=0,G319="",G319&gt;=Parámetros!$D$5),"&lt;="&amp;Parámetros!$D$5,"&lt;="&amp;Listas!G319),
'Selección días no hábiles'!C:C,"X"),0)</f>
        <v>43709</v>
      </c>
      <c r="K319" s="113">
        <f>IF(I319=1,
IF(AND(OR(F319=0,F319=""),OR(G319=0,G319="")),Parámetros!$D$8-Parámetros!$B$8+1,
IF(AND(F319&lt;=Parámetros!$B$8,OR(G319&gt;Parámetros!$D$8,G319="",G319=0)),Parámetros!$D$8-Parámetros!$B$8+1,
IF(AND(F319&lt;=Parámetros!$B$8,G319&lt;=Parámetros!$D$8),IF(OR(G319="",G319=0),Parámetros!$D$8-Parámetros!$B$8+1,G319-Parámetros!$B$8+1),
IF(AND(F319&gt;Parámetros!$B$8,OR(G319&gt;Parámetros!$D$8,G319="",G319=0)),Parámetros!$D$8-F319+1,
IF(AND(F319&gt;Parámetros!$B$8,G319&lt;=Parámetros!$D$8),G319-F319+1))))),0)
-
IF(I319=1,
COUNTIFS('Selección días no hábiles'!A:A,
IF(OR(F319=0,F319="",F319&lt;Parámetros!$B$8),"&gt;="&amp;Parámetros!$B$8,"&gt;="&amp;Listas!F319),
'Selección días no hábiles'!A:A,
IF(OR(G319=0,G319="",G319&gt;=Parámetros!$D$8),"&lt;="&amp;Parámetros!$D$8,"&lt;="&amp;Listas!G319),
'Selección días no hábiles'!C:C,"X"),0)</f>
        <v>1</v>
      </c>
    </row>
    <row r="320" spans="1:11">
      <c r="A320" s="23"/>
      <c r="B320" s="152">
        <v>33212935</v>
      </c>
      <c r="C320" s="153" t="s">
        <v>572</v>
      </c>
      <c r="D320" s="153" t="s">
        <v>1615</v>
      </c>
      <c r="E320" s="154" t="s">
        <v>249</v>
      </c>
      <c r="F320" s="146">
        <v>0</v>
      </c>
      <c r="G320" s="146">
        <v>0</v>
      </c>
      <c r="H320" s="113">
        <f>+IF(AND(OR(F320="",F320=0),OR(G320="",G320=0)),1,IF(AND(OR(F320&lt;=Parámetros!$B$5,F320=0,F320=""),OR(G320&gt;Parámetros!$B$5,G320="",G320=0)),1,IF(AND(F320&gt;Parámetros!$B$5,F320&lt;=Parámetros!$D$5,OR(Listas!G320&gt;Parámetros!$B$5,G320="",G320=0)),1,0)))</f>
        <v>1</v>
      </c>
      <c r="I320" s="113">
        <f>+IF(AND(OR(F320="",F320=0),OR(G320="",G320=0)),1,IF(AND(OR(F320&lt;=Parámetros!$B$8,F320=0,F320=""),OR(G320&gt;Parámetros!$B$8,G320="",G320=0)),1,IF(AND(F320&gt;Parámetros!$B$8,F320&lt;=Parámetros!$D$8,OR(Listas!G320&gt;Parámetros!$B$8,G320="",G320=0)),1,0)))</f>
        <v>1</v>
      </c>
      <c r="J320" s="113">
        <f>IF(H320=1,
IF(AND(OR(F320=0,F320=""),OR(G320=0,G320="")),Parámetros!$D$5-Parámetros!$B$5+1,
IF(AND(OR(F320&lt;=Parámetros!$B$5,F320=0,F320=""),OR(G320&gt;Parámetros!$D$5,G320="",G320=0)),Parámetros!$D$5-Parámetros!$B$5+1,
IF(AND(OR(F320&lt;=Parámetros!$B$5,F320=0,F320=""),G320&lt;=Parámetros!$D$5),IF(OR(G320="",G320=0),Parámetros!$D$5-Parámetros!$B$5+1,G320-Parámetros!$B$5+1),
IF(AND(F320&gt;Parámetros!$B$5,OR(G320&gt;Parámetros!$D$5,G320="",G320=0)),Parámetros!$D$5-F320+1,
IF(AND(F320&gt;Parámetros!$B$5,G320&lt;=Parámetros!$D$5),G320-F320+1))))),0)
-
IF(H320=1,
COUNTIFS('Selección días no hábiles'!A:A,
IF(OR(F320=0,F320="",F320&lt;Parámetros!$B$5),"&gt;="&amp;Parámetros!$B$5,"&gt;="&amp;Listas!F320),
'Selección días no hábiles'!A:A,
IF(OR(G320=0,G320="",G320&gt;=Parámetros!$D$5),"&lt;="&amp;Parámetros!$D$5,"&lt;="&amp;Listas!G320),
'Selección días no hábiles'!C:C,"X"),0)</f>
        <v>43709</v>
      </c>
      <c r="K320" s="113">
        <f>IF(I320=1,
IF(AND(OR(F320=0,F320=""),OR(G320=0,G320="")),Parámetros!$D$8-Parámetros!$B$8+1,
IF(AND(F320&lt;=Parámetros!$B$8,OR(G320&gt;Parámetros!$D$8,G320="",G320=0)),Parámetros!$D$8-Parámetros!$B$8+1,
IF(AND(F320&lt;=Parámetros!$B$8,G320&lt;=Parámetros!$D$8),IF(OR(G320="",G320=0),Parámetros!$D$8-Parámetros!$B$8+1,G320-Parámetros!$B$8+1),
IF(AND(F320&gt;Parámetros!$B$8,OR(G320&gt;Parámetros!$D$8,G320="",G320=0)),Parámetros!$D$8-F320+1,
IF(AND(F320&gt;Parámetros!$B$8,G320&lt;=Parámetros!$D$8),G320-F320+1))))),0)
-
IF(I320=1,
COUNTIFS('Selección días no hábiles'!A:A,
IF(OR(F320=0,F320="",F320&lt;Parámetros!$B$8),"&gt;="&amp;Parámetros!$B$8,"&gt;="&amp;Listas!F320),
'Selección días no hábiles'!A:A,
IF(OR(G320=0,G320="",G320&gt;=Parámetros!$D$8),"&lt;="&amp;Parámetros!$D$8,"&lt;="&amp;Listas!G320),
'Selección días no hábiles'!C:C,"X"),0)</f>
        <v>1</v>
      </c>
    </row>
    <row r="321" spans="1:11">
      <c r="A321" s="23"/>
      <c r="B321" s="152">
        <v>35312422</v>
      </c>
      <c r="C321" s="153" t="s">
        <v>573</v>
      </c>
      <c r="D321" s="153" t="s">
        <v>1616</v>
      </c>
      <c r="E321" s="154" t="s">
        <v>249</v>
      </c>
      <c r="F321" s="146">
        <v>0</v>
      </c>
      <c r="G321" s="146">
        <v>0</v>
      </c>
      <c r="H321" s="113">
        <f>+IF(AND(OR(F321="",F321=0),OR(G321="",G321=0)),1,IF(AND(OR(F321&lt;=Parámetros!$B$5,F321=0,F321=""),OR(G321&gt;Parámetros!$B$5,G321="",G321=0)),1,IF(AND(F321&gt;Parámetros!$B$5,F321&lt;=Parámetros!$D$5,OR(Listas!G321&gt;Parámetros!$B$5,G321="",G321=0)),1,0)))</f>
        <v>1</v>
      </c>
      <c r="I321" s="113">
        <f>+IF(AND(OR(F321="",F321=0),OR(G321="",G321=0)),1,IF(AND(OR(F321&lt;=Parámetros!$B$8,F321=0,F321=""),OR(G321&gt;Parámetros!$B$8,G321="",G321=0)),1,IF(AND(F321&gt;Parámetros!$B$8,F321&lt;=Parámetros!$D$8,OR(Listas!G321&gt;Parámetros!$B$8,G321="",G321=0)),1,0)))</f>
        <v>1</v>
      </c>
      <c r="J321" s="113">
        <f>IF(H321=1,
IF(AND(OR(F321=0,F321=""),OR(G321=0,G321="")),Parámetros!$D$5-Parámetros!$B$5+1,
IF(AND(OR(F321&lt;=Parámetros!$B$5,F321=0,F321=""),OR(G321&gt;Parámetros!$D$5,G321="",G321=0)),Parámetros!$D$5-Parámetros!$B$5+1,
IF(AND(OR(F321&lt;=Parámetros!$B$5,F321=0,F321=""),G321&lt;=Parámetros!$D$5),IF(OR(G321="",G321=0),Parámetros!$D$5-Parámetros!$B$5+1,G321-Parámetros!$B$5+1),
IF(AND(F321&gt;Parámetros!$B$5,OR(G321&gt;Parámetros!$D$5,G321="",G321=0)),Parámetros!$D$5-F321+1,
IF(AND(F321&gt;Parámetros!$B$5,G321&lt;=Parámetros!$D$5),G321-F321+1))))),0)
-
IF(H321=1,
COUNTIFS('Selección días no hábiles'!A:A,
IF(OR(F321=0,F321="",F321&lt;Parámetros!$B$5),"&gt;="&amp;Parámetros!$B$5,"&gt;="&amp;Listas!F321),
'Selección días no hábiles'!A:A,
IF(OR(G321=0,G321="",G321&gt;=Parámetros!$D$5),"&lt;="&amp;Parámetros!$D$5,"&lt;="&amp;Listas!G321),
'Selección días no hábiles'!C:C,"X"),0)</f>
        <v>43709</v>
      </c>
      <c r="K321" s="113">
        <f>IF(I321=1,
IF(AND(OR(F321=0,F321=""),OR(G321=0,G321="")),Parámetros!$D$8-Parámetros!$B$8+1,
IF(AND(F321&lt;=Parámetros!$B$8,OR(G321&gt;Parámetros!$D$8,G321="",G321=0)),Parámetros!$D$8-Parámetros!$B$8+1,
IF(AND(F321&lt;=Parámetros!$B$8,G321&lt;=Parámetros!$D$8),IF(OR(G321="",G321=0),Parámetros!$D$8-Parámetros!$B$8+1,G321-Parámetros!$B$8+1),
IF(AND(F321&gt;Parámetros!$B$8,OR(G321&gt;Parámetros!$D$8,G321="",G321=0)),Parámetros!$D$8-F321+1,
IF(AND(F321&gt;Parámetros!$B$8,G321&lt;=Parámetros!$D$8),G321-F321+1))))),0)
-
IF(I321=1,
COUNTIFS('Selección días no hábiles'!A:A,
IF(OR(F321=0,F321="",F321&lt;Parámetros!$B$8),"&gt;="&amp;Parámetros!$B$8,"&gt;="&amp;Listas!F321),
'Selección días no hábiles'!A:A,
IF(OR(G321=0,G321="",G321&gt;=Parámetros!$D$8),"&lt;="&amp;Parámetros!$D$8,"&lt;="&amp;Listas!G321),
'Selección días no hábiles'!C:C,"X"),0)</f>
        <v>1</v>
      </c>
    </row>
    <row r="322" spans="1:11">
      <c r="A322" s="23"/>
      <c r="B322" s="152" t="s">
        <v>266</v>
      </c>
      <c r="C322" s="153" t="s">
        <v>574</v>
      </c>
      <c r="D322" s="153" t="s">
        <v>1617</v>
      </c>
      <c r="E322" s="154" t="s">
        <v>249</v>
      </c>
      <c r="F322" s="146">
        <v>0</v>
      </c>
      <c r="G322" s="146">
        <v>0</v>
      </c>
      <c r="H322" s="113">
        <f>+IF(AND(OR(F322="",F322=0),OR(G322="",G322=0)),1,IF(AND(OR(F322&lt;=Parámetros!$B$5,F322=0,F322=""),OR(G322&gt;Parámetros!$B$5,G322="",G322=0)),1,IF(AND(F322&gt;Parámetros!$B$5,F322&lt;=Parámetros!$D$5,OR(Listas!G322&gt;Parámetros!$B$5,G322="",G322=0)),1,0)))</f>
        <v>1</v>
      </c>
      <c r="I322" s="113">
        <f>+IF(AND(OR(F322="",F322=0),OR(G322="",G322=0)),1,IF(AND(OR(F322&lt;=Parámetros!$B$8,F322=0,F322=""),OR(G322&gt;Parámetros!$B$8,G322="",G322=0)),1,IF(AND(F322&gt;Parámetros!$B$8,F322&lt;=Parámetros!$D$8,OR(Listas!G322&gt;Parámetros!$B$8,G322="",G322=0)),1,0)))</f>
        <v>1</v>
      </c>
      <c r="J322" s="113">
        <f>IF(H322=1,
IF(AND(OR(F322=0,F322=""),OR(G322=0,G322="")),Parámetros!$D$5-Parámetros!$B$5+1,
IF(AND(OR(F322&lt;=Parámetros!$B$5,F322=0,F322=""),OR(G322&gt;Parámetros!$D$5,G322="",G322=0)),Parámetros!$D$5-Parámetros!$B$5+1,
IF(AND(OR(F322&lt;=Parámetros!$B$5,F322=0,F322=""),G322&lt;=Parámetros!$D$5),IF(OR(G322="",G322=0),Parámetros!$D$5-Parámetros!$B$5+1,G322-Parámetros!$B$5+1),
IF(AND(F322&gt;Parámetros!$B$5,OR(G322&gt;Parámetros!$D$5,G322="",G322=0)),Parámetros!$D$5-F322+1,
IF(AND(F322&gt;Parámetros!$B$5,G322&lt;=Parámetros!$D$5),G322-F322+1))))),0)
-
IF(H322=1,
COUNTIFS('Selección días no hábiles'!A:A,
IF(OR(F322=0,F322="",F322&lt;Parámetros!$B$5),"&gt;="&amp;Parámetros!$B$5,"&gt;="&amp;Listas!F322),
'Selección días no hábiles'!A:A,
IF(OR(G322=0,G322="",G322&gt;=Parámetros!$D$5),"&lt;="&amp;Parámetros!$D$5,"&lt;="&amp;Listas!G322),
'Selección días no hábiles'!C:C,"X"),0)</f>
        <v>43709</v>
      </c>
      <c r="K322" s="113">
        <f>IF(I322=1,
IF(AND(OR(F322=0,F322=""),OR(G322=0,G322="")),Parámetros!$D$8-Parámetros!$B$8+1,
IF(AND(F322&lt;=Parámetros!$B$8,OR(G322&gt;Parámetros!$D$8,G322="",G322=0)),Parámetros!$D$8-Parámetros!$B$8+1,
IF(AND(F322&lt;=Parámetros!$B$8,G322&lt;=Parámetros!$D$8),IF(OR(G322="",G322=0),Parámetros!$D$8-Parámetros!$B$8+1,G322-Parámetros!$B$8+1),
IF(AND(F322&gt;Parámetros!$B$8,OR(G322&gt;Parámetros!$D$8,G322="",G322=0)),Parámetros!$D$8-F322+1,
IF(AND(F322&gt;Parámetros!$B$8,G322&lt;=Parámetros!$D$8),G322-F322+1))))),0)
-
IF(I322=1,
COUNTIFS('Selección días no hábiles'!A:A,
IF(OR(F322=0,F322="",F322&lt;Parámetros!$B$8),"&gt;="&amp;Parámetros!$B$8,"&gt;="&amp;Listas!F322),
'Selección días no hábiles'!A:A,
IF(OR(G322=0,G322="",G322&gt;=Parámetros!$D$8),"&lt;="&amp;Parámetros!$D$8,"&lt;="&amp;Listas!G322),
'Selección días no hábiles'!C:C,"X"),0)</f>
        <v>1</v>
      </c>
    </row>
    <row r="323" spans="1:11">
      <c r="A323" s="23"/>
      <c r="B323" s="152">
        <v>34650704</v>
      </c>
      <c r="C323" s="153" t="s">
        <v>575</v>
      </c>
      <c r="D323" s="153" t="s">
        <v>1618</v>
      </c>
      <c r="E323" s="154" t="s">
        <v>249</v>
      </c>
      <c r="F323" s="146">
        <v>0</v>
      </c>
      <c r="G323" s="146">
        <v>0</v>
      </c>
      <c r="H323" s="113">
        <f>+IF(AND(OR(F323="",F323=0),OR(G323="",G323=0)),1,IF(AND(OR(F323&lt;=Parámetros!$B$5,F323=0,F323=""),OR(G323&gt;Parámetros!$B$5,G323="",G323=0)),1,IF(AND(F323&gt;Parámetros!$B$5,F323&lt;=Parámetros!$D$5,OR(Listas!G323&gt;Parámetros!$B$5,G323="",G323=0)),1,0)))</f>
        <v>1</v>
      </c>
      <c r="I323" s="113">
        <f>+IF(AND(OR(F323="",F323=0),OR(G323="",G323=0)),1,IF(AND(OR(F323&lt;=Parámetros!$B$8,F323=0,F323=""),OR(G323&gt;Parámetros!$B$8,G323="",G323=0)),1,IF(AND(F323&gt;Parámetros!$B$8,F323&lt;=Parámetros!$D$8,OR(Listas!G323&gt;Parámetros!$B$8,G323="",G323=0)),1,0)))</f>
        <v>1</v>
      </c>
      <c r="J323" s="113">
        <f>IF(H323=1,
IF(AND(OR(F323=0,F323=""),OR(G323=0,G323="")),Parámetros!$D$5-Parámetros!$B$5+1,
IF(AND(OR(F323&lt;=Parámetros!$B$5,F323=0,F323=""),OR(G323&gt;Parámetros!$D$5,G323="",G323=0)),Parámetros!$D$5-Parámetros!$B$5+1,
IF(AND(OR(F323&lt;=Parámetros!$B$5,F323=0,F323=""),G323&lt;=Parámetros!$D$5),IF(OR(G323="",G323=0),Parámetros!$D$5-Parámetros!$B$5+1,G323-Parámetros!$B$5+1),
IF(AND(F323&gt;Parámetros!$B$5,OR(G323&gt;Parámetros!$D$5,G323="",G323=0)),Parámetros!$D$5-F323+1,
IF(AND(F323&gt;Parámetros!$B$5,G323&lt;=Parámetros!$D$5),G323-F323+1))))),0)
-
IF(H323=1,
COUNTIFS('Selección días no hábiles'!A:A,
IF(OR(F323=0,F323="",F323&lt;Parámetros!$B$5),"&gt;="&amp;Parámetros!$B$5,"&gt;="&amp;Listas!F323),
'Selección días no hábiles'!A:A,
IF(OR(G323=0,G323="",G323&gt;=Parámetros!$D$5),"&lt;="&amp;Parámetros!$D$5,"&lt;="&amp;Listas!G323),
'Selección días no hábiles'!C:C,"X"),0)</f>
        <v>43709</v>
      </c>
      <c r="K323" s="113">
        <f>IF(I323=1,
IF(AND(OR(F323=0,F323=""),OR(G323=0,G323="")),Parámetros!$D$8-Parámetros!$B$8+1,
IF(AND(F323&lt;=Parámetros!$B$8,OR(G323&gt;Parámetros!$D$8,G323="",G323=0)),Parámetros!$D$8-Parámetros!$B$8+1,
IF(AND(F323&lt;=Parámetros!$B$8,G323&lt;=Parámetros!$D$8),IF(OR(G323="",G323=0),Parámetros!$D$8-Parámetros!$B$8+1,G323-Parámetros!$B$8+1),
IF(AND(F323&gt;Parámetros!$B$8,OR(G323&gt;Parámetros!$D$8,G323="",G323=0)),Parámetros!$D$8-F323+1,
IF(AND(F323&gt;Parámetros!$B$8,G323&lt;=Parámetros!$D$8),G323-F323+1))))),0)
-
IF(I323=1,
COUNTIFS('Selección días no hábiles'!A:A,
IF(OR(F323=0,F323="",F323&lt;Parámetros!$B$8),"&gt;="&amp;Parámetros!$B$8,"&gt;="&amp;Listas!F323),
'Selección días no hábiles'!A:A,
IF(OR(G323=0,G323="",G323&gt;=Parámetros!$D$8),"&lt;="&amp;Parámetros!$D$8,"&lt;="&amp;Listas!G323),
'Selección días no hábiles'!C:C,"X"),0)</f>
        <v>1</v>
      </c>
    </row>
    <row r="324" spans="1:11">
      <c r="A324" s="23"/>
      <c r="B324" s="152">
        <v>34495641</v>
      </c>
      <c r="C324" s="153" t="s">
        <v>576</v>
      </c>
      <c r="D324" s="153" t="s">
        <v>1619</v>
      </c>
      <c r="E324" s="154" t="s">
        <v>249</v>
      </c>
      <c r="F324" s="146">
        <v>0</v>
      </c>
      <c r="G324" s="146">
        <v>0</v>
      </c>
      <c r="H324" s="113">
        <f>+IF(AND(OR(F324="",F324=0),OR(G324="",G324=0)),1,IF(AND(OR(F324&lt;=Parámetros!$B$5,F324=0,F324=""),OR(G324&gt;Parámetros!$B$5,G324="",G324=0)),1,IF(AND(F324&gt;Parámetros!$B$5,F324&lt;=Parámetros!$D$5,OR(Listas!G324&gt;Parámetros!$B$5,G324="",G324=0)),1,0)))</f>
        <v>1</v>
      </c>
      <c r="I324" s="113">
        <f>+IF(AND(OR(F324="",F324=0),OR(G324="",G324=0)),1,IF(AND(OR(F324&lt;=Parámetros!$B$8,F324=0,F324=""),OR(G324&gt;Parámetros!$B$8,G324="",G324=0)),1,IF(AND(F324&gt;Parámetros!$B$8,F324&lt;=Parámetros!$D$8,OR(Listas!G324&gt;Parámetros!$B$8,G324="",G324=0)),1,0)))</f>
        <v>1</v>
      </c>
      <c r="J324" s="113">
        <f>IF(H324=1,
IF(AND(OR(F324=0,F324=""),OR(G324=0,G324="")),Parámetros!$D$5-Parámetros!$B$5+1,
IF(AND(OR(F324&lt;=Parámetros!$B$5,F324=0,F324=""),OR(G324&gt;Parámetros!$D$5,G324="",G324=0)),Parámetros!$D$5-Parámetros!$B$5+1,
IF(AND(OR(F324&lt;=Parámetros!$B$5,F324=0,F324=""),G324&lt;=Parámetros!$D$5),IF(OR(G324="",G324=0),Parámetros!$D$5-Parámetros!$B$5+1,G324-Parámetros!$B$5+1),
IF(AND(F324&gt;Parámetros!$B$5,OR(G324&gt;Parámetros!$D$5,G324="",G324=0)),Parámetros!$D$5-F324+1,
IF(AND(F324&gt;Parámetros!$B$5,G324&lt;=Parámetros!$D$5),G324-F324+1))))),0)
-
IF(H324=1,
COUNTIFS('Selección días no hábiles'!A:A,
IF(OR(F324=0,F324="",F324&lt;Parámetros!$B$5),"&gt;="&amp;Parámetros!$B$5,"&gt;="&amp;Listas!F324),
'Selección días no hábiles'!A:A,
IF(OR(G324=0,G324="",G324&gt;=Parámetros!$D$5),"&lt;="&amp;Parámetros!$D$5,"&lt;="&amp;Listas!G324),
'Selección días no hábiles'!C:C,"X"),0)</f>
        <v>43709</v>
      </c>
      <c r="K324" s="113">
        <f>IF(I324=1,
IF(AND(OR(F324=0,F324=""),OR(G324=0,G324="")),Parámetros!$D$8-Parámetros!$B$8+1,
IF(AND(F324&lt;=Parámetros!$B$8,OR(G324&gt;Parámetros!$D$8,G324="",G324=0)),Parámetros!$D$8-Parámetros!$B$8+1,
IF(AND(F324&lt;=Parámetros!$B$8,G324&lt;=Parámetros!$D$8),IF(OR(G324="",G324=0),Parámetros!$D$8-Parámetros!$B$8+1,G324-Parámetros!$B$8+1),
IF(AND(F324&gt;Parámetros!$B$8,OR(G324&gt;Parámetros!$D$8,G324="",G324=0)),Parámetros!$D$8-F324+1,
IF(AND(F324&gt;Parámetros!$B$8,G324&lt;=Parámetros!$D$8),G324-F324+1))))),0)
-
IF(I324=1,
COUNTIFS('Selección días no hábiles'!A:A,
IF(OR(F324=0,F324="",F324&lt;Parámetros!$B$8),"&gt;="&amp;Parámetros!$B$8,"&gt;="&amp;Listas!F324),
'Selección días no hábiles'!A:A,
IF(OR(G324=0,G324="",G324&gt;=Parámetros!$D$8),"&lt;="&amp;Parámetros!$D$8,"&lt;="&amp;Listas!G324),
'Selección días no hábiles'!C:C,"X"),0)</f>
        <v>1</v>
      </c>
    </row>
    <row r="325" spans="1:11">
      <c r="A325" s="23"/>
      <c r="B325" s="152">
        <v>26460609</v>
      </c>
      <c r="C325" s="153" t="s">
        <v>63</v>
      </c>
      <c r="D325" s="153" t="s">
        <v>1620</v>
      </c>
      <c r="E325" s="154" t="s">
        <v>249</v>
      </c>
      <c r="F325" s="146">
        <v>0</v>
      </c>
      <c r="G325" s="146">
        <v>0</v>
      </c>
      <c r="H325" s="113">
        <f>+IF(AND(OR(F325="",F325=0),OR(G325="",G325=0)),1,IF(AND(OR(F325&lt;=Parámetros!$B$5,F325=0,F325=""),OR(G325&gt;Parámetros!$B$5,G325="",G325=0)),1,IF(AND(F325&gt;Parámetros!$B$5,F325&lt;=Parámetros!$D$5,OR(Listas!G325&gt;Parámetros!$B$5,G325="",G325=0)),1,0)))</f>
        <v>1</v>
      </c>
      <c r="I325" s="113">
        <f>+IF(AND(OR(F325="",F325=0),OR(G325="",G325=0)),1,IF(AND(OR(F325&lt;=Parámetros!$B$8,F325=0,F325=""),OR(G325&gt;Parámetros!$B$8,G325="",G325=0)),1,IF(AND(F325&gt;Parámetros!$B$8,F325&lt;=Parámetros!$D$8,OR(Listas!G325&gt;Parámetros!$B$8,G325="",G325=0)),1,0)))</f>
        <v>1</v>
      </c>
      <c r="J325" s="113">
        <f>IF(H325=1,
IF(AND(OR(F325=0,F325=""),OR(G325=0,G325="")),Parámetros!$D$5-Parámetros!$B$5+1,
IF(AND(OR(F325&lt;=Parámetros!$B$5,F325=0,F325=""),OR(G325&gt;Parámetros!$D$5,G325="",G325=0)),Parámetros!$D$5-Parámetros!$B$5+1,
IF(AND(OR(F325&lt;=Parámetros!$B$5,F325=0,F325=""),G325&lt;=Parámetros!$D$5),IF(OR(G325="",G325=0),Parámetros!$D$5-Parámetros!$B$5+1,G325-Parámetros!$B$5+1),
IF(AND(F325&gt;Parámetros!$B$5,OR(G325&gt;Parámetros!$D$5,G325="",G325=0)),Parámetros!$D$5-F325+1,
IF(AND(F325&gt;Parámetros!$B$5,G325&lt;=Parámetros!$D$5),G325-F325+1))))),0)
-
IF(H325=1,
COUNTIFS('Selección días no hábiles'!A:A,
IF(OR(F325=0,F325="",F325&lt;Parámetros!$B$5),"&gt;="&amp;Parámetros!$B$5,"&gt;="&amp;Listas!F325),
'Selección días no hábiles'!A:A,
IF(OR(G325=0,G325="",G325&gt;=Parámetros!$D$5),"&lt;="&amp;Parámetros!$D$5,"&lt;="&amp;Listas!G325),
'Selección días no hábiles'!C:C,"X"),0)</f>
        <v>43709</v>
      </c>
      <c r="K325" s="113">
        <f>IF(I325=1,
IF(AND(OR(F325=0,F325=""),OR(G325=0,G325="")),Parámetros!$D$8-Parámetros!$B$8+1,
IF(AND(F325&lt;=Parámetros!$B$8,OR(G325&gt;Parámetros!$D$8,G325="",G325=0)),Parámetros!$D$8-Parámetros!$B$8+1,
IF(AND(F325&lt;=Parámetros!$B$8,G325&lt;=Parámetros!$D$8),IF(OR(G325="",G325=0),Parámetros!$D$8-Parámetros!$B$8+1,G325-Parámetros!$B$8+1),
IF(AND(F325&gt;Parámetros!$B$8,OR(G325&gt;Parámetros!$D$8,G325="",G325=0)),Parámetros!$D$8-F325+1,
IF(AND(F325&gt;Parámetros!$B$8,G325&lt;=Parámetros!$D$8),G325-F325+1))))),0)
-
IF(I325=1,
COUNTIFS('Selección días no hábiles'!A:A,
IF(OR(F325=0,F325="",F325&lt;Parámetros!$B$8),"&gt;="&amp;Parámetros!$B$8,"&gt;="&amp;Listas!F325),
'Selección días no hábiles'!A:A,
IF(OR(G325=0,G325="",G325&gt;=Parámetros!$D$8),"&lt;="&amp;Parámetros!$D$8,"&lt;="&amp;Listas!G325),
'Selección días no hábiles'!C:C,"X"),0)</f>
        <v>1</v>
      </c>
    </row>
    <row r="326" spans="1:11">
      <c r="A326" s="23"/>
      <c r="B326" s="152">
        <v>95603706</v>
      </c>
      <c r="C326" s="153" t="s">
        <v>577</v>
      </c>
      <c r="D326" s="153" t="s">
        <v>1621</v>
      </c>
      <c r="E326" s="154" t="s">
        <v>249</v>
      </c>
      <c r="F326" s="146">
        <v>0</v>
      </c>
      <c r="G326" s="146">
        <v>0</v>
      </c>
      <c r="H326" s="113">
        <f>+IF(AND(OR(F326="",F326=0),OR(G326="",G326=0)),1,IF(AND(OR(F326&lt;=Parámetros!$B$5,F326=0,F326=""),OR(G326&gt;Parámetros!$B$5,G326="",G326=0)),1,IF(AND(F326&gt;Parámetros!$B$5,F326&lt;=Parámetros!$D$5,OR(Listas!G326&gt;Parámetros!$B$5,G326="",G326=0)),1,0)))</f>
        <v>1</v>
      </c>
      <c r="I326" s="113">
        <f>+IF(AND(OR(F326="",F326=0),OR(G326="",G326=0)),1,IF(AND(OR(F326&lt;=Parámetros!$B$8,F326=0,F326=""),OR(G326&gt;Parámetros!$B$8,G326="",G326=0)),1,IF(AND(F326&gt;Parámetros!$B$8,F326&lt;=Parámetros!$D$8,OR(Listas!G326&gt;Parámetros!$B$8,G326="",G326=0)),1,0)))</f>
        <v>1</v>
      </c>
      <c r="J326" s="113">
        <f>IF(H326=1,
IF(AND(OR(F326=0,F326=""),OR(G326=0,G326="")),Parámetros!$D$5-Parámetros!$B$5+1,
IF(AND(OR(F326&lt;=Parámetros!$B$5,F326=0,F326=""),OR(G326&gt;Parámetros!$D$5,G326="",G326=0)),Parámetros!$D$5-Parámetros!$B$5+1,
IF(AND(OR(F326&lt;=Parámetros!$B$5,F326=0,F326=""),G326&lt;=Parámetros!$D$5),IF(OR(G326="",G326=0),Parámetros!$D$5-Parámetros!$B$5+1,G326-Parámetros!$B$5+1),
IF(AND(F326&gt;Parámetros!$B$5,OR(G326&gt;Parámetros!$D$5,G326="",G326=0)),Parámetros!$D$5-F326+1,
IF(AND(F326&gt;Parámetros!$B$5,G326&lt;=Parámetros!$D$5),G326-F326+1))))),0)
-
IF(H326=1,
COUNTIFS('Selección días no hábiles'!A:A,
IF(OR(F326=0,F326="",F326&lt;Parámetros!$B$5),"&gt;="&amp;Parámetros!$B$5,"&gt;="&amp;Listas!F326),
'Selección días no hábiles'!A:A,
IF(OR(G326=0,G326="",G326&gt;=Parámetros!$D$5),"&lt;="&amp;Parámetros!$D$5,"&lt;="&amp;Listas!G326),
'Selección días no hábiles'!C:C,"X"),0)</f>
        <v>43709</v>
      </c>
      <c r="K326" s="113">
        <f>IF(I326=1,
IF(AND(OR(F326=0,F326=""),OR(G326=0,G326="")),Parámetros!$D$8-Parámetros!$B$8+1,
IF(AND(F326&lt;=Parámetros!$B$8,OR(G326&gt;Parámetros!$D$8,G326="",G326=0)),Parámetros!$D$8-Parámetros!$B$8+1,
IF(AND(F326&lt;=Parámetros!$B$8,G326&lt;=Parámetros!$D$8),IF(OR(G326="",G326=0),Parámetros!$D$8-Parámetros!$B$8+1,G326-Parámetros!$B$8+1),
IF(AND(F326&gt;Parámetros!$B$8,OR(G326&gt;Parámetros!$D$8,G326="",G326=0)),Parámetros!$D$8-F326+1,
IF(AND(F326&gt;Parámetros!$B$8,G326&lt;=Parámetros!$D$8),G326-F326+1))))),0)
-
IF(I326=1,
COUNTIFS('Selección días no hábiles'!A:A,
IF(OR(F326=0,F326="",F326&lt;Parámetros!$B$8),"&gt;="&amp;Parámetros!$B$8,"&gt;="&amp;Listas!F326),
'Selección días no hábiles'!A:A,
IF(OR(G326=0,G326="",G326&gt;=Parámetros!$D$8),"&lt;="&amp;Parámetros!$D$8,"&lt;="&amp;Listas!G326),
'Selección días no hábiles'!C:C,"X"),0)</f>
        <v>1</v>
      </c>
    </row>
    <row r="327" spans="1:11">
      <c r="A327" s="23"/>
      <c r="B327" s="152" t="s">
        <v>267</v>
      </c>
      <c r="C327" s="153" t="s">
        <v>578</v>
      </c>
      <c r="D327" s="153" t="s">
        <v>1407</v>
      </c>
      <c r="E327" s="154" t="s">
        <v>249</v>
      </c>
      <c r="F327" s="146">
        <v>0</v>
      </c>
      <c r="G327" s="146">
        <v>0</v>
      </c>
      <c r="H327" s="113">
        <f>+IF(AND(OR(F327="",F327=0),OR(G327="",G327=0)),1,IF(AND(OR(F327&lt;=Parámetros!$B$5,F327=0,F327=""),OR(G327&gt;Parámetros!$B$5,G327="",G327=0)),1,IF(AND(F327&gt;Parámetros!$B$5,F327&lt;=Parámetros!$D$5,OR(Listas!G327&gt;Parámetros!$B$5,G327="",G327=0)),1,0)))</f>
        <v>1</v>
      </c>
      <c r="I327" s="113">
        <f>+IF(AND(OR(F327="",F327=0),OR(G327="",G327=0)),1,IF(AND(OR(F327&lt;=Parámetros!$B$8,F327=0,F327=""),OR(G327&gt;Parámetros!$B$8,G327="",G327=0)),1,IF(AND(F327&gt;Parámetros!$B$8,F327&lt;=Parámetros!$D$8,OR(Listas!G327&gt;Parámetros!$B$8,G327="",G327=0)),1,0)))</f>
        <v>1</v>
      </c>
      <c r="J327" s="113">
        <f>IF(H327=1,
IF(AND(OR(F327=0,F327=""),OR(G327=0,G327="")),Parámetros!$D$5-Parámetros!$B$5+1,
IF(AND(OR(F327&lt;=Parámetros!$B$5,F327=0,F327=""),OR(G327&gt;Parámetros!$D$5,G327="",G327=0)),Parámetros!$D$5-Parámetros!$B$5+1,
IF(AND(OR(F327&lt;=Parámetros!$B$5,F327=0,F327=""),G327&lt;=Parámetros!$D$5),IF(OR(G327="",G327=0),Parámetros!$D$5-Parámetros!$B$5+1,G327-Parámetros!$B$5+1),
IF(AND(F327&gt;Parámetros!$B$5,OR(G327&gt;Parámetros!$D$5,G327="",G327=0)),Parámetros!$D$5-F327+1,
IF(AND(F327&gt;Parámetros!$B$5,G327&lt;=Parámetros!$D$5),G327-F327+1))))),0)
-
IF(H327=1,
COUNTIFS('Selección días no hábiles'!A:A,
IF(OR(F327=0,F327="",F327&lt;Parámetros!$B$5),"&gt;="&amp;Parámetros!$B$5,"&gt;="&amp;Listas!F327),
'Selección días no hábiles'!A:A,
IF(OR(G327=0,G327="",G327&gt;=Parámetros!$D$5),"&lt;="&amp;Parámetros!$D$5,"&lt;="&amp;Listas!G327),
'Selección días no hábiles'!C:C,"X"),0)</f>
        <v>43709</v>
      </c>
      <c r="K327" s="113">
        <f>IF(I327=1,
IF(AND(OR(F327=0,F327=""),OR(G327=0,G327="")),Parámetros!$D$8-Parámetros!$B$8+1,
IF(AND(F327&lt;=Parámetros!$B$8,OR(G327&gt;Parámetros!$D$8,G327="",G327=0)),Parámetros!$D$8-Parámetros!$B$8+1,
IF(AND(F327&lt;=Parámetros!$B$8,G327&lt;=Parámetros!$D$8),IF(OR(G327="",G327=0),Parámetros!$D$8-Parámetros!$B$8+1,G327-Parámetros!$B$8+1),
IF(AND(F327&gt;Parámetros!$B$8,OR(G327&gt;Parámetros!$D$8,G327="",G327=0)),Parámetros!$D$8-F327+1,
IF(AND(F327&gt;Parámetros!$B$8,G327&lt;=Parámetros!$D$8),G327-F327+1))))),0)
-
IF(I327=1,
COUNTIFS('Selección días no hábiles'!A:A,
IF(OR(F327=0,F327="",F327&lt;Parámetros!$B$8),"&gt;="&amp;Parámetros!$B$8,"&gt;="&amp;Listas!F327),
'Selección días no hábiles'!A:A,
IF(OR(G327=0,G327="",G327&gt;=Parámetros!$D$8),"&lt;="&amp;Parámetros!$D$8,"&lt;="&amp;Listas!G327),
'Selección días no hábiles'!C:C,"X"),0)</f>
        <v>1</v>
      </c>
    </row>
    <row r="328" spans="1:11">
      <c r="A328" s="23"/>
      <c r="B328" s="152">
        <v>33278420</v>
      </c>
      <c r="C328" s="153" t="s">
        <v>579</v>
      </c>
      <c r="D328" s="153" t="s">
        <v>1622</v>
      </c>
      <c r="E328" s="154" t="s">
        <v>249</v>
      </c>
      <c r="F328" s="146">
        <v>0</v>
      </c>
      <c r="G328" s="146">
        <v>0</v>
      </c>
      <c r="H328" s="113">
        <f>+IF(AND(OR(F328="",F328=0),OR(G328="",G328=0)),1,IF(AND(OR(F328&lt;=Parámetros!$B$5,F328=0,F328=""),OR(G328&gt;Parámetros!$B$5,G328="",G328=0)),1,IF(AND(F328&gt;Parámetros!$B$5,F328&lt;=Parámetros!$D$5,OR(Listas!G328&gt;Parámetros!$B$5,G328="",G328=0)),1,0)))</f>
        <v>1</v>
      </c>
      <c r="I328" s="113">
        <f>+IF(AND(OR(F328="",F328=0),OR(G328="",G328=0)),1,IF(AND(OR(F328&lt;=Parámetros!$B$8,F328=0,F328=""),OR(G328&gt;Parámetros!$B$8,G328="",G328=0)),1,IF(AND(F328&gt;Parámetros!$B$8,F328&lt;=Parámetros!$D$8,OR(Listas!G328&gt;Parámetros!$B$8,G328="",G328=0)),1,0)))</f>
        <v>1</v>
      </c>
      <c r="J328" s="113">
        <f>IF(H328=1,
IF(AND(OR(F328=0,F328=""),OR(G328=0,G328="")),Parámetros!$D$5-Parámetros!$B$5+1,
IF(AND(OR(F328&lt;=Parámetros!$B$5,F328=0,F328=""),OR(G328&gt;Parámetros!$D$5,G328="",G328=0)),Parámetros!$D$5-Parámetros!$B$5+1,
IF(AND(OR(F328&lt;=Parámetros!$B$5,F328=0,F328=""),G328&lt;=Parámetros!$D$5),IF(OR(G328="",G328=0),Parámetros!$D$5-Parámetros!$B$5+1,G328-Parámetros!$B$5+1),
IF(AND(F328&gt;Parámetros!$B$5,OR(G328&gt;Parámetros!$D$5,G328="",G328=0)),Parámetros!$D$5-F328+1,
IF(AND(F328&gt;Parámetros!$B$5,G328&lt;=Parámetros!$D$5),G328-F328+1))))),0)
-
IF(H328=1,
COUNTIFS('Selección días no hábiles'!A:A,
IF(OR(F328=0,F328="",F328&lt;Parámetros!$B$5),"&gt;="&amp;Parámetros!$B$5,"&gt;="&amp;Listas!F328),
'Selección días no hábiles'!A:A,
IF(OR(G328=0,G328="",G328&gt;=Parámetros!$D$5),"&lt;="&amp;Parámetros!$D$5,"&lt;="&amp;Listas!G328),
'Selección días no hábiles'!C:C,"X"),0)</f>
        <v>43709</v>
      </c>
      <c r="K328" s="113">
        <f>IF(I328=1,
IF(AND(OR(F328=0,F328=""),OR(G328=0,G328="")),Parámetros!$D$8-Parámetros!$B$8+1,
IF(AND(F328&lt;=Parámetros!$B$8,OR(G328&gt;Parámetros!$D$8,G328="",G328=0)),Parámetros!$D$8-Parámetros!$B$8+1,
IF(AND(F328&lt;=Parámetros!$B$8,G328&lt;=Parámetros!$D$8),IF(OR(G328="",G328=0),Parámetros!$D$8-Parámetros!$B$8+1,G328-Parámetros!$B$8+1),
IF(AND(F328&gt;Parámetros!$B$8,OR(G328&gt;Parámetros!$D$8,G328="",G328=0)),Parámetros!$D$8-F328+1,
IF(AND(F328&gt;Parámetros!$B$8,G328&lt;=Parámetros!$D$8),G328-F328+1))))),0)
-
IF(I328=1,
COUNTIFS('Selección días no hábiles'!A:A,
IF(OR(F328=0,F328="",F328&lt;Parámetros!$B$8),"&gt;="&amp;Parámetros!$B$8,"&gt;="&amp;Listas!F328),
'Selección días no hábiles'!A:A,
IF(OR(G328=0,G328="",G328&gt;=Parámetros!$D$8),"&lt;="&amp;Parámetros!$D$8,"&lt;="&amp;Listas!G328),
'Selección días no hábiles'!C:C,"X"),0)</f>
        <v>1</v>
      </c>
    </row>
    <row r="329" spans="1:11">
      <c r="A329" s="23"/>
      <c r="B329" s="152">
        <v>30292236</v>
      </c>
      <c r="C329" s="153" t="s">
        <v>580</v>
      </c>
      <c r="D329" s="153" t="s">
        <v>1481</v>
      </c>
      <c r="E329" s="154" t="s">
        <v>249</v>
      </c>
      <c r="F329" s="146">
        <v>0</v>
      </c>
      <c r="G329" s="146">
        <v>0</v>
      </c>
      <c r="H329" s="113">
        <f>+IF(AND(OR(F329="",F329=0),OR(G329="",G329=0)),1,IF(AND(OR(F329&lt;=Parámetros!$B$5,F329=0,F329=""),OR(G329&gt;Parámetros!$B$5,G329="",G329=0)),1,IF(AND(F329&gt;Parámetros!$B$5,F329&lt;=Parámetros!$D$5,OR(Listas!G329&gt;Parámetros!$B$5,G329="",G329=0)),1,0)))</f>
        <v>1</v>
      </c>
      <c r="I329" s="113">
        <f>+IF(AND(OR(F329="",F329=0),OR(G329="",G329=0)),1,IF(AND(OR(F329&lt;=Parámetros!$B$8,F329=0,F329=""),OR(G329&gt;Parámetros!$B$8,G329="",G329=0)),1,IF(AND(F329&gt;Parámetros!$B$8,F329&lt;=Parámetros!$D$8,OR(Listas!G329&gt;Parámetros!$B$8,G329="",G329=0)),1,0)))</f>
        <v>1</v>
      </c>
      <c r="J329" s="113">
        <f>IF(H329=1,
IF(AND(OR(F329=0,F329=""),OR(G329=0,G329="")),Parámetros!$D$5-Parámetros!$B$5+1,
IF(AND(OR(F329&lt;=Parámetros!$B$5,F329=0,F329=""),OR(G329&gt;Parámetros!$D$5,G329="",G329=0)),Parámetros!$D$5-Parámetros!$B$5+1,
IF(AND(OR(F329&lt;=Parámetros!$B$5,F329=0,F329=""),G329&lt;=Parámetros!$D$5),IF(OR(G329="",G329=0),Parámetros!$D$5-Parámetros!$B$5+1,G329-Parámetros!$B$5+1),
IF(AND(F329&gt;Parámetros!$B$5,OR(G329&gt;Parámetros!$D$5,G329="",G329=0)),Parámetros!$D$5-F329+1,
IF(AND(F329&gt;Parámetros!$B$5,G329&lt;=Parámetros!$D$5),G329-F329+1))))),0)
-
IF(H329=1,
COUNTIFS('Selección días no hábiles'!A:A,
IF(OR(F329=0,F329="",F329&lt;Parámetros!$B$5),"&gt;="&amp;Parámetros!$B$5,"&gt;="&amp;Listas!F329),
'Selección días no hábiles'!A:A,
IF(OR(G329=0,G329="",G329&gt;=Parámetros!$D$5),"&lt;="&amp;Parámetros!$D$5,"&lt;="&amp;Listas!G329),
'Selección días no hábiles'!C:C,"X"),0)</f>
        <v>43709</v>
      </c>
      <c r="K329" s="113">
        <f>IF(I329=1,
IF(AND(OR(F329=0,F329=""),OR(G329=0,G329="")),Parámetros!$D$8-Parámetros!$B$8+1,
IF(AND(F329&lt;=Parámetros!$B$8,OR(G329&gt;Parámetros!$D$8,G329="",G329=0)),Parámetros!$D$8-Parámetros!$B$8+1,
IF(AND(F329&lt;=Parámetros!$B$8,G329&lt;=Parámetros!$D$8),IF(OR(G329="",G329=0),Parámetros!$D$8-Parámetros!$B$8+1,G329-Parámetros!$B$8+1),
IF(AND(F329&gt;Parámetros!$B$8,OR(G329&gt;Parámetros!$D$8,G329="",G329=0)),Parámetros!$D$8-F329+1,
IF(AND(F329&gt;Parámetros!$B$8,G329&lt;=Parámetros!$D$8),G329-F329+1))))),0)
-
IF(I329=1,
COUNTIFS('Selección días no hábiles'!A:A,
IF(OR(F329=0,F329="",F329&lt;Parámetros!$B$8),"&gt;="&amp;Parámetros!$B$8,"&gt;="&amp;Listas!F329),
'Selección días no hábiles'!A:A,
IF(OR(G329=0,G329="",G329&gt;=Parámetros!$D$8),"&lt;="&amp;Parámetros!$D$8,"&lt;="&amp;Listas!G329),
'Selección días no hábiles'!C:C,"X"),0)</f>
        <v>1</v>
      </c>
    </row>
    <row r="330" spans="1:11">
      <c r="A330" s="23"/>
      <c r="B330" s="152">
        <v>29345821</v>
      </c>
      <c r="C330" s="153" t="s">
        <v>581</v>
      </c>
      <c r="D330" s="153" t="s">
        <v>301</v>
      </c>
      <c r="E330" s="154" t="s">
        <v>249</v>
      </c>
      <c r="F330" s="146">
        <v>0</v>
      </c>
      <c r="G330" s="146">
        <v>0</v>
      </c>
      <c r="H330" s="113">
        <f>+IF(AND(OR(F330="",F330=0),OR(G330="",G330=0)),1,IF(AND(OR(F330&lt;=Parámetros!$B$5,F330=0,F330=""),OR(G330&gt;Parámetros!$B$5,G330="",G330=0)),1,IF(AND(F330&gt;Parámetros!$B$5,F330&lt;=Parámetros!$D$5,OR(Listas!G330&gt;Parámetros!$B$5,G330="",G330=0)),1,0)))</f>
        <v>1</v>
      </c>
      <c r="I330" s="113">
        <f>+IF(AND(OR(F330="",F330=0),OR(G330="",G330=0)),1,IF(AND(OR(F330&lt;=Parámetros!$B$8,F330=0,F330=""),OR(G330&gt;Parámetros!$B$8,G330="",G330=0)),1,IF(AND(F330&gt;Parámetros!$B$8,F330&lt;=Parámetros!$D$8,OR(Listas!G330&gt;Parámetros!$B$8,G330="",G330=0)),1,0)))</f>
        <v>1</v>
      </c>
      <c r="J330" s="113">
        <f>IF(H330=1,
IF(AND(OR(F330=0,F330=""),OR(G330=0,G330="")),Parámetros!$D$5-Parámetros!$B$5+1,
IF(AND(OR(F330&lt;=Parámetros!$B$5,F330=0,F330=""),OR(G330&gt;Parámetros!$D$5,G330="",G330=0)),Parámetros!$D$5-Parámetros!$B$5+1,
IF(AND(OR(F330&lt;=Parámetros!$B$5,F330=0,F330=""),G330&lt;=Parámetros!$D$5),IF(OR(G330="",G330=0),Parámetros!$D$5-Parámetros!$B$5+1,G330-Parámetros!$B$5+1),
IF(AND(F330&gt;Parámetros!$B$5,OR(G330&gt;Parámetros!$D$5,G330="",G330=0)),Parámetros!$D$5-F330+1,
IF(AND(F330&gt;Parámetros!$B$5,G330&lt;=Parámetros!$D$5),G330-F330+1))))),0)
-
IF(H330=1,
COUNTIFS('Selección días no hábiles'!A:A,
IF(OR(F330=0,F330="",F330&lt;Parámetros!$B$5),"&gt;="&amp;Parámetros!$B$5,"&gt;="&amp;Listas!F330),
'Selección días no hábiles'!A:A,
IF(OR(G330=0,G330="",G330&gt;=Parámetros!$D$5),"&lt;="&amp;Parámetros!$D$5,"&lt;="&amp;Listas!G330),
'Selección días no hábiles'!C:C,"X"),0)</f>
        <v>43709</v>
      </c>
      <c r="K330" s="113">
        <f>IF(I330=1,
IF(AND(OR(F330=0,F330=""),OR(G330=0,G330="")),Parámetros!$D$8-Parámetros!$B$8+1,
IF(AND(F330&lt;=Parámetros!$B$8,OR(G330&gt;Parámetros!$D$8,G330="",G330=0)),Parámetros!$D$8-Parámetros!$B$8+1,
IF(AND(F330&lt;=Parámetros!$B$8,G330&lt;=Parámetros!$D$8),IF(OR(G330="",G330=0),Parámetros!$D$8-Parámetros!$B$8+1,G330-Parámetros!$B$8+1),
IF(AND(F330&gt;Parámetros!$B$8,OR(G330&gt;Parámetros!$D$8,G330="",G330=0)),Parámetros!$D$8-F330+1,
IF(AND(F330&gt;Parámetros!$B$8,G330&lt;=Parámetros!$D$8),G330-F330+1))))),0)
-
IF(I330=1,
COUNTIFS('Selección días no hábiles'!A:A,
IF(OR(F330=0,F330="",F330&lt;Parámetros!$B$8),"&gt;="&amp;Parámetros!$B$8,"&gt;="&amp;Listas!F330),
'Selección días no hábiles'!A:A,
IF(OR(G330=0,G330="",G330&gt;=Parámetros!$D$8),"&lt;="&amp;Parámetros!$D$8,"&lt;="&amp;Listas!G330),
'Selección días no hábiles'!C:C,"X"),0)</f>
        <v>1</v>
      </c>
    </row>
    <row r="331" spans="1:11">
      <c r="A331" s="23"/>
      <c r="B331" s="152">
        <v>26120644</v>
      </c>
      <c r="C331" s="153" t="s">
        <v>582</v>
      </c>
      <c r="D331" s="153" t="s">
        <v>1623</v>
      </c>
      <c r="E331" s="154" t="s">
        <v>249</v>
      </c>
      <c r="F331" s="146">
        <v>0</v>
      </c>
      <c r="G331" s="146">
        <v>0</v>
      </c>
      <c r="H331" s="113">
        <f>+IF(AND(OR(F331="",F331=0),OR(G331="",G331=0)),1,IF(AND(OR(F331&lt;=Parámetros!$B$5,F331=0,F331=""),OR(G331&gt;Parámetros!$B$5,G331="",G331=0)),1,IF(AND(F331&gt;Parámetros!$B$5,F331&lt;=Parámetros!$D$5,OR(Listas!G331&gt;Parámetros!$B$5,G331="",G331=0)),1,0)))</f>
        <v>1</v>
      </c>
      <c r="I331" s="113">
        <f>+IF(AND(OR(F331="",F331=0),OR(G331="",G331=0)),1,IF(AND(OR(F331&lt;=Parámetros!$B$8,F331=0,F331=""),OR(G331&gt;Parámetros!$B$8,G331="",G331=0)),1,IF(AND(F331&gt;Parámetros!$B$8,F331&lt;=Parámetros!$D$8,OR(Listas!G331&gt;Parámetros!$B$8,G331="",G331=0)),1,0)))</f>
        <v>1</v>
      </c>
      <c r="J331" s="113">
        <f>IF(H331=1,
IF(AND(OR(F331=0,F331=""),OR(G331=0,G331="")),Parámetros!$D$5-Parámetros!$B$5+1,
IF(AND(OR(F331&lt;=Parámetros!$B$5,F331=0,F331=""),OR(G331&gt;Parámetros!$D$5,G331="",G331=0)),Parámetros!$D$5-Parámetros!$B$5+1,
IF(AND(OR(F331&lt;=Parámetros!$B$5,F331=0,F331=""),G331&lt;=Parámetros!$D$5),IF(OR(G331="",G331=0),Parámetros!$D$5-Parámetros!$B$5+1,G331-Parámetros!$B$5+1),
IF(AND(F331&gt;Parámetros!$B$5,OR(G331&gt;Parámetros!$D$5,G331="",G331=0)),Parámetros!$D$5-F331+1,
IF(AND(F331&gt;Parámetros!$B$5,G331&lt;=Parámetros!$D$5),G331-F331+1))))),0)
-
IF(H331=1,
COUNTIFS('Selección días no hábiles'!A:A,
IF(OR(F331=0,F331="",F331&lt;Parámetros!$B$5),"&gt;="&amp;Parámetros!$B$5,"&gt;="&amp;Listas!F331),
'Selección días no hábiles'!A:A,
IF(OR(G331=0,G331="",G331&gt;=Parámetros!$D$5),"&lt;="&amp;Parámetros!$D$5,"&lt;="&amp;Listas!G331),
'Selección días no hábiles'!C:C,"X"),0)</f>
        <v>43709</v>
      </c>
      <c r="K331" s="113">
        <f>IF(I331=1,
IF(AND(OR(F331=0,F331=""),OR(G331=0,G331="")),Parámetros!$D$8-Parámetros!$B$8+1,
IF(AND(F331&lt;=Parámetros!$B$8,OR(G331&gt;Parámetros!$D$8,G331="",G331=0)),Parámetros!$D$8-Parámetros!$B$8+1,
IF(AND(F331&lt;=Parámetros!$B$8,G331&lt;=Parámetros!$D$8),IF(OR(G331="",G331=0),Parámetros!$D$8-Parámetros!$B$8+1,G331-Parámetros!$B$8+1),
IF(AND(F331&gt;Parámetros!$B$8,OR(G331&gt;Parámetros!$D$8,G331="",G331=0)),Parámetros!$D$8-F331+1,
IF(AND(F331&gt;Parámetros!$B$8,G331&lt;=Parámetros!$D$8),G331-F331+1))))),0)
-
IF(I331=1,
COUNTIFS('Selección días no hábiles'!A:A,
IF(OR(F331=0,F331="",F331&lt;Parámetros!$B$8),"&gt;="&amp;Parámetros!$B$8,"&gt;="&amp;Listas!F331),
'Selección días no hábiles'!A:A,
IF(OR(G331=0,G331="",G331&gt;=Parámetros!$D$8),"&lt;="&amp;Parámetros!$D$8,"&lt;="&amp;Listas!G331),
'Selección días no hábiles'!C:C,"X"),0)</f>
        <v>1</v>
      </c>
    </row>
    <row r="332" spans="1:11">
      <c r="A332" s="23"/>
      <c r="B332" s="152">
        <v>32481999</v>
      </c>
      <c r="C332" s="153" t="s">
        <v>583</v>
      </c>
      <c r="D332" s="153" t="s">
        <v>1624</v>
      </c>
      <c r="E332" s="154" t="s">
        <v>249</v>
      </c>
      <c r="F332" s="146">
        <v>0</v>
      </c>
      <c r="G332" s="146">
        <v>0</v>
      </c>
      <c r="H332" s="113">
        <f>+IF(AND(OR(F332="",F332=0),OR(G332="",G332=0)),1,IF(AND(OR(F332&lt;=Parámetros!$B$5,F332=0,F332=""),OR(G332&gt;Parámetros!$B$5,G332="",G332=0)),1,IF(AND(F332&gt;Parámetros!$B$5,F332&lt;=Parámetros!$D$5,OR(Listas!G332&gt;Parámetros!$B$5,G332="",G332=0)),1,0)))</f>
        <v>1</v>
      </c>
      <c r="I332" s="113">
        <f>+IF(AND(OR(F332="",F332=0),OR(G332="",G332=0)),1,IF(AND(OR(F332&lt;=Parámetros!$B$8,F332=0,F332=""),OR(G332&gt;Parámetros!$B$8,G332="",G332=0)),1,IF(AND(F332&gt;Parámetros!$B$8,F332&lt;=Parámetros!$D$8,OR(Listas!G332&gt;Parámetros!$B$8,G332="",G332=0)),1,0)))</f>
        <v>1</v>
      </c>
      <c r="J332" s="113">
        <f>IF(H332=1,
IF(AND(OR(F332=0,F332=""),OR(G332=0,G332="")),Parámetros!$D$5-Parámetros!$B$5+1,
IF(AND(OR(F332&lt;=Parámetros!$B$5,F332=0,F332=""),OR(G332&gt;Parámetros!$D$5,G332="",G332=0)),Parámetros!$D$5-Parámetros!$B$5+1,
IF(AND(OR(F332&lt;=Parámetros!$B$5,F332=0,F332=""),G332&lt;=Parámetros!$D$5),IF(OR(G332="",G332=0),Parámetros!$D$5-Parámetros!$B$5+1,G332-Parámetros!$B$5+1),
IF(AND(F332&gt;Parámetros!$B$5,OR(G332&gt;Parámetros!$D$5,G332="",G332=0)),Parámetros!$D$5-F332+1,
IF(AND(F332&gt;Parámetros!$B$5,G332&lt;=Parámetros!$D$5),G332-F332+1))))),0)
-
IF(H332=1,
COUNTIFS('Selección días no hábiles'!A:A,
IF(OR(F332=0,F332="",F332&lt;Parámetros!$B$5),"&gt;="&amp;Parámetros!$B$5,"&gt;="&amp;Listas!F332),
'Selección días no hábiles'!A:A,
IF(OR(G332=0,G332="",G332&gt;=Parámetros!$D$5),"&lt;="&amp;Parámetros!$D$5,"&lt;="&amp;Listas!G332),
'Selección días no hábiles'!C:C,"X"),0)</f>
        <v>43709</v>
      </c>
      <c r="K332" s="113">
        <f>IF(I332=1,
IF(AND(OR(F332=0,F332=""),OR(G332=0,G332="")),Parámetros!$D$8-Parámetros!$B$8+1,
IF(AND(F332&lt;=Parámetros!$B$8,OR(G332&gt;Parámetros!$D$8,G332="",G332=0)),Parámetros!$D$8-Parámetros!$B$8+1,
IF(AND(F332&lt;=Parámetros!$B$8,G332&lt;=Parámetros!$D$8),IF(OR(G332="",G332=0),Parámetros!$D$8-Parámetros!$B$8+1,G332-Parámetros!$B$8+1),
IF(AND(F332&gt;Parámetros!$B$8,OR(G332&gt;Parámetros!$D$8,G332="",G332=0)),Parámetros!$D$8-F332+1,
IF(AND(F332&gt;Parámetros!$B$8,G332&lt;=Parámetros!$D$8),G332-F332+1))))),0)
-
IF(I332=1,
COUNTIFS('Selección días no hábiles'!A:A,
IF(OR(F332=0,F332="",F332&lt;Parámetros!$B$8),"&gt;="&amp;Parámetros!$B$8,"&gt;="&amp;Listas!F332),
'Selección días no hábiles'!A:A,
IF(OR(G332=0,G332="",G332&gt;=Parámetros!$D$8),"&lt;="&amp;Parámetros!$D$8,"&lt;="&amp;Listas!G332),
'Selección días no hábiles'!C:C,"X"),0)</f>
        <v>1</v>
      </c>
    </row>
    <row r="333" spans="1:11">
      <c r="A333" s="23"/>
      <c r="B333" s="152">
        <v>30173397</v>
      </c>
      <c r="C333" s="153" t="s">
        <v>584</v>
      </c>
      <c r="D333" s="153" t="s">
        <v>1625</v>
      </c>
      <c r="E333" s="154" t="s">
        <v>249</v>
      </c>
      <c r="F333" s="146">
        <v>0</v>
      </c>
      <c r="G333" s="146">
        <v>0</v>
      </c>
      <c r="H333" s="113">
        <f>+IF(AND(OR(F333="",F333=0),OR(G333="",G333=0)),1,IF(AND(OR(F333&lt;=Parámetros!$B$5,F333=0,F333=""),OR(G333&gt;Parámetros!$B$5,G333="",G333=0)),1,IF(AND(F333&gt;Parámetros!$B$5,F333&lt;=Parámetros!$D$5,OR(Listas!G333&gt;Parámetros!$B$5,G333="",G333=0)),1,0)))</f>
        <v>1</v>
      </c>
      <c r="I333" s="113">
        <f>+IF(AND(OR(F333="",F333=0),OR(G333="",G333=0)),1,IF(AND(OR(F333&lt;=Parámetros!$B$8,F333=0,F333=""),OR(G333&gt;Parámetros!$B$8,G333="",G333=0)),1,IF(AND(F333&gt;Parámetros!$B$8,F333&lt;=Parámetros!$D$8,OR(Listas!G333&gt;Parámetros!$B$8,G333="",G333=0)),1,0)))</f>
        <v>1</v>
      </c>
      <c r="J333" s="113">
        <f>IF(H333=1,
IF(AND(OR(F333=0,F333=""),OR(G333=0,G333="")),Parámetros!$D$5-Parámetros!$B$5+1,
IF(AND(OR(F333&lt;=Parámetros!$B$5,F333=0,F333=""),OR(G333&gt;Parámetros!$D$5,G333="",G333=0)),Parámetros!$D$5-Parámetros!$B$5+1,
IF(AND(OR(F333&lt;=Parámetros!$B$5,F333=0,F333=""),G333&lt;=Parámetros!$D$5),IF(OR(G333="",G333=0),Parámetros!$D$5-Parámetros!$B$5+1,G333-Parámetros!$B$5+1),
IF(AND(F333&gt;Parámetros!$B$5,OR(G333&gt;Parámetros!$D$5,G333="",G333=0)),Parámetros!$D$5-F333+1,
IF(AND(F333&gt;Parámetros!$B$5,G333&lt;=Parámetros!$D$5),G333-F333+1))))),0)
-
IF(H333=1,
COUNTIFS('Selección días no hábiles'!A:A,
IF(OR(F333=0,F333="",F333&lt;Parámetros!$B$5),"&gt;="&amp;Parámetros!$B$5,"&gt;="&amp;Listas!F333),
'Selección días no hábiles'!A:A,
IF(OR(G333=0,G333="",G333&gt;=Parámetros!$D$5),"&lt;="&amp;Parámetros!$D$5,"&lt;="&amp;Listas!G333),
'Selección días no hábiles'!C:C,"X"),0)</f>
        <v>43709</v>
      </c>
      <c r="K333" s="113">
        <f>IF(I333=1,
IF(AND(OR(F333=0,F333=""),OR(G333=0,G333="")),Parámetros!$D$8-Parámetros!$B$8+1,
IF(AND(F333&lt;=Parámetros!$B$8,OR(G333&gt;Parámetros!$D$8,G333="",G333=0)),Parámetros!$D$8-Parámetros!$B$8+1,
IF(AND(F333&lt;=Parámetros!$B$8,G333&lt;=Parámetros!$D$8),IF(OR(G333="",G333=0),Parámetros!$D$8-Parámetros!$B$8+1,G333-Parámetros!$B$8+1),
IF(AND(F333&gt;Parámetros!$B$8,OR(G333&gt;Parámetros!$D$8,G333="",G333=0)),Parámetros!$D$8-F333+1,
IF(AND(F333&gt;Parámetros!$B$8,G333&lt;=Parámetros!$D$8),G333-F333+1))))),0)
-
IF(I333=1,
COUNTIFS('Selección días no hábiles'!A:A,
IF(OR(F333=0,F333="",F333&lt;Parámetros!$B$8),"&gt;="&amp;Parámetros!$B$8,"&gt;="&amp;Listas!F333),
'Selección días no hábiles'!A:A,
IF(OR(G333=0,G333="",G333&gt;=Parámetros!$D$8),"&lt;="&amp;Parámetros!$D$8,"&lt;="&amp;Listas!G333),
'Selección días no hábiles'!C:C,"X"),0)</f>
        <v>1</v>
      </c>
    </row>
    <row r="334" spans="1:11">
      <c r="A334" s="23"/>
      <c r="B334" s="152">
        <v>11954748</v>
      </c>
      <c r="C334" s="153" t="s">
        <v>585</v>
      </c>
      <c r="D334" s="153" t="s">
        <v>1420</v>
      </c>
      <c r="E334" s="154" t="s">
        <v>249</v>
      </c>
      <c r="F334" s="146">
        <v>0</v>
      </c>
      <c r="G334" s="146">
        <v>0</v>
      </c>
      <c r="H334" s="113">
        <f>+IF(AND(OR(F334="",F334=0),OR(G334="",G334=0)),1,IF(AND(OR(F334&lt;=Parámetros!$B$5,F334=0,F334=""),OR(G334&gt;Parámetros!$B$5,G334="",G334=0)),1,IF(AND(F334&gt;Parámetros!$B$5,F334&lt;=Parámetros!$D$5,OR(Listas!G334&gt;Parámetros!$B$5,G334="",G334=0)),1,0)))</f>
        <v>1</v>
      </c>
      <c r="I334" s="113">
        <f>+IF(AND(OR(F334="",F334=0),OR(G334="",G334=0)),1,IF(AND(OR(F334&lt;=Parámetros!$B$8,F334=0,F334=""),OR(G334&gt;Parámetros!$B$8,G334="",G334=0)),1,IF(AND(F334&gt;Parámetros!$B$8,F334&lt;=Parámetros!$D$8,OR(Listas!G334&gt;Parámetros!$B$8,G334="",G334=0)),1,0)))</f>
        <v>1</v>
      </c>
      <c r="J334" s="113">
        <f>IF(H334=1,
IF(AND(OR(F334=0,F334=""),OR(G334=0,G334="")),Parámetros!$D$5-Parámetros!$B$5+1,
IF(AND(OR(F334&lt;=Parámetros!$B$5,F334=0,F334=""),OR(G334&gt;Parámetros!$D$5,G334="",G334=0)),Parámetros!$D$5-Parámetros!$B$5+1,
IF(AND(OR(F334&lt;=Parámetros!$B$5,F334=0,F334=""),G334&lt;=Parámetros!$D$5),IF(OR(G334="",G334=0),Parámetros!$D$5-Parámetros!$B$5+1,G334-Parámetros!$B$5+1),
IF(AND(F334&gt;Parámetros!$B$5,OR(G334&gt;Parámetros!$D$5,G334="",G334=0)),Parámetros!$D$5-F334+1,
IF(AND(F334&gt;Parámetros!$B$5,G334&lt;=Parámetros!$D$5),G334-F334+1))))),0)
-
IF(H334=1,
COUNTIFS('Selección días no hábiles'!A:A,
IF(OR(F334=0,F334="",F334&lt;Parámetros!$B$5),"&gt;="&amp;Parámetros!$B$5,"&gt;="&amp;Listas!F334),
'Selección días no hábiles'!A:A,
IF(OR(G334=0,G334="",G334&gt;=Parámetros!$D$5),"&lt;="&amp;Parámetros!$D$5,"&lt;="&amp;Listas!G334),
'Selección días no hábiles'!C:C,"X"),0)</f>
        <v>43709</v>
      </c>
      <c r="K334" s="113">
        <f>IF(I334=1,
IF(AND(OR(F334=0,F334=""),OR(G334=0,G334="")),Parámetros!$D$8-Parámetros!$B$8+1,
IF(AND(F334&lt;=Parámetros!$B$8,OR(G334&gt;Parámetros!$D$8,G334="",G334=0)),Parámetros!$D$8-Parámetros!$B$8+1,
IF(AND(F334&lt;=Parámetros!$B$8,G334&lt;=Parámetros!$D$8),IF(OR(G334="",G334=0),Parámetros!$D$8-Parámetros!$B$8+1,G334-Parámetros!$B$8+1),
IF(AND(F334&gt;Parámetros!$B$8,OR(G334&gt;Parámetros!$D$8,G334="",G334=0)),Parámetros!$D$8-F334+1,
IF(AND(F334&gt;Parámetros!$B$8,G334&lt;=Parámetros!$D$8),G334-F334+1))))),0)
-
IF(I334=1,
COUNTIFS('Selección días no hábiles'!A:A,
IF(OR(F334=0,F334="",F334&lt;Parámetros!$B$8),"&gt;="&amp;Parámetros!$B$8,"&gt;="&amp;Listas!F334),
'Selección días no hábiles'!A:A,
IF(OR(G334=0,G334="",G334&gt;=Parámetros!$D$8),"&lt;="&amp;Parámetros!$D$8,"&lt;="&amp;Listas!G334),
'Selección días no hábiles'!C:C,"X"),0)</f>
        <v>1</v>
      </c>
    </row>
    <row r="335" spans="1:11">
      <c r="A335" s="23"/>
      <c r="B335" s="152">
        <v>30786090</v>
      </c>
      <c r="C335" s="153" t="s">
        <v>586</v>
      </c>
      <c r="D335" s="153" t="s">
        <v>1626</v>
      </c>
      <c r="E335" s="154" t="s">
        <v>249</v>
      </c>
      <c r="F335" s="146">
        <v>0</v>
      </c>
      <c r="G335" s="146">
        <v>0</v>
      </c>
      <c r="H335" s="113">
        <f>+IF(AND(OR(F335="",F335=0),OR(G335="",G335=0)),1,IF(AND(OR(F335&lt;=Parámetros!$B$5,F335=0,F335=""),OR(G335&gt;Parámetros!$B$5,G335="",G335=0)),1,IF(AND(F335&gt;Parámetros!$B$5,F335&lt;=Parámetros!$D$5,OR(Listas!G335&gt;Parámetros!$B$5,G335="",G335=0)),1,0)))</f>
        <v>1</v>
      </c>
      <c r="I335" s="113">
        <f>+IF(AND(OR(F335="",F335=0),OR(G335="",G335=0)),1,IF(AND(OR(F335&lt;=Parámetros!$B$8,F335=0,F335=""),OR(G335&gt;Parámetros!$B$8,G335="",G335=0)),1,IF(AND(F335&gt;Parámetros!$B$8,F335&lt;=Parámetros!$D$8,OR(Listas!G335&gt;Parámetros!$B$8,G335="",G335=0)),1,0)))</f>
        <v>1</v>
      </c>
      <c r="J335" s="113">
        <f>IF(H335=1,
IF(AND(OR(F335=0,F335=""),OR(G335=0,G335="")),Parámetros!$D$5-Parámetros!$B$5+1,
IF(AND(OR(F335&lt;=Parámetros!$B$5,F335=0,F335=""),OR(G335&gt;Parámetros!$D$5,G335="",G335=0)),Parámetros!$D$5-Parámetros!$B$5+1,
IF(AND(OR(F335&lt;=Parámetros!$B$5,F335=0,F335=""),G335&lt;=Parámetros!$D$5),IF(OR(G335="",G335=0),Parámetros!$D$5-Parámetros!$B$5+1,G335-Parámetros!$B$5+1),
IF(AND(F335&gt;Parámetros!$B$5,OR(G335&gt;Parámetros!$D$5,G335="",G335=0)),Parámetros!$D$5-F335+1,
IF(AND(F335&gt;Parámetros!$B$5,G335&lt;=Parámetros!$D$5),G335-F335+1))))),0)
-
IF(H335=1,
COUNTIFS('Selección días no hábiles'!A:A,
IF(OR(F335=0,F335="",F335&lt;Parámetros!$B$5),"&gt;="&amp;Parámetros!$B$5,"&gt;="&amp;Listas!F335),
'Selección días no hábiles'!A:A,
IF(OR(G335=0,G335="",G335&gt;=Parámetros!$D$5),"&lt;="&amp;Parámetros!$D$5,"&lt;="&amp;Listas!G335),
'Selección días no hábiles'!C:C,"X"),0)</f>
        <v>43709</v>
      </c>
      <c r="K335" s="113">
        <f>IF(I335=1,
IF(AND(OR(F335=0,F335=""),OR(G335=0,G335="")),Parámetros!$D$8-Parámetros!$B$8+1,
IF(AND(F335&lt;=Parámetros!$B$8,OR(G335&gt;Parámetros!$D$8,G335="",G335=0)),Parámetros!$D$8-Parámetros!$B$8+1,
IF(AND(F335&lt;=Parámetros!$B$8,G335&lt;=Parámetros!$D$8),IF(OR(G335="",G335=0),Parámetros!$D$8-Parámetros!$B$8+1,G335-Parámetros!$B$8+1),
IF(AND(F335&gt;Parámetros!$B$8,OR(G335&gt;Parámetros!$D$8,G335="",G335=0)),Parámetros!$D$8-F335+1,
IF(AND(F335&gt;Parámetros!$B$8,G335&lt;=Parámetros!$D$8),G335-F335+1))))),0)
-
IF(I335=1,
COUNTIFS('Selección días no hábiles'!A:A,
IF(OR(F335=0,F335="",F335&lt;Parámetros!$B$8),"&gt;="&amp;Parámetros!$B$8,"&gt;="&amp;Listas!F335),
'Selección días no hábiles'!A:A,
IF(OR(G335=0,G335="",G335&gt;=Parámetros!$D$8),"&lt;="&amp;Parámetros!$D$8,"&lt;="&amp;Listas!G335),
'Selección días no hábiles'!C:C,"X"),0)</f>
        <v>1</v>
      </c>
    </row>
    <row r="336" spans="1:11">
      <c r="A336" s="23"/>
      <c r="B336" s="152">
        <v>31272740</v>
      </c>
      <c r="C336" s="153" t="s">
        <v>587</v>
      </c>
      <c r="D336" s="153" t="s">
        <v>1407</v>
      </c>
      <c r="E336" s="154" t="s">
        <v>249</v>
      </c>
      <c r="F336" s="146">
        <v>0</v>
      </c>
      <c r="G336" s="146">
        <v>0</v>
      </c>
      <c r="H336" s="113">
        <f>+IF(AND(OR(F336="",F336=0),OR(G336="",G336=0)),1,IF(AND(OR(F336&lt;=Parámetros!$B$5,F336=0,F336=""),OR(G336&gt;Parámetros!$B$5,G336="",G336=0)),1,IF(AND(F336&gt;Parámetros!$B$5,F336&lt;=Parámetros!$D$5,OR(Listas!G336&gt;Parámetros!$B$5,G336="",G336=0)),1,0)))</f>
        <v>1</v>
      </c>
      <c r="I336" s="113">
        <f>+IF(AND(OR(F336="",F336=0),OR(G336="",G336=0)),1,IF(AND(OR(F336&lt;=Parámetros!$B$8,F336=0,F336=""),OR(G336&gt;Parámetros!$B$8,G336="",G336=0)),1,IF(AND(F336&gt;Parámetros!$B$8,F336&lt;=Parámetros!$D$8,OR(Listas!G336&gt;Parámetros!$B$8,G336="",G336=0)),1,0)))</f>
        <v>1</v>
      </c>
      <c r="J336" s="113">
        <f>IF(H336=1,
IF(AND(OR(F336=0,F336=""),OR(G336=0,G336="")),Parámetros!$D$5-Parámetros!$B$5+1,
IF(AND(OR(F336&lt;=Parámetros!$B$5,F336=0,F336=""),OR(G336&gt;Parámetros!$D$5,G336="",G336=0)),Parámetros!$D$5-Parámetros!$B$5+1,
IF(AND(OR(F336&lt;=Parámetros!$B$5,F336=0,F336=""),G336&lt;=Parámetros!$D$5),IF(OR(G336="",G336=0),Parámetros!$D$5-Parámetros!$B$5+1,G336-Parámetros!$B$5+1),
IF(AND(F336&gt;Parámetros!$B$5,OR(G336&gt;Parámetros!$D$5,G336="",G336=0)),Parámetros!$D$5-F336+1,
IF(AND(F336&gt;Parámetros!$B$5,G336&lt;=Parámetros!$D$5),G336-F336+1))))),0)
-
IF(H336=1,
COUNTIFS('Selección días no hábiles'!A:A,
IF(OR(F336=0,F336="",F336&lt;Parámetros!$B$5),"&gt;="&amp;Parámetros!$B$5,"&gt;="&amp;Listas!F336),
'Selección días no hábiles'!A:A,
IF(OR(G336=0,G336="",G336&gt;=Parámetros!$D$5),"&lt;="&amp;Parámetros!$D$5,"&lt;="&amp;Listas!G336),
'Selección días no hábiles'!C:C,"X"),0)</f>
        <v>43709</v>
      </c>
      <c r="K336" s="113">
        <f>IF(I336=1,
IF(AND(OR(F336=0,F336=""),OR(G336=0,G336="")),Parámetros!$D$8-Parámetros!$B$8+1,
IF(AND(F336&lt;=Parámetros!$B$8,OR(G336&gt;Parámetros!$D$8,G336="",G336=0)),Parámetros!$D$8-Parámetros!$B$8+1,
IF(AND(F336&lt;=Parámetros!$B$8,G336&lt;=Parámetros!$D$8),IF(OR(G336="",G336=0),Parámetros!$D$8-Parámetros!$B$8+1,G336-Parámetros!$B$8+1),
IF(AND(F336&gt;Parámetros!$B$8,OR(G336&gt;Parámetros!$D$8,G336="",G336=0)),Parámetros!$D$8-F336+1,
IF(AND(F336&gt;Parámetros!$B$8,G336&lt;=Parámetros!$D$8),G336-F336+1))))),0)
-
IF(I336=1,
COUNTIFS('Selección días no hábiles'!A:A,
IF(OR(F336=0,F336="",F336&lt;Parámetros!$B$8),"&gt;="&amp;Parámetros!$B$8,"&gt;="&amp;Listas!F336),
'Selección días no hábiles'!A:A,
IF(OR(G336=0,G336="",G336&gt;=Parámetros!$D$8),"&lt;="&amp;Parámetros!$D$8,"&lt;="&amp;Listas!G336),
'Selección días no hábiles'!C:C,"X"),0)</f>
        <v>1</v>
      </c>
    </row>
    <row r="337" spans="1:11">
      <c r="A337" s="23"/>
      <c r="B337" s="152">
        <v>19041636</v>
      </c>
      <c r="C337" s="153" t="s">
        <v>588</v>
      </c>
      <c r="D337" s="153" t="s">
        <v>1627</v>
      </c>
      <c r="E337" s="154" t="s">
        <v>249</v>
      </c>
      <c r="F337" s="146">
        <v>0</v>
      </c>
      <c r="G337" s="146">
        <v>0</v>
      </c>
      <c r="H337" s="113">
        <f>+IF(AND(OR(F337="",F337=0),OR(G337="",G337=0)),1,IF(AND(OR(F337&lt;=Parámetros!$B$5,F337=0,F337=""),OR(G337&gt;Parámetros!$B$5,G337="",G337=0)),1,IF(AND(F337&gt;Parámetros!$B$5,F337&lt;=Parámetros!$D$5,OR(Listas!G337&gt;Parámetros!$B$5,G337="",G337=0)),1,0)))</f>
        <v>1</v>
      </c>
      <c r="I337" s="113">
        <f>+IF(AND(OR(F337="",F337=0),OR(G337="",G337=0)),1,IF(AND(OR(F337&lt;=Parámetros!$B$8,F337=0,F337=""),OR(G337&gt;Parámetros!$B$8,G337="",G337=0)),1,IF(AND(F337&gt;Parámetros!$B$8,F337&lt;=Parámetros!$D$8,OR(Listas!G337&gt;Parámetros!$B$8,G337="",G337=0)),1,0)))</f>
        <v>1</v>
      </c>
      <c r="J337" s="113">
        <f>IF(H337=1,
IF(AND(OR(F337=0,F337=""),OR(G337=0,G337="")),Parámetros!$D$5-Parámetros!$B$5+1,
IF(AND(OR(F337&lt;=Parámetros!$B$5,F337=0,F337=""),OR(G337&gt;Parámetros!$D$5,G337="",G337=0)),Parámetros!$D$5-Parámetros!$B$5+1,
IF(AND(OR(F337&lt;=Parámetros!$B$5,F337=0,F337=""),G337&lt;=Parámetros!$D$5),IF(OR(G337="",G337=0),Parámetros!$D$5-Parámetros!$B$5+1,G337-Parámetros!$B$5+1),
IF(AND(F337&gt;Parámetros!$B$5,OR(G337&gt;Parámetros!$D$5,G337="",G337=0)),Parámetros!$D$5-F337+1,
IF(AND(F337&gt;Parámetros!$B$5,G337&lt;=Parámetros!$D$5),G337-F337+1))))),0)
-
IF(H337=1,
COUNTIFS('Selección días no hábiles'!A:A,
IF(OR(F337=0,F337="",F337&lt;Parámetros!$B$5),"&gt;="&amp;Parámetros!$B$5,"&gt;="&amp;Listas!F337),
'Selección días no hábiles'!A:A,
IF(OR(G337=0,G337="",G337&gt;=Parámetros!$D$5),"&lt;="&amp;Parámetros!$D$5,"&lt;="&amp;Listas!G337),
'Selección días no hábiles'!C:C,"X"),0)</f>
        <v>43709</v>
      </c>
      <c r="K337" s="113">
        <f>IF(I337=1,
IF(AND(OR(F337=0,F337=""),OR(G337=0,G337="")),Parámetros!$D$8-Parámetros!$B$8+1,
IF(AND(F337&lt;=Parámetros!$B$8,OR(G337&gt;Parámetros!$D$8,G337="",G337=0)),Parámetros!$D$8-Parámetros!$B$8+1,
IF(AND(F337&lt;=Parámetros!$B$8,G337&lt;=Parámetros!$D$8),IF(OR(G337="",G337=0),Parámetros!$D$8-Parámetros!$B$8+1,G337-Parámetros!$B$8+1),
IF(AND(F337&gt;Parámetros!$B$8,OR(G337&gt;Parámetros!$D$8,G337="",G337=0)),Parámetros!$D$8-F337+1,
IF(AND(F337&gt;Parámetros!$B$8,G337&lt;=Parámetros!$D$8),G337-F337+1))))),0)
-
IF(I337=1,
COUNTIFS('Selección días no hábiles'!A:A,
IF(OR(F337=0,F337="",F337&lt;Parámetros!$B$8),"&gt;="&amp;Parámetros!$B$8,"&gt;="&amp;Listas!F337),
'Selección días no hábiles'!A:A,
IF(OR(G337=0,G337="",G337&gt;=Parámetros!$D$8),"&lt;="&amp;Parámetros!$D$8,"&lt;="&amp;Listas!G337),
'Selección días no hábiles'!C:C,"X"),0)</f>
        <v>1</v>
      </c>
    </row>
    <row r="338" spans="1:11">
      <c r="A338" s="23"/>
      <c r="B338" s="152">
        <v>34147600</v>
      </c>
      <c r="C338" s="153" t="s">
        <v>589</v>
      </c>
      <c r="D338" s="153" t="s">
        <v>1628</v>
      </c>
      <c r="E338" s="154" t="s">
        <v>249</v>
      </c>
      <c r="F338" s="146">
        <v>0</v>
      </c>
      <c r="G338" s="146">
        <v>0</v>
      </c>
      <c r="H338" s="113">
        <f>+IF(AND(OR(F338="",F338=0),OR(G338="",G338=0)),1,IF(AND(OR(F338&lt;=Parámetros!$B$5,F338=0,F338=""),OR(G338&gt;Parámetros!$B$5,G338="",G338=0)),1,IF(AND(F338&gt;Parámetros!$B$5,F338&lt;=Parámetros!$D$5,OR(Listas!G338&gt;Parámetros!$B$5,G338="",G338=0)),1,0)))</f>
        <v>1</v>
      </c>
      <c r="I338" s="113">
        <f>+IF(AND(OR(F338="",F338=0),OR(G338="",G338=0)),1,IF(AND(OR(F338&lt;=Parámetros!$B$8,F338=0,F338=""),OR(G338&gt;Parámetros!$B$8,G338="",G338=0)),1,IF(AND(F338&gt;Parámetros!$B$8,F338&lt;=Parámetros!$D$8,OR(Listas!G338&gt;Parámetros!$B$8,G338="",G338=0)),1,0)))</f>
        <v>1</v>
      </c>
      <c r="J338" s="113">
        <f>IF(H338=1,
IF(AND(OR(F338=0,F338=""),OR(G338=0,G338="")),Parámetros!$D$5-Parámetros!$B$5+1,
IF(AND(OR(F338&lt;=Parámetros!$B$5,F338=0,F338=""),OR(G338&gt;Parámetros!$D$5,G338="",G338=0)),Parámetros!$D$5-Parámetros!$B$5+1,
IF(AND(OR(F338&lt;=Parámetros!$B$5,F338=0,F338=""),G338&lt;=Parámetros!$D$5),IF(OR(G338="",G338=0),Parámetros!$D$5-Parámetros!$B$5+1,G338-Parámetros!$B$5+1),
IF(AND(F338&gt;Parámetros!$B$5,OR(G338&gt;Parámetros!$D$5,G338="",G338=0)),Parámetros!$D$5-F338+1,
IF(AND(F338&gt;Parámetros!$B$5,G338&lt;=Parámetros!$D$5),G338-F338+1))))),0)
-
IF(H338=1,
COUNTIFS('Selección días no hábiles'!A:A,
IF(OR(F338=0,F338="",F338&lt;Parámetros!$B$5),"&gt;="&amp;Parámetros!$B$5,"&gt;="&amp;Listas!F338),
'Selección días no hábiles'!A:A,
IF(OR(G338=0,G338="",G338&gt;=Parámetros!$D$5),"&lt;="&amp;Parámetros!$D$5,"&lt;="&amp;Listas!G338),
'Selección días no hábiles'!C:C,"X"),0)</f>
        <v>43709</v>
      </c>
      <c r="K338" s="113">
        <f>IF(I338=1,
IF(AND(OR(F338=0,F338=""),OR(G338=0,G338="")),Parámetros!$D$8-Parámetros!$B$8+1,
IF(AND(F338&lt;=Parámetros!$B$8,OR(G338&gt;Parámetros!$D$8,G338="",G338=0)),Parámetros!$D$8-Parámetros!$B$8+1,
IF(AND(F338&lt;=Parámetros!$B$8,G338&lt;=Parámetros!$D$8),IF(OR(G338="",G338=0),Parámetros!$D$8-Parámetros!$B$8+1,G338-Parámetros!$B$8+1),
IF(AND(F338&gt;Parámetros!$B$8,OR(G338&gt;Parámetros!$D$8,G338="",G338=0)),Parámetros!$D$8-F338+1,
IF(AND(F338&gt;Parámetros!$B$8,G338&lt;=Parámetros!$D$8),G338-F338+1))))),0)
-
IF(I338=1,
COUNTIFS('Selección días no hábiles'!A:A,
IF(OR(F338=0,F338="",F338&lt;Parámetros!$B$8),"&gt;="&amp;Parámetros!$B$8,"&gt;="&amp;Listas!F338),
'Selección días no hábiles'!A:A,
IF(OR(G338=0,G338="",G338&gt;=Parámetros!$D$8),"&lt;="&amp;Parámetros!$D$8,"&lt;="&amp;Listas!G338),
'Selección días no hábiles'!C:C,"X"),0)</f>
        <v>1</v>
      </c>
    </row>
    <row r="339" spans="1:11">
      <c r="A339" s="23"/>
      <c r="B339" s="152">
        <v>11571363</v>
      </c>
      <c r="C339" s="153" t="s">
        <v>590</v>
      </c>
      <c r="D339" s="153" t="s">
        <v>1629</v>
      </c>
      <c r="E339" s="154" t="s">
        <v>249</v>
      </c>
      <c r="F339" s="146">
        <v>0</v>
      </c>
      <c r="G339" s="146">
        <v>0</v>
      </c>
      <c r="H339" s="113">
        <f>+IF(AND(OR(F339="",F339=0),OR(G339="",G339=0)),1,IF(AND(OR(F339&lt;=Parámetros!$B$5,F339=0,F339=""),OR(G339&gt;Parámetros!$B$5,G339="",G339=0)),1,IF(AND(F339&gt;Parámetros!$B$5,F339&lt;=Parámetros!$D$5,OR(Listas!G339&gt;Parámetros!$B$5,G339="",G339=0)),1,0)))</f>
        <v>1</v>
      </c>
      <c r="I339" s="113">
        <f>+IF(AND(OR(F339="",F339=0),OR(G339="",G339=0)),1,IF(AND(OR(F339&lt;=Parámetros!$B$8,F339=0,F339=""),OR(G339&gt;Parámetros!$B$8,G339="",G339=0)),1,IF(AND(F339&gt;Parámetros!$B$8,F339&lt;=Parámetros!$D$8,OR(Listas!G339&gt;Parámetros!$B$8,G339="",G339=0)),1,0)))</f>
        <v>1</v>
      </c>
      <c r="J339" s="113">
        <f>IF(H339=1,
IF(AND(OR(F339=0,F339=""),OR(G339=0,G339="")),Parámetros!$D$5-Parámetros!$B$5+1,
IF(AND(OR(F339&lt;=Parámetros!$B$5,F339=0,F339=""),OR(G339&gt;Parámetros!$D$5,G339="",G339=0)),Parámetros!$D$5-Parámetros!$B$5+1,
IF(AND(OR(F339&lt;=Parámetros!$B$5,F339=0,F339=""),G339&lt;=Parámetros!$D$5),IF(OR(G339="",G339=0),Parámetros!$D$5-Parámetros!$B$5+1,G339-Parámetros!$B$5+1),
IF(AND(F339&gt;Parámetros!$B$5,OR(G339&gt;Parámetros!$D$5,G339="",G339=0)),Parámetros!$D$5-F339+1,
IF(AND(F339&gt;Parámetros!$B$5,G339&lt;=Parámetros!$D$5),G339-F339+1))))),0)
-
IF(H339=1,
COUNTIFS('Selección días no hábiles'!A:A,
IF(OR(F339=0,F339="",F339&lt;Parámetros!$B$5),"&gt;="&amp;Parámetros!$B$5,"&gt;="&amp;Listas!F339),
'Selección días no hábiles'!A:A,
IF(OR(G339=0,G339="",G339&gt;=Parámetros!$D$5),"&lt;="&amp;Parámetros!$D$5,"&lt;="&amp;Listas!G339),
'Selección días no hábiles'!C:C,"X"),0)</f>
        <v>43709</v>
      </c>
      <c r="K339" s="113">
        <f>IF(I339=1,
IF(AND(OR(F339=0,F339=""),OR(G339=0,G339="")),Parámetros!$D$8-Parámetros!$B$8+1,
IF(AND(F339&lt;=Parámetros!$B$8,OR(G339&gt;Parámetros!$D$8,G339="",G339=0)),Parámetros!$D$8-Parámetros!$B$8+1,
IF(AND(F339&lt;=Parámetros!$B$8,G339&lt;=Parámetros!$D$8),IF(OR(G339="",G339=0),Parámetros!$D$8-Parámetros!$B$8+1,G339-Parámetros!$B$8+1),
IF(AND(F339&gt;Parámetros!$B$8,OR(G339&gt;Parámetros!$D$8,G339="",G339=0)),Parámetros!$D$8-F339+1,
IF(AND(F339&gt;Parámetros!$B$8,G339&lt;=Parámetros!$D$8),G339-F339+1))))),0)
-
IF(I339=1,
COUNTIFS('Selección días no hábiles'!A:A,
IF(OR(F339=0,F339="",F339&lt;Parámetros!$B$8),"&gt;="&amp;Parámetros!$B$8,"&gt;="&amp;Listas!F339),
'Selección días no hábiles'!A:A,
IF(OR(G339=0,G339="",G339&gt;=Parámetros!$D$8),"&lt;="&amp;Parámetros!$D$8,"&lt;="&amp;Listas!G339),
'Selección días no hábiles'!C:C,"X"),0)</f>
        <v>1</v>
      </c>
    </row>
    <row r="340" spans="1:11">
      <c r="A340" s="23"/>
      <c r="B340" s="152">
        <v>12882260</v>
      </c>
      <c r="C340" s="153" t="s">
        <v>591</v>
      </c>
      <c r="D340" s="153" t="s">
        <v>1630</v>
      </c>
      <c r="E340" s="154" t="s">
        <v>249</v>
      </c>
      <c r="F340" s="146">
        <v>0</v>
      </c>
      <c r="G340" s="146">
        <v>0</v>
      </c>
      <c r="H340" s="113">
        <f>+IF(AND(OR(F340="",F340=0),OR(G340="",G340=0)),1,IF(AND(OR(F340&lt;=Parámetros!$B$5,F340=0,F340=""),OR(G340&gt;Parámetros!$B$5,G340="",G340=0)),1,IF(AND(F340&gt;Parámetros!$B$5,F340&lt;=Parámetros!$D$5,OR(Listas!G340&gt;Parámetros!$B$5,G340="",G340=0)),1,0)))</f>
        <v>1</v>
      </c>
      <c r="I340" s="113">
        <f>+IF(AND(OR(F340="",F340=0),OR(G340="",G340=0)),1,IF(AND(OR(F340&lt;=Parámetros!$B$8,F340=0,F340=""),OR(G340&gt;Parámetros!$B$8,G340="",G340=0)),1,IF(AND(F340&gt;Parámetros!$B$8,F340&lt;=Parámetros!$D$8,OR(Listas!G340&gt;Parámetros!$B$8,G340="",G340=0)),1,0)))</f>
        <v>1</v>
      </c>
      <c r="J340" s="113">
        <f>IF(H340=1,
IF(AND(OR(F340=0,F340=""),OR(G340=0,G340="")),Parámetros!$D$5-Parámetros!$B$5+1,
IF(AND(OR(F340&lt;=Parámetros!$B$5,F340=0,F340=""),OR(G340&gt;Parámetros!$D$5,G340="",G340=0)),Parámetros!$D$5-Parámetros!$B$5+1,
IF(AND(OR(F340&lt;=Parámetros!$B$5,F340=0,F340=""),G340&lt;=Parámetros!$D$5),IF(OR(G340="",G340=0),Parámetros!$D$5-Parámetros!$B$5+1,G340-Parámetros!$B$5+1),
IF(AND(F340&gt;Parámetros!$B$5,OR(G340&gt;Parámetros!$D$5,G340="",G340=0)),Parámetros!$D$5-F340+1,
IF(AND(F340&gt;Parámetros!$B$5,G340&lt;=Parámetros!$D$5),G340-F340+1))))),0)
-
IF(H340=1,
COUNTIFS('Selección días no hábiles'!A:A,
IF(OR(F340=0,F340="",F340&lt;Parámetros!$B$5),"&gt;="&amp;Parámetros!$B$5,"&gt;="&amp;Listas!F340),
'Selección días no hábiles'!A:A,
IF(OR(G340=0,G340="",G340&gt;=Parámetros!$D$5),"&lt;="&amp;Parámetros!$D$5,"&lt;="&amp;Listas!G340),
'Selección días no hábiles'!C:C,"X"),0)</f>
        <v>43709</v>
      </c>
      <c r="K340" s="113">
        <f>IF(I340=1,
IF(AND(OR(F340=0,F340=""),OR(G340=0,G340="")),Parámetros!$D$8-Parámetros!$B$8+1,
IF(AND(F340&lt;=Parámetros!$B$8,OR(G340&gt;Parámetros!$D$8,G340="",G340=0)),Parámetros!$D$8-Parámetros!$B$8+1,
IF(AND(F340&lt;=Parámetros!$B$8,G340&lt;=Parámetros!$D$8),IF(OR(G340="",G340=0),Parámetros!$D$8-Parámetros!$B$8+1,G340-Parámetros!$B$8+1),
IF(AND(F340&gt;Parámetros!$B$8,OR(G340&gt;Parámetros!$D$8,G340="",G340=0)),Parámetros!$D$8-F340+1,
IF(AND(F340&gt;Parámetros!$B$8,G340&lt;=Parámetros!$D$8),G340-F340+1))))),0)
-
IF(I340=1,
COUNTIFS('Selección días no hábiles'!A:A,
IF(OR(F340=0,F340="",F340&lt;Parámetros!$B$8),"&gt;="&amp;Parámetros!$B$8,"&gt;="&amp;Listas!F340),
'Selección días no hábiles'!A:A,
IF(OR(G340=0,G340="",G340&gt;=Parámetros!$D$8),"&lt;="&amp;Parámetros!$D$8,"&lt;="&amp;Listas!G340),
'Selección días no hábiles'!C:C,"X"),0)</f>
        <v>1</v>
      </c>
    </row>
    <row r="341" spans="1:11">
      <c r="A341" s="23"/>
      <c r="B341" s="152">
        <v>33656527</v>
      </c>
      <c r="C341" s="153" t="s">
        <v>592</v>
      </c>
      <c r="D341" s="153" t="s">
        <v>1631</v>
      </c>
      <c r="E341" s="154" t="s">
        <v>249</v>
      </c>
      <c r="F341" s="146">
        <v>0</v>
      </c>
      <c r="G341" s="146">
        <v>0</v>
      </c>
      <c r="H341" s="113">
        <f>+IF(AND(OR(F341="",F341=0),OR(G341="",G341=0)),1,IF(AND(OR(F341&lt;=Parámetros!$B$5,F341=0,F341=""),OR(G341&gt;Parámetros!$B$5,G341="",G341=0)),1,IF(AND(F341&gt;Parámetros!$B$5,F341&lt;=Parámetros!$D$5,OR(Listas!G341&gt;Parámetros!$B$5,G341="",G341=0)),1,0)))</f>
        <v>1</v>
      </c>
      <c r="I341" s="113">
        <f>+IF(AND(OR(F341="",F341=0),OR(G341="",G341=0)),1,IF(AND(OR(F341&lt;=Parámetros!$B$8,F341=0,F341=""),OR(G341&gt;Parámetros!$B$8,G341="",G341=0)),1,IF(AND(F341&gt;Parámetros!$B$8,F341&lt;=Parámetros!$D$8,OR(Listas!G341&gt;Parámetros!$B$8,G341="",G341=0)),1,0)))</f>
        <v>1</v>
      </c>
      <c r="J341" s="113">
        <f>IF(H341=1,
IF(AND(OR(F341=0,F341=""),OR(G341=0,G341="")),Parámetros!$D$5-Parámetros!$B$5+1,
IF(AND(OR(F341&lt;=Parámetros!$B$5,F341=0,F341=""),OR(G341&gt;Parámetros!$D$5,G341="",G341=0)),Parámetros!$D$5-Parámetros!$B$5+1,
IF(AND(OR(F341&lt;=Parámetros!$B$5,F341=0,F341=""),G341&lt;=Parámetros!$D$5),IF(OR(G341="",G341=0),Parámetros!$D$5-Parámetros!$B$5+1,G341-Parámetros!$B$5+1),
IF(AND(F341&gt;Parámetros!$B$5,OR(G341&gt;Parámetros!$D$5,G341="",G341=0)),Parámetros!$D$5-F341+1,
IF(AND(F341&gt;Parámetros!$B$5,G341&lt;=Parámetros!$D$5),G341-F341+1))))),0)
-
IF(H341=1,
COUNTIFS('Selección días no hábiles'!A:A,
IF(OR(F341=0,F341="",F341&lt;Parámetros!$B$5),"&gt;="&amp;Parámetros!$B$5,"&gt;="&amp;Listas!F341),
'Selección días no hábiles'!A:A,
IF(OR(G341=0,G341="",G341&gt;=Parámetros!$D$5),"&lt;="&amp;Parámetros!$D$5,"&lt;="&amp;Listas!G341),
'Selección días no hábiles'!C:C,"X"),0)</f>
        <v>43709</v>
      </c>
      <c r="K341" s="113">
        <f>IF(I341=1,
IF(AND(OR(F341=0,F341=""),OR(G341=0,G341="")),Parámetros!$D$8-Parámetros!$B$8+1,
IF(AND(F341&lt;=Parámetros!$B$8,OR(G341&gt;Parámetros!$D$8,G341="",G341=0)),Parámetros!$D$8-Parámetros!$B$8+1,
IF(AND(F341&lt;=Parámetros!$B$8,G341&lt;=Parámetros!$D$8),IF(OR(G341="",G341=0),Parámetros!$D$8-Parámetros!$B$8+1,G341-Parámetros!$B$8+1),
IF(AND(F341&gt;Parámetros!$B$8,OR(G341&gt;Parámetros!$D$8,G341="",G341=0)),Parámetros!$D$8-F341+1,
IF(AND(F341&gt;Parámetros!$B$8,G341&lt;=Parámetros!$D$8),G341-F341+1))))),0)
-
IF(I341=1,
COUNTIFS('Selección días no hábiles'!A:A,
IF(OR(F341=0,F341="",F341&lt;Parámetros!$B$8),"&gt;="&amp;Parámetros!$B$8,"&gt;="&amp;Listas!F341),
'Selección días no hábiles'!A:A,
IF(OR(G341=0,G341="",G341&gt;=Parámetros!$D$8),"&lt;="&amp;Parámetros!$D$8,"&lt;="&amp;Listas!G341),
'Selección días no hábiles'!C:C,"X"),0)</f>
        <v>1</v>
      </c>
    </row>
    <row r="342" spans="1:11">
      <c r="A342" s="23"/>
      <c r="B342" s="152">
        <v>33990485</v>
      </c>
      <c r="C342" s="153" t="s">
        <v>593</v>
      </c>
      <c r="D342" s="153" t="s">
        <v>1632</v>
      </c>
      <c r="E342" s="154" t="s">
        <v>249</v>
      </c>
      <c r="F342" s="146">
        <v>0</v>
      </c>
      <c r="G342" s="146">
        <v>0</v>
      </c>
      <c r="H342" s="113">
        <f>+IF(AND(OR(F342="",F342=0),OR(G342="",G342=0)),1,IF(AND(OR(F342&lt;=Parámetros!$B$5,F342=0,F342=""),OR(G342&gt;Parámetros!$B$5,G342="",G342=0)),1,IF(AND(F342&gt;Parámetros!$B$5,F342&lt;=Parámetros!$D$5,OR(Listas!G342&gt;Parámetros!$B$5,G342="",G342=0)),1,0)))</f>
        <v>1</v>
      </c>
      <c r="I342" s="113">
        <f>+IF(AND(OR(F342="",F342=0),OR(G342="",G342=0)),1,IF(AND(OR(F342&lt;=Parámetros!$B$8,F342=0,F342=""),OR(G342&gt;Parámetros!$B$8,G342="",G342=0)),1,IF(AND(F342&gt;Parámetros!$B$8,F342&lt;=Parámetros!$D$8,OR(Listas!G342&gt;Parámetros!$B$8,G342="",G342=0)),1,0)))</f>
        <v>1</v>
      </c>
      <c r="J342" s="113">
        <f>IF(H342=1,
IF(AND(OR(F342=0,F342=""),OR(G342=0,G342="")),Parámetros!$D$5-Parámetros!$B$5+1,
IF(AND(OR(F342&lt;=Parámetros!$B$5,F342=0,F342=""),OR(G342&gt;Parámetros!$D$5,G342="",G342=0)),Parámetros!$D$5-Parámetros!$B$5+1,
IF(AND(OR(F342&lt;=Parámetros!$B$5,F342=0,F342=""),G342&lt;=Parámetros!$D$5),IF(OR(G342="",G342=0),Parámetros!$D$5-Parámetros!$B$5+1,G342-Parámetros!$B$5+1),
IF(AND(F342&gt;Parámetros!$B$5,OR(G342&gt;Parámetros!$D$5,G342="",G342=0)),Parámetros!$D$5-F342+1,
IF(AND(F342&gt;Parámetros!$B$5,G342&lt;=Parámetros!$D$5),G342-F342+1))))),0)
-
IF(H342=1,
COUNTIFS('Selección días no hábiles'!A:A,
IF(OR(F342=0,F342="",F342&lt;Parámetros!$B$5),"&gt;="&amp;Parámetros!$B$5,"&gt;="&amp;Listas!F342),
'Selección días no hábiles'!A:A,
IF(OR(G342=0,G342="",G342&gt;=Parámetros!$D$5),"&lt;="&amp;Parámetros!$D$5,"&lt;="&amp;Listas!G342),
'Selección días no hábiles'!C:C,"X"),0)</f>
        <v>43709</v>
      </c>
      <c r="K342" s="113">
        <f>IF(I342=1,
IF(AND(OR(F342=0,F342=""),OR(G342=0,G342="")),Parámetros!$D$8-Parámetros!$B$8+1,
IF(AND(F342&lt;=Parámetros!$B$8,OR(G342&gt;Parámetros!$D$8,G342="",G342=0)),Parámetros!$D$8-Parámetros!$B$8+1,
IF(AND(F342&lt;=Parámetros!$B$8,G342&lt;=Parámetros!$D$8),IF(OR(G342="",G342=0),Parámetros!$D$8-Parámetros!$B$8+1,G342-Parámetros!$B$8+1),
IF(AND(F342&gt;Parámetros!$B$8,OR(G342&gt;Parámetros!$D$8,G342="",G342=0)),Parámetros!$D$8-F342+1,
IF(AND(F342&gt;Parámetros!$B$8,G342&lt;=Parámetros!$D$8),G342-F342+1))))),0)
-
IF(I342=1,
COUNTIFS('Selección días no hábiles'!A:A,
IF(OR(F342=0,F342="",F342&lt;Parámetros!$B$8),"&gt;="&amp;Parámetros!$B$8,"&gt;="&amp;Listas!F342),
'Selección días no hábiles'!A:A,
IF(OR(G342=0,G342="",G342&gt;=Parámetros!$D$8),"&lt;="&amp;Parámetros!$D$8,"&lt;="&amp;Listas!G342),
'Selección días no hábiles'!C:C,"X"),0)</f>
        <v>1</v>
      </c>
    </row>
    <row r="343" spans="1:11">
      <c r="A343" s="23"/>
      <c r="B343" s="152">
        <v>37567906</v>
      </c>
      <c r="C343" s="153" t="s">
        <v>594</v>
      </c>
      <c r="D343" s="153" t="s">
        <v>77</v>
      </c>
      <c r="E343" s="154" t="s">
        <v>249</v>
      </c>
      <c r="F343" s="146">
        <v>0</v>
      </c>
      <c r="G343" s="146">
        <v>0</v>
      </c>
      <c r="H343" s="113">
        <f>+IF(AND(OR(F343="",F343=0),OR(G343="",G343=0)),1,IF(AND(OR(F343&lt;=Parámetros!$B$5,F343=0,F343=""),OR(G343&gt;Parámetros!$B$5,G343="",G343=0)),1,IF(AND(F343&gt;Parámetros!$B$5,F343&lt;=Parámetros!$D$5,OR(Listas!G343&gt;Parámetros!$B$5,G343="",G343=0)),1,0)))</f>
        <v>1</v>
      </c>
      <c r="I343" s="113">
        <f>+IF(AND(OR(F343="",F343=0),OR(G343="",G343=0)),1,IF(AND(OR(F343&lt;=Parámetros!$B$8,F343=0,F343=""),OR(G343&gt;Parámetros!$B$8,G343="",G343=0)),1,IF(AND(F343&gt;Parámetros!$B$8,F343&lt;=Parámetros!$D$8,OR(Listas!G343&gt;Parámetros!$B$8,G343="",G343=0)),1,0)))</f>
        <v>1</v>
      </c>
      <c r="J343" s="113">
        <f>IF(H343=1,
IF(AND(OR(F343=0,F343=""),OR(G343=0,G343="")),Parámetros!$D$5-Parámetros!$B$5+1,
IF(AND(OR(F343&lt;=Parámetros!$B$5,F343=0,F343=""),OR(G343&gt;Parámetros!$D$5,G343="",G343=0)),Parámetros!$D$5-Parámetros!$B$5+1,
IF(AND(OR(F343&lt;=Parámetros!$B$5,F343=0,F343=""),G343&lt;=Parámetros!$D$5),IF(OR(G343="",G343=0),Parámetros!$D$5-Parámetros!$B$5+1,G343-Parámetros!$B$5+1),
IF(AND(F343&gt;Parámetros!$B$5,OR(G343&gt;Parámetros!$D$5,G343="",G343=0)),Parámetros!$D$5-F343+1,
IF(AND(F343&gt;Parámetros!$B$5,G343&lt;=Parámetros!$D$5),G343-F343+1))))),0)
-
IF(H343=1,
COUNTIFS('Selección días no hábiles'!A:A,
IF(OR(F343=0,F343="",F343&lt;Parámetros!$B$5),"&gt;="&amp;Parámetros!$B$5,"&gt;="&amp;Listas!F343),
'Selección días no hábiles'!A:A,
IF(OR(G343=0,G343="",G343&gt;=Parámetros!$D$5),"&lt;="&amp;Parámetros!$D$5,"&lt;="&amp;Listas!G343),
'Selección días no hábiles'!C:C,"X"),0)</f>
        <v>43709</v>
      </c>
      <c r="K343" s="113">
        <f>IF(I343=1,
IF(AND(OR(F343=0,F343=""),OR(G343=0,G343="")),Parámetros!$D$8-Parámetros!$B$8+1,
IF(AND(F343&lt;=Parámetros!$B$8,OR(G343&gt;Parámetros!$D$8,G343="",G343=0)),Parámetros!$D$8-Parámetros!$B$8+1,
IF(AND(F343&lt;=Parámetros!$B$8,G343&lt;=Parámetros!$D$8),IF(OR(G343="",G343=0),Parámetros!$D$8-Parámetros!$B$8+1,G343-Parámetros!$B$8+1),
IF(AND(F343&gt;Parámetros!$B$8,OR(G343&gt;Parámetros!$D$8,G343="",G343=0)),Parámetros!$D$8-F343+1,
IF(AND(F343&gt;Parámetros!$B$8,G343&lt;=Parámetros!$D$8),G343-F343+1))))),0)
-
IF(I343=1,
COUNTIFS('Selección días no hábiles'!A:A,
IF(OR(F343=0,F343="",F343&lt;Parámetros!$B$8),"&gt;="&amp;Parámetros!$B$8,"&gt;="&amp;Listas!F343),
'Selección días no hábiles'!A:A,
IF(OR(G343=0,G343="",G343&gt;=Parámetros!$D$8),"&lt;="&amp;Parámetros!$D$8,"&lt;="&amp;Listas!G343),
'Selección días no hábiles'!C:C,"X"),0)</f>
        <v>1</v>
      </c>
    </row>
    <row r="344" spans="1:11">
      <c r="A344" s="23"/>
      <c r="B344" s="152">
        <v>19012549</v>
      </c>
      <c r="C344" s="153" t="s">
        <v>595</v>
      </c>
      <c r="D344" s="153" t="s">
        <v>1633</v>
      </c>
      <c r="E344" s="154" t="s">
        <v>248</v>
      </c>
      <c r="F344" s="146">
        <v>0</v>
      </c>
      <c r="G344" s="146">
        <v>0</v>
      </c>
      <c r="H344" s="113">
        <f>+IF(AND(OR(F344="",F344=0),OR(G344="",G344=0)),1,IF(AND(OR(F344&lt;=Parámetros!$B$5,F344=0,F344=""),OR(G344&gt;Parámetros!$B$5,G344="",G344=0)),1,IF(AND(F344&gt;Parámetros!$B$5,F344&lt;=Parámetros!$D$5,OR(Listas!G344&gt;Parámetros!$B$5,G344="",G344=0)),1,0)))</f>
        <v>1</v>
      </c>
      <c r="I344" s="113">
        <f>+IF(AND(OR(F344="",F344=0),OR(G344="",G344=0)),1,IF(AND(OR(F344&lt;=Parámetros!$B$8,F344=0,F344=""),OR(G344&gt;Parámetros!$B$8,G344="",G344=0)),1,IF(AND(F344&gt;Parámetros!$B$8,F344&lt;=Parámetros!$D$8,OR(Listas!G344&gt;Parámetros!$B$8,G344="",G344=0)),1,0)))</f>
        <v>1</v>
      </c>
      <c r="J344" s="113">
        <f>IF(H344=1,
IF(AND(OR(F344=0,F344=""),OR(G344=0,G344="")),Parámetros!$D$5-Parámetros!$B$5+1,
IF(AND(OR(F344&lt;=Parámetros!$B$5,F344=0,F344=""),OR(G344&gt;Parámetros!$D$5,G344="",G344=0)),Parámetros!$D$5-Parámetros!$B$5+1,
IF(AND(OR(F344&lt;=Parámetros!$B$5,F344=0,F344=""),G344&lt;=Parámetros!$D$5),IF(OR(G344="",G344=0),Parámetros!$D$5-Parámetros!$B$5+1,G344-Parámetros!$B$5+1),
IF(AND(F344&gt;Parámetros!$B$5,OR(G344&gt;Parámetros!$D$5,G344="",G344=0)),Parámetros!$D$5-F344+1,
IF(AND(F344&gt;Parámetros!$B$5,G344&lt;=Parámetros!$D$5),G344-F344+1))))),0)
-
IF(H344=1,
COUNTIFS('Selección días no hábiles'!A:A,
IF(OR(F344=0,F344="",F344&lt;Parámetros!$B$5),"&gt;="&amp;Parámetros!$B$5,"&gt;="&amp;Listas!F344),
'Selección días no hábiles'!A:A,
IF(OR(G344=0,G344="",G344&gt;=Parámetros!$D$5),"&lt;="&amp;Parámetros!$D$5,"&lt;="&amp;Listas!G344),
'Selección días no hábiles'!C:C,"X"),0)</f>
        <v>43709</v>
      </c>
      <c r="K344" s="113">
        <f>IF(I344=1,
IF(AND(OR(F344=0,F344=""),OR(G344=0,G344="")),Parámetros!$D$8-Parámetros!$B$8+1,
IF(AND(F344&lt;=Parámetros!$B$8,OR(G344&gt;Parámetros!$D$8,G344="",G344=0)),Parámetros!$D$8-Parámetros!$B$8+1,
IF(AND(F344&lt;=Parámetros!$B$8,G344&lt;=Parámetros!$D$8),IF(OR(G344="",G344=0),Parámetros!$D$8-Parámetros!$B$8+1,G344-Parámetros!$B$8+1),
IF(AND(F344&gt;Parámetros!$B$8,OR(G344&gt;Parámetros!$D$8,G344="",G344=0)),Parámetros!$D$8-F344+1,
IF(AND(F344&gt;Parámetros!$B$8,G344&lt;=Parámetros!$D$8),G344-F344+1))))),0)
-
IF(I344=1,
COUNTIFS('Selección días no hábiles'!A:A,
IF(OR(F344=0,F344="",F344&lt;Parámetros!$B$8),"&gt;="&amp;Parámetros!$B$8,"&gt;="&amp;Listas!F344),
'Selección días no hábiles'!A:A,
IF(OR(G344=0,G344="",G344&gt;=Parámetros!$D$8),"&lt;="&amp;Parámetros!$D$8,"&lt;="&amp;Listas!G344),
'Selección días no hábiles'!C:C,"X"),0)</f>
        <v>1</v>
      </c>
    </row>
    <row r="345" spans="1:11">
      <c r="A345" s="23"/>
      <c r="B345" s="152">
        <v>16861076</v>
      </c>
      <c r="C345" s="153" t="s">
        <v>66</v>
      </c>
      <c r="D345" s="153" t="s">
        <v>1634</v>
      </c>
      <c r="E345" s="154" t="s">
        <v>247</v>
      </c>
      <c r="F345" s="146">
        <v>0</v>
      </c>
      <c r="G345" s="146">
        <v>0</v>
      </c>
      <c r="H345" s="113">
        <f>+IF(AND(OR(F345="",F345=0),OR(G345="",G345=0)),1,IF(AND(OR(F345&lt;=Parámetros!$B$5,F345=0,F345=""),OR(G345&gt;Parámetros!$B$5,G345="",G345=0)),1,IF(AND(F345&gt;Parámetros!$B$5,F345&lt;=Parámetros!$D$5,OR(Listas!G345&gt;Parámetros!$B$5,G345="",G345=0)),1,0)))</f>
        <v>1</v>
      </c>
      <c r="I345" s="113">
        <f>+IF(AND(OR(F345="",F345=0),OR(G345="",G345=0)),1,IF(AND(OR(F345&lt;=Parámetros!$B$8,F345=0,F345=""),OR(G345&gt;Parámetros!$B$8,G345="",G345=0)),1,IF(AND(F345&gt;Parámetros!$B$8,F345&lt;=Parámetros!$D$8,OR(Listas!G345&gt;Parámetros!$B$8,G345="",G345=0)),1,0)))</f>
        <v>1</v>
      </c>
      <c r="J345" s="113">
        <f>IF(H345=1,
IF(AND(OR(F345=0,F345=""),OR(G345=0,G345="")),Parámetros!$D$5-Parámetros!$B$5+1,
IF(AND(OR(F345&lt;=Parámetros!$B$5,F345=0,F345=""),OR(G345&gt;Parámetros!$D$5,G345="",G345=0)),Parámetros!$D$5-Parámetros!$B$5+1,
IF(AND(OR(F345&lt;=Parámetros!$B$5,F345=0,F345=""),G345&lt;=Parámetros!$D$5),IF(OR(G345="",G345=0),Parámetros!$D$5-Parámetros!$B$5+1,G345-Parámetros!$B$5+1),
IF(AND(F345&gt;Parámetros!$B$5,OR(G345&gt;Parámetros!$D$5,G345="",G345=0)),Parámetros!$D$5-F345+1,
IF(AND(F345&gt;Parámetros!$B$5,G345&lt;=Parámetros!$D$5),G345-F345+1))))),0)
-
IF(H345=1,
COUNTIFS('Selección días no hábiles'!A:A,
IF(OR(F345=0,F345="",F345&lt;Parámetros!$B$5),"&gt;="&amp;Parámetros!$B$5,"&gt;="&amp;Listas!F345),
'Selección días no hábiles'!A:A,
IF(OR(G345=0,G345="",G345&gt;=Parámetros!$D$5),"&lt;="&amp;Parámetros!$D$5,"&lt;="&amp;Listas!G345),
'Selección días no hábiles'!C:C,"X"),0)</f>
        <v>43709</v>
      </c>
      <c r="K345" s="113">
        <f>IF(I345=1,
IF(AND(OR(F345=0,F345=""),OR(G345=0,G345="")),Parámetros!$D$8-Parámetros!$B$8+1,
IF(AND(F345&lt;=Parámetros!$B$8,OR(G345&gt;Parámetros!$D$8,G345="",G345=0)),Parámetros!$D$8-Parámetros!$B$8+1,
IF(AND(F345&lt;=Parámetros!$B$8,G345&lt;=Parámetros!$D$8),IF(OR(G345="",G345=0),Parámetros!$D$8-Parámetros!$B$8+1,G345-Parámetros!$B$8+1),
IF(AND(F345&gt;Parámetros!$B$8,OR(G345&gt;Parámetros!$D$8,G345="",G345=0)),Parámetros!$D$8-F345+1,
IF(AND(F345&gt;Parámetros!$B$8,G345&lt;=Parámetros!$D$8),G345-F345+1))))),0)
-
IF(I345=1,
COUNTIFS('Selección días no hábiles'!A:A,
IF(OR(F345=0,F345="",F345&lt;Parámetros!$B$8),"&gt;="&amp;Parámetros!$B$8,"&gt;="&amp;Listas!F345),
'Selección días no hábiles'!A:A,
IF(OR(G345=0,G345="",G345&gt;=Parámetros!$D$8),"&lt;="&amp;Parámetros!$D$8,"&lt;="&amp;Listas!G345),
'Selección días no hábiles'!C:C,"X"),0)</f>
        <v>1</v>
      </c>
    </row>
    <row r="346" spans="1:11">
      <c r="A346" s="23"/>
      <c r="B346" s="152">
        <v>26426657</v>
      </c>
      <c r="C346" s="153" t="s">
        <v>48</v>
      </c>
      <c r="D346" s="153" t="s">
        <v>1635</v>
      </c>
      <c r="E346" s="154" t="s">
        <v>247</v>
      </c>
      <c r="F346" s="146">
        <v>0</v>
      </c>
      <c r="G346" s="146">
        <v>0</v>
      </c>
      <c r="H346" s="113">
        <f>+IF(AND(OR(F346="",F346=0),OR(G346="",G346=0)),1,IF(AND(OR(F346&lt;=Parámetros!$B$5,F346=0,F346=""),OR(G346&gt;Parámetros!$B$5,G346="",G346=0)),1,IF(AND(F346&gt;Parámetros!$B$5,F346&lt;=Parámetros!$D$5,OR(Listas!G346&gt;Parámetros!$B$5,G346="",G346=0)),1,0)))</f>
        <v>1</v>
      </c>
      <c r="I346" s="113">
        <f>+IF(AND(OR(F346="",F346=0),OR(G346="",G346=0)),1,IF(AND(OR(F346&lt;=Parámetros!$B$8,F346=0,F346=""),OR(G346&gt;Parámetros!$B$8,G346="",G346=0)),1,IF(AND(F346&gt;Parámetros!$B$8,F346&lt;=Parámetros!$D$8,OR(Listas!G346&gt;Parámetros!$B$8,G346="",G346=0)),1,0)))</f>
        <v>1</v>
      </c>
      <c r="J346" s="113">
        <f>IF(H346=1,
IF(AND(OR(F346=0,F346=""),OR(G346=0,G346="")),Parámetros!$D$5-Parámetros!$B$5+1,
IF(AND(OR(F346&lt;=Parámetros!$B$5,F346=0,F346=""),OR(G346&gt;Parámetros!$D$5,G346="",G346=0)),Parámetros!$D$5-Parámetros!$B$5+1,
IF(AND(OR(F346&lt;=Parámetros!$B$5,F346=0,F346=""),G346&lt;=Parámetros!$D$5),IF(OR(G346="",G346=0),Parámetros!$D$5-Parámetros!$B$5+1,G346-Parámetros!$B$5+1),
IF(AND(F346&gt;Parámetros!$B$5,OR(G346&gt;Parámetros!$D$5,G346="",G346=0)),Parámetros!$D$5-F346+1,
IF(AND(F346&gt;Parámetros!$B$5,G346&lt;=Parámetros!$D$5),G346-F346+1))))),0)
-
IF(H346=1,
COUNTIFS('Selección días no hábiles'!A:A,
IF(OR(F346=0,F346="",F346&lt;Parámetros!$B$5),"&gt;="&amp;Parámetros!$B$5,"&gt;="&amp;Listas!F346),
'Selección días no hábiles'!A:A,
IF(OR(G346=0,G346="",G346&gt;=Parámetros!$D$5),"&lt;="&amp;Parámetros!$D$5,"&lt;="&amp;Listas!G346),
'Selección días no hábiles'!C:C,"X"),0)</f>
        <v>43709</v>
      </c>
      <c r="K346" s="113">
        <f>IF(I346=1,
IF(AND(OR(F346=0,F346=""),OR(G346=0,G346="")),Parámetros!$D$8-Parámetros!$B$8+1,
IF(AND(F346&lt;=Parámetros!$B$8,OR(G346&gt;Parámetros!$D$8,G346="",G346=0)),Parámetros!$D$8-Parámetros!$B$8+1,
IF(AND(F346&lt;=Parámetros!$B$8,G346&lt;=Parámetros!$D$8),IF(OR(G346="",G346=0),Parámetros!$D$8-Parámetros!$B$8+1,G346-Parámetros!$B$8+1),
IF(AND(F346&gt;Parámetros!$B$8,OR(G346&gt;Parámetros!$D$8,G346="",G346=0)),Parámetros!$D$8-F346+1,
IF(AND(F346&gt;Parámetros!$B$8,G346&lt;=Parámetros!$D$8),G346-F346+1))))),0)
-
IF(I346=1,
COUNTIFS('Selección días no hábiles'!A:A,
IF(OR(F346=0,F346="",F346&lt;Parámetros!$B$8),"&gt;="&amp;Parámetros!$B$8,"&gt;="&amp;Listas!F346),
'Selección días no hábiles'!A:A,
IF(OR(G346=0,G346="",G346&gt;=Parámetros!$D$8),"&lt;="&amp;Parámetros!$D$8,"&lt;="&amp;Listas!G346),
'Selección días no hábiles'!C:C,"X"),0)</f>
        <v>1</v>
      </c>
    </row>
    <row r="347" spans="1:11">
      <c r="A347" s="23"/>
      <c r="B347" s="152">
        <v>24146703</v>
      </c>
      <c r="C347" s="153" t="s">
        <v>596</v>
      </c>
      <c r="D347" s="153" t="s">
        <v>1636</v>
      </c>
      <c r="E347" s="154" t="s">
        <v>246</v>
      </c>
      <c r="F347" s="146">
        <v>0</v>
      </c>
      <c r="G347" s="146">
        <v>0</v>
      </c>
      <c r="H347" s="113">
        <f>+IF(AND(OR(F347="",F347=0),OR(G347="",G347=0)),1,IF(AND(OR(F347&lt;=Parámetros!$B$5,F347=0,F347=""),OR(G347&gt;Parámetros!$B$5,G347="",G347=0)),1,IF(AND(F347&gt;Parámetros!$B$5,F347&lt;=Parámetros!$D$5,OR(Listas!G347&gt;Parámetros!$B$5,G347="",G347=0)),1,0)))</f>
        <v>1</v>
      </c>
      <c r="I347" s="113">
        <f>+IF(AND(OR(F347="",F347=0),OR(G347="",G347=0)),1,IF(AND(OR(F347&lt;=Parámetros!$B$8,F347=0,F347=""),OR(G347&gt;Parámetros!$B$8,G347="",G347=0)),1,IF(AND(F347&gt;Parámetros!$B$8,F347&lt;=Parámetros!$D$8,OR(Listas!G347&gt;Parámetros!$B$8,G347="",G347=0)),1,0)))</f>
        <v>1</v>
      </c>
      <c r="J347" s="113">
        <f>IF(H347=1,
IF(AND(OR(F347=0,F347=""),OR(G347=0,G347="")),Parámetros!$D$5-Parámetros!$B$5+1,
IF(AND(OR(F347&lt;=Parámetros!$B$5,F347=0,F347=""),OR(G347&gt;Parámetros!$D$5,G347="",G347=0)),Parámetros!$D$5-Parámetros!$B$5+1,
IF(AND(OR(F347&lt;=Parámetros!$B$5,F347=0,F347=""),G347&lt;=Parámetros!$D$5),IF(OR(G347="",G347=0),Parámetros!$D$5-Parámetros!$B$5+1,G347-Parámetros!$B$5+1),
IF(AND(F347&gt;Parámetros!$B$5,OR(G347&gt;Parámetros!$D$5,G347="",G347=0)),Parámetros!$D$5-F347+1,
IF(AND(F347&gt;Parámetros!$B$5,G347&lt;=Parámetros!$D$5),G347-F347+1))))),0)
-
IF(H347=1,
COUNTIFS('Selección días no hábiles'!A:A,
IF(OR(F347=0,F347="",F347&lt;Parámetros!$B$5),"&gt;="&amp;Parámetros!$B$5,"&gt;="&amp;Listas!F347),
'Selección días no hábiles'!A:A,
IF(OR(G347=0,G347="",G347&gt;=Parámetros!$D$5),"&lt;="&amp;Parámetros!$D$5,"&lt;="&amp;Listas!G347),
'Selección días no hábiles'!C:C,"X"),0)</f>
        <v>43709</v>
      </c>
      <c r="K347" s="113">
        <f>IF(I347=1,
IF(AND(OR(F347=0,F347=""),OR(G347=0,G347="")),Parámetros!$D$8-Parámetros!$B$8+1,
IF(AND(F347&lt;=Parámetros!$B$8,OR(G347&gt;Parámetros!$D$8,G347="",G347=0)),Parámetros!$D$8-Parámetros!$B$8+1,
IF(AND(F347&lt;=Parámetros!$B$8,G347&lt;=Parámetros!$D$8),IF(OR(G347="",G347=0),Parámetros!$D$8-Parámetros!$B$8+1,G347-Parámetros!$B$8+1),
IF(AND(F347&gt;Parámetros!$B$8,OR(G347&gt;Parámetros!$D$8,G347="",G347=0)),Parámetros!$D$8-F347+1,
IF(AND(F347&gt;Parámetros!$B$8,G347&lt;=Parámetros!$D$8),G347-F347+1))))),0)
-
IF(I347=1,
COUNTIFS('Selección días no hábiles'!A:A,
IF(OR(F347=0,F347="",F347&lt;Parámetros!$B$8),"&gt;="&amp;Parámetros!$B$8,"&gt;="&amp;Listas!F347),
'Selección días no hábiles'!A:A,
IF(OR(G347=0,G347="",G347&gt;=Parámetros!$D$8),"&lt;="&amp;Parámetros!$D$8,"&lt;="&amp;Listas!G347),
'Selección días no hábiles'!C:C,"X"),0)</f>
        <v>1</v>
      </c>
    </row>
    <row r="348" spans="1:11">
      <c r="A348" s="23"/>
      <c r="B348" s="152">
        <v>34286517</v>
      </c>
      <c r="C348" s="153" t="s">
        <v>597</v>
      </c>
      <c r="D348" s="153" t="s">
        <v>1637</v>
      </c>
      <c r="E348" s="154" t="s">
        <v>246</v>
      </c>
      <c r="F348" s="146">
        <v>0</v>
      </c>
      <c r="G348" s="146">
        <v>0</v>
      </c>
      <c r="H348" s="113">
        <f>+IF(AND(OR(F348="",F348=0),OR(G348="",G348=0)),1,IF(AND(OR(F348&lt;=Parámetros!$B$5,F348=0,F348=""),OR(G348&gt;Parámetros!$B$5,G348="",G348=0)),1,IF(AND(F348&gt;Parámetros!$B$5,F348&lt;=Parámetros!$D$5,OR(Listas!G348&gt;Parámetros!$B$5,G348="",G348=0)),1,0)))</f>
        <v>1</v>
      </c>
      <c r="I348" s="113">
        <f>+IF(AND(OR(F348="",F348=0),OR(G348="",G348=0)),1,IF(AND(OR(F348&lt;=Parámetros!$B$8,F348=0,F348=""),OR(G348&gt;Parámetros!$B$8,G348="",G348=0)),1,IF(AND(F348&gt;Parámetros!$B$8,F348&lt;=Parámetros!$D$8,OR(Listas!G348&gt;Parámetros!$B$8,G348="",G348=0)),1,0)))</f>
        <v>1</v>
      </c>
      <c r="J348" s="113">
        <f>IF(H348=1,
IF(AND(OR(F348=0,F348=""),OR(G348=0,G348="")),Parámetros!$D$5-Parámetros!$B$5+1,
IF(AND(OR(F348&lt;=Parámetros!$B$5,F348=0,F348=""),OR(G348&gt;Parámetros!$D$5,G348="",G348=0)),Parámetros!$D$5-Parámetros!$B$5+1,
IF(AND(OR(F348&lt;=Parámetros!$B$5,F348=0,F348=""),G348&lt;=Parámetros!$D$5),IF(OR(G348="",G348=0),Parámetros!$D$5-Parámetros!$B$5+1,G348-Parámetros!$B$5+1),
IF(AND(F348&gt;Parámetros!$B$5,OR(G348&gt;Parámetros!$D$5,G348="",G348=0)),Parámetros!$D$5-F348+1,
IF(AND(F348&gt;Parámetros!$B$5,G348&lt;=Parámetros!$D$5),G348-F348+1))))),0)
-
IF(H348=1,
COUNTIFS('Selección días no hábiles'!A:A,
IF(OR(F348=0,F348="",F348&lt;Parámetros!$B$5),"&gt;="&amp;Parámetros!$B$5,"&gt;="&amp;Listas!F348),
'Selección días no hábiles'!A:A,
IF(OR(G348=0,G348="",G348&gt;=Parámetros!$D$5),"&lt;="&amp;Parámetros!$D$5,"&lt;="&amp;Listas!G348),
'Selección días no hábiles'!C:C,"X"),0)</f>
        <v>43709</v>
      </c>
      <c r="K348" s="113">
        <f>IF(I348=1,
IF(AND(OR(F348=0,F348=""),OR(G348=0,G348="")),Parámetros!$D$8-Parámetros!$B$8+1,
IF(AND(F348&lt;=Parámetros!$B$8,OR(G348&gt;Parámetros!$D$8,G348="",G348=0)),Parámetros!$D$8-Parámetros!$B$8+1,
IF(AND(F348&lt;=Parámetros!$B$8,G348&lt;=Parámetros!$D$8),IF(OR(G348="",G348=0),Parámetros!$D$8-Parámetros!$B$8+1,G348-Parámetros!$B$8+1),
IF(AND(F348&gt;Parámetros!$B$8,OR(G348&gt;Parámetros!$D$8,G348="",G348=0)),Parámetros!$D$8-F348+1,
IF(AND(F348&gt;Parámetros!$B$8,G348&lt;=Parámetros!$D$8),G348-F348+1))))),0)
-
IF(I348=1,
COUNTIFS('Selección días no hábiles'!A:A,
IF(OR(F348=0,F348="",F348&lt;Parámetros!$B$8),"&gt;="&amp;Parámetros!$B$8,"&gt;="&amp;Listas!F348),
'Selección días no hábiles'!A:A,
IF(OR(G348=0,G348="",G348&gt;=Parámetros!$D$8),"&lt;="&amp;Parámetros!$D$8,"&lt;="&amp;Listas!G348),
'Selección días no hábiles'!C:C,"X"),0)</f>
        <v>1</v>
      </c>
    </row>
    <row r="349" spans="1:11">
      <c r="A349" s="23"/>
      <c r="B349" s="152">
        <v>30292149</v>
      </c>
      <c r="C349" s="153" t="s">
        <v>598</v>
      </c>
      <c r="D349" s="153" t="s">
        <v>1638</v>
      </c>
      <c r="E349" s="154" t="s">
        <v>246</v>
      </c>
      <c r="F349" s="146">
        <v>0</v>
      </c>
      <c r="G349" s="146">
        <v>0</v>
      </c>
      <c r="H349" s="113">
        <f>+IF(AND(OR(F349="",F349=0),OR(G349="",G349=0)),1,IF(AND(OR(F349&lt;=Parámetros!$B$5,F349=0,F349=""),OR(G349&gt;Parámetros!$B$5,G349="",G349=0)),1,IF(AND(F349&gt;Parámetros!$B$5,F349&lt;=Parámetros!$D$5,OR(Listas!G349&gt;Parámetros!$B$5,G349="",G349=0)),1,0)))</f>
        <v>1</v>
      </c>
      <c r="I349" s="113">
        <f>+IF(AND(OR(F349="",F349=0),OR(G349="",G349=0)),1,IF(AND(OR(F349&lt;=Parámetros!$B$8,F349=0,F349=""),OR(G349&gt;Parámetros!$B$8,G349="",G349=0)),1,IF(AND(F349&gt;Parámetros!$B$8,F349&lt;=Parámetros!$D$8,OR(Listas!G349&gt;Parámetros!$B$8,G349="",G349=0)),1,0)))</f>
        <v>1</v>
      </c>
      <c r="J349" s="113">
        <f>IF(H349=1,
IF(AND(OR(F349=0,F349=""),OR(G349=0,G349="")),Parámetros!$D$5-Parámetros!$B$5+1,
IF(AND(OR(F349&lt;=Parámetros!$B$5,F349=0,F349=""),OR(G349&gt;Parámetros!$D$5,G349="",G349=0)),Parámetros!$D$5-Parámetros!$B$5+1,
IF(AND(OR(F349&lt;=Parámetros!$B$5,F349=0,F349=""),G349&lt;=Parámetros!$D$5),IF(OR(G349="",G349=0),Parámetros!$D$5-Parámetros!$B$5+1,G349-Parámetros!$B$5+1),
IF(AND(F349&gt;Parámetros!$B$5,OR(G349&gt;Parámetros!$D$5,G349="",G349=0)),Parámetros!$D$5-F349+1,
IF(AND(F349&gt;Parámetros!$B$5,G349&lt;=Parámetros!$D$5),G349-F349+1))))),0)
-
IF(H349=1,
COUNTIFS('Selección días no hábiles'!A:A,
IF(OR(F349=0,F349="",F349&lt;Parámetros!$B$5),"&gt;="&amp;Parámetros!$B$5,"&gt;="&amp;Listas!F349),
'Selección días no hábiles'!A:A,
IF(OR(G349=0,G349="",G349&gt;=Parámetros!$D$5),"&lt;="&amp;Parámetros!$D$5,"&lt;="&amp;Listas!G349),
'Selección días no hábiles'!C:C,"X"),0)</f>
        <v>43709</v>
      </c>
      <c r="K349" s="113">
        <f>IF(I349=1,
IF(AND(OR(F349=0,F349=""),OR(G349=0,G349="")),Parámetros!$D$8-Parámetros!$B$8+1,
IF(AND(F349&lt;=Parámetros!$B$8,OR(G349&gt;Parámetros!$D$8,G349="",G349=0)),Parámetros!$D$8-Parámetros!$B$8+1,
IF(AND(F349&lt;=Parámetros!$B$8,G349&lt;=Parámetros!$D$8),IF(OR(G349="",G349=0),Parámetros!$D$8-Parámetros!$B$8+1,G349-Parámetros!$B$8+1),
IF(AND(F349&gt;Parámetros!$B$8,OR(G349&gt;Parámetros!$D$8,G349="",G349=0)),Parámetros!$D$8-F349+1,
IF(AND(F349&gt;Parámetros!$B$8,G349&lt;=Parámetros!$D$8),G349-F349+1))))),0)
-
IF(I349=1,
COUNTIFS('Selección días no hábiles'!A:A,
IF(OR(F349=0,F349="",F349&lt;Parámetros!$B$8),"&gt;="&amp;Parámetros!$B$8,"&gt;="&amp;Listas!F349),
'Selección días no hábiles'!A:A,
IF(OR(G349=0,G349="",G349&gt;=Parámetros!$D$8),"&lt;="&amp;Parámetros!$D$8,"&lt;="&amp;Listas!G349),
'Selección días no hábiles'!C:C,"X"),0)</f>
        <v>1</v>
      </c>
    </row>
    <row r="350" spans="1:11">
      <c r="A350" s="23"/>
      <c r="B350" s="152">
        <v>24333494</v>
      </c>
      <c r="C350" s="153" t="s">
        <v>599</v>
      </c>
      <c r="D350" s="153" t="s">
        <v>1639</v>
      </c>
      <c r="E350" s="154" t="s">
        <v>246</v>
      </c>
      <c r="F350" s="146">
        <v>0</v>
      </c>
      <c r="G350" s="146">
        <v>0</v>
      </c>
      <c r="H350" s="113">
        <f>+IF(AND(OR(F350="",F350=0),OR(G350="",G350=0)),1,IF(AND(OR(F350&lt;=Parámetros!$B$5,F350=0,F350=""),OR(G350&gt;Parámetros!$B$5,G350="",G350=0)),1,IF(AND(F350&gt;Parámetros!$B$5,F350&lt;=Parámetros!$D$5,OR(Listas!G350&gt;Parámetros!$B$5,G350="",G350=0)),1,0)))</f>
        <v>1</v>
      </c>
      <c r="I350" s="113">
        <f>+IF(AND(OR(F350="",F350=0),OR(G350="",G350=0)),1,IF(AND(OR(F350&lt;=Parámetros!$B$8,F350=0,F350=""),OR(G350&gt;Parámetros!$B$8,G350="",G350=0)),1,IF(AND(F350&gt;Parámetros!$B$8,F350&lt;=Parámetros!$D$8,OR(Listas!G350&gt;Parámetros!$B$8,G350="",G350=0)),1,0)))</f>
        <v>1</v>
      </c>
      <c r="J350" s="113">
        <f>IF(H350=1,
IF(AND(OR(F350=0,F350=""),OR(G350=0,G350="")),Parámetros!$D$5-Parámetros!$B$5+1,
IF(AND(OR(F350&lt;=Parámetros!$B$5,F350=0,F350=""),OR(G350&gt;Parámetros!$D$5,G350="",G350=0)),Parámetros!$D$5-Parámetros!$B$5+1,
IF(AND(OR(F350&lt;=Parámetros!$B$5,F350=0,F350=""),G350&lt;=Parámetros!$D$5),IF(OR(G350="",G350=0),Parámetros!$D$5-Parámetros!$B$5+1,G350-Parámetros!$B$5+1),
IF(AND(F350&gt;Parámetros!$B$5,OR(G350&gt;Parámetros!$D$5,G350="",G350=0)),Parámetros!$D$5-F350+1,
IF(AND(F350&gt;Parámetros!$B$5,G350&lt;=Parámetros!$D$5),G350-F350+1))))),0)
-
IF(H350=1,
COUNTIFS('Selección días no hábiles'!A:A,
IF(OR(F350=0,F350="",F350&lt;Parámetros!$B$5),"&gt;="&amp;Parámetros!$B$5,"&gt;="&amp;Listas!F350),
'Selección días no hábiles'!A:A,
IF(OR(G350=0,G350="",G350&gt;=Parámetros!$D$5),"&lt;="&amp;Parámetros!$D$5,"&lt;="&amp;Listas!G350),
'Selección días no hábiles'!C:C,"X"),0)</f>
        <v>43709</v>
      </c>
      <c r="K350" s="113">
        <f>IF(I350=1,
IF(AND(OR(F350=0,F350=""),OR(G350=0,G350="")),Parámetros!$D$8-Parámetros!$B$8+1,
IF(AND(F350&lt;=Parámetros!$B$8,OR(G350&gt;Parámetros!$D$8,G350="",G350=0)),Parámetros!$D$8-Parámetros!$B$8+1,
IF(AND(F350&lt;=Parámetros!$B$8,G350&lt;=Parámetros!$D$8),IF(OR(G350="",G350=0),Parámetros!$D$8-Parámetros!$B$8+1,G350-Parámetros!$B$8+1),
IF(AND(F350&gt;Parámetros!$B$8,OR(G350&gt;Parámetros!$D$8,G350="",G350=0)),Parámetros!$D$8-F350+1,
IF(AND(F350&gt;Parámetros!$B$8,G350&lt;=Parámetros!$D$8),G350-F350+1))))),0)
-
IF(I350=1,
COUNTIFS('Selección días no hábiles'!A:A,
IF(OR(F350=0,F350="",F350&lt;Parámetros!$B$8),"&gt;="&amp;Parámetros!$B$8,"&gt;="&amp;Listas!F350),
'Selección días no hábiles'!A:A,
IF(OR(G350=0,G350="",G350&gt;=Parámetros!$D$8),"&lt;="&amp;Parámetros!$D$8,"&lt;="&amp;Listas!G350),
'Selección días no hábiles'!C:C,"X"),0)</f>
        <v>1</v>
      </c>
    </row>
    <row r="351" spans="1:11">
      <c r="A351" s="23"/>
      <c r="B351" s="152">
        <v>32902617</v>
      </c>
      <c r="C351" s="153" t="s">
        <v>600</v>
      </c>
      <c r="D351" s="153" t="s">
        <v>1640</v>
      </c>
      <c r="E351" s="154" t="s">
        <v>245</v>
      </c>
      <c r="F351" s="146">
        <v>0</v>
      </c>
      <c r="G351" s="146">
        <v>0</v>
      </c>
      <c r="H351" s="113">
        <f>+IF(AND(OR(F351="",F351=0),OR(G351="",G351=0)),1,IF(AND(OR(F351&lt;=Parámetros!$B$5,F351=0,F351=""),OR(G351&gt;Parámetros!$B$5,G351="",G351=0)),1,IF(AND(F351&gt;Parámetros!$B$5,F351&lt;=Parámetros!$D$5,OR(Listas!G351&gt;Parámetros!$B$5,G351="",G351=0)),1,0)))</f>
        <v>1</v>
      </c>
      <c r="I351" s="113">
        <f>+IF(AND(OR(F351="",F351=0),OR(G351="",G351=0)),1,IF(AND(OR(F351&lt;=Parámetros!$B$8,F351=0,F351=""),OR(G351&gt;Parámetros!$B$8,G351="",G351=0)),1,IF(AND(F351&gt;Parámetros!$B$8,F351&lt;=Parámetros!$D$8,OR(Listas!G351&gt;Parámetros!$B$8,G351="",G351=0)),1,0)))</f>
        <v>1</v>
      </c>
      <c r="J351" s="113">
        <f>IF(H351=1,
IF(AND(OR(F351=0,F351=""),OR(G351=0,G351="")),Parámetros!$D$5-Parámetros!$B$5+1,
IF(AND(OR(F351&lt;=Parámetros!$B$5,F351=0,F351=""),OR(G351&gt;Parámetros!$D$5,G351="",G351=0)),Parámetros!$D$5-Parámetros!$B$5+1,
IF(AND(OR(F351&lt;=Parámetros!$B$5,F351=0,F351=""),G351&lt;=Parámetros!$D$5),IF(OR(G351="",G351=0),Parámetros!$D$5-Parámetros!$B$5+1,G351-Parámetros!$B$5+1),
IF(AND(F351&gt;Parámetros!$B$5,OR(G351&gt;Parámetros!$D$5,G351="",G351=0)),Parámetros!$D$5-F351+1,
IF(AND(F351&gt;Parámetros!$B$5,G351&lt;=Parámetros!$D$5),G351-F351+1))))),0)
-
IF(H351=1,
COUNTIFS('Selección días no hábiles'!A:A,
IF(OR(F351=0,F351="",F351&lt;Parámetros!$B$5),"&gt;="&amp;Parámetros!$B$5,"&gt;="&amp;Listas!F351),
'Selección días no hábiles'!A:A,
IF(OR(G351=0,G351="",G351&gt;=Parámetros!$D$5),"&lt;="&amp;Parámetros!$D$5,"&lt;="&amp;Listas!G351),
'Selección días no hábiles'!C:C,"X"),0)</f>
        <v>43709</v>
      </c>
      <c r="K351" s="113">
        <f>IF(I351=1,
IF(AND(OR(F351=0,F351=""),OR(G351=0,G351="")),Parámetros!$D$8-Parámetros!$B$8+1,
IF(AND(F351&lt;=Parámetros!$B$8,OR(G351&gt;Parámetros!$D$8,G351="",G351=0)),Parámetros!$D$8-Parámetros!$B$8+1,
IF(AND(F351&lt;=Parámetros!$B$8,G351&lt;=Parámetros!$D$8),IF(OR(G351="",G351=0),Parámetros!$D$8-Parámetros!$B$8+1,G351-Parámetros!$B$8+1),
IF(AND(F351&gt;Parámetros!$B$8,OR(G351&gt;Parámetros!$D$8,G351="",G351=0)),Parámetros!$D$8-F351+1,
IF(AND(F351&gt;Parámetros!$B$8,G351&lt;=Parámetros!$D$8),G351-F351+1))))),0)
-
IF(I351=1,
COUNTIFS('Selección días no hábiles'!A:A,
IF(OR(F351=0,F351="",F351&lt;Parámetros!$B$8),"&gt;="&amp;Parámetros!$B$8,"&gt;="&amp;Listas!F351),
'Selección días no hábiles'!A:A,
IF(OR(G351=0,G351="",G351&gt;=Parámetros!$D$8),"&lt;="&amp;Parámetros!$D$8,"&lt;="&amp;Listas!G351),
'Selección días no hábiles'!C:C,"X"),0)</f>
        <v>1</v>
      </c>
    </row>
    <row r="352" spans="1:11">
      <c r="A352" s="23"/>
      <c r="B352" s="152">
        <v>22483478</v>
      </c>
      <c r="C352" s="153" t="s">
        <v>601</v>
      </c>
      <c r="D352" s="153" t="s">
        <v>1641</v>
      </c>
      <c r="E352" s="154" t="s">
        <v>245</v>
      </c>
      <c r="F352" s="146">
        <v>0</v>
      </c>
      <c r="G352" s="146">
        <v>0</v>
      </c>
      <c r="H352" s="113">
        <f>+IF(AND(OR(F352="",F352=0),OR(G352="",G352=0)),1,IF(AND(OR(F352&lt;=Parámetros!$B$5,F352=0,F352=""),OR(G352&gt;Parámetros!$B$5,G352="",G352=0)),1,IF(AND(F352&gt;Parámetros!$B$5,F352&lt;=Parámetros!$D$5,OR(Listas!G352&gt;Parámetros!$B$5,G352="",G352=0)),1,0)))</f>
        <v>1</v>
      </c>
      <c r="I352" s="113">
        <f>+IF(AND(OR(F352="",F352=0),OR(G352="",G352=0)),1,IF(AND(OR(F352&lt;=Parámetros!$B$8,F352=0,F352=""),OR(G352&gt;Parámetros!$B$8,G352="",G352=0)),1,IF(AND(F352&gt;Parámetros!$B$8,F352&lt;=Parámetros!$D$8,OR(Listas!G352&gt;Parámetros!$B$8,G352="",G352=0)),1,0)))</f>
        <v>1</v>
      </c>
      <c r="J352" s="113">
        <f>IF(H352=1,
IF(AND(OR(F352=0,F352=""),OR(G352=0,G352="")),Parámetros!$D$5-Parámetros!$B$5+1,
IF(AND(OR(F352&lt;=Parámetros!$B$5,F352=0,F352=""),OR(G352&gt;Parámetros!$D$5,G352="",G352=0)),Parámetros!$D$5-Parámetros!$B$5+1,
IF(AND(OR(F352&lt;=Parámetros!$B$5,F352=0,F352=""),G352&lt;=Parámetros!$D$5),IF(OR(G352="",G352=0),Parámetros!$D$5-Parámetros!$B$5+1,G352-Parámetros!$B$5+1),
IF(AND(F352&gt;Parámetros!$B$5,OR(G352&gt;Parámetros!$D$5,G352="",G352=0)),Parámetros!$D$5-F352+1,
IF(AND(F352&gt;Parámetros!$B$5,G352&lt;=Parámetros!$D$5),G352-F352+1))))),0)
-
IF(H352=1,
COUNTIFS('Selección días no hábiles'!A:A,
IF(OR(F352=0,F352="",F352&lt;Parámetros!$B$5),"&gt;="&amp;Parámetros!$B$5,"&gt;="&amp;Listas!F352),
'Selección días no hábiles'!A:A,
IF(OR(G352=0,G352="",G352&gt;=Parámetros!$D$5),"&lt;="&amp;Parámetros!$D$5,"&lt;="&amp;Listas!G352),
'Selección días no hábiles'!C:C,"X"),0)</f>
        <v>43709</v>
      </c>
      <c r="K352" s="113">
        <f>IF(I352=1,
IF(AND(OR(F352=0,F352=""),OR(G352=0,G352="")),Parámetros!$D$8-Parámetros!$B$8+1,
IF(AND(F352&lt;=Parámetros!$B$8,OR(G352&gt;Parámetros!$D$8,G352="",G352=0)),Parámetros!$D$8-Parámetros!$B$8+1,
IF(AND(F352&lt;=Parámetros!$B$8,G352&lt;=Parámetros!$D$8),IF(OR(G352="",G352=0),Parámetros!$D$8-Parámetros!$B$8+1,G352-Parámetros!$B$8+1),
IF(AND(F352&gt;Parámetros!$B$8,OR(G352&gt;Parámetros!$D$8,G352="",G352=0)),Parámetros!$D$8-F352+1,
IF(AND(F352&gt;Parámetros!$B$8,G352&lt;=Parámetros!$D$8),G352-F352+1))))),0)
-
IF(I352=1,
COUNTIFS('Selección días no hábiles'!A:A,
IF(OR(F352=0,F352="",F352&lt;Parámetros!$B$8),"&gt;="&amp;Parámetros!$B$8,"&gt;="&amp;Listas!F352),
'Selección días no hábiles'!A:A,
IF(OR(G352=0,G352="",G352&gt;=Parámetros!$D$8),"&lt;="&amp;Parámetros!$D$8,"&lt;="&amp;Listas!G352),
'Selección días no hábiles'!C:C,"X"),0)</f>
        <v>1</v>
      </c>
    </row>
    <row r="353" spans="1:11">
      <c r="A353" s="23"/>
      <c r="B353" s="152">
        <v>35465606</v>
      </c>
      <c r="C353" s="153" t="s">
        <v>602</v>
      </c>
      <c r="D353" s="153" t="s">
        <v>1642</v>
      </c>
      <c r="E353" s="154" t="s">
        <v>244</v>
      </c>
      <c r="F353" s="146">
        <v>0</v>
      </c>
      <c r="G353" s="146">
        <v>0</v>
      </c>
      <c r="H353" s="113">
        <f>+IF(AND(OR(F353="",F353=0),OR(G353="",G353=0)),1,IF(AND(OR(F353&lt;=Parámetros!$B$5,F353=0,F353=""),OR(G353&gt;Parámetros!$B$5,G353="",G353=0)),1,IF(AND(F353&gt;Parámetros!$B$5,F353&lt;=Parámetros!$D$5,OR(Listas!G353&gt;Parámetros!$B$5,G353="",G353=0)),1,0)))</f>
        <v>1</v>
      </c>
      <c r="I353" s="113">
        <f>+IF(AND(OR(F353="",F353=0),OR(G353="",G353=0)),1,IF(AND(OR(F353&lt;=Parámetros!$B$8,F353=0,F353=""),OR(G353&gt;Parámetros!$B$8,G353="",G353=0)),1,IF(AND(F353&gt;Parámetros!$B$8,F353&lt;=Parámetros!$D$8,OR(Listas!G353&gt;Parámetros!$B$8,G353="",G353=0)),1,0)))</f>
        <v>1</v>
      </c>
      <c r="J353" s="113">
        <f>IF(H353=1,
IF(AND(OR(F353=0,F353=""),OR(G353=0,G353="")),Parámetros!$D$5-Parámetros!$B$5+1,
IF(AND(OR(F353&lt;=Parámetros!$B$5,F353=0,F353=""),OR(G353&gt;Parámetros!$D$5,G353="",G353=0)),Parámetros!$D$5-Parámetros!$B$5+1,
IF(AND(OR(F353&lt;=Parámetros!$B$5,F353=0,F353=""),G353&lt;=Parámetros!$D$5),IF(OR(G353="",G353=0),Parámetros!$D$5-Parámetros!$B$5+1,G353-Parámetros!$B$5+1),
IF(AND(F353&gt;Parámetros!$B$5,OR(G353&gt;Parámetros!$D$5,G353="",G353=0)),Parámetros!$D$5-F353+1,
IF(AND(F353&gt;Parámetros!$B$5,G353&lt;=Parámetros!$D$5),G353-F353+1))))),0)
-
IF(H353=1,
COUNTIFS('Selección días no hábiles'!A:A,
IF(OR(F353=0,F353="",F353&lt;Parámetros!$B$5),"&gt;="&amp;Parámetros!$B$5,"&gt;="&amp;Listas!F353),
'Selección días no hábiles'!A:A,
IF(OR(G353=0,G353="",G353&gt;=Parámetros!$D$5),"&lt;="&amp;Parámetros!$D$5,"&lt;="&amp;Listas!G353),
'Selección días no hábiles'!C:C,"X"),0)</f>
        <v>43709</v>
      </c>
      <c r="K353" s="113">
        <f>IF(I353=1,
IF(AND(OR(F353=0,F353=""),OR(G353=0,G353="")),Parámetros!$D$8-Parámetros!$B$8+1,
IF(AND(F353&lt;=Parámetros!$B$8,OR(G353&gt;Parámetros!$D$8,G353="",G353=0)),Parámetros!$D$8-Parámetros!$B$8+1,
IF(AND(F353&lt;=Parámetros!$B$8,G353&lt;=Parámetros!$D$8),IF(OR(G353="",G353=0),Parámetros!$D$8-Parámetros!$B$8+1,G353-Parámetros!$B$8+1),
IF(AND(F353&gt;Parámetros!$B$8,OR(G353&gt;Parámetros!$D$8,G353="",G353=0)),Parámetros!$D$8-F353+1,
IF(AND(F353&gt;Parámetros!$B$8,G353&lt;=Parámetros!$D$8),G353-F353+1))))),0)
-
IF(I353=1,
COUNTIFS('Selección días no hábiles'!A:A,
IF(OR(F353=0,F353="",F353&lt;Parámetros!$B$8),"&gt;="&amp;Parámetros!$B$8,"&gt;="&amp;Listas!F353),
'Selección días no hábiles'!A:A,
IF(OR(G353=0,G353="",G353&gt;=Parámetros!$D$8),"&lt;="&amp;Parámetros!$D$8,"&lt;="&amp;Listas!G353),
'Selección días no hábiles'!C:C,"X"),0)</f>
        <v>1</v>
      </c>
    </row>
    <row r="354" spans="1:11">
      <c r="A354" s="23"/>
      <c r="B354" s="152">
        <v>29583812</v>
      </c>
      <c r="C354" s="153" t="s">
        <v>603</v>
      </c>
      <c r="D354" s="153" t="s">
        <v>1643</v>
      </c>
      <c r="E354" s="154" t="s">
        <v>244</v>
      </c>
      <c r="F354" s="146">
        <v>0</v>
      </c>
      <c r="G354" s="146">
        <v>0</v>
      </c>
      <c r="H354" s="113">
        <f>+IF(AND(OR(F354="",F354=0),OR(G354="",G354=0)),1,IF(AND(OR(F354&lt;=Parámetros!$B$5,F354=0,F354=""),OR(G354&gt;Parámetros!$B$5,G354="",G354=0)),1,IF(AND(F354&gt;Parámetros!$B$5,F354&lt;=Parámetros!$D$5,OR(Listas!G354&gt;Parámetros!$B$5,G354="",G354=0)),1,0)))</f>
        <v>1</v>
      </c>
      <c r="I354" s="113">
        <f>+IF(AND(OR(F354="",F354=0),OR(G354="",G354=0)),1,IF(AND(OR(F354&lt;=Parámetros!$B$8,F354=0,F354=""),OR(G354&gt;Parámetros!$B$8,G354="",G354=0)),1,IF(AND(F354&gt;Parámetros!$B$8,F354&lt;=Parámetros!$D$8,OR(Listas!G354&gt;Parámetros!$B$8,G354="",G354=0)),1,0)))</f>
        <v>1</v>
      </c>
      <c r="J354" s="113">
        <f>IF(H354=1,
IF(AND(OR(F354=0,F354=""),OR(G354=0,G354="")),Parámetros!$D$5-Parámetros!$B$5+1,
IF(AND(OR(F354&lt;=Parámetros!$B$5,F354=0,F354=""),OR(G354&gt;Parámetros!$D$5,G354="",G354=0)),Parámetros!$D$5-Parámetros!$B$5+1,
IF(AND(OR(F354&lt;=Parámetros!$B$5,F354=0,F354=""),G354&lt;=Parámetros!$D$5),IF(OR(G354="",G354=0),Parámetros!$D$5-Parámetros!$B$5+1,G354-Parámetros!$B$5+1),
IF(AND(F354&gt;Parámetros!$B$5,OR(G354&gt;Parámetros!$D$5,G354="",G354=0)),Parámetros!$D$5-F354+1,
IF(AND(F354&gt;Parámetros!$B$5,G354&lt;=Parámetros!$D$5),G354-F354+1))))),0)
-
IF(H354=1,
COUNTIFS('Selección días no hábiles'!A:A,
IF(OR(F354=0,F354="",F354&lt;Parámetros!$B$5),"&gt;="&amp;Parámetros!$B$5,"&gt;="&amp;Listas!F354),
'Selección días no hábiles'!A:A,
IF(OR(G354=0,G354="",G354&gt;=Parámetros!$D$5),"&lt;="&amp;Parámetros!$D$5,"&lt;="&amp;Listas!G354),
'Selección días no hábiles'!C:C,"X"),0)</f>
        <v>43709</v>
      </c>
      <c r="K354" s="113">
        <f>IF(I354=1,
IF(AND(OR(F354=0,F354=""),OR(G354=0,G354="")),Parámetros!$D$8-Parámetros!$B$8+1,
IF(AND(F354&lt;=Parámetros!$B$8,OR(G354&gt;Parámetros!$D$8,G354="",G354=0)),Parámetros!$D$8-Parámetros!$B$8+1,
IF(AND(F354&lt;=Parámetros!$B$8,G354&lt;=Parámetros!$D$8),IF(OR(G354="",G354=0),Parámetros!$D$8-Parámetros!$B$8+1,G354-Parámetros!$B$8+1),
IF(AND(F354&gt;Parámetros!$B$8,OR(G354&gt;Parámetros!$D$8,G354="",G354=0)),Parámetros!$D$8-F354+1,
IF(AND(F354&gt;Parámetros!$B$8,G354&lt;=Parámetros!$D$8),G354-F354+1))))),0)
-
IF(I354=1,
COUNTIFS('Selección días no hábiles'!A:A,
IF(OR(F354=0,F354="",F354&lt;Parámetros!$B$8),"&gt;="&amp;Parámetros!$B$8,"&gt;="&amp;Listas!F354),
'Selección días no hábiles'!A:A,
IF(OR(G354=0,G354="",G354&gt;=Parámetros!$D$8),"&lt;="&amp;Parámetros!$D$8,"&lt;="&amp;Listas!G354),
'Selección días no hábiles'!C:C,"X"),0)</f>
        <v>1</v>
      </c>
    </row>
    <row r="355" spans="1:11">
      <c r="A355" s="23"/>
      <c r="B355" s="152">
        <v>28731121</v>
      </c>
      <c r="C355" s="153" t="s">
        <v>604</v>
      </c>
      <c r="D355" s="153" t="s">
        <v>1644</v>
      </c>
      <c r="E355" s="154" t="s">
        <v>244</v>
      </c>
      <c r="F355" s="146">
        <v>0</v>
      </c>
      <c r="G355" s="146">
        <v>0</v>
      </c>
      <c r="H355" s="113">
        <f>+IF(AND(OR(F355="",F355=0),OR(G355="",G355=0)),1,IF(AND(OR(F355&lt;=Parámetros!$B$5,F355=0,F355=""),OR(G355&gt;Parámetros!$B$5,G355="",G355=0)),1,IF(AND(F355&gt;Parámetros!$B$5,F355&lt;=Parámetros!$D$5,OR(Listas!G355&gt;Parámetros!$B$5,G355="",G355=0)),1,0)))</f>
        <v>1</v>
      </c>
      <c r="I355" s="113">
        <f>+IF(AND(OR(F355="",F355=0),OR(G355="",G355=0)),1,IF(AND(OR(F355&lt;=Parámetros!$B$8,F355=0,F355=""),OR(G355&gt;Parámetros!$B$8,G355="",G355=0)),1,IF(AND(F355&gt;Parámetros!$B$8,F355&lt;=Parámetros!$D$8,OR(Listas!G355&gt;Parámetros!$B$8,G355="",G355=0)),1,0)))</f>
        <v>1</v>
      </c>
      <c r="J355" s="113">
        <f>IF(H355=1,
IF(AND(OR(F355=0,F355=""),OR(G355=0,G355="")),Parámetros!$D$5-Parámetros!$B$5+1,
IF(AND(OR(F355&lt;=Parámetros!$B$5,F355=0,F355=""),OR(G355&gt;Parámetros!$D$5,G355="",G355=0)),Parámetros!$D$5-Parámetros!$B$5+1,
IF(AND(OR(F355&lt;=Parámetros!$B$5,F355=0,F355=""),G355&lt;=Parámetros!$D$5),IF(OR(G355="",G355=0),Parámetros!$D$5-Parámetros!$B$5+1,G355-Parámetros!$B$5+1),
IF(AND(F355&gt;Parámetros!$B$5,OR(G355&gt;Parámetros!$D$5,G355="",G355=0)),Parámetros!$D$5-F355+1,
IF(AND(F355&gt;Parámetros!$B$5,G355&lt;=Parámetros!$D$5),G355-F355+1))))),0)
-
IF(H355=1,
COUNTIFS('Selección días no hábiles'!A:A,
IF(OR(F355=0,F355="",F355&lt;Parámetros!$B$5),"&gt;="&amp;Parámetros!$B$5,"&gt;="&amp;Listas!F355),
'Selección días no hábiles'!A:A,
IF(OR(G355=0,G355="",G355&gt;=Parámetros!$D$5),"&lt;="&amp;Parámetros!$D$5,"&lt;="&amp;Listas!G355),
'Selección días no hábiles'!C:C,"X"),0)</f>
        <v>43709</v>
      </c>
      <c r="K355" s="113">
        <f>IF(I355=1,
IF(AND(OR(F355=0,F355=""),OR(G355=0,G355="")),Parámetros!$D$8-Parámetros!$B$8+1,
IF(AND(F355&lt;=Parámetros!$B$8,OR(G355&gt;Parámetros!$D$8,G355="",G355=0)),Parámetros!$D$8-Parámetros!$B$8+1,
IF(AND(F355&lt;=Parámetros!$B$8,G355&lt;=Parámetros!$D$8),IF(OR(G355="",G355=0),Parámetros!$D$8-Parámetros!$B$8+1,G355-Parámetros!$B$8+1),
IF(AND(F355&gt;Parámetros!$B$8,OR(G355&gt;Parámetros!$D$8,G355="",G355=0)),Parámetros!$D$8-F355+1,
IF(AND(F355&gt;Parámetros!$B$8,G355&lt;=Parámetros!$D$8),G355-F355+1))))),0)
-
IF(I355=1,
COUNTIFS('Selección días no hábiles'!A:A,
IF(OR(F355=0,F355="",F355&lt;Parámetros!$B$8),"&gt;="&amp;Parámetros!$B$8,"&gt;="&amp;Listas!F355),
'Selección días no hábiles'!A:A,
IF(OR(G355=0,G355="",G355&gt;=Parámetros!$D$8),"&lt;="&amp;Parámetros!$D$8,"&lt;="&amp;Listas!G355),
'Selección días no hábiles'!C:C,"X"),0)</f>
        <v>1</v>
      </c>
    </row>
    <row r="356" spans="1:11">
      <c r="A356" s="23"/>
      <c r="B356" s="152">
        <v>29986471</v>
      </c>
      <c r="C356" s="153" t="s">
        <v>605</v>
      </c>
      <c r="D356" s="153" t="s">
        <v>1645</v>
      </c>
      <c r="E356" s="154" t="s">
        <v>244</v>
      </c>
      <c r="F356" s="146">
        <v>0</v>
      </c>
      <c r="G356" s="146">
        <v>0</v>
      </c>
      <c r="H356" s="113">
        <f>+IF(AND(OR(F356="",F356=0),OR(G356="",G356=0)),1,IF(AND(OR(F356&lt;=Parámetros!$B$5,F356=0,F356=""),OR(G356&gt;Parámetros!$B$5,G356="",G356=0)),1,IF(AND(F356&gt;Parámetros!$B$5,F356&lt;=Parámetros!$D$5,OR(Listas!G356&gt;Parámetros!$B$5,G356="",G356=0)),1,0)))</f>
        <v>1</v>
      </c>
      <c r="I356" s="113">
        <f>+IF(AND(OR(F356="",F356=0),OR(G356="",G356=0)),1,IF(AND(OR(F356&lt;=Parámetros!$B$8,F356=0,F356=""),OR(G356&gt;Parámetros!$B$8,G356="",G356=0)),1,IF(AND(F356&gt;Parámetros!$B$8,F356&lt;=Parámetros!$D$8,OR(Listas!G356&gt;Parámetros!$B$8,G356="",G356=0)),1,0)))</f>
        <v>1</v>
      </c>
      <c r="J356" s="113">
        <f>IF(H356=1,
IF(AND(OR(F356=0,F356=""),OR(G356=0,G356="")),Parámetros!$D$5-Parámetros!$B$5+1,
IF(AND(OR(F356&lt;=Parámetros!$B$5,F356=0,F356=""),OR(G356&gt;Parámetros!$D$5,G356="",G356=0)),Parámetros!$D$5-Parámetros!$B$5+1,
IF(AND(OR(F356&lt;=Parámetros!$B$5,F356=0,F356=""),G356&lt;=Parámetros!$D$5),IF(OR(G356="",G356=0),Parámetros!$D$5-Parámetros!$B$5+1,G356-Parámetros!$B$5+1),
IF(AND(F356&gt;Parámetros!$B$5,OR(G356&gt;Parámetros!$D$5,G356="",G356=0)),Parámetros!$D$5-F356+1,
IF(AND(F356&gt;Parámetros!$B$5,G356&lt;=Parámetros!$D$5),G356-F356+1))))),0)
-
IF(H356=1,
COUNTIFS('Selección días no hábiles'!A:A,
IF(OR(F356=0,F356="",F356&lt;Parámetros!$B$5),"&gt;="&amp;Parámetros!$B$5,"&gt;="&amp;Listas!F356),
'Selección días no hábiles'!A:A,
IF(OR(G356=0,G356="",G356&gt;=Parámetros!$D$5),"&lt;="&amp;Parámetros!$D$5,"&lt;="&amp;Listas!G356),
'Selección días no hábiles'!C:C,"X"),0)</f>
        <v>43709</v>
      </c>
      <c r="K356" s="113">
        <f>IF(I356=1,
IF(AND(OR(F356=0,F356=""),OR(G356=0,G356="")),Parámetros!$D$8-Parámetros!$B$8+1,
IF(AND(F356&lt;=Parámetros!$B$8,OR(G356&gt;Parámetros!$D$8,G356="",G356=0)),Parámetros!$D$8-Parámetros!$B$8+1,
IF(AND(F356&lt;=Parámetros!$B$8,G356&lt;=Parámetros!$D$8),IF(OR(G356="",G356=0),Parámetros!$D$8-Parámetros!$B$8+1,G356-Parámetros!$B$8+1),
IF(AND(F356&gt;Parámetros!$B$8,OR(G356&gt;Parámetros!$D$8,G356="",G356=0)),Parámetros!$D$8-F356+1,
IF(AND(F356&gt;Parámetros!$B$8,G356&lt;=Parámetros!$D$8),G356-F356+1))))),0)
-
IF(I356=1,
COUNTIFS('Selección días no hábiles'!A:A,
IF(OR(F356=0,F356="",F356&lt;Parámetros!$B$8),"&gt;="&amp;Parámetros!$B$8,"&gt;="&amp;Listas!F356),
'Selección días no hábiles'!A:A,
IF(OR(G356=0,G356="",G356&gt;=Parámetros!$D$8),"&lt;="&amp;Parámetros!$D$8,"&lt;="&amp;Listas!G356),
'Selección días no hábiles'!C:C,"X"),0)</f>
        <v>1</v>
      </c>
    </row>
    <row r="357" spans="1:11">
      <c r="A357" s="23"/>
      <c r="B357" s="152">
        <v>26276765</v>
      </c>
      <c r="C357" s="153" t="s">
        <v>606</v>
      </c>
      <c r="D357" s="153" t="s">
        <v>1646</v>
      </c>
      <c r="E357" s="154" t="s">
        <v>244</v>
      </c>
      <c r="F357" s="146">
        <v>0</v>
      </c>
      <c r="G357" s="146">
        <v>0</v>
      </c>
      <c r="H357" s="113">
        <f>+IF(AND(OR(F357="",F357=0),OR(G357="",G357=0)),1,IF(AND(OR(F357&lt;=Parámetros!$B$5,F357=0,F357=""),OR(G357&gt;Parámetros!$B$5,G357="",G357=0)),1,IF(AND(F357&gt;Parámetros!$B$5,F357&lt;=Parámetros!$D$5,OR(Listas!G357&gt;Parámetros!$B$5,G357="",G357=0)),1,0)))</f>
        <v>1</v>
      </c>
      <c r="I357" s="113">
        <f>+IF(AND(OR(F357="",F357=0),OR(G357="",G357=0)),1,IF(AND(OR(F357&lt;=Parámetros!$B$8,F357=0,F357=""),OR(G357&gt;Parámetros!$B$8,G357="",G357=0)),1,IF(AND(F357&gt;Parámetros!$B$8,F357&lt;=Parámetros!$D$8,OR(Listas!G357&gt;Parámetros!$B$8,G357="",G357=0)),1,0)))</f>
        <v>1</v>
      </c>
      <c r="J357" s="113">
        <f>IF(H357=1,
IF(AND(OR(F357=0,F357=""),OR(G357=0,G357="")),Parámetros!$D$5-Parámetros!$B$5+1,
IF(AND(OR(F357&lt;=Parámetros!$B$5,F357=0,F357=""),OR(G357&gt;Parámetros!$D$5,G357="",G357=0)),Parámetros!$D$5-Parámetros!$B$5+1,
IF(AND(OR(F357&lt;=Parámetros!$B$5,F357=0,F357=""),G357&lt;=Parámetros!$D$5),IF(OR(G357="",G357=0),Parámetros!$D$5-Parámetros!$B$5+1,G357-Parámetros!$B$5+1),
IF(AND(F357&gt;Parámetros!$B$5,OR(G357&gt;Parámetros!$D$5,G357="",G357=0)),Parámetros!$D$5-F357+1,
IF(AND(F357&gt;Parámetros!$B$5,G357&lt;=Parámetros!$D$5),G357-F357+1))))),0)
-
IF(H357=1,
COUNTIFS('Selección días no hábiles'!A:A,
IF(OR(F357=0,F357="",F357&lt;Parámetros!$B$5),"&gt;="&amp;Parámetros!$B$5,"&gt;="&amp;Listas!F357),
'Selección días no hábiles'!A:A,
IF(OR(G357=0,G357="",G357&gt;=Parámetros!$D$5),"&lt;="&amp;Parámetros!$D$5,"&lt;="&amp;Listas!G357),
'Selección días no hábiles'!C:C,"X"),0)</f>
        <v>43709</v>
      </c>
      <c r="K357" s="113">
        <f>IF(I357=1,
IF(AND(OR(F357=0,F357=""),OR(G357=0,G357="")),Parámetros!$D$8-Parámetros!$B$8+1,
IF(AND(F357&lt;=Parámetros!$B$8,OR(G357&gt;Parámetros!$D$8,G357="",G357=0)),Parámetros!$D$8-Parámetros!$B$8+1,
IF(AND(F357&lt;=Parámetros!$B$8,G357&lt;=Parámetros!$D$8),IF(OR(G357="",G357=0),Parámetros!$D$8-Parámetros!$B$8+1,G357-Parámetros!$B$8+1),
IF(AND(F357&gt;Parámetros!$B$8,OR(G357&gt;Parámetros!$D$8,G357="",G357=0)),Parámetros!$D$8-F357+1,
IF(AND(F357&gt;Parámetros!$B$8,G357&lt;=Parámetros!$D$8),G357-F357+1))))),0)
-
IF(I357=1,
COUNTIFS('Selección días no hábiles'!A:A,
IF(OR(F357=0,F357="",F357&lt;Parámetros!$B$8),"&gt;="&amp;Parámetros!$B$8,"&gt;="&amp;Listas!F357),
'Selección días no hábiles'!A:A,
IF(OR(G357=0,G357="",G357&gt;=Parámetros!$D$8),"&lt;="&amp;Parámetros!$D$8,"&lt;="&amp;Listas!G357),
'Selección días no hábiles'!C:C,"X"),0)</f>
        <v>1</v>
      </c>
    </row>
    <row r="358" spans="1:11">
      <c r="A358" s="23"/>
      <c r="B358" s="152">
        <v>34162089</v>
      </c>
      <c r="C358" s="153" t="s">
        <v>607</v>
      </c>
      <c r="D358" s="153" t="s">
        <v>70</v>
      </c>
      <c r="E358" s="154" t="s">
        <v>244</v>
      </c>
      <c r="F358" s="146">
        <v>0</v>
      </c>
      <c r="G358" s="146">
        <v>0</v>
      </c>
      <c r="H358" s="113">
        <f>+IF(AND(OR(F358="",F358=0),OR(G358="",G358=0)),1,IF(AND(OR(F358&lt;=Parámetros!$B$5,F358=0,F358=""),OR(G358&gt;Parámetros!$B$5,G358="",G358=0)),1,IF(AND(F358&gt;Parámetros!$B$5,F358&lt;=Parámetros!$D$5,OR(Listas!G358&gt;Parámetros!$B$5,G358="",G358=0)),1,0)))</f>
        <v>1</v>
      </c>
      <c r="I358" s="113">
        <f>+IF(AND(OR(F358="",F358=0),OR(G358="",G358=0)),1,IF(AND(OR(F358&lt;=Parámetros!$B$8,F358=0,F358=""),OR(G358&gt;Parámetros!$B$8,G358="",G358=0)),1,IF(AND(F358&gt;Parámetros!$B$8,F358&lt;=Parámetros!$D$8,OR(Listas!G358&gt;Parámetros!$B$8,G358="",G358=0)),1,0)))</f>
        <v>1</v>
      </c>
      <c r="J358" s="113">
        <f>IF(H358=1,
IF(AND(OR(F358=0,F358=""),OR(G358=0,G358="")),Parámetros!$D$5-Parámetros!$B$5+1,
IF(AND(OR(F358&lt;=Parámetros!$B$5,F358=0,F358=""),OR(G358&gt;Parámetros!$D$5,G358="",G358=0)),Parámetros!$D$5-Parámetros!$B$5+1,
IF(AND(OR(F358&lt;=Parámetros!$B$5,F358=0,F358=""),G358&lt;=Parámetros!$D$5),IF(OR(G358="",G358=0),Parámetros!$D$5-Parámetros!$B$5+1,G358-Parámetros!$B$5+1),
IF(AND(F358&gt;Parámetros!$B$5,OR(G358&gt;Parámetros!$D$5,G358="",G358=0)),Parámetros!$D$5-F358+1,
IF(AND(F358&gt;Parámetros!$B$5,G358&lt;=Parámetros!$D$5),G358-F358+1))))),0)
-
IF(H358=1,
COUNTIFS('Selección días no hábiles'!A:A,
IF(OR(F358=0,F358="",F358&lt;Parámetros!$B$5),"&gt;="&amp;Parámetros!$B$5,"&gt;="&amp;Listas!F358),
'Selección días no hábiles'!A:A,
IF(OR(G358=0,G358="",G358&gt;=Parámetros!$D$5),"&lt;="&amp;Parámetros!$D$5,"&lt;="&amp;Listas!G358),
'Selección días no hábiles'!C:C,"X"),0)</f>
        <v>43709</v>
      </c>
      <c r="K358" s="113">
        <f>IF(I358=1,
IF(AND(OR(F358=0,F358=""),OR(G358=0,G358="")),Parámetros!$D$8-Parámetros!$B$8+1,
IF(AND(F358&lt;=Parámetros!$B$8,OR(G358&gt;Parámetros!$D$8,G358="",G358=0)),Parámetros!$D$8-Parámetros!$B$8+1,
IF(AND(F358&lt;=Parámetros!$B$8,G358&lt;=Parámetros!$D$8),IF(OR(G358="",G358=0),Parámetros!$D$8-Parámetros!$B$8+1,G358-Parámetros!$B$8+1),
IF(AND(F358&gt;Parámetros!$B$8,OR(G358&gt;Parámetros!$D$8,G358="",G358=0)),Parámetros!$D$8-F358+1,
IF(AND(F358&gt;Parámetros!$B$8,G358&lt;=Parámetros!$D$8),G358-F358+1))))),0)
-
IF(I358=1,
COUNTIFS('Selección días no hábiles'!A:A,
IF(OR(F358=0,F358="",F358&lt;Parámetros!$B$8),"&gt;="&amp;Parámetros!$B$8,"&gt;="&amp;Listas!F358),
'Selección días no hábiles'!A:A,
IF(OR(G358=0,G358="",G358&gt;=Parámetros!$D$8),"&lt;="&amp;Parámetros!$D$8,"&lt;="&amp;Listas!G358),
'Selección días no hábiles'!C:C,"X"),0)</f>
        <v>1</v>
      </c>
    </row>
    <row r="359" spans="1:11">
      <c r="A359" s="23"/>
      <c r="B359" s="152">
        <v>37471747</v>
      </c>
      <c r="C359" s="153" t="s">
        <v>608</v>
      </c>
      <c r="D359" s="153" t="s">
        <v>1647</v>
      </c>
      <c r="E359" s="154" t="s">
        <v>244</v>
      </c>
      <c r="F359" s="146">
        <v>0</v>
      </c>
      <c r="G359" s="146">
        <v>0</v>
      </c>
      <c r="H359" s="113">
        <f>+IF(AND(OR(F359="",F359=0),OR(G359="",G359=0)),1,IF(AND(OR(F359&lt;=Parámetros!$B$5,F359=0,F359=""),OR(G359&gt;Parámetros!$B$5,G359="",G359=0)),1,IF(AND(F359&gt;Parámetros!$B$5,F359&lt;=Parámetros!$D$5,OR(Listas!G359&gt;Parámetros!$B$5,G359="",G359=0)),1,0)))</f>
        <v>1</v>
      </c>
      <c r="I359" s="113">
        <f>+IF(AND(OR(F359="",F359=0),OR(G359="",G359=0)),1,IF(AND(OR(F359&lt;=Parámetros!$B$8,F359=0,F359=""),OR(G359&gt;Parámetros!$B$8,G359="",G359=0)),1,IF(AND(F359&gt;Parámetros!$B$8,F359&lt;=Parámetros!$D$8,OR(Listas!G359&gt;Parámetros!$B$8,G359="",G359=0)),1,0)))</f>
        <v>1</v>
      </c>
      <c r="J359" s="113">
        <f>IF(H359=1,
IF(AND(OR(F359=0,F359=""),OR(G359=0,G359="")),Parámetros!$D$5-Parámetros!$B$5+1,
IF(AND(OR(F359&lt;=Parámetros!$B$5,F359=0,F359=""),OR(G359&gt;Parámetros!$D$5,G359="",G359=0)),Parámetros!$D$5-Parámetros!$B$5+1,
IF(AND(OR(F359&lt;=Parámetros!$B$5,F359=0,F359=""),G359&lt;=Parámetros!$D$5),IF(OR(G359="",G359=0),Parámetros!$D$5-Parámetros!$B$5+1,G359-Parámetros!$B$5+1),
IF(AND(F359&gt;Parámetros!$B$5,OR(G359&gt;Parámetros!$D$5,G359="",G359=0)),Parámetros!$D$5-F359+1,
IF(AND(F359&gt;Parámetros!$B$5,G359&lt;=Parámetros!$D$5),G359-F359+1))))),0)
-
IF(H359=1,
COUNTIFS('Selección días no hábiles'!A:A,
IF(OR(F359=0,F359="",F359&lt;Parámetros!$B$5),"&gt;="&amp;Parámetros!$B$5,"&gt;="&amp;Listas!F359),
'Selección días no hábiles'!A:A,
IF(OR(G359=0,G359="",G359&gt;=Parámetros!$D$5),"&lt;="&amp;Parámetros!$D$5,"&lt;="&amp;Listas!G359),
'Selección días no hábiles'!C:C,"X"),0)</f>
        <v>43709</v>
      </c>
      <c r="K359" s="113">
        <f>IF(I359=1,
IF(AND(OR(F359=0,F359=""),OR(G359=0,G359="")),Parámetros!$D$8-Parámetros!$B$8+1,
IF(AND(F359&lt;=Parámetros!$B$8,OR(G359&gt;Parámetros!$D$8,G359="",G359=0)),Parámetros!$D$8-Parámetros!$B$8+1,
IF(AND(F359&lt;=Parámetros!$B$8,G359&lt;=Parámetros!$D$8),IF(OR(G359="",G359=0),Parámetros!$D$8-Parámetros!$B$8+1,G359-Parámetros!$B$8+1),
IF(AND(F359&gt;Parámetros!$B$8,OR(G359&gt;Parámetros!$D$8,G359="",G359=0)),Parámetros!$D$8-F359+1,
IF(AND(F359&gt;Parámetros!$B$8,G359&lt;=Parámetros!$D$8),G359-F359+1))))),0)
-
IF(I359=1,
COUNTIFS('Selección días no hábiles'!A:A,
IF(OR(F359=0,F359="",F359&lt;Parámetros!$B$8),"&gt;="&amp;Parámetros!$B$8,"&gt;="&amp;Listas!F359),
'Selección días no hábiles'!A:A,
IF(OR(G359=0,G359="",G359&gt;=Parámetros!$D$8),"&lt;="&amp;Parámetros!$D$8,"&lt;="&amp;Listas!G359),
'Selección días no hábiles'!C:C,"X"),0)</f>
        <v>1</v>
      </c>
    </row>
    <row r="360" spans="1:11">
      <c r="A360" s="23"/>
      <c r="B360" s="152">
        <v>29139474</v>
      </c>
      <c r="C360" s="153" t="s">
        <v>609</v>
      </c>
      <c r="D360" s="153" t="s">
        <v>1648</v>
      </c>
      <c r="E360" s="154" t="s">
        <v>244</v>
      </c>
      <c r="F360" s="146">
        <v>0</v>
      </c>
      <c r="G360" s="146">
        <v>0</v>
      </c>
      <c r="H360" s="113">
        <f>+IF(AND(OR(F360="",F360=0),OR(G360="",G360=0)),1,IF(AND(OR(F360&lt;=Parámetros!$B$5,F360=0,F360=""),OR(G360&gt;Parámetros!$B$5,G360="",G360=0)),1,IF(AND(F360&gt;Parámetros!$B$5,F360&lt;=Parámetros!$D$5,OR(Listas!G360&gt;Parámetros!$B$5,G360="",G360=0)),1,0)))</f>
        <v>1</v>
      </c>
      <c r="I360" s="113">
        <f>+IF(AND(OR(F360="",F360=0),OR(G360="",G360=0)),1,IF(AND(OR(F360&lt;=Parámetros!$B$8,F360=0,F360=""),OR(G360&gt;Parámetros!$B$8,G360="",G360=0)),1,IF(AND(F360&gt;Parámetros!$B$8,F360&lt;=Parámetros!$D$8,OR(Listas!G360&gt;Parámetros!$B$8,G360="",G360=0)),1,0)))</f>
        <v>1</v>
      </c>
      <c r="J360" s="113">
        <f>IF(H360=1,
IF(AND(OR(F360=0,F360=""),OR(G360=0,G360="")),Parámetros!$D$5-Parámetros!$B$5+1,
IF(AND(OR(F360&lt;=Parámetros!$B$5,F360=0,F360=""),OR(G360&gt;Parámetros!$D$5,G360="",G360=0)),Parámetros!$D$5-Parámetros!$B$5+1,
IF(AND(OR(F360&lt;=Parámetros!$B$5,F360=0,F360=""),G360&lt;=Parámetros!$D$5),IF(OR(G360="",G360=0),Parámetros!$D$5-Parámetros!$B$5+1,G360-Parámetros!$B$5+1),
IF(AND(F360&gt;Parámetros!$B$5,OR(G360&gt;Parámetros!$D$5,G360="",G360=0)),Parámetros!$D$5-F360+1,
IF(AND(F360&gt;Parámetros!$B$5,G360&lt;=Parámetros!$D$5),G360-F360+1))))),0)
-
IF(H360=1,
COUNTIFS('Selección días no hábiles'!A:A,
IF(OR(F360=0,F360="",F360&lt;Parámetros!$B$5),"&gt;="&amp;Parámetros!$B$5,"&gt;="&amp;Listas!F360),
'Selección días no hábiles'!A:A,
IF(OR(G360=0,G360="",G360&gt;=Parámetros!$D$5),"&lt;="&amp;Parámetros!$D$5,"&lt;="&amp;Listas!G360),
'Selección días no hábiles'!C:C,"X"),0)</f>
        <v>43709</v>
      </c>
      <c r="K360" s="113">
        <f>IF(I360=1,
IF(AND(OR(F360=0,F360=""),OR(G360=0,G360="")),Parámetros!$D$8-Parámetros!$B$8+1,
IF(AND(F360&lt;=Parámetros!$B$8,OR(G360&gt;Parámetros!$D$8,G360="",G360=0)),Parámetros!$D$8-Parámetros!$B$8+1,
IF(AND(F360&lt;=Parámetros!$B$8,G360&lt;=Parámetros!$D$8),IF(OR(G360="",G360=0),Parámetros!$D$8-Parámetros!$B$8+1,G360-Parámetros!$B$8+1),
IF(AND(F360&gt;Parámetros!$B$8,OR(G360&gt;Parámetros!$D$8,G360="",G360=0)),Parámetros!$D$8-F360+1,
IF(AND(F360&gt;Parámetros!$B$8,G360&lt;=Parámetros!$D$8),G360-F360+1))))),0)
-
IF(I360=1,
COUNTIFS('Selección días no hábiles'!A:A,
IF(OR(F360=0,F360="",F360&lt;Parámetros!$B$8),"&gt;="&amp;Parámetros!$B$8,"&gt;="&amp;Listas!F360),
'Selección días no hábiles'!A:A,
IF(OR(G360=0,G360="",G360&gt;=Parámetros!$D$8),"&lt;="&amp;Parámetros!$D$8,"&lt;="&amp;Listas!G360),
'Selección días no hábiles'!C:C,"X"),0)</f>
        <v>1</v>
      </c>
    </row>
    <row r="361" spans="1:11">
      <c r="A361" s="23"/>
      <c r="B361" s="152">
        <v>31222671</v>
      </c>
      <c r="C361" s="153" t="s">
        <v>610</v>
      </c>
      <c r="D361" s="153" t="s">
        <v>1649</v>
      </c>
      <c r="E361" s="154" t="s">
        <v>244</v>
      </c>
      <c r="F361" s="146">
        <v>0</v>
      </c>
      <c r="G361" s="146">
        <v>0</v>
      </c>
      <c r="H361" s="113">
        <f>+IF(AND(OR(F361="",F361=0),OR(G361="",G361=0)),1,IF(AND(OR(F361&lt;=Parámetros!$B$5,F361=0,F361=""),OR(G361&gt;Parámetros!$B$5,G361="",G361=0)),1,IF(AND(F361&gt;Parámetros!$B$5,F361&lt;=Parámetros!$D$5,OR(Listas!G361&gt;Parámetros!$B$5,G361="",G361=0)),1,0)))</f>
        <v>1</v>
      </c>
      <c r="I361" s="113">
        <f>+IF(AND(OR(F361="",F361=0),OR(G361="",G361=0)),1,IF(AND(OR(F361&lt;=Parámetros!$B$8,F361=0,F361=""),OR(G361&gt;Parámetros!$B$8,G361="",G361=0)),1,IF(AND(F361&gt;Parámetros!$B$8,F361&lt;=Parámetros!$D$8,OR(Listas!G361&gt;Parámetros!$B$8,G361="",G361=0)),1,0)))</f>
        <v>1</v>
      </c>
      <c r="J361" s="113">
        <f>IF(H361=1,
IF(AND(OR(F361=0,F361=""),OR(G361=0,G361="")),Parámetros!$D$5-Parámetros!$B$5+1,
IF(AND(OR(F361&lt;=Parámetros!$B$5,F361=0,F361=""),OR(G361&gt;Parámetros!$D$5,G361="",G361=0)),Parámetros!$D$5-Parámetros!$B$5+1,
IF(AND(OR(F361&lt;=Parámetros!$B$5,F361=0,F361=""),G361&lt;=Parámetros!$D$5),IF(OR(G361="",G361=0),Parámetros!$D$5-Parámetros!$B$5+1,G361-Parámetros!$B$5+1),
IF(AND(F361&gt;Parámetros!$B$5,OR(G361&gt;Parámetros!$D$5,G361="",G361=0)),Parámetros!$D$5-F361+1,
IF(AND(F361&gt;Parámetros!$B$5,G361&lt;=Parámetros!$D$5),G361-F361+1))))),0)
-
IF(H361=1,
COUNTIFS('Selección días no hábiles'!A:A,
IF(OR(F361=0,F361="",F361&lt;Parámetros!$B$5),"&gt;="&amp;Parámetros!$B$5,"&gt;="&amp;Listas!F361),
'Selección días no hábiles'!A:A,
IF(OR(G361=0,G361="",G361&gt;=Parámetros!$D$5),"&lt;="&amp;Parámetros!$D$5,"&lt;="&amp;Listas!G361),
'Selección días no hábiles'!C:C,"X"),0)</f>
        <v>43709</v>
      </c>
      <c r="K361" s="113">
        <f>IF(I361=1,
IF(AND(OR(F361=0,F361=""),OR(G361=0,G361="")),Parámetros!$D$8-Parámetros!$B$8+1,
IF(AND(F361&lt;=Parámetros!$B$8,OR(G361&gt;Parámetros!$D$8,G361="",G361=0)),Parámetros!$D$8-Parámetros!$B$8+1,
IF(AND(F361&lt;=Parámetros!$B$8,G361&lt;=Parámetros!$D$8),IF(OR(G361="",G361=0),Parámetros!$D$8-Parámetros!$B$8+1,G361-Parámetros!$B$8+1),
IF(AND(F361&gt;Parámetros!$B$8,OR(G361&gt;Parámetros!$D$8,G361="",G361=0)),Parámetros!$D$8-F361+1,
IF(AND(F361&gt;Parámetros!$B$8,G361&lt;=Parámetros!$D$8),G361-F361+1))))),0)
-
IF(I361=1,
COUNTIFS('Selección días no hábiles'!A:A,
IF(OR(F361=0,F361="",F361&lt;Parámetros!$B$8),"&gt;="&amp;Parámetros!$B$8,"&gt;="&amp;Listas!F361),
'Selección días no hábiles'!A:A,
IF(OR(G361=0,G361="",G361&gt;=Parámetros!$D$8),"&lt;="&amp;Parámetros!$D$8,"&lt;="&amp;Listas!G361),
'Selección días no hábiles'!C:C,"X"),0)</f>
        <v>1</v>
      </c>
    </row>
    <row r="362" spans="1:11">
      <c r="A362" s="23"/>
      <c r="B362" s="152">
        <v>34014368</v>
      </c>
      <c r="C362" s="153" t="s">
        <v>611</v>
      </c>
      <c r="D362" s="153" t="s">
        <v>1500</v>
      </c>
      <c r="E362" s="154" t="s">
        <v>244</v>
      </c>
      <c r="F362" s="146">
        <v>0</v>
      </c>
      <c r="G362" s="146">
        <v>0</v>
      </c>
      <c r="H362" s="113">
        <f>+IF(AND(OR(F362="",F362=0),OR(G362="",G362=0)),1,IF(AND(OR(F362&lt;=Parámetros!$B$5,F362=0,F362=""),OR(G362&gt;Parámetros!$B$5,G362="",G362=0)),1,IF(AND(F362&gt;Parámetros!$B$5,F362&lt;=Parámetros!$D$5,OR(Listas!G362&gt;Parámetros!$B$5,G362="",G362=0)),1,0)))</f>
        <v>1</v>
      </c>
      <c r="I362" s="113">
        <f>+IF(AND(OR(F362="",F362=0),OR(G362="",G362=0)),1,IF(AND(OR(F362&lt;=Parámetros!$B$8,F362=0,F362=""),OR(G362&gt;Parámetros!$B$8,G362="",G362=0)),1,IF(AND(F362&gt;Parámetros!$B$8,F362&lt;=Parámetros!$D$8,OR(Listas!G362&gt;Parámetros!$B$8,G362="",G362=0)),1,0)))</f>
        <v>1</v>
      </c>
      <c r="J362" s="113">
        <f>IF(H362=1,
IF(AND(OR(F362=0,F362=""),OR(G362=0,G362="")),Parámetros!$D$5-Parámetros!$B$5+1,
IF(AND(OR(F362&lt;=Parámetros!$B$5,F362=0,F362=""),OR(G362&gt;Parámetros!$D$5,G362="",G362=0)),Parámetros!$D$5-Parámetros!$B$5+1,
IF(AND(OR(F362&lt;=Parámetros!$B$5,F362=0,F362=""),G362&lt;=Parámetros!$D$5),IF(OR(G362="",G362=0),Parámetros!$D$5-Parámetros!$B$5+1,G362-Parámetros!$B$5+1),
IF(AND(F362&gt;Parámetros!$B$5,OR(G362&gt;Parámetros!$D$5,G362="",G362=0)),Parámetros!$D$5-F362+1,
IF(AND(F362&gt;Parámetros!$B$5,G362&lt;=Parámetros!$D$5),G362-F362+1))))),0)
-
IF(H362=1,
COUNTIFS('Selección días no hábiles'!A:A,
IF(OR(F362=0,F362="",F362&lt;Parámetros!$B$5),"&gt;="&amp;Parámetros!$B$5,"&gt;="&amp;Listas!F362),
'Selección días no hábiles'!A:A,
IF(OR(G362=0,G362="",G362&gt;=Parámetros!$D$5),"&lt;="&amp;Parámetros!$D$5,"&lt;="&amp;Listas!G362),
'Selección días no hábiles'!C:C,"X"),0)</f>
        <v>43709</v>
      </c>
      <c r="K362" s="113">
        <f>IF(I362=1,
IF(AND(OR(F362=0,F362=""),OR(G362=0,G362="")),Parámetros!$D$8-Parámetros!$B$8+1,
IF(AND(F362&lt;=Parámetros!$B$8,OR(G362&gt;Parámetros!$D$8,G362="",G362=0)),Parámetros!$D$8-Parámetros!$B$8+1,
IF(AND(F362&lt;=Parámetros!$B$8,G362&lt;=Parámetros!$D$8),IF(OR(G362="",G362=0),Parámetros!$D$8-Parámetros!$B$8+1,G362-Parámetros!$B$8+1),
IF(AND(F362&gt;Parámetros!$B$8,OR(G362&gt;Parámetros!$D$8,G362="",G362=0)),Parámetros!$D$8-F362+1,
IF(AND(F362&gt;Parámetros!$B$8,G362&lt;=Parámetros!$D$8),G362-F362+1))))),0)
-
IF(I362=1,
COUNTIFS('Selección días no hábiles'!A:A,
IF(OR(F362=0,F362="",F362&lt;Parámetros!$B$8),"&gt;="&amp;Parámetros!$B$8,"&gt;="&amp;Listas!F362),
'Selección días no hábiles'!A:A,
IF(OR(G362=0,G362="",G362&gt;=Parámetros!$D$8),"&lt;="&amp;Parámetros!$D$8,"&lt;="&amp;Listas!G362),
'Selección días no hábiles'!C:C,"X"),0)</f>
        <v>1</v>
      </c>
    </row>
    <row r="363" spans="1:11">
      <c r="A363" s="23"/>
      <c r="B363" s="152">
        <v>30176658</v>
      </c>
      <c r="C363" s="153" t="s">
        <v>612</v>
      </c>
      <c r="D363" s="153" t="s">
        <v>1650</v>
      </c>
      <c r="E363" s="154" t="s">
        <v>244</v>
      </c>
      <c r="F363" s="146">
        <v>0</v>
      </c>
      <c r="G363" s="146">
        <v>0</v>
      </c>
      <c r="H363" s="113">
        <f>+IF(AND(OR(F363="",F363=0),OR(G363="",G363=0)),1,IF(AND(OR(F363&lt;=Parámetros!$B$5,F363=0,F363=""),OR(G363&gt;Parámetros!$B$5,G363="",G363=0)),1,IF(AND(F363&gt;Parámetros!$B$5,F363&lt;=Parámetros!$D$5,OR(Listas!G363&gt;Parámetros!$B$5,G363="",G363=0)),1,0)))</f>
        <v>1</v>
      </c>
      <c r="I363" s="113">
        <f>+IF(AND(OR(F363="",F363=0),OR(G363="",G363=0)),1,IF(AND(OR(F363&lt;=Parámetros!$B$8,F363=0,F363=""),OR(G363&gt;Parámetros!$B$8,G363="",G363=0)),1,IF(AND(F363&gt;Parámetros!$B$8,F363&lt;=Parámetros!$D$8,OR(Listas!G363&gt;Parámetros!$B$8,G363="",G363=0)),1,0)))</f>
        <v>1</v>
      </c>
      <c r="J363" s="113">
        <f>IF(H363=1,
IF(AND(OR(F363=0,F363=""),OR(G363=0,G363="")),Parámetros!$D$5-Parámetros!$B$5+1,
IF(AND(OR(F363&lt;=Parámetros!$B$5,F363=0,F363=""),OR(G363&gt;Parámetros!$D$5,G363="",G363=0)),Parámetros!$D$5-Parámetros!$B$5+1,
IF(AND(OR(F363&lt;=Parámetros!$B$5,F363=0,F363=""),G363&lt;=Parámetros!$D$5),IF(OR(G363="",G363=0),Parámetros!$D$5-Parámetros!$B$5+1,G363-Parámetros!$B$5+1),
IF(AND(F363&gt;Parámetros!$B$5,OR(G363&gt;Parámetros!$D$5,G363="",G363=0)),Parámetros!$D$5-F363+1,
IF(AND(F363&gt;Parámetros!$B$5,G363&lt;=Parámetros!$D$5),G363-F363+1))))),0)
-
IF(H363=1,
COUNTIFS('Selección días no hábiles'!A:A,
IF(OR(F363=0,F363="",F363&lt;Parámetros!$B$5),"&gt;="&amp;Parámetros!$B$5,"&gt;="&amp;Listas!F363),
'Selección días no hábiles'!A:A,
IF(OR(G363=0,G363="",G363&gt;=Parámetros!$D$5),"&lt;="&amp;Parámetros!$D$5,"&lt;="&amp;Listas!G363),
'Selección días no hábiles'!C:C,"X"),0)</f>
        <v>43709</v>
      </c>
      <c r="K363" s="113">
        <f>IF(I363=1,
IF(AND(OR(F363=0,F363=""),OR(G363=0,G363="")),Parámetros!$D$8-Parámetros!$B$8+1,
IF(AND(F363&lt;=Parámetros!$B$8,OR(G363&gt;Parámetros!$D$8,G363="",G363=0)),Parámetros!$D$8-Parámetros!$B$8+1,
IF(AND(F363&lt;=Parámetros!$B$8,G363&lt;=Parámetros!$D$8),IF(OR(G363="",G363=0),Parámetros!$D$8-Parámetros!$B$8+1,G363-Parámetros!$B$8+1),
IF(AND(F363&gt;Parámetros!$B$8,OR(G363&gt;Parámetros!$D$8,G363="",G363=0)),Parámetros!$D$8-F363+1,
IF(AND(F363&gt;Parámetros!$B$8,G363&lt;=Parámetros!$D$8),G363-F363+1))))),0)
-
IF(I363=1,
COUNTIFS('Selección días no hábiles'!A:A,
IF(OR(F363=0,F363="",F363&lt;Parámetros!$B$8),"&gt;="&amp;Parámetros!$B$8,"&gt;="&amp;Listas!F363),
'Selección días no hábiles'!A:A,
IF(OR(G363=0,G363="",G363&gt;=Parámetros!$D$8),"&lt;="&amp;Parámetros!$D$8,"&lt;="&amp;Listas!G363),
'Selección días no hábiles'!C:C,"X"),0)</f>
        <v>1</v>
      </c>
    </row>
    <row r="364" spans="1:11">
      <c r="A364" s="23"/>
      <c r="B364" s="152">
        <v>37283651</v>
      </c>
      <c r="C364" s="153" t="s">
        <v>613</v>
      </c>
      <c r="D364" s="153" t="s">
        <v>1651</v>
      </c>
      <c r="E364" s="154" t="s">
        <v>244</v>
      </c>
      <c r="F364" s="146">
        <v>0</v>
      </c>
      <c r="G364" s="146">
        <v>0</v>
      </c>
      <c r="H364" s="113">
        <f>+IF(AND(OR(F364="",F364=0),OR(G364="",G364=0)),1,IF(AND(OR(F364&lt;=Parámetros!$B$5,F364=0,F364=""),OR(G364&gt;Parámetros!$B$5,G364="",G364=0)),1,IF(AND(F364&gt;Parámetros!$B$5,F364&lt;=Parámetros!$D$5,OR(Listas!G364&gt;Parámetros!$B$5,G364="",G364=0)),1,0)))</f>
        <v>1</v>
      </c>
      <c r="I364" s="113">
        <f>+IF(AND(OR(F364="",F364=0),OR(G364="",G364=0)),1,IF(AND(OR(F364&lt;=Parámetros!$B$8,F364=0,F364=""),OR(G364&gt;Parámetros!$B$8,G364="",G364=0)),1,IF(AND(F364&gt;Parámetros!$B$8,F364&lt;=Parámetros!$D$8,OR(Listas!G364&gt;Parámetros!$B$8,G364="",G364=0)),1,0)))</f>
        <v>1</v>
      </c>
      <c r="J364" s="113">
        <f>IF(H364=1,
IF(AND(OR(F364=0,F364=""),OR(G364=0,G364="")),Parámetros!$D$5-Parámetros!$B$5+1,
IF(AND(OR(F364&lt;=Parámetros!$B$5,F364=0,F364=""),OR(G364&gt;Parámetros!$D$5,G364="",G364=0)),Parámetros!$D$5-Parámetros!$B$5+1,
IF(AND(OR(F364&lt;=Parámetros!$B$5,F364=0,F364=""),G364&lt;=Parámetros!$D$5),IF(OR(G364="",G364=0),Parámetros!$D$5-Parámetros!$B$5+1,G364-Parámetros!$B$5+1),
IF(AND(F364&gt;Parámetros!$B$5,OR(G364&gt;Parámetros!$D$5,G364="",G364=0)),Parámetros!$D$5-F364+1,
IF(AND(F364&gt;Parámetros!$B$5,G364&lt;=Parámetros!$D$5),G364-F364+1))))),0)
-
IF(H364=1,
COUNTIFS('Selección días no hábiles'!A:A,
IF(OR(F364=0,F364="",F364&lt;Parámetros!$B$5),"&gt;="&amp;Parámetros!$B$5,"&gt;="&amp;Listas!F364),
'Selección días no hábiles'!A:A,
IF(OR(G364=0,G364="",G364&gt;=Parámetros!$D$5),"&lt;="&amp;Parámetros!$D$5,"&lt;="&amp;Listas!G364),
'Selección días no hábiles'!C:C,"X"),0)</f>
        <v>43709</v>
      </c>
      <c r="K364" s="113">
        <f>IF(I364=1,
IF(AND(OR(F364=0,F364=""),OR(G364=0,G364="")),Parámetros!$D$8-Parámetros!$B$8+1,
IF(AND(F364&lt;=Parámetros!$B$8,OR(G364&gt;Parámetros!$D$8,G364="",G364=0)),Parámetros!$D$8-Parámetros!$B$8+1,
IF(AND(F364&lt;=Parámetros!$B$8,G364&lt;=Parámetros!$D$8),IF(OR(G364="",G364=0),Parámetros!$D$8-Parámetros!$B$8+1,G364-Parámetros!$B$8+1),
IF(AND(F364&gt;Parámetros!$B$8,OR(G364&gt;Parámetros!$D$8,G364="",G364=0)),Parámetros!$D$8-F364+1,
IF(AND(F364&gt;Parámetros!$B$8,G364&lt;=Parámetros!$D$8),G364-F364+1))))),0)
-
IF(I364=1,
COUNTIFS('Selección días no hábiles'!A:A,
IF(OR(F364=0,F364="",F364&lt;Parámetros!$B$8),"&gt;="&amp;Parámetros!$B$8,"&gt;="&amp;Listas!F364),
'Selección días no hábiles'!A:A,
IF(OR(G364=0,G364="",G364&gt;=Parámetros!$D$8),"&lt;="&amp;Parámetros!$D$8,"&lt;="&amp;Listas!G364),
'Selección días no hábiles'!C:C,"X"),0)</f>
        <v>1</v>
      </c>
    </row>
    <row r="365" spans="1:11">
      <c r="A365" s="23"/>
      <c r="B365" s="152">
        <v>35024588</v>
      </c>
      <c r="C365" s="153" t="s">
        <v>614</v>
      </c>
      <c r="D365" s="153" t="s">
        <v>1652</v>
      </c>
      <c r="E365" s="154" t="s">
        <v>244</v>
      </c>
      <c r="F365" s="146">
        <v>0</v>
      </c>
      <c r="G365" s="146">
        <v>0</v>
      </c>
      <c r="H365" s="113">
        <f>+IF(AND(OR(F365="",F365=0),OR(G365="",G365=0)),1,IF(AND(OR(F365&lt;=Parámetros!$B$5,F365=0,F365=""),OR(G365&gt;Parámetros!$B$5,G365="",G365=0)),1,IF(AND(F365&gt;Parámetros!$B$5,F365&lt;=Parámetros!$D$5,OR(Listas!G365&gt;Parámetros!$B$5,G365="",G365=0)),1,0)))</f>
        <v>1</v>
      </c>
      <c r="I365" s="113">
        <f>+IF(AND(OR(F365="",F365=0),OR(G365="",G365=0)),1,IF(AND(OR(F365&lt;=Parámetros!$B$8,F365=0,F365=""),OR(G365&gt;Parámetros!$B$8,G365="",G365=0)),1,IF(AND(F365&gt;Parámetros!$B$8,F365&lt;=Parámetros!$D$8,OR(Listas!G365&gt;Parámetros!$B$8,G365="",G365=0)),1,0)))</f>
        <v>1</v>
      </c>
      <c r="J365" s="113">
        <f>IF(H365=1,
IF(AND(OR(F365=0,F365=""),OR(G365=0,G365="")),Parámetros!$D$5-Parámetros!$B$5+1,
IF(AND(OR(F365&lt;=Parámetros!$B$5,F365=0,F365=""),OR(G365&gt;Parámetros!$D$5,G365="",G365=0)),Parámetros!$D$5-Parámetros!$B$5+1,
IF(AND(OR(F365&lt;=Parámetros!$B$5,F365=0,F365=""),G365&lt;=Parámetros!$D$5),IF(OR(G365="",G365=0),Parámetros!$D$5-Parámetros!$B$5+1,G365-Parámetros!$B$5+1),
IF(AND(F365&gt;Parámetros!$B$5,OR(G365&gt;Parámetros!$D$5,G365="",G365=0)),Parámetros!$D$5-F365+1,
IF(AND(F365&gt;Parámetros!$B$5,G365&lt;=Parámetros!$D$5),G365-F365+1))))),0)
-
IF(H365=1,
COUNTIFS('Selección días no hábiles'!A:A,
IF(OR(F365=0,F365="",F365&lt;Parámetros!$B$5),"&gt;="&amp;Parámetros!$B$5,"&gt;="&amp;Listas!F365),
'Selección días no hábiles'!A:A,
IF(OR(G365=0,G365="",G365&gt;=Parámetros!$D$5),"&lt;="&amp;Parámetros!$D$5,"&lt;="&amp;Listas!G365),
'Selección días no hábiles'!C:C,"X"),0)</f>
        <v>43709</v>
      </c>
      <c r="K365" s="113">
        <f>IF(I365=1,
IF(AND(OR(F365=0,F365=""),OR(G365=0,G365="")),Parámetros!$D$8-Parámetros!$B$8+1,
IF(AND(F365&lt;=Parámetros!$B$8,OR(G365&gt;Parámetros!$D$8,G365="",G365=0)),Parámetros!$D$8-Parámetros!$B$8+1,
IF(AND(F365&lt;=Parámetros!$B$8,G365&lt;=Parámetros!$D$8),IF(OR(G365="",G365=0),Parámetros!$D$8-Parámetros!$B$8+1,G365-Parámetros!$B$8+1),
IF(AND(F365&gt;Parámetros!$B$8,OR(G365&gt;Parámetros!$D$8,G365="",G365=0)),Parámetros!$D$8-F365+1,
IF(AND(F365&gt;Parámetros!$B$8,G365&lt;=Parámetros!$D$8),G365-F365+1))))),0)
-
IF(I365=1,
COUNTIFS('Selección días no hábiles'!A:A,
IF(OR(F365=0,F365="",F365&lt;Parámetros!$B$8),"&gt;="&amp;Parámetros!$B$8,"&gt;="&amp;Listas!F365),
'Selección días no hábiles'!A:A,
IF(OR(G365=0,G365="",G365&gt;=Parámetros!$D$8),"&lt;="&amp;Parámetros!$D$8,"&lt;="&amp;Listas!G365),
'Selección días no hábiles'!C:C,"X"),0)</f>
        <v>1</v>
      </c>
    </row>
    <row r="366" spans="1:11">
      <c r="A366" s="23"/>
      <c r="B366" s="152">
        <v>13699470</v>
      </c>
      <c r="C366" s="153" t="s">
        <v>615</v>
      </c>
      <c r="D366" s="153" t="s">
        <v>1653</v>
      </c>
      <c r="E366" s="154" t="s">
        <v>244</v>
      </c>
      <c r="F366" s="146">
        <v>0</v>
      </c>
      <c r="G366" s="146">
        <v>0</v>
      </c>
      <c r="H366" s="113">
        <f>+IF(AND(OR(F366="",F366=0),OR(G366="",G366=0)),1,IF(AND(OR(F366&lt;=Parámetros!$B$5,F366=0,F366=""),OR(G366&gt;Parámetros!$B$5,G366="",G366=0)),1,IF(AND(F366&gt;Parámetros!$B$5,F366&lt;=Parámetros!$D$5,OR(Listas!G366&gt;Parámetros!$B$5,G366="",G366=0)),1,0)))</f>
        <v>1</v>
      </c>
      <c r="I366" s="113">
        <f>+IF(AND(OR(F366="",F366=0),OR(G366="",G366=0)),1,IF(AND(OR(F366&lt;=Parámetros!$B$8,F366=0,F366=""),OR(G366&gt;Parámetros!$B$8,G366="",G366=0)),1,IF(AND(F366&gt;Parámetros!$B$8,F366&lt;=Parámetros!$D$8,OR(Listas!G366&gt;Parámetros!$B$8,G366="",G366=0)),1,0)))</f>
        <v>1</v>
      </c>
      <c r="J366" s="113">
        <f>IF(H366=1,
IF(AND(OR(F366=0,F366=""),OR(G366=0,G366="")),Parámetros!$D$5-Parámetros!$B$5+1,
IF(AND(OR(F366&lt;=Parámetros!$B$5,F366=0,F366=""),OR(G366&gt;Parámetros!$D$5,G366="",G366=0)),Parámetros!$D$5-Parámetros!$B$5+1,
IF(AND(OR(F366&lt;=Parámetros!$B$5,F366=0,F366=""),G366&lt;=Parámetros!$D$5),IF(OR(G366="",G366=0),Parámetros!$D$5-Parámetros!$B$5+1,G366-Parámetros!$B$5+1),
IF(AND(F366&gt;Parámetros!$B$5,OR(G366&gt;Parámetros!$D$5,G366="",G366=0)),Parámetros!$D$5-F366+1,
IF(AND(F366&gt;Parámetros!$B$5,G366&lt;=Parámetros!$D$5),G366-F366+1))))),0)
-
IF(H366=1,
COUNTIFS('Selección días no hábiles'!A:A,
IF(OR(F366=0,F366="",F366&lt;Parámetros!$B$5),"&gt;="&amp;Parámetros!$B$5,"&gt;="&amp;Listas!F366),
'Selección días no hábiles'!A:A,
IF(OR(G366=0,G366="",G366&gt;=Parámetros!$D$5),"&lt;="&amp;Parámetros!$D$5,"&lt;="&amp;Listas!G366),
'Selección días no hábiles'!C:C,"X"),0)</f>
        <v>43709</v>
      </c>
      <c r="K366" s="113">
        <f>IF(I366=1,
IF(AND(OR(F366=0,F366=""),OR(G366=0,G366="")),Parámetros!$D$8-Parámetros!$B$8+1,
IF(AND(F366&lt;=Parámetros!$B$8,OR(G366&gt;Parámetros!$D$8,G366="",G366=0)),Parámetros!$D$8-Parámetros!$B$8+1,
IF(AND(F366&lt;=Parámetros!$B$8,G366&lt;=Parámetros!$D$8),IF(OR(G366="",G366=0),Parámetros!$D$8-Parámetros!$B$8+1,G366-Parámetros!$B$8+1),
IF(AND(F366&gt;Parámetros!$B$8,OR(G366&gt;Parámetros!$D$8,G366="",G366=0)),Parámetros!$D$8-F366+1,
IF(AND(F366&gt;Parámetros!$B$8,G366&lt;=Parámetros!$D$8),G366-F366+1))))),0)
-
IF(I366=1,
COUNTIFS('Selección días no hábiles'!A:A,
IF(OR(F366=0,F366="",F366&lt;Parámetros!$B$8),"&gt;="&amp;Parámetros!$B$8,"&gt;="&amp;Listas!F366),
'Selección días no hábiles'!A:A,
IF(OR(G366=0,G366="",G366&gt;=Parámetros!$D$8),"&lt;="&amp;Parámetros!$D$8,"&lt;="&amp;Listas!G366),
'Selección días no hábiles'!C:C,"X"),0)</f>
        <v>1</v>
      </c>
    </row>
    <row r="367" spans="1:11">
      <c r="A367" s="23"/>
      <c r="B367" s="152">
        <v>31676407</v>
      </c>
      <c r="C367" s="153" t="s">
        <v>616</v>
      </c>
      <c r="D367" s="153" t="s">
        <v>1654</v>
      </c>
      <c r="E367" s="154" t="s">
        <v>244</v>
      </c>
      <c r="F367" s="146">
        <v>0</v>
      </c>
      <c r="G367" s="146">
        <v>0</v>
      </c>
      <c r="H367" s="113">
        <f>+IF(AND(OR(F367="",F367=0),OR(G367="",G367=0)),1,IF(AND(OR(F367&lt;=Parámetros!$B$5,F367=0,F367=""),OR(G367&gt;Parámetros!$B$5,G367="",G367=0)),1,IF(AND(F367&gt;Parámetros!$B$5,F367&lt;=Parámetros!$D$5,OR(Listas!G367&gt;Parámetros!$B$5,G367="",G367=0)),1,0)))</f>
        <v>1</v>
      </c>
      <c r="I367" s="113">
        <f>+IF(AND(OR(F367="",F367=0),OR(G367="",G367=0)),1,IF(AND(OR(F367&lt;=Parámetros!$B$8,F367=0,F367=""),OR(G367&gt;Parámetros!$B$8,G367="",G367=0)),1,IF(AND(F367&gt;Parámetros!$B$8,F367&lt;=Parámetros!$D$8,OR(Listas!G367&gt;Parámetros!$B$8,G367="",G367=0)),1,0)))</f>
        <v>1</v>
      </c>
      <c r="J367" s="113">
        <f>IF(H367=1,
IF(AND(OR(F367=0,F367=""),OR(G367=0,G367="")),Parámetros!$D$5-Parámetros!$B$5+1,
IF(AND(OR(F367&lt;=Parámetros!$B$5,F367=0,F367=""),OR(G367&gt;Parámetros!$D$5,G367="",G367=0)),Parámetros!$D$5-Parámetros!$B$5+1,
IF(AND(OR(F367&lt;=Parámetros!$B$5,F367=0,F367=""),G367&lt;=Parámetros!$D$5),IF(OR(G367="",G367=0),Parámetros!$D$5-Parámetros!$B$5+1,G367-Parámetros!$B$5+1),
IF(AND(F367&gt;Parámetros!$B$5,OR(G367&gt;Parámetros!$D$5,G367="",G367=0)),Parámetros!$D$5-F367+1,
IF(AND(F367&gt;Parámetros!$B$5,G367&lt;=Parámetros!$D$5),G367-F367+1))))),0)
-
IF(H367=1,
COUNTIFS('Selección días no hábiles'!A:A,
IF(OR(F367=0,F367="",F367&lt;Parámetros!$B$5),"&gt;="&amp;Parámetros!$B$5,"&gt;="&amp;Listas!F367),
'Selección días no hábiles'!A:A,
IF(OR(G367=0,G367="",G367&gt;=Parámetros!$D$5),"&lt;="&amp;Parámetros!$D$5,"&lt;="&amp;Listas!G367),
'Selección días no hábiles'!C:C,"X"),0)</f>
        <v>43709</v>
      </c>
      <c r="K367" s="113">
        <f>IF(I367=1,
IF(AND(OR(F367=0,F367=""),OR(G367=0,G367="")),Parámetros!$D$8-Parámetros!$B$8+1,
IF(AND(F367&lt;=Parámetros!$B$8,OR(G367&gt;Parámetros!$D$8,G367="",G367=0)),Parámetros!$D$8-Parámetros!$B$8+1,
IF(AND(F367&lt;=Parámetros!$B$8,G367&lt;=Parámetros!$D$8),IF(OR(G367="",G367=0),Parámetros!$D$8-Parámetros!$B$8+1,G367-Parámetros!$B$8+1),
IF(AND(F367&gt;Parámetros!$B$8,OR(G367&gt;Parámetros!$D$8,G367="",G367=0)),Parámetros!$D$8-F367+1,
IF(AND(F367&gt;Parámetros!$B$8,G367&lt;=Parámetros!$D$8),G367-F367+1))))),0)
-
IF(I367=1,
COUNTIFS('Selección días no hábiles'!A:A,
IF(OR(F367=0,F367="",F367&lt;Parámetros!$B$8),"&gt;="&amp;Parámetros!$B$8,"&gt;="&amp;Listas!F367),
'Selección días no hábiles'!A:A,
IF(OR(G367=0,G367="",G367&gt;=Parámetros!$D$8),"&lt;="&amp;Parámetros!$D$8,"&lt;="&amp;Listas!G367),
'Selección días no hábiles'!C:C,"X"),0)</f>
        <v>1</v>
      </c>
    </row>
    <row r="368" spans="1:11">
      <c r="A368" s="23"/>
      <c r="B368" s="152">
        <v>25731283</v>
      </c>
      <c r="C368" s="153" t="s">
        <v>617</v>
      </c>
      <c r="D368" s="153" t="s">
        <v>60</v>
      </c>
      <c r="E368" s="154" t="s">
        <v>244</v>
      </c>
      <c r="F368" s="146">
        <v>0</v>
      </c>
      <c r="G368" s="146">
        <v>0</v>
      </c>
      <c r="H368" s="113">
        <f>+IF(AND(OR(F368="",F368=0),OR(G368="",G368=0)),1,IF(AND(OR(F368&lt;=Parámetros!$B$5,F368=0,F368=""),OR(G368&gt;Parámetros!$B$5,G368="",G368=0)),1,IF(AND(F368&gt;Parámetros!$B$5,F368&lt;=Parámetros!$D$5,OR(Listas!G368&gt;Parámetros!$B$5,G368="",G368=0)),1,0)))</f>
        <v>1</v>
      </c>
      <c r="I368" s="113">
        <f>+IF(AND(OR(F368="",F368=0),OR(G368="",G368=0)),1,IF(AND(OR(F368&lt;=Parámetros!$B$8,F368=0,F368=""),OR(G368&gt;Parámetros!$B$8,G368="",G368=0)),1,IF(AND(F368&gt;Parámetros!$B$8,F368&lt;=Parámetros!$D$8,OR(Listas!G368&gt;Parámetros!$B$8,G368="",G368=0)),1,0)))</f>
        <v>1</v>
      </c>
      <c r="J368" s="113">
        <f>IF(H368=1,
IF(AND(OR(F368=0,F368=""),OR(G368=0,G368="")),Parámetros!$D$5-Parámetros!$B$5+1,
IF(AND(OR(F368&lt;=Parámetros!$B$5,F368=0,F368=""),OR(G368&gt;Parámetros!$D$5,G368="",G368=0)),Parámetros!$D$5-Parámetros!$B$5+1,
IF(AND(OR(F368&lt;=Parámetros!$B$5,F368=0,F368=""),G368&lt;=Parámetros!$D$5),IF(OR(G368="",G368=0),Parámetros!$D$5-Parámetros!$B$5+1,G368-Parámetros!$B$5+1),
IF(AND(F368&gt;Parámetros!$B$5,OR(G368&gt;Parámetros!$D$5,G368="",G368=0)),Parámetros!$D$5-F368+1,
IF(AND(F368&gt;Parámetros!$B$5,G368&lt;=Parámetros!$D$5),G368-F368+1))))),0)
-
IF(H368=1,
COUNTIFS('Selección días no hábiles'!A:A,
IF(OR(F368=0,F368="",F368&lt;Parámetros!$B$5),"&gt;="&amp;Parámetros!$B$5,"&gt;="&amp;Listas!F368),
'Selección días no hábiles'!A:A,
IF(OR(G368=0,G368="",G368&gt;=Parámetros!$D$5),"&lt;="&amp;Parámetros!$D$5,"&lt;="&amp;Listas!G368),
'Selección días no hábiles'!C:C,"X"),0)</f>
        <v>43709</v>
      </c>
      <c r="K368" s="113">
        <f>IF(I368=1,
IF(AND(OR(F368=0,F368=""),OR(G368=0,G368="")),Parámetros!$D$8-Parámetros!$B$8+1,
IF(AND(F368&lt;=Parámetros!$B$8,OR(G368&gt;Parámetros!$D$8,G368="",G368=0)),Parámetros!$D$8-Parámetros!$B$8+1,
IF(AND(F368&lt;=Parámetros!$B$8,G368&lt;=Parámetros!$D$8),IF(OR(G368="",G368=0),Parámetros!$D$8-Parámetros!$B$8+1,G368-Parámetros!$B$8+1),
IF(AND(F368&gt;Parámetros!$B$8,OR(G368&gt;Parámetros!$D$8,G368="",G368=0)),Parámetros!$D$8-F368+1,
IF(AND(F368&gt;Parámetros!$B$8,G368&lt;=Parámetros!$D$8),G368-F368+1))))),0)
-
IF(I368=1,
COUNTIFS('Selección días no hábiles'!A:A,
IF(OR(F368=0,F368="",F368&lt;Parámetros!$B$8),"&gt;="&amp;Parámetros!$B$8,"&gt;="&amp;Listas!F368),
'Selección días no hábiles'!A:A,
IF(OR(G368=0,G368="",G368&gt;=Parámetros!$D$8),"&lt;="&amp;Parámetros!$D$8,"&lt;="&amp;Listas!G368),
'Selección días no hábiles'!C:C,"X"),0)</f>
        <v>1</v>
      </c>
    </row>
    <row r="369" spans="1:11">
      <c r="A369" s="23"/>
      <c r="B369" s="152">
        <v>35870750</v>
      </c>
      <c r="C369" s="153" t="s">
        <v>300</v>
      </c>
      <c r="D369" s="153" t="s">
        <v>1655</v>
      </c>
      <c r="E369" s="154" t="s">
        <v>244</v>
      </c>
      <c r="F369" s="146">
        <v>0</v>
      </c>
      <c r="G369" s="146">
        <v>0</v>
      </c>
      <c r="H369" s="113">
        <f>+IF(AND(OR(F369="",F369=0),OR(G369="",G369=0)),1,IF(AND(OR(F369&lt;=Parámetros!$B$5,F369=0,F369=""),OR(G369&gt;Parámetros!$B$5,G369="",G369=0)),1,IF(AND(F369&gt;Parámetros!$B$5,F369&lt;=Parámetros!$D$5,OR(Listas!G369&gt;Parámetros!$B$5,G369="",G369=0)),1,0)))</f>
        <v>1</v>
      </c>
      <c r="I369" s="113">
        <f>+IF(AND(OR(F369="",F369=0),OR(G369="",G369=0)),1,IF(AND(OR(F369&lt;=Parámetros!$B$8,F369=0,F369=""),OR(G369&gt;Parámetros!$B$8,G369="",G369=0)),1,IF(AND(F369&gt;Parámetros!$B$8,F369&lt;=Parámetros!$D$8,OR(Listas!G369&gt;Parámetros!$B$8,G369="",G369=0)),1,0)))</f>
        <v>1</v>
      </c>
      <c r="J369" s="113">
        <f>IF(H369=1,
IF(AND(OR(F369=0,F369=""),OR(G369=0,G369="")),Parámetros!$D$5-Parámetros!$B$5+1,
IF(AND(OR(F369&lt;=Parámetros!$B$5,F369=0,F369=""),OR(G369&gt;Parámetros!$D$5,G369="",G369=0)),Parámetros!$D$5-Parámetros!$B$5+1,
IF(AND(OR(F369&lt;=Parámetros!$B$5,F369=0,F369=""),G369&lt;=Parámetros!$D$5),IF(OR(G369="",G369=0),Parámetros!$D$5-Parámetros!$B$5+1,G369-Parámetros!$B$5+1),
IF(AND(F369&gt;Parámetros!$B$5,OR(G369&gt;Parámetros!$D$5,G369="",G369=0)),Parámetros!$D$5-F369+1,
IF(AND(F369&gt;Parámetros!$B$5,G369&lt;=Parámetros!$D$5),G369-F369+1))))),0)
-
IF(H369=1,
COUNTIFS('Selección días no hábiles'!A:A,
IF(OR(F369=0,F369="",F369&lt;Parámetros!$B$5),"&gt;="&amp;Parámetros!$B$5,"&gt;="&amp;Listas!F369),
'Selección días no hábiles'!A:A,
IF(OR(G369=0,G369="",G369&gt;=Parámetros!$D$5),"&lt;="&amp;Parámetros!$D$5,"&lt;="&amp;Listas!G369),
'Selección días no hábiles'!C:C,"X"),0)</f>
        <v>43709</v>
      </c>
      <c r="K369" s="113">
        <f>IF(I369=1,
IF(AND(OR(F369=0,F369=""),OR(G369=0,G369="")),Parámetros!$D$8-Parámetros!$B$8+1,
IF(AND(F369&lt;=Parámetros!$B$8,OR(G369&gt;Parámetros!$D$8,G369="",G369=0)),Parámetros!$D$8-Parámetros!$B$8+1,
IF(AND(F369&lt;=Parámetros!$B$8,G369&lt;=Parámetros!$D$8),IF(OR(G369="",G369=0),Parámetros!$D$8-Parámetros!$B$8+1,G369-Parámetros!$B$8+1),
IF(AND(F369&gt;Parámetros!$B$8,OR(G369&gt;Parámetros!$D$8,G369="",G369=0)),Parámetros!$D$8-F369+1,
IF(AND(F369&gt;Parámetros!$B$8,G369&lt;=Parámetros!$D$8),G369-F369+1))))),0)
-
IF(I369=1,
COUNTIFS('Selección días no hábiles'!A:A,
IF(OR(F369=0,F369="",F369&lt;Parámetros!$B$8),"&gt;="&amp;Parámetros!$B$8,"&gt;="&amp;Listas!F369),
'Selección días no hábiles'!A:A,
IF(OR(G369=0,G369="",G369&gt;=Parámetros!$D$8),"&lt;="&amp;Parámetros!$D$8,"&lt;="&amp;Listas!G369),
'Selección días no hábiles'!C:C,"X"),0)</f>
        <v>1</v>
      </c>
    </row>
    <row r="370" spans="1:11">
      <c r="A370" s="23"/>
      <c r="B370" s="152">
        <v>33218652</v>
      </c>
      <c r="C370" s="153" t="s">
        <v>300</v>
      </c>
      <c r="D370" s="153" t="s">
        <v>1656</v>
      </c>
      <c r="E370" s="154" t="s">
        <v>244</v>
      </c>
      <c r="F370" s="146">
        <v>0</v>
      </c>
      <c r="G370" s="146">
        <v>0</v>
      </c>
      <c r="H370" s="113">
        <f>+IF(AND(OR(F370="",F370=0),OR(G370="",G370=0)),1,IF(AND(OR(F370&lt;=Parámetros!$B$5,F370=0,F370=""),OR(G370&gt;Parámetros!$B$5,G370="",G370=0)),1,IF(AND(F370&gt;Parámetros!$B$5,F370&lt;=Parámetros!$D$5,OR(Listas!G370&gt;Parámetros!$B$5,G370="",G370=0)),1,0)))</f>
        <v>1</v>
      </c>
      <c r="I370" s="113">
        <f>+IF(AND(OR(F370="",F370=0),OR(G370="",G370=0)),1,IF(AND(OR(F370&lt;=Parámetros!$B$8,F370=0,F370=""),OR(G370&gt;Parámetros!$B$8,G370="",G370=0)),1,IF(AND(F370&gt;Parámetros!$B$8,F370&lt;=Parámetros!$D$8,OR(Listas!G370&gt;Parámetros!$B$8,G370="",G370=0)),1,0)))</f>
        <v>1</v>
      </c>
      <c r="J370" s="113">
        <f>IF(H370=1,
IF(AND(OR(F370=0,F370=""),OR(G370=0,G370="")),Parámetros!$D$5-Parámetros!$B$5+1,
IF(AND(OR(F370&lt;=Parámetros!$B$5,F370=0,F370=""),OR(G370&gt;Parámetros!$D$5,G370="",G370=0)),Parámetros!$D$5-Parámetros!$B$5+1,
IF(AND(OR(F370&lt;=Parámetros!$B$5,F370=0,F370=""),G370&lt;=Parámetros!$D$5),IF(OR(G370="",G370=0),Parámetros!$D$5-Parámetros!$B$5+1,G370-Parámetros!$B$5+1),
IF(AND(F370&gt;Parámetros!$B$5,OR(G370&gt;Parámetros!$D$5,G370="",G370=0)),Parámetros!$D$5-F370+1,
IF(AND(F370&gt;Parámetros!$B$5,G370&lt;=Parámetros!$D$5),G370-F370+1))))),0)
-
IF(H370=1,
COUNTIFS('Selección días no hábiles'!A:A,
IF(OR(F370=0,F370="",F370&lt;Parámetros!$B$5),"&gt;="&amp;Parámetros!$B$5,"&gt;="&amp;Listas!F370),
'Selección días no hábiles'!A:A,
IF(OR(G370=0,G370="",G370&gt;=Parámetros!$D$5),"&lt;="&amp;Parámetros!$D$5,"&lt;="&amp;Listas!G370),
'Selección días no hábiles'!C:C,"X"),0)</f>
        <v>43709</v>
      </c>
      <c r="K370" s="113">
        <f>IF(I370=1,
IF(AND(OR(F370=0,F370=""),OR(G370=0,G370="")),Parámetros!$D$8-Parámetros!$B$8+1,
IF(AND(F370&lt;=Parámetros!$B$8,OR(G370&gt;Parámetros!$D$8,G370="",G370=0)),Parámetros!$D$8-Parámetros!$B$8+1,
IF(AND(F370&lt;=Parámetros!$B$8,G370&lt;=Parámetros!$D$8),IF(OR(G370="",G370=0),Parámetros!$D$8-Parámetros!$B$8+1,G370-Parámetros!$B$8+1),
IF(AND(F370&gt;Parámetros!$B$8,OR(G370&gt;Parámetros!$D$8,G370="",G370=0)),Parámetros!$D$8-F370+1,
IF(AND(F370&gt;Parámetros!$B$8,G370&lt;=Parámetros!$D$8),G370-F370+1))))),0)
-
IF(I370=1,
COUNTIFS('Selección días no hábiles'!A:A,
IF(OR(F370=0,F370="",F370&lt;Parámetros!$B$8),"&gt;="&amp;Parámetros!$B$8,"&gt;="&amp;Listas!F370),
'Selección días no hábiles'!A:A,
IF(OR(G370=0,G370="",G370&gt;=Parámetros!$D$8),"&lt;="&amp;Parámetros!$D$8,"&lt;="&amp;Listas!G370),
'Selección días no hábiles'!C:C,"X"),0)</f>
        <v>1</v>
      </c>
    </row>
    <row r="371" spans="1:11">
      <c r="A371" s="23"/>
      <c r="B371" s="152">
        <v>28132725</v>
      </c>
      <c r="C371" s="153" t="s">
        <v>618</v>
      </c>
      <c r="D371" s="153" t="s">
        <v>1657</v>
      </c>
      <c r="E371" s="154" t="s">
        <v>244</v>
      </c>
      <c r="F371" s="146">
        <v>0</v>
      </c>
      <c r="G371" s="146">
        <v>0</v>
      </c>
      <c r="H371" s="113">
        <f>+IF(AND(OR(F371="",F371=0),OR(G371="",G371=0)),1,IF(AND(OR(F371&lt;=Parámetros!$B$5,F371=0,F371=""),OR(G371&gt;Parámetros!$B$5,G371="",G371=0)),1,IF(AND(F371&gt;Parámetros!$B$5,F371&lt;=Parámetros!$D$5,OR(Listas!G371&gt;Parámetros!$B$5,G371="",G371=0)),1,0)))</f>
        <v>1</v>
      </c>
      <c r="I371" s="113">
        <f>+IF(AND(OR(F371="",F371=0),OR(G371="",G371=0)),1,IF(AND(OR(F371&lt;=Parámetros!$B$8,F371=0,F371=""),OR(G371&gt;Parámetros!$B$8,G371="",G371=0)),1,IF(AND(F371&gt;Parámetros!$B$8,F371&lt;=Parámetros!$D$8,OR(Listas!G371&gt;Parámetros!$B$8,G371="",G371=0)),1,0)))</f>
        <v>1</v>
      </c>
      <c r="J371" s="113">
        <f>IF(H371=1,
IF(AND(OR(F371=0,F371=""),OR(G371=0,G371="")),Parámetros!$D$5-Parámetros!$B$5+1,
IF(AND(OR(F371&lt;=Parámetros!$B$5,F371=0,F371=""),OR(G371&gt;Parámetros!$D$5,G371="",G371=0)),Parámetros!$D$5-Parámetros!$B$5+1,
IF(AND(OR(F371&lt;=Parámetros!$B$5,F371=0,F371=""),G371&lt;=Parámetros!$D$5),IF(OR(G371="",G371=0),Parámetros!$D$5-Parámetros!$B$5+1,G371-Parámetros!$B$5+1),
IF(AND(F371&gt;Parámetros!$B$5,OR(G371&gt;Parámetros!$D$5,G371="",G371=0)),Parámetros!$D$5-F371+1,
IF(AND(F371&gt;Parámetros!$B$5,G371&lt;=Parámetros!$D$5),G371-F371+1))))),0)
-
IF(H371=1,
COUNTIFS('Selección días no hábiles'!A:A,
IF(OR(F371=0,F371="",F371&lt;Parámetros!$B$5),"&gt;="&amp;Parámetros!$B$5,"&gt;="&amp;Listas!F371),
'Selección días no hábiles'!A:A,
IF(OR(G371=0,G371="",G371&gt;=Parámetros!$D$5),"&lt;="&amp;Parámetros!$D$5,"&lt;="&amp;Listas!G371),
'Selección días no hábiles'!C:C,"X"),0)</f>
        <v>43709</v>
      </c>
      <c r="K371" s="113">
        <f>IF(I371=1,
IF(AND(OR(F371=0,F371=""),OR(G371=0,G371="")),Parámetros!$D$8-Parámetros!$B$8+1,
IF(AND(F371&lt;=Parámetros!$B$8,OR(G371&gt;Parámetros!$D$8,G371="",G371=0)),Parámetros!$D$8-Parámetros!$B$8+1,
IF(AND(F371&lt;=Parámetros!$B$8,G371&lt;=Parámetros!$D$8),IF(OR(G371="",G371=0),Parámetros!$D$8-Parámetros!$B$8+1,G371-Parámetros!$B$8+1),
IF(AND(F371&gt;Parámetros!$B$8,OR(G371&gt;Parámetros!$D$8,G371="",G371=0)),Parámetros!$D$8-F371+1,
IF(AND(F371&gt;Parámetros!$B$8,G371&lt;=Parámetros!$D$8),G371-F371+1))))),0)
-
IF(I371=1,
COUNTIFS('Selección días no hábiles'!A:A,
IF(OR(F371=0,F371="",F371&lt;Parámetros!$B$8),"&gt;="&amp;Parámetros!$B$8,"&gt;="&amp;Listas!F371),
'Selección días no hábiles'!A:A,
IF(OR(G371=0,G371="",G371&gt;=Parámetros!$D$8),"&lt;="&amp;Parámetros!$D$8,"&lt;="&amp;Listas!G371),
'Selección días no hábiles'!C:C,"X"),0)</f>
        <v>1</v>
      </c>
    </row>
    <row r="372" spans="1:11">
      <c r="A372" s="23"/>
      <c r="B372" s="152" t="s">
        <v>268</v>
      </c>
      <c r="C372" s="153" t="s">
        <v>619</v>
      </c>
      <c r="D372" s="153" t="s">
        <v>1658</v>
      </c>
      <c r="E372" s="154" t="s">
        <v>244</v>
      </c>
      <c r="F372" s="146">
        <v>0</v>
      </c>
      <c r="G372" s="146">
        <v>0</v>
      </c>
      <c r="H372" s="113">
        <f>+IF(AND(OR(F372="",F372=0),OR(G372="",G372=0)),1,IF(AND(OR(F372&lt;=Parámetros!$B$5,F372=0,F372=""),OR(G372&gt;Parámetros!$B$5,G372="",G372=0)),1,IF(AND(F372&gt;Parámetros!$B$5,F372&lt;=Parámetros!$D$5,OR(Listas!G372&gt;Parámetros!$B$5,G372="",G372=0)),1,0)))</f>
        <v>1</v>
      </c>
      <c r="I372" s="113">
        <f>+IF(AND(OR(F372="",F372=0),OR(G372="",G372=0)),1,IF(AND(OR(F372&lt;=Parámetros!$B$8,F372=0,F372=""),OR(G372&gt;Parámetros!$B$8,G372="",G372=0)),1,IF(AND(F372&gt;Parámetros!$B$8,F372&lt;=Parámetros!$D$8,OR(Listas!G372&gt;Parámetros!$B$8,G372="",G372=0)),1,0)))</f>
        <v>1</v>
      </c>
      <c r="J372" s="113">
        <f>IF(H372=1,
IF(AND(OR(F372=0,F372=""),OR(G372=0,G372="")),Parámetros!$D$5-Parámetros!$B$5+1,
IF(AND(OR(F372&lt;=Parámetros!$B$5,F372=0,F372=""),OR(G372&gt;Parámetros!$D$5,G372="",G372=0)),Parámetros!$D$5-Parámetros!$B$5+1,
IF(AND(OR(F372&lt;=Parámetros!$B$5,F372=0,F372=""),G372&lt;=Parámetros!$D$5),IF(OR(G372="",G372=0),Parámetros!$D$5-Parámetros!$B$5+1,G372-Parámetros!$B$5+1),
IF(AND(F372&gt;Parámetros!$B$5,OR(G372&gt;Parámetros!$D$5,G372="",G372=0)),Parámetros!$D$5-F372+1,
IF(AND(F372&gt;Parámetros!$B$5,G372&lt;=Parámetros!$D$5),G372-F372+1))))),0)
-
IF(H372=1,
COUNTIFS('Selección días no hábiles'!A:A,
IF(OR(F372=0,F372="",F372&lt;Parámetros!$B$5),"&gt;="&amp;Parámetros!$B$5,"&gt;="&amp;Listas!F372),
'Selección días no hábiles'!A:A,
IF(OR(G372=0,G372="",G372&gt;=Parámetros!$D$5),"&lt;="&amp;Parámetros!$D$5,"&lt;="&amp;Listas!G372),
'Selección días no hábiles'!C:C,"X"),0)</f>
        <v>43709</v>
      </c>
      <c r="K372" s="113">
        <f>IF(I372=1,
IF(AND(OR(F372=0,F372=""),OR(G372=0,G372="")),Parámetros!$D$8-Parámetros!$B$8+1,
IF(AND(F372&lt;=Parámetros!$B$8,OR(G372&gt;Parámetros!$D$8,G372="",G372=0)),Parámetros!$D$8-Parámetros!$B$8+1,
IF(AND(F372&lt;=Parámetros!$B$8,G372&lt;=Parámetros!$D$8),IF(OR(G372="",G372=0),Parámetros!$D$8-Parámetros!$B$8+1,G372-Parámetros!$B$8+1),
IF(AND(F372&gt;Parámetros!$B$8,OR(G372&gt;Parámetros!$D$8,G372="",G372=0)),Parámetros!$D$8-F372+1,
IF(AND(F372&gt;Parámetros!$B$8,G372&lt;=Parámetros!$D$8),G372-F372+1))))),0)
-
IF(I372=1,
COUNTIFS('Selección días no hábiles'!A:A,
IF(OR(F372=0,F372="",F372&lt;Parámetros!$B$8),"&gt;="&amp;Parámetros!$B$8,"&gt;="&amp;Listas!F372),
'Selección días no hábiles'!A:A,
IF(OR(G372=0,G372="",G372&gt;=Parámetros!$D$8),"&lt;="&amp;Parámetros!$D$8,"&lt;="&amp;Listas!G372),
'Selección días no hábiles'!C:C,"X"),0)</f>
        <v>1</v>
      </c>
    </row>
    <row r="373" spans="1:11">
      <c r="A373" s="23"/>
      <c r="B373" s="152">
        <v>27863073</v>
      </c>
      <c r="C373" s="153" t="s">
        <v>301</v>
      </c>
      <c r="D373" s="153" t="s">
        <v>1659</v>
      </c>
      <c r="E373" s="154" t="s">
        <v>244</v>
      </c>
      <c r="F373" s="146">
        <v>0</v>
      </c>
      <c r="G373" s="146">
        <v>0</v>
      </c>
      <c r="H373" s="113">
        <f>+IF(AND(OR(F373="",F373=0),OR(G373="",G373=0)),1,IF(AND(OR(F373&lt;=Parámetros!$B$5,F373=0,F373=""),OR(G373&gt;Parámetros!$B$5,G373="",G373=0)),1,IF(AND(F373&gt;Parámetros!$B$5,F373&lt;=Parámetros!$D$5,OR(Listas!G373&gt;Parámetros!$B$5,G373="",G373=0)),1,0)))</f>
        <v>1</v>
      </c>
      <c r="I373" s="113">
        <f>+IF(AND(OR(F373="",F373=0),OR(G373="",G373=0)),1,IF(AND(OR(F373&lt;=Parámetros!$B$8,F373=0,F373=""),OR(G373&gt;Parámetros!$B$8,G373="",G373=0)),1,IF(AND(F373&gt;Parámetros!$B$8,F373&lt;=Parámetros!$D$8,OR(Listas!G373&gt;Parámetros!$B$8,G373="",G373=0)),1,0)))</f>
        <v>1</v>
      </c>
      <c r="J373" s="113">
        <f>IF(H373=1,
IF(AND(OR(F373=0,F373=""),OR(G373=0,G373="")),Parámetros!$D$5-Parámetros!$B$5+1,
IF(AND(OR(F373&lt;=Parámetros!$B$5,F373=0,F373=""),OR(G373&gt;Parámetros!$D$5,G373="",G373=0)),Parámetros!$D$5-Parámetros!$B$5+1,
IF(AND(OR(F373&lt;=Parámetros!$B$5,F373=0,F373=""),G373&lt;=Parámetros!$D$5),IF(OR(G373="",G373=0),Parámetros!$D$5-Parámetros!$B$5+1,G373-Parámetros!$B$5+1),
IF(AND(F373&gt;Parámetros!$B$5,OR(G373&gt;Parámetros!$D$5,G373="",G373=0)),Parámetros!$D$5-F373+1,
IF(AND(F373&gt;Parámetros!$B$5,G373&lt;=Parámetros!$D$5),G373-F373+1))))),0)
-
IF(H373=1,
COUNTIFS('Selección días no hábiles'!A:A,
IF(OR(F373=0,F373="",F373&lt;Parámetros!$B$5),"&gt;="&amp;Parámetros!$B$5,"&gt;="&amp;Listas!F373),
'Selección días no hábiles'!A:A,
IF(OR(G373=0,G373="",G373&gt;=Parámetros!$D$5),"&lt;="&amp;Parámetros!$D$5,"&lt;="&amp;Listas!G373),
'Selección días no hábiles'!C:C,"X"),0)</f>
        <v>43709</v>
      </c>
      <c r="K373" s="113">
        <f>IF(I373=1,
IF(AND(OR(F373=0,F373=""),OR(G373=0,G373="")),Parámetros!$D$8-Parámetros!$B$8+1,
IF(AND(F373&lt;=Parámetros!$B$8,OR(G373&gt;Parámetros!$D$8,G373="",G373=0)),Parámetros!$D$8-Parámetros!$B$8+1,
IF(AND(F373&lt;=Parámetros!$B$8,G373&lt;=Parámetros!$D$8),IF(OR(G373="",G373=0),Parámetros!$D$8-Parámetros!$B$8+1,G373-Parámetros!$B$8+1),
IF(AND(F373&gt;Parámetros!$B$8,OR(G373&gt;Parámetros!$D$8,G373="",G373=0)),Parámetros!$D$8-F373+1,
IF(AND(F373&gt;Parámetros!$B$8,G373&lt;=Parámetros!$D$8),G373-F373+1))))),0)
-
IF(I373=1,
COUNTIFS('Selección días no hábiles'!A:A,
IF(OR(F373=0,F373="",F373&lt;Parámetros!$B$8),"&gt;="&amp;Parámetros!$B$8,"&gt;="&amp;Listas!F373),
'Selección días no hábiles'!A:A,
IF(OR(G373=0,G373="",G373&gt;=Parámetros!$D$8),"&lt;="&amp;Parámetros!$D$8,"&lt;="&amp;Listas!G373),
'Selección días no hábiles'!C:C,"X"),0)</f>
        <v>1</v>
      </c>
    </row>
    <row r="374" spans="1:11">
      <c r="A374" s="23"/>
      <c r="B374" s="152">
        <v>37471983</v>
      </c>
      <c r="C374" s="153" t="s">
        <v>620</v>
      </c>
      <c r="D374" s="153" t="s">
        <v>1660</v>
      </c>
      <c r="E374" s="154" t="s">
        <v>244</v>
      </c>
      <c r="F374" s="146">
        <v>0</v>
      </c>
      <c r="G374" s="146">
        <v>0</v>
      </c>
      <c r="H374" s="113">
        <f>+IF(AND(OR(F374="",F374=0),OR(G374="",G374=0)),1,IF(AND(OR(F374&lt;=Parámetros!$B$5,F374=0,F374=""),OR(G374&gt;Parámetros!$B$5,G374="",G374=0)),1,IF(AND(F374&gt;Parámetros!$B$5,F374&lt;=Parámetros!$D$5,OR(Listas!G374&gt;Parámetros!$B$5,G374="",G374=0)),1,0)))</f>
        <v>1</v>
      </c>
      <c r="I374" s="113">
        <f>+IF(AND(OR(F374="",F374=0),OR(G374="",G374=0)),1,IF(AND(OR(F374&lt;=Parámetros!$B$8,F374=0,F374=""),OR(G374&gt;Parámetros!$B$8,G374="",G374=0)),1,IF(AND(F374&gt;Parámetros!$B$8,F374&lt;=Parámetros!$D$8,OR(Listas!G374&gt;Parámetros!$B$8,G374="",G374=0)),1,0)))</f>
        <v>1</v>
      </c>
      <c r="J374" s="113">
        <f>IF(H374=1,
IF(AND(OR(F374=0,F374=""),OR(G374=0,G374="")),Parámetros!$D$5-Parámetros!$B$5+1,
IF(AND(OR(F374&lt;=Parámetros!$B$5,F374=0,F374=""),OR(G374&gt;Parámetros!$D$5,G374="",G374=0)),Parámetros!$D$5-Parámetros!$B$5+1,
IF(AND(OR(F374&lt;=Parámetros!$B$5,F374=0,F374=""),G374&lt;=Parámetros!$D$5),IF(OR(G374="",G374=0),Parámetros!$D$5-Parámetros!$B$5+1,G374-Parámetros!$B$5+1),
IF(AND(F374&gt;Parámetros!$B$5,OR(G374&gt;Parámetros!$D$5,G374="",G374=0)),Parámetros!$D$5-F374+1,
IF(AND(F374&gt;Parámetros!$B$5,G374&lt;=Parámetros!$D$5),G374-F374+1))))),0)
-
IF(H374=1,
COUNTIFS('Selección días no hábiles'!A:A,
IF(OR(F374=0,F374="",F374&lt;Parámetros!$B$5),"&gt;="&amp;Parámetros!$B$5,"&gt;="&amp;Listas!F374),
'Selección días no hábiles'!A:A,
IF(OR(G374=0,G374="",G374&gt;=Parámetros!$D$5),"&lt;="&amp;Parámetros!$D$5,"&lt;="&amp;Listas!G374),
'Selección días no hábiles'!C:C,"X"),0)</f>
        <v>43709</v>
      </c>
      <c r="K374" s="113">
        <f>IF(I374=1,
IF(AND(OR(F374=0,F374=""),OR(G374=0,G374="")),Parámetros!$D$8-Parámetros!$B$8+1,
IF(AND(F374&lt;=Parámetros!$B$8,OR(G374&gt;Parámetros!$D$8,G374="",G374=0)),Parámetros!$D$8-Parámetros!$B$8+1,
IF(AND(F374&lt;=Parámetros!$B$8,G374&lt;=Parámetros!$D$8),IF(OR(G374="",G374=0),Parámetros!$D$8-Parámetros!$B$8+1,G374-Parámetros!$B$8+1),
IF(AND(F374&gt;Parámetros!$B$8,OR(G374&gt;Parámetros!$D$8,G374="",G374=0)),Parámetros!$D$8-F374+1,
IF(AND(F374&gt;Parámetros!$B$8,G374&lt;=Parámetros!$D$8),G374-F374+1))))),0)
-
IF(I374=1,
COUNTIFS('Selección días no hábiles'!A:A,
IF(OR(F374=0,F374="",F374&lt;Parámetros!$B$8),"&gt;="&amp;Parámetros!$B$8,"&gt;="&amp;Listas!F374),
'Selección días no hábiles'!A:A,
IF(OR(G374=0,G374="",G374&gt;=Parámetros!$D$8),"&lt;="&amp;Parámetros!$D$8,"&lt;="&amp;Listas!G374),
'Selección días no hábiles'!C:C,"X"),0)</f>
        <v>1</v>
      </c>
    </row>
    <row r="375" spans="1:11">
      <c r="A375" s="23"/>
      <c r="B375" s="152">
        <v>35448447</v>
      </c>
      <c r="C375" s="153" t="s">
        <v>621</v>
      </c>
      <c r="D375" s="153" t="s">
        <v>1534</v>
      </c>
      <c r="E375" s="154" t="s">
        <v>244</v>
      </c>
      <c r="F375" s="146">
        <v>0</v>
      </c>
      <c r="G375" s="146">
        <v>0</v>
      </c>
      <c r="H375" s="113">
        <f>+IF(AND(OR(F375="",F375=0),OR(G375="",G375=0)),1,IF(AND(OR(F375&lt;=Parámetros!$B$5,F375=0,F375=""),OR(G375&gt;Parámetros!$B$5,G375="",G375=0)),1,IF(AND(F375&gt;Parámetros!$B$5,F375&lt;=Parámetros!$D$5,OR(Listas!G375&gt;Parámetros!$B$5,G375="",G375=0)),1,0)))</f>
        <v>1</v>
      </c>
      <c r="I375" s="113">
        <f>+IF(AND(OR(F375="",F375=0),OR(G375="",G375=0)),1,IF(AND(OR(F375&lt;=Parámetros!$B$8,F375=0,F375=""),OR(G375&gt;Parámetros!$B$8,G375="",G375=0)),1,IF(AND(F375&gt;Parámetros!$B$8,F375&lt;=Parámetros!$D$8,OR(Listas!G375&gt;Parámetros!$B$8,G375="",G375=0)),1,0)))</f>
        <v>1</v>
      </c>
      <c r="J375" s="113">
        <f>IF(H375=1,
IF(AND(OR(F375=0,F375=""),OR(G375=0,G375="")),Parámetros!$D$5-Parámetros!$B$5+1,
IF(AND(OR(F375&lt;=Parámetros!$B$5,F375=0,F375=""),OR(G375&gt;Parámetros!$D$5,G375="",G375=0)),Parámetros!$D$5-Parámetros!$B$5+1,
IF(AND(OR(F375&lt;=Parámetros!$B$5,F375=0,F375=""),G375&lt;=Parámetros!$D$5),IF(OR(G375="",G375=0),Parámetros!$D$5-Parámetros!$B$5+1,G375-Parámetros!$B$5+1),
IF(AND(F375&gt;Parámetros!$B$5,OR(G375&gt;Parámetros!$D$5,G375="",G375=0)),Parámetros!$D$5-F375+1,
IF(AND(F375&gt;Parámetros!$B$5,G375&lt;=Parámetros!$D$5),G375-F375+1))))),0)
-
IF(H375=1,
COUNTIFS('Selección días no hábiles'!A:A,
IF(OR(F375=0,F375="",F375&lt;Parámetros!$B$5),"&gt;="&amp;Parámetros!$B$5,"&gt;="&amp;Listas!F375),
'Selección días no hábiles'!A:A,
IF(OR(G375=0,G375="",G375&gt;=Parámetros!$D$5),"&lt;="&amp;Parámetros!$D$5,"&lt;="&amp;Listas!G375),
'Selección días no hábiles'!C:C,"X"),0)</f>
        <v>43709</v>
      </c>
      <c r="K375" s="113">
        <f>IF(I375=1,
IF(AND(OR(F375=0,F375=""),OR(G375=0,G375="")),Parámetros!$D$8-Parámetros!$B$8+1,
IF(AND(F375&lt;=Parámetros!$B$8,OR(G375&gt;Parámetros!$D$8,G375="",G375=0)),Parámetros!$D$8-Parámetros!$B$8+1,
IF(AND(F375&lt;=Parámetros!$B$8,G375&lt;=Parámetros!$D$8),IF(OR(G375="",G375=0),Parámetros!$D$8-Parámetros!$B$8+1,G375-Parámetros!$B$8+1),
IF(AND(F375&gt;Parámetros!$B$8,OR(G375&gt;Parámetros!$D$8,G375="",G375=0)),Parámetros!$D$8-F375+1,
IF(AND(F375&gt;Parámetros!$B$8,G375&lt;=Parámetros!$D$8),G375-F375+1))))),0)
-
IF(I375=1,
COUNTIFS('Selección días no hábiles'!A:A,
IF(OR(F375=0,F375="",F375&lt;Parámetros!$B$8),"&gt;="&amp;Parámetros!$B$8,"&gt;="&amp;Listas!F375),
'Selección días no hábiles'!A:A,
IF(OR(G375=0,G375="",G375&gt;=Parámetros!$D$8),"&lt;="&amp;Parámetros!$D$8,"&lt;="&amp;Listas!G375),
'Selección días no hábiles'!C:C,"X"),0)</f>
        <v>1</v>
      </c>
    </row>
    <row r="376" spans="1:11">
      <c r="A376" s="23"/>
      <c r="B376" s="152">
        <v>13174709</v>
      </c>
      <c r="C376" s="153" t="s">
        <v>402</v>
      </c>
      <c r="D376" s="153" t="s">
        <v>1661</v>
      </c>
      <c r="E376" s="154" t="s">
        <v>244</v>
      </c>
      <c r="F376" s="146">
        <v>0</v>
      </c>
      <c r="G376" s="146">
        <v>0</v>
      </c>
      <c r="H376" s="113">
        <f>+IF(AND(OR(F376="",F376=0),OR(G376="",G376=0)),1,IF(AND(OR(F376&lt;=Parámetros!$B$5,F376=0,F376=""),OR(G376&gt;Parámetros!$B$5,G376="",G376=0)),1,IF(AND(F376&gt;Parámetros!$B$5,F376&lt;=Parámetros!$D$5,OR(Listas!G376&gt;Parámetros!$B$5,G376="",G376=0)),1,0)))</f>
        <v>1</v>
      </c>
      <c r="I376" s="113">
        <f>+IF(AND(OR(F376="",F376=0),OR(G376="",G376=0)),1,IF(AND(OR(F376&lt;=Parámetros!$B$8,F376=0,F376=""),OR(G376&gt;Parámetros!$B$8,G376="",G376=0)),1,IF(AND(F376&gt;Parámetros!$B$8,F376&lt;=Parámetros!$D$8,OR(Listas!G376&gt;Parámetros!$B$8,G376="",G376=0)),1,0)))</f>
        <v>1</v>
      </c>
      <c r="J376" s="113">
        <f>IF(H376=1,
IF(AND(OR(F376=0,F376=""),OR(G376=0,G376="")),Parámetros!$D$5-Parámetros!$B$5+1,
IF(AND(OR(F376&lt;=Parámetros!$B$5,F376=0,F376=""),OR(G376&gt;Parámetros!$D$5,G376="",G376=0)),Parámetros!$D$5-Parámetros!$B$5+1,
IF(AND(OR(F376&lt;=Parámetros!$B$5,F376=0,F376=""),G376&lt;=Parámetros!$D$5),IF(OR(G376="",G376=0),Parámetros!$D$5-Parámetros!$B$5+1,G376-Parámetros!$B$5+1),
IF(AND(F376&gt;Parámetros!$B$5,OR(G376&gt;Parámetros!$D$5,G376="",G376=0)),Parámetros!$D$5-F376+1,
IF(AND(F376&gt;Parámetros!$B$5,G376&lt;=Parámetros!$D$5),G376-F376+1))))),0)
-
IF(H376=1,
COUNTIFS('Selección días no hábiles'!A:A,
IF(OR(F376=0,F376="",F376&lt;Parámetros!$B$5),"&gt;="&amp;Parámetros!$B$5,"&gt;="&amp;Listas!F376),
'Selección días no hábiles'!A:A,
IF(OR(G376=0,G376="",G376&gt;=Parámetros!$D$5),"&lt;="&amp;Parámetros!$D$5,"&lt;="&amp;Listas!G376),
'Selección días no hábiles'!C:C,"X"),0)</f>
        <v>43709</v>
      </c>
      <c r="K376" s="113">
        <f>IF(I376=1,
IF(AND(OR(F376=0,F376=""),OR(G376=0,G376="")),Parámetros!$D$8-Parámetros!$B$8+1,
IF(AND(F376&lt;=Parámetros!$B$8,OR(G376&gt;Parámetros!$D$8,G376="",G376=0)),Parámetros!$D$8-Parámetros!$B$8+1,
IF(AND(F376&lt;=Parámetros!$B$8,G376&lt;=Parámetros!$D$8),IF(OR(G376="",G376=0),Parámetros!$D$8-Parámetros!$B$8+1,G376-Parámetros!$B$8+1),
IF(AND(F376&gt;Parámetros!$B$8,OR(G376&gt;Parámetros!$D$8,G376="",G376=0)),Parámetros!$D$8-F376+1,
IF(AND(F376&gt;Parámetros!$B$8,G376&lt;=Parámetros!$D$8),G376-F376+1))))),0)
-
IF(I376=1,
COUNTIFS('Selección días no hábiles'!A:A,
IF(OR(F376=0,F376="",F376&lt;Parámetros!$B$8),"&gt;="&amp;Parámetros!$B$8,"&gt;="&amp;Listas!F376),
'Selección días no hábiles'!A:A,
IF(OR(G376=0,G376="",G376&gt;=Parámetros!$D$8),"&lt;="&amp;Parámetros!$D$8,"&lt;="&amp;Listas!G376),
'Selección días no hábiles'!C:C,"X"),0)</f>
        <v>1</v>
      </c>
    </row>
    <row r="377" spans="1:11">
      <c r="A377" s="23"/>
      <c r="B377" s="152">
        <v>25467897</v>
      </c>
      <c r="C377" s="153" t="s">
        <v>622</v>
      </c>
      <c r="D377" s="153" t="s">
        <v>1662</v>
      </c>
      <c r="E377" s="154" t="s">
        <v>244</v>
      </c>
      <c r="F377" s="146">
        <v>0</v>
      </c>
      <c r="G377" s="146">
        <v>0</v>
      </c>
      <c r="H377" s="113">
        <f>+IF(AND(OR(F377="",F377=0),OR(G377="",G377=0)),1,IF(AND(OR(F377&lt;=Parámetros!$B$5,F377=0,F377=""),OR(G377&gt;Parámetros!$B$5,G377="",G377=0)),1,IF(AND(F377&gt;Parámetros!$B$5,F377&lt;=Parámetros!$D$5,OR(Listas!G377&gt;Parámetros!$B$5,G377="",G377=0)),1,0)))</f>
        <v>1</v>
      </c>
      <c r="I377" s="113">
        <f>+IF(AND(OR(F377="",F377=0),OR(G377="",G377=0)),1,IF(AND(OR(F377&lt;=Parámetros!$B$8,F377=0,F377=""),OR(G377&gt;Parámetros!$B$8,G377="",G377=0)),1,IF(AND(F377&gt;Parámetros!$B$8,F377&lt;=Parámetros!$D$8,OR(Listas!G377&gt;Parámetros!$B$8,G377="",G377=0)),1,0)))</f>
        <v>1</v>
      </c>
      <c r="J377" s="113">
        <f>IF(H377=1,
IF(AND(OR(F377=0,F377=""),OR(G377=0,G377="")),Parámetros!$D$5-Parámetros!$B$5+1,
IF(AND(OR(F377&lt;=Parámetros!$B$5,F377=0,F377=""),OR(G377&gt;Parámetros!$D$5,G377="",G377=0)),Parámetros!$D$5-Parámetros!$B$5+1,
IF(AND(OR(F377&lt;=Parámetros!$B$5,F377=0,F377=""),G377&lt;=Parámetros!$D$5),IF(OR(G377="",G377=0),Parámetros!$D$5-Parámetros!$B$5+1,G377-Parámetros!$B$5+1),
IF(AND(F377&gt;Parámetros!$B$5,OR(G377&gt;Parámetros!$D$5,G377="",G377=0)),Parámetros!$D$5-F377+1,
IF(AND(F377&gt;Parámetros!$B$5,G377&lt;=Parámetros!$D$5),G377-F377+1))))),0)
-
IF(H377=1,
COUNTIFS('Selección días no hábiles'!A:A,
IF(OR(F377=0,F377="",F377&lt;Parámetros!$B$5),"&gt;="&amp;Parámetros!$B$5,"&gt;="&amp;Listas!F377),
'Selección días no hábiles'!A:A,
IF(OR(G377=0,G377="",G377&gt;=Parámetros!$D$5),"&lt;="&amp;Parámetros!$D$5,"&lt;="&amp;Listas!G377),
'Selección días no hábiles'!C:C,"X"),0)</f>
        <v>43709</v>
      </c>
      <c r="K377" s="113">
        <f>IF(I377=1,
IF(AND(OR(F377=0,F377=""),OR(G377=0,G377="")),Parámetros!$D$8-Parámetros!$B$8+1,
IF(AND(F377&lt;=Parámetros!$B$8,OR(G377&gt;Parámetros!$D$8,G377="",G377=0)),Parámetros!$D$8-Parámetros!$B$8+1,
IF(AND(F377&lt;=Parámetros!$B$8,G377&lt;=Parámetros!$D$8),IF(OR(G377="",G377=0),Parámetros!$D$8-Parámetros!$B$8+1,G377-Parámetros!$B$8+1),
IF(AND(F377&gt;Parámetros!$B$8,OR(G377&gt;Parámetros!$D$8,G377="",G377=0)),Parámetros!$D$8-F377+1,
IF(AND(F377&gt;Parámetros!$B$8,G377&lt;=Parámetros!$D$8),G377-F377+1))))),0)
-
IF(I377=1,
COUNTIFS('Selección días no hábiles'!A:A,
IF(OR(F377=0,F377="",F377&lt;Parámetros!$B$8),"&gt;="&amp;Parámetros!$B$8,"&gt;="&amp;Listas!F377),
'Selección días no hábiles'!A:A,
IF(OR(G377=0,G377="",G377&gt;=Parámetros!$D$8),"&lt;="&amp;Parámetros!$D$8,"&lt;="&amp;Listas!G377),
'Selección días no hábiles'!C:C,"X"),0)</f>
        <v>1</v>
      </c>
    </row>
    <row r="378" spans="1:11">
      <c r="A378" s="23"/>
      <c r="B378" s="152">
        <v>16948330</v>
      </c>
      <c r="C378" s="153" t="s">
        <v>623</v>
      </c>
      <c r="D378" s="153" t="s">
        <v>1663</v>
      </c>
      <c r="E378" s="154" t="s">
        <v>244</v>
      </c>
      <c r="F378" s="146">
        <v>0</v>
      </c>
      <c r="G378" s="146">
        <v>0</v>
      </c>
      <c r="H378" s="113">
        <f>+IF(AND(OR(F378="",F378=0),OR(G378="",G378=0)),1,IF(AND(OR(F378&lt;=Parámetros!$B$5,F378=0,F378=""),OR(G378&gt;Parámetros!$B$5,G378="",G378=0)),1,IF(AND(F378&gt;Parámetros!$B$5,F378&lt;=Parámetros!$D$5,OR(Listas!G378&gt;Parámetros!$B$5,G378="",G378=0)),1,0)))</f>
        <v>1</v>
      </c>
      <c r="I378" s="113">
        <f>+IF(AND(OR(F378="",F378=0),OR(G378="",G378=0)),1,IF(AND(OR(F378&lt;=Parámetros!$B$8,F378=0,F378=""),OR(G378&gt;Parámetros!$B$8,G378="",G378=0)),1,IF(AND(F378&gt;Parámetros!$B$8,F378&lt;=Parámetros!$D$8,OR(Listas!G378&gt;Parámetros!$B$8,G378="",G378=0)),1,0)))</f>
        <v>1</v>
      </c>
      <c r="J378" s="113">
        <f>IF(H378=1,
IF(AND(OR(F378=0,F378=""),OR(G378=0,G378="")),Parámetros!$D$5-Parámetros!$B$5+1,
IF(AND(OR(F378&lt;=Parámetros!$B$5,F378=0,F378=""),OR(G378&gt;Parámetros!$D$5,G378="",G378=0)),Parámetros!$D$5-Parámetros!$B$5+1,
IF(AND(OR(F378&lt;=Parámetros!$B$5,F378=0,F378=""),G378&lt;=Parámetros!$D$5),IF(OR(G378="",G378=0),Parámetros!$D$5-Parámetros!$B$5+1,G378-Parámetros!$B$5+1),
IF(AND(F378&gt;Parámetros!$B$5,OR(G378&gt;Parámetros!$D$5,G378="",G378=0)),Parámetros!$D$5-F378+1,
IF(AND(F378&gt;Parámetros!$B$5,G378&lt;=Parámetros!$D$5),G378-F378+1))))),0)
-
IF(H378=1,
COUNTIFS('Selección días no hábiles'!A:A,
IF(OR(F378=0,F378="",F378&lt;Parámetros!$B$5),"&gt;="&amp;Parámetros!$B$5,"&gt;="&amp;Listas!F378),
'Selección días no hábiles'!A:A,
IF(OR(G378=0,G378="",G378&gt;=Parámetros!$D$5),"&lt;="&amp;Parámetros!$D$5,"&lt;="&amp;Listas!G378),
'Selección días no hábiles'!C:C,"X"),0)</f>
        <v>43709</v>
      </c>
      <c r="K378" s="113">
        <f>IF(I378=1,
IF(AND(OR(F378=0,F378=""),OR(G378=0,G378="")),Parámetros!$D$8-Parámetros!$B$8+1,
IF(AND(F378&lt;=Parámetros!$B$8,OR(G378&gt;Parámetros!$D$8,G378="",G378=0)),Parámetros!$D$8-Parámetros!$B$8+1,
IF(AND(F378&lt;=Parámetros!$B$8,G378&lt;=Parámetros!$D$8),IF(OR(G378="",G378=0),Parámetros!$D$8-Parámetros!$B$8+1,G378-Parámetros!$B$8+1),
IF(AND(F378&gt;Parámetros!$B$8,OR(G378&gt;Parámetros!$D$8,G378="",G378=0)),Parámetros!$D$8-F378+1,
IF(AND(F378&gt;Parámetros!$B$8,G378&lt;=Parámetros!$D$8),G378-F378+1))))),0)
-
IF(I378=1,
COUNTIFS('Selección días no hábiles'!A:A,
IF(OR(F378=0,F378="",F378&lt;Parámetros!$B$8),"&gt;="&amp;Parámetros!$B$8,"&gt;="&amp;Listas!F378),
'Selección días no hábiles'!A:A,
IF(OR(G378=0,G378="",G378&gt;=Parámetros!$D$8),"&lt;="&amp;Parámetros!$D$8,"&lt;="&amp;Listas!G378),
'Selección días no hábiles'!C:C,"X"),0)</f>
        <v>1</v>
      </c>
    </row>
    <row r="379" spans="1:11">
      <c r="A379" s="23"/>
      <c r="B379" s="152">
        <v>32509907</v>
      </c>
      <c r="C379" s="153" t="s">
        <v>624</v>
      </c>
      <c r="D379" s="153" t="s">
        <v>1664</v>
      </c>
      <c r="E379" s="154" t="s">
        <v>244</v>
      </c>
      <c r="F379" s="146">
        <v>0</v>
      </c>
      <c r="G379" s="146">
        <v>0</v>
      </c>
      <c r="H379" s="113">
        <f>+IF(AND(OR(F379="",F379=0),OR(G379="",G379=0)),1,IF(AND(OR(F379&lt;=Parámetros!$B$5,F379=0,F379=""),OR(G379&gt;Parámetros!$B$5,G379="",G379=0)),1,IF(AND(F379&gt;Parámetros!$B$5,F379&lt;=Parámetros!$D$5,OR(Listas!G379&gt;Parámetros!$B$5,G379="",G379=0)),1,0)))</f>
        <v>1</v>
      </c>
      <c r="I379" s="113">
        <f>+IF(AND(OR(F379="",F379=0),OR(G379="",G379=0)),1,IF(AND(OR(F379&lt;=Parámetros!$B$8,F379=0,F379=""),OR(G379&gt;Parámetros!$B$8,G379="",G379=0)),1,IF(AND(F379&gt;Parámetros!$B$8,F379&lt;=Parámetros!$D$8,OR(Listas!G379&gt;Parámetros!$B$8,G379="",G379=0)),1,0)))</f>
        <v>1</v>
      </c>
      <c r="J379" s="113">
        <f>IF(H379=1,
IF(AND(OR(F379=0,F379=""),OR(G379=0,G379="")),Parámetros!$D$5-Parámetros!$B$5+1,
IF(AND(OR(F379&lt;=Parámetros!$B$5,F379=0,F379=""),OR(G379&gt;Parámetros!$D$5,G379="",G379=0)),Parámetros!$D$5-Parámetros!$B$5+1,
IF(AND(OR(F379&lt;=Parámetros!$B$5,F379=0,F379=""),G379&lt;=Parámetros!$D$5),IF(OR(G379="",G379=0),Parámetros!$D$5-Parámetros!$B$5+1,G379-Parámetros!$B$5+1),
IF(AND(F379&gt;Parámetros!$B$5,OR(G379&gt;Parámetros!$D$5,G379="",G379=0)),Parámetros!$D$5-F379+1,
IF(AND(F379&gt;Parámetros!$B$5,G379&lt;=Parámetros!$D$5),G379-F379+1))))),0)
-
IF(H379=1,
COUNTIFS('Selección días no hábiles'!A:A,
IF(OR(F379=0,F379="",F379&lt;Parámetros!$B$5),"&gt;="&amp;Parámetros!$B$5,"&gt;="&amp;Listas!F379),
'Selección días no hábiles'!A:A,
IF(OR(G379=0,G379="",G379&gt;=Parámetros!$D$5),"&lt;="&amp;Parámetros!$D$5,"&lt;="&amp;Listas!G379),
'Selección días no hábiles'!C:C,"X"),0)</f>
        <v>43709</v>
      </c>
      <c r="K379" s="113">
        <f>IF(I379=1,
IF(AND(OR(F379=0,F379=""),OR(G379=0,G379="")),Parámetros!$D$8-Parámetros!$B$8+1,
IF(AND(F379&lt;=Parámetros!$B$8,OR(G379&gt;Parámetros!$D$8,G379="",G379=0)),Parámetros!$D$8-Parámetros!$B$8+1,
IF(AND(F379&lt;=Parámetros!$B$8,G379&lt;=Parámetros!$D$8),IF(OR(G379="",G379=0),Parámetros!$D$8-Parámetros!$B$8+1,G379-Parámetros!$B$8+1),
IF(AND(F379&gt;Parámetros!$B$8,OR(G379&gt;Parámetros!$D$8,G379="",G379=0)),Parámetros!$D$8-F379+1,
IF(AND(F379&gt;Parámetros!$B$8,G379&lt;=Parámetros!$D$8),G379-F379+1))))),0)
-
IF(I379=1,
COUNTIFS('Selección días no hábiles'!A:A,
IF(OR(F379=0,F379="",F379&lt;Parámetros!$B$8),"&gt;="&amp;Parámetros!$B$8,"&gt;="&amp;Listas!F379),
'Selección días no hábiles'!A:A,
IF(OR(G379=0,G379="",G379&gt;=Parámetros!$D$8),"&lt;="&amp;Parámetros!$D$8,"&lt;="&amp;Listas!G379),
'Selección días no hábiles'!C:C,"X"),0)</f>
        <v>1</v>
      </c>
    </row>
    <row r="380" spans="1:11">
      <c r="A380" s="23"/>
      <c r="B380" s="152">
        <v>12111183</v>
      </c>
      <c r="C380" s="153" t="s">
        <v>625</v>
      </c>
      <c r="D380" s="153" t="s">
        <v>1665</v>
      </c>
      <c r="E380" s="154" t="s">
        <v>244</v>
      </c>
      <c r="F380" s="146">
        <v>0</v>
      </c>
      <c r="G380" s="146">
        <v>0</v>
      </c>
      <c r="H380" s="113">
        <f>+IF(AND(OR(F380="",F380=0),OR(G380="",G380=0)),1,IF(AND(OR(F380&lt;=Parámetros!$B$5,F380=0,F380=""),OR(G380&gt;Parámetros!$B$5,G380="",G380=0)),1,IF(AND(F380&gt;Parámetros!$B$5,F380&lt;=Parámetros!$D$5,OR(Listas!G380&gt;Parámetros!$B$5,G380="",G380=0)),1,0)))</f>
        <v>1</v>
      </c>
      <c r="I380" s="113">
        <f>+IF(AND(OR(F380="",F380=0),OR(G380="",G380=0)),1,IF(AND(OR(F380&lt;=Parámetros!$B$8,F380=0,F380=""),OR(G380&gt;Parámetros!$B$8,G380="",G380=0)),1,IF(AND(F380&gt;Parámetros!$B$8,F380&lt;=Parámetros!$D$8,OR(Listas!G380&gt;Parámetros!$B$8,G380="",G380=0)),1,0)))</f>
        <v>1</v>
      </c>
      <c r="J380" s="113">
        <f>IF(H380=1,
IF(AND(OR(F380=0,F380=""),OR(G380=0,G380="")),Parámetros!$D$5-Parámetros!$B$5+1,
IF(AND(OR(F380&lt;=Parámetros!$B$5,F380=0,F380=""),OR(G380&gt;Parámetros!$D$5,G380="",G380=0)),Parámetros!$D$5-Parámetros!$B$5+1,
IF(AND(OR(F380&lt;=Parámetros!$B$5,F380=0,F380=""),G380&lt;=Parámetros!$D$5),IF(OR(G380="",G380=0),Parámetros!$D$5-Parámetros!$B$5+1,G380-Parámetros!$B$5+1),
IF(AND(F380&gt;Parámetros!$B$5,OR(G380&gt;Parámetros!$D$5,G380="",G380=0)),Parámetros!$D$5-F380+1,
IF(AND(F380&gt;Parámetros!$B$5,G380&lt;=Parámetros!$D$5),G380-F380+1))))),0)
-
IF(H380=1,
COUNTIFS('Selección días no hábiles'!A:A,
IF(OR(F380=0,F380="",F380&lt;Parámetros!$B$5),"&gt;="&amp;Parámetros!$B$5,"&gt;="&amp;Listas!F380),
'Selección días no hábiles'!A:A,
IF(OR(G380=0,G380="",G380&gt;=Parámetros!$D$5),"&lt;="&amp;Parámetros!$D$5,"&lt;="&amp;Listas!G380),
'Selección días no hábiles'!C:C,"X"),0)</f>
        <v>43709</v>
      </c>
      <c r="K380" s="113">
        <f>IF(I380=1,
IF(AND(OR(F380=0,F380=""),OR(G380=0,G380="")),Parámetros!$D$8-Parámetros!$B$8+1,
IF(AND(F380&lt;=Parámetros!$B$8,OR(G380&gt;Parámetros!$D$8,G380="",G380=0)),Parámetros!$D$8-Parámetros!$B$8+1,
IF(AND(F380&lt;=Parámetros!$B$8,G380&lt;=Parámetros!$D$8),IF(OR(G380="",G380=0),Parámetros!$D$8-Parámetros!$B$8+1,G380-Parámetros!$B$8+1),
IF(AND(F380&gt;Parámetros!$B$8,OR(G380&gt;Parámetros!$D$8,G380="",G380=0)),Parámetros!$D$8-F380+1,
IF(AND(F380&gt;Parámetros!$B$8,G380&lt;=Parámetros!$D$8),G380-F380+1))))),0)
-
IF(I380=1,
COUNTIFS('Selección días no hábiles'!A:A,
IF(OR(F380=0,F380="",F380&lt;Parámetros!$B$8),"&gt;="&amp;Parámetros!$B$8,"&gt;="&amp;Listas!F380),
'Selección días no hábiles'!A:A,
IF(OR(G380=0,G380="",G380&gt;=Parámetros!$D$8),"&lt;="&amp;Parámetros!$D$8,"&lt;="&amp;Listas!G380),
'Selección días no hábiles'!C:C,"X"),0)</f>
        <v>1</v>
      </c>
    </row>
    <row r="381" spans="1:11">
      <c r="A381" s="23"/>
      <c r="B381" s="152">
        <v>34299382</v>
      </c>
      <c r="C381" s="153" t="s">
        <v>626</v>
      </c>
      <c r="D381" s="153" t="s">
        <v>1543</v>
      </c>
      <c r="E381" s="154" t="s">
        <v>244</v>
      </c>
      <c r="F381" s="146">
        <v>0</v>
      </c>
      <c r="G381" s="146">
        <v>0</v>
      </c>
      <c r="H381" s="113">
        <f>+IF(AND(OR(F381="",F381=0),OR(G381="",G381=0)),1,IF(AND(OR(F381&lt;=Parámetros!$B$5,F381=0,F381=""),OR(G381&gt;Parámetros!$B$5,G381="",G381=0)),1,IF(AND(F381&gt;Parámetros!$B$5,F381&lt;=Parámetros!$D$5,OR(Listas!G381&gt;Parámetros!$B$5,G381="",G381=0)),1,0)))</f>
        <v>1</v>
      </c>
      <c r="I381" s="113">
        <f>+IF(AND(OR(F381="",F381=0),OR(G381="",G381=0)),1,IF(AND(OR(F381&lt;=Parámetros!$B$8,F381=0,F381=""),OR(G381&gt;Parámetros!$B$8,G381="",G381=0)),1,IF(AND(F381&gt;Parámetros!$B$8,F381&lt;=Parámetros!$D$8,OR(Listas!G381&gt;Parámetros!$B$8,G381="",G381=0)),1,0)))</f>
        <v>1</v>
      </c>
      <c r="J381" s="113">
        <f>IF(H381=1,
IF(AND(OR(F381=0,F381=""),OR(G381=0,G381="")),Parámetros!$D$5-Parámetros!$B$5+1,
IF(AND(OR(F381&lt;=Parámetros!$B$5,F381=0,F381=""),OR(G381&gt;Parámetros!$D$5,G381="",G381=0)),Parámetros!$D$5-Parámetros!$B$5+1,
IF(AND(OR(F381&lt;=Parámetros!$B$5,F381=0,F381=""),G381&lt;=Parámetros!$D$5),IF(OR(G381="",G381=0),Parámetros!$D$5-Parámetros!$B$5+1,G381-Parámetros!$B$5+1),
IF(AND(F381&gt;Parámetros!$B$5,OR(G381&gt;Parámetros!$D$5,G381="",G381=0)),Parámetros!$D$5-F381+1,
IF(AND(F381&gt;Parámetros!$B$5,G381&lt;=Parámetros!$D$5),G381-F381+1))))),0)
-
IF(H381=1,
COUNTIFS('Selección días no hábiles'!A:A,
IF(OR(F381=0,F381="",F381&lt;Parámetros!$B$5),"&gt;="&amp;Parámetros!$B$5,"&gt;="&amp;Listas!F381),
'Selección días no hábiles'!A:A,
IF(OR(G381=0,G381="",G381&gt;=Parámetros!$D$5),"&lt;="&amp;Parámetros!$D$5,"&lt;="&amp;Listas!G381),
'Selección días no hábiles'!C:C,"X"),0)</f>
        <v>43709</v>
      </c>
      <c r="K381" s="113">
        <f>IF(I381=1,
IF(AND(OR(F381=0,F381=""),OR(G381=0,G381="")),Parámetros!$D$8-Parámetros!$B$8+1,
IF(AND(F381&lt;=Parámetros!$B$8,OR(G381&gt;Parámetros!$D$8,G381="",G381=0)),Parámetros!$D$8-Parámetros!$B$8+1,
IF(AND(F381&lt;=Parámetros!$B$8,G381&lt;=Parámetros!$D$8),IF(OR(G381="",G381=0),Parámetros!$D$8-Parámetros!$B$8+1,G381-Parámetros!$B$8+1),
IF(AND(F381&gt;Parámetros!$B$8,OR(G381&gt;Parámetros!$D$8,G381="",G381=0)),Parámetros!$D$8-F381+1,
IF(AND(F381&gt;Parámetros!$B$8,G381&lt;=Parámetros!$D$8),G381-F381+1))))),0)
-
IF(I381=1,
COUNTIFS('Selección días no hábiles'!A:A,
IF(OR(F381=0,F381="",F381&lt;Parámetros!$B$8),"&gt;="&amp;Parámetros!$B$8,"&gt;="&amp;Listas!F381),
'Selección días no hábiles'!A:A,
IF(OR(G381=0,G381="",G381&gt;=Parámetros!$D$8),"&lt;="&amp;Parámetros!$D$8,"&lt;="&amp;Listas!G381),
'Selección días no hábiles'!C:C,"X"),0)</f>
        <v>1</v>
      </c>
    </row>
    <row r="382" spans="1:11">
      <c r="A382" s="23"/>
      <c r="B382" s="152">
        <v>34495687</v>
      </c>
      <c r="C382" s="153" t="s">
        <v>627</v>
      </c>
      <c r="D382" s="153" t="s">
        <v>1666</v>
      </c>
      <c r="E382" s="154" t="s">
        <v>244</v>
      </c>
      <c r="F382" s="146">
        <v>0</v>
      </c>
      <c r="G382" s="146">
        <v>0</v>
      </c>
      <c r="H382" s="113">
        <f>+IF(AND(OR(F382="",F382=0),OR(G382="",G382=0)),1,IF(AND(OR(F382&lt;=Parámetros!$B$5,F382=0,F382=""),OR(G382&gt;Parámetros!$B$5,G382="",G382=0)),1,IF(AND(F382&gt;Parámetros!$B$5,F382&lt;=Parámetros!$D$5,OR(Listas!G382&gt;Parámetros!$B$5,G382="",G382=0)),1,0)))</f>
        <v>1</v>
      </c>
      <c r="I382" s="113">
        <f>+IF(AND(OR(F382="",F382=0),OR(G382="",G382=0)),1,IF(AND(OR(F382&lt;=Parámetros!$B$8,F382=0,F382=""),OR(G382&gt;Parámetros!$B$8,G382="",G382=0)),1,IF(AND(F382&gt;Parámetros!$B$8,F382&lt;=Parámetros!$D$8,OR(Listas!G382&gt;Parámetros!$B$8,G382="",G382=0)),1,0)))</f>
        <v>1</v>
      </c>
      <c r="J382" s="113">
        <f>IF(H382=1,
IF(AND(OR(F382=0,F382=""),OR(G382=0,G382="")),Parámetros!$D$5-Parámetros!$B$5+1,
IF(AND(OR(F382&lt;=Parámetros!$B$5,F382=0,F382=""),OR(G382&gt;Parámetros!$D$5,G382="",G382=0)),Parámetros!$D$5-Parámetros!$B$5+1,
IF(AND(OR(F382&lt;=Parámetros!$B$5,F382=0,F382=""),G382&lt;=Parámetros!$D$5),IF(OR(G382="",G382=0),Parámetros!$D$5-Parámetros!$B$5+1,G382-Parámetros!$B$5+1),
IF(AND(F382&gt;Parámetros!$B$5,OR(G382&gt;Parámetros!$D$5,G382="",G382=0)),Parámetros!$D$5-F382+1,
IF(AND(F382&gt;Parámetros!$B$5,G382&lt;=Parámetros!$D$5),G382-F382+1))))),0)
-
IF(H382=1,
COUNTIFS('Selección días no hábiles'!A:A,
IF(OR(F382=0,F382="",F382&lt;Parámetros!$B$5),"&gt;="&amp;Parámetros!$B$5,"&gt;="&amp;Listas!F382),
'Selección días no hábiles'!A:A,
IF(OR(G382=0,G382="",G382&gt;=Parámetros!$D$5),"&lt;="&amp;Parámetros!$D$5,"&lt;="&amp;Listas!G382),
'Selección días no hábiles'!C:C,"X"),0)</f>
        <v>43709</v>
      </c>
      <c r="K382" s="113">
        <f>IF(I382=1,
IF(AND(OR(F382=0,F382=""),OR(G382=0,G382="")),Parámetros!$D$8-Parámetros!$B$8+1,
IF(AND(F382&lt;=Parámetros!$B$8,OR(G382&gt;Parámetros!$D$8,G382="",G382=0)),Parámetros!$D$8-Parámetros!$B$8+1,
IF(AND(F382&lt;=Parámetros!$B$8,G382&lt;=Parámetros!$D$8),IF(OR(G382="",G382=0),Parámetros!$D$8-Parámetros!$B$8+1,G382-Parámetros!$B$8+1),
IF(AND(F382&gt;Parámetros!$B$8,OR(G382&gt;Parámetros!$D$8,G382="",G382=0)),Parámetros!$D$8-F382+1,
IF(AND(F382&gt;Parámetros!$B$8,G382&lt;=Parámetros!$D$8),G382-F382+1))))),0)
-
IF(I382=1,
COUNTIFS('Selección días no hábiles'!A:A,
IF(OR(F382=0,F382="",F382&lt;Parámetros!$B$8),"&gt;="&amp;Parámetros!$B$8,"&gt;="&amp;Listas!F382),
'Selección días no hábiles'!A:A,
IF(OR(G382=0,G382="",G382&gt;=Parámetros!$D$8),"&lt;="&amp;Parámetros!$D$8,"&lt;="&amp;Listas!G382),
'Selección días no hábiles'!C:C,"X"),0)</f>
        <v>1</v>
      </c>
    </row>
    <row r="383" spans="1:11">
      <c r="A383" s="23"/>
      <c r="B383" s="152">
        <v>28834741</v>
      </c>
      <c r="C383" s="153" t="s">
        <v>628</v>
      </c>
      <c r="D383" s="153" t="s">
        <v>1667</v>
      </c>
      <c r="E383" s="154" t="s">
        <v>244</v>
      </c>
      <c r="F383" s="146">
        <v>0</v>
      </c>
      <c r="G383" s="146">
        <v>0</v>
      </c>
      <c r="H383" s="113">
        <f>+IF(AND(OR(F383="",F383=0),OR(G383="",G383=0)),1,IF(AND(OR(F383&lt;=Parámetros!$B$5,F383=0,F383=""),OR(G383&gt;Parámetros!$B$5,G383="",G383=0)),1,IF(AND(F383&gt;Parámetros!$B$5,F383&lt;=Parámetros!$D$5,OR(Listas!G383&gt;Parámetros!$B$5,G383="",G383=0)),1,0)))</f>
        <v>1</v>
      </c>
      <c r="I383" s="113">
        <f>+IF(AND(OR(F383="",F383=0),OR(G383="",G383=0)),1,IF(AND(OR(F383&lt;=Parámetros!$B$8,F383=0,F383=""),OR(G383&gt;Parámetros!$B$8,G383="",G383=0)),1,IF(AND(F383&gt;Parámetros!$B$8,F383&lt;=Parámetros!$D$8,OR(Listas!G383&gt;Parámetros!$B$8,G383="",G383=0)),1,0)))</f>
        <v>1</v>
      </c>
      <c r="J383" s="113">
        <f>IF(H383=1,
IF(AND(OR(F383=0,F383=""),OR(G383=0,G383="")),Parámetros!$D$5-Parámetros!$B$5+1,
IF(AND(OR(F383&lt;=Parámetros!$B$5,F383=0,F383=""),OR(G383&gt;Parámetros!$D$5,G383="",G383=0)),Parámetros!$D$5-Parámetros!$B$5+1,
IF(AND(OR(F383&lt;=Parámetros!$B$5,F383=0,F383=""),G383&lt;=Parámetros!$D$5),IF(OR(G383="",G383=0),Parámetros!$D$5-Parámetros!$B$5+1,G383-Parámetros!$B$5+1),
IF(AND(F383&gt;Parámetros!$B$5,OR(G383&gt;Parámetros!$D$5,G383="",G383=0)),Parámetros!$D$5-F383+1,
IF(AND(F383&gt;Parámetros!$B$5,G383&lt;=Parámetros!$D$5),G383-F383+1))))),0)
-
IF(H383=1,
COUNTIFS('Selección días no hábiles'!A:A,
IF(OR(F383=0,F383="",F383&lt;Parámetros!$B$5),"&gt;="&amp;Parámetros!$B$5,"&gt;="&amp;Listas!F383),
'Selección días no hábiles'!A:A,
IF(OR(G383=0,G383="",G383&gt;=Parámetros!$D$5),"&lt;="&amp;Parámetros!$D$5,"&lt;="&amp;Listas!G383),
'Selección días no hábiles'!C:C,"X"),0)</f>
        <v>43709</v>
      </c>
      <c r="K383" s="113">
        <f>IF(I383=1,
IF(AND(OR(F383=0,F383=""),OR(G383=0,G383="")),Parámetros!$D$8-Parámetros!$B$8+1,
IF(AND(F383&lt;=Parámetros!$B$8,OR(G383&gt;Parámetros!$D$8,G383="",G383=0)),Parámetros!$D$8-Parámetros!$B$8+1,
IF(AND(F383&lt;=Parámetros!$B$8,G383&lt;=Parámetros!$D$8),IF(OR(G383="",G383=0),Parámetros!$D$8-Parámetros!$B$8+1,G383-Parámetros!$B$8+1),
IF(AND(F383&gt;Parámetros!$B$8,OR(G383&gt;Parámetros!$D$8,G383="",G383=0)),Parámetros!$D$8-F383+1,
IF(AND(F383&gt;Parámetros!$B$8,G383&lt;=Parámetros!$D$8),G383-F383+1))))),0)
-
IF(I383=1,
COUNTIFS('Selección días no hábiles'!A:A,
IF(OR(F383=0,F383="",F383&lt;Parámetros!$B$8),"&gt;="&amp;Parámetros!$B$8,"&gt;="&amp;Listas!F383),
'Selección días no hábiles'!A:A,
IF(OR(G383=0,G383="",G383&gt;=Parámetros!$D$8),"&lt;="&amp;Parámetros!$D$8,"&lt;="&amp;Listas!G383),
'Selección días no hábiles'!C:C,"X"),0)</f>
        <v>1</v>
      </c>
    </row>
    <row r="384" spans="1:11">
      <c r="A384" s="23"/>
      <c r="B384" s="152">
        <v>26857816</v>
      </c>
      <c r="C384" s="153" t="s">
        <v>629</v>
      </c>
      <c r="D384" s="153" t="s">
        <v>1668</v>
      </c>
      <c r="E384" s="154" t="s">
        <v>244</v>
      </c>
      <c r="F384" s="146">
        <v>0</v>
      </c>
      <c r="G384" s="146">
        <v>0</v>
      </c>
      <c r="H384" s="113">
        <f>+IF(AND(OR(F384="",F384=0),OR(G384="",G384=0)),1,IF(AND(OR(F384&lt;=Parámetros!$B$5,F384=0,F384=""),OR(G384&gt;Parámetros!$B$5,G384="",G384=0)),1,IF(AND(F384&gt;Parámetros!$B$5,F384&lt;=Parámetros!$D$5,OR(Listas!G384&gt;Parámetros!$B$5,G384="",G384=0)),1,0)))</f>
        <v>1</v>
      </c>
      <c r="I384" s="113">
        <f>+IF(AND(OR(F384="",F384=0),OR(G384="",G384=0)),1,IF(AND(OR(F384&lt;=Parámetros!$B$8,F384=0,F384=""),OR(G384&gt;Parámetros!$B$8,G384="",G384=0)),1,IF(AND(F384&gt;Parámetros!$B$8,F384&lt;=Parámetros!$D$8,OR(Listas!G384&gt;Parámetros!$B$8,G384="",G384=0)),1,0)))</f>
        <v>1</v>
      </c>
      <c r="J384" s="113">
        <f>IF(H384=1,
IF(AND(OR(F384=0,F384=""),OR(G384=0,G384="")),Parámetros!$D$5-Parámetros!$B$5+1,
IF(AND(OR(F384&lt;=Parámetros!$B$5,F384=0,F384=""),OR(G384&gt;Parámetros!$D$5,G384="",G384=0)),Parámetros!$D$5-Parámetros!$B$5+1,
IF(AND(OR(F384&lt;=Parámetros!$B$5,F384=0,F384=""),G384&lt;=Parámetros!$D$5),IF(OR(G384="",G384=0),Parámetros!$D$5-Parámetros!$B$5+1,G384-Parámetros!$B$5+1),
IF(AND(F384&gt;Parámetros!$B$5,OR(G384&gt;Parámetros!$D$5,G384="",G384=0)),Parámetros!$D$5-F384+1,
IF(AND(F384&gt;Parámetros!$B$5,G384&lt;=Parámetros!$D$5),G384-F384+1))))),0)
-
IF(H384=1,
COUNTIFS('Selección días no hábiles'!A:A,
IF(OR(F384=0,F384="",F384&lt;Parámetros!$B$5),"&gt;="&amp;Parámetros!$B$5,"&gt;="&amp;Listas!F384),
'Selección días no hábiles'!A:A,
IF(OR(G384=0,G384="",G384&gt;=Parámetros!$D$5),"&lt;="&amp;Parámetros!$D$5,"&lt;="&amp;Listas!G384),
'Selección días no hábiles'!C:C,"X"),0)</f>
        <v>43709</v>
      </c>
      <c r="K384" s="113">
        <f>IF(I384=1,
IF(AND(OR(F384=0,F384=""),OR(G384=0,G384="")),Parámetros!$D$8-Parámetros!$B$8+1,
IF(AND(F384&lt;=Parámetros!$B$8,OR(G384&gt;Parámetros!$D$8,G384="",G384=0)),Parámetros!$D$8-Parámetros!$B$8+1,
IF(AND(F384&lt;=Parámetros!$B$8,G384&lt;=Parámetros!$D$8),IF(OR(G384="",G384=0),Parámetros!$D$8-Parámetros!$B$8+1,G384-Parámetros!$B$8+1),
IF(AND(F384&gt;Parámetros!$B$8,OR(G384&gt;Parámetros!$D$8,G384="",G384=0)),Parámetros!$D$8-F384+1,
IF(AND(F384&gt;Parámetros!$B$8,G384&lt;=Parámetros!$D$8),G384-F384+1))))),0)
-
IF(I384=1,
COUNTIFS('Selección días no hábiles'!A:A,
IF(OR(F384=0,F384="",F384&lt;Parámetros!$B$8),"&gt;="&amp;Parámetros!$B$8,"&gt;="&amp;Listas!F384),
'Selección días no hábiles'!A:A,
IF(OR(G384=0,G384="",G384&gt;=Parámetros!$D$8),"&lt;="&amp;Parámetros!$D$8,"&lt;="&amp;Listas!G384),
'Selección días no hábiles'!C:C,"X"),0)</f>
        <v>1</v>
      </c>
    </row>
    <row r="385" spans="1:11">
      <c r="A385" s="23"/>
      <c r="B385" s="152">
        <v>32901363</v>
      </c>
      <c r="C385" s="153" t="s">
        <v>630</v>
      </c>
      <c r="D385" s="153" t="s">
        <v>1669</v>
      </c>
      <c r="E385" s="154" t="s">
        <v>244</v>
      </c>
      <c r="F385" s="146">
        <v>0</v>
      </c>
      <c r="G385" s="146">
        <v>0</v>
      </c>
      <c r="H385" s="113">
        <f>+IF(AND(OR(F385="",F385=0),OR(G385="",G385=0)),1,IF(AND(OR(F385&lt;=Parámetros!$B$5,F385=0,F385=""),OR(G385&gt;Parámetros!$B$5,G385="",G385=0)),1,IF(AND(F385&gt;Parámetros!$B$5,F385&lt;=Parámetros!$D$5,OR(Listas!G385&gt;Parámetros!$B$5,G385="",G385=0)),1,0)))</f>
        <v>1</v>
      </c>
      <c r="I385" s="113">
        <f>+IF(AND(OR(F385="",F385=0),OR(G385="",G385=0)),1,IF(AND(OR(F385&lt;=Parámetros!$B$8,F385=0,F385=""),OR(G385&gt;Parámetros!$B$8,G385="",G385=0)),1,IF(AND(F385&gt;Parámetros!$B$8,F385&lt;=Parámetros!$D$8,OR(Listas!G385&gt;Parámetros!$B$8,G385="",G385=0)),1,0)))</f>
        <v>1</v>
      </c>
      <c r="J385" s="113">
        <f>IF(H385=1,
IF(AND(OR(F385=0,F385=""),OR(G385=0,G385="")),Parámetros!$D$5-Parámetros!$B$5+1,
IF(AND(OR(F385&lt;=Parámetros!$B$5,F385=0,F385=""),OR(G385&gt;Parámetros!$D$5,G385="",G385=0)),Parámetros!$D$5-Parámetros!$B$5+1,
IF(AND(OR(F385&lt;=Parámetros!$B$5,F385=0,F385=""),G385&lt;=Parámetros!$D$5),IF(OR(G385="",G385=0),Parámetros!$D$5-Parámetros!$B$5+1,G385-Parámetros!$B$5+1),
IF(AND(F385&gt;Parámetros!$B$5,OR(G385&gt;Parámetros!$D$5,G385="",G385=0)),Parámetros!$D$5-F385+1,
IF(AND(F385&gt;Parámetros!$B$5,G385&lt;=Parámetros!$D$5),G385-F385+1))))),0)
-
IF(H385=1,
COUNTIFS('Selección días no hábiles'!A:A,
IF(OR(F385=0,F385="",F385&lt;Parámetros!$B$5),"&gt;="&amp;Parámetros!$B$5,"&gt;="&amp;Listas!F385),
'Selección días no hábiles'!A:A,
IF(OR(G385=0,G385="",G385&gt;=Parámetros!$D$5),"&lt;="&amp;Parámetros!$D$5,"&lt;="&amp;Listas!G385),
'Selección días no hábiles'!C:C,"X"),0)</f>
        <v>43709</v>
      </c>
      <c r="K385" s="113">
        <f>IF(I385=1,
IF(AND(OR(F385=0,F385=""),OR(G385=0,G385="")),Parámetros!$D$8-Parámetros!$B$8+1,
IF(AND(F385&lt;=Parámetros!$B$8,OR(G385&gt;Parámetros!$D$8,G385="",G385=0)),Parámetros!$D$8-Parámetros!$B$8+1,
IF(AND(F385&lt;=Parámetros!$B$8,G385&lt;=Parámetros!$D$8),IF(OR(G385="",G385=0),Parámetros!$D$8-Parámetros!$B$8+1,G385-Parámetros!$B$8+1),
IF(AND(F385&gt;Parámetros!$B$8,OR(G385&gt;Parámetros!$D$8,G385="",G385=0)),Parámetros!$D$8-F385+1,
IF(AND(F385&gt;Parámetros!$B$8,G385&lt;=Parámetros!$D$8),G385-F385+1))))),0)
-
IF(I385=1,
COUNTIFS('Selección días no hábiles'!A:A,
IF(OR(F385=0,F385="",F385&lt;Parámetros!$B$8),"&gt;="&amp;Parámetros!$B$8,"&gt;="&amp;Listas!F385),
'Selección días no hábiles'!A:A,
IF(OR(G385=0,G385="",G385&gt;=Parámetros!$D$8),"&lt;="&amp;Parámetros!$D$8,"&lt;="&amp;Listas!G385),
'Selección días no hábiles'!C:C,"X"),0)</f>
        <v>1</v>
      </c>
    </row>
    <row r="386" spans="1:11">
      <c r="A386" s="23"/>
      <c r="B386" s="152">
        <v>30438414</v>
      </c>
      <c r="C386" s="153" t="s">
        <v>631</v>
      </c>
      <c r="D386" s="153" t="s">
        <v>1670</v>
      </c>
      <c r="E386" s="154" t="s">
        <v>244</v>
      </c>
      <c r="F386" s="146">
        <v>0</v>
      </c>
      <c r="G386" s="146">
        <v>0</v>
      </c>
      <c r="H386" s="113">
        <f>+IF(AND(OR(F386="",F386=0),OR(G386="",G386=0)),1,IF(AND(OR(F386&lt;=Parámetros!$B$5,F386=0,F386=""),OR(G386&gt;Parámetros!$B$5,G386="",G386=0)),1,IF(AND(F386&gt;Parámetros!$B$5,F386&lt;=Parámetros!$D$5,OR(Listas!G386&gt;Parámetros!$B$5,G386="",G386=0)),1,0)))</f>
        <v>1</v>
      </c>
      <c r="I386" s="113">
        <f>+IF(AND(OR(F386="",F386=0),OR(G386="",G386=0)),1,IF(AND(OR(F386&lt;=Parámetros!$B$8,F386=0,F386=""),OR(G386&gt;Parámetros!$B$8,G386="",G386=0)),1,IF(AND(F386&gt;Parámetros!$B$8,F386&lt;=Parámetros!$D$8,OR(Listas!G386&gt;Parámetros!$B$8,G386="",G386=0)),1,0)))</f>
        <v>1</v>
      </c>
      <c r="J386" s="113">
        <f>IF(H386=1,
IF(AND(OR(F386=0,F386=""),OR(G386=0,G386="")),Parámetros!$D$5-Parámetros!$B$5+1,
IF(AND(OR(F386&lt;=Parámetros!$B$5,F386=0,F386=""),OR(G386&gt;Parámetros!$D$5,G386="",G386=0)),Parámetros!$D$5-Parámetros!$B$5+1,
IF(AND(OR(F386&lt;=Parámetros!$B$5,F386=0,F386=""),G386&lt;=Parámetros!$D$5),IF(OR(G386="",G386=0),Parámetros!$D$5-Parámetros!$B$5+1,G386-Parámetros!$B$5+1),
IF(AND(F386&gt;Parámetros!$B$5,OR(G386&gt;Parámetros!$D$5,G386="",G386=0)),Parámetros!$D$5-F386+1,
IF(AND(F386&gt;Parámetros!$B$5,G386&lt;=Parámetros!$D$5),G386-F386+1))))),0)
-
IF(H386=1,
COUNTIFS('Selección días no hábiles'!A:A,
IF(OR(F386=0,F386="",F386&lt;Parámetros!$B$5),"&gt;="&amp;Parámetros!$B$5,"&gt;="&amp;Listas!F386),
'Selección días no hábiles'!A:A,
IF(OR(G386=0,G386="",G386&gt;=Parámetros!$D$5),"&lt;="&amp;Parámetros!$D$5,"&lt;="&amp;Listas!G386),
'Selección días no hábiles'!C:C,"X"),0)</f>
        <v>43709</v>
      </c>
      <c r="K386" s="113">
        <f>IF(I386=1,
IF(AND(OR(F386=0,F386=""),OR(G386=0,G386="")),Parámetros!$D$8-Parámetros!$B$8+1,
IF(AND(F386&lt;=Parámetros!$B$8,OR(G386&gt;Parámetros!$D$8,G386="",G386=0)),Parámetros!$D$8-Parámetros!$B$8+1,
IF(AND(F386&lt;=Parámetros!$B$8,G386&lt;=Parámetros!$D$8),IF(OR(G386="",G386=0),Parámetros!$D$8-Parámetros!$B$8+1,G386-Parámetros!$B$8+1),
IF(AND(F386&gt;Parámetros!$B$8,OR(G386&gt;Parámetros!$D$8,G386="",G386=0)),Parámetros!$D$8-F386+1,
IF(AND(F386&gt;Parámetros!$B$8,G386&lt;=Parámetros!$D$8),G386-F386+1))))),0)
-
IF(I386=1,
COUNTIFS('Selección días no hábiles'!A:A,
IF(OR(F386=0,F386="",F386&lt;Parámetros!$B$8),"&gt;="&amp;Parámetros!$B$8,"&gt;="&amp;Listas!F386),
'Selección días no hábiles'!A:A,
IF(OR(G386=0,G386="",G386&gt;=Parámetros!$D$8),"&lt;="&amp;Parámetros!$D$8,"&lt;="&amp;Listas!G386),
'Selección días no hábiles'!C:C,"X"),0)</f>
        <v>1</v>
      </c>
    </row>
    <row r="387" spans="1:11">
      <c r="A387" s="23"/>
      <c r="B387" s="152">
        <v>34565295</v>
      </c>
      <c r="C387" s="153" t="s">
        <v>632</v>
      </c>
      <c r="D387" s="153" t="s">
        <v>1671</v>
      </c>
      <c r="E387" s="154" t="s">
        <v>244</v>
      </c>
      <c r="F387" s="146">
        <v>0</v>
      </c>
      <c r="G387" s="146">
        <v>0</v>
      </c>
      <c r="H387" s="113">
        <f>+IF(AND(OR(F387="",F387=0),OR(G387="",G387=0)),1,IF(AND(OR(F387&lt;=Parámetros!$B$5,F387=0,F387=""),OR(G387&gt;Parámetros!$B$5,G387="",G387=0)),1,IF(AND(F387&gt;Parámetros!$B$5,F387&lt;=Parámetros!$D$5,OR(Listas!G387&gt;Parámetros!$B$5,G387="",G387=0)),1,0)))</f>
        <v>1</v>
      </c>
      <c r="I387" s="113">
        <f>+IF(AND(OR(F387="",F387=0),OR(G387="",G387=0)),1,IF(AND(OR(F387&lt;=Parámetros!$B$8,F387=0,F387=""),OR(G387&gt;Parámetros!$B$8,G387="",G387=0)),1,IF(AND(F387&gt;Parámetros!$B$8,F387&lt;=Parámetros!$D$8,OR(Listas!G387&gt;Parámetros!$B$8,G387="",G387=0)),1,0)))</f>
        <v>1</v>
      </c>
      <c r="J387" s="113">
        <f>IF(H387=1,
IF(AND(OR(F387=0,F387=""),OR(G387=0,G387="")),Parámetros!$D$5-Parámetros!$B$5+1,
IF(AND(OR(F387&lt;=Parámetros!$B$5,F387=0,F387=""),OR(G387&gt;Parámetros!$D$5,G387="",G387=0)),Parámetros!$D$5-Parámetros!$B$5+1,
IF(AND(OR(F387&lt;=Parámetros!$B$5,F387=0,F387=""),G387&lt;=Parámetros!$D$5),IF(OR(G387="",G387=0),Parámetros!$D$5-Parámetros!$B$5+1,G387-Parámetros!$B$5+1),
IF(AND(F387&gt;Parámetros!$B$5,OR(G387&gt;Parámetros!$D$5,G387="",G387=0)),Parámetros!$D$5-F387+1,
IF(AND(F387&gt;Parámetros!$B$5,G387&lt;=Parámetros!$D$5),G387-F387+1))))),0)
-
IF(H387=1,
COUNTIFS('Selección días no hábiles'!A:A,
IF(OR(F387=0,F387="",F387&lt;Parámetros!$B$5),"&gt;="&amp;Parámetros!$B$5,"&gt;="&amp;Listas!F387),
'Selección días no hábiles'!A:A,
IF(OR(G387=0,G387="",G387&gt;=Parámetros!$D$5),"&lt;="&amp;Parámetros!$D$5,"&lt;="&amp;Listas!G387),
'Selección días no hábiles'!C:C,"X"),0)</f>
        <v>43709</v>
      </c>
      <c r="K387" s="113">
        <f>IF(I387=1,
IF(AND(OR(F387=0,F387=""),OR(G387=0,G387="")),Parámetros!$D$8-Parámetros!$B$8+1,
IF(AND(F387&lt;=Parámetros!$B$8,OR(G387&gt;Parámetros!$D$8,G387="",G387=0)),Parámetros!$D$8-Parámetros!$B$8+1,
IF(AND(F387&lt;=Parámetros!$B$8,G387&lt;=Parámetros!$D$8),IF(OR(G387="",G387=0),Parámetros!$D$8-Parámetros!$B$8+1,G387-Parámetros!$B$8+1),
IF(AND(F387&gt;Parámetros!$B$8,OR(G387&gt;Parámetros!$D$8,G387="",G387=0)),Parámetros!$D$8-F387+1,
IF(AND(F387&gt;Parámetros!$B$8,G387&lt;=Parámetros!$D$8),G387-F387+1))))),0)
-
IF(I387=1,
COUNTIFS('Selección días no hábiles'!A:A,
IF(OR(F387=0,F387="",F387&lt;Parámetros!$B$8),"&gt;="&amp;Parámetros!$B$8,"&gt;="&amp;Listas!F387),
'Selección días no hábiles'!A:A,
IF(OR(G387=0,G387="",G387&gt;=Parámetros!$D$8),"&lt;="&amp;Parámetros!$D$8,"&lt;="&amp;Listas!G387),
'Selección días no hábiles'!C:C,"X"),0)</f>
        <v>1</v>
      </c>
    </row>
    <row r="388" spans="1:11">
      <c r="A388" s="23"/>
      <c r="B388" s="152" t="s">
        <v>269</v>
      </c>
      <c r="C388" s="153" t="s">
        <v>633</v>
      </c>
      <c r="D388" s="153" t="s">
        <v>1672</v>
      </c>
      <c r="E388" s="154" t="s">
        <v>244</v>
      </c>
      <c r="F388" s="146">
        <v>0</v>
      </c>
      <c r="G388" s="146">
        <v>0</v>
      </c>
      <c r="H388" s="113">
        <f>+IF(AND(OR(F388="",F388=0),OR(G388="",G388=0)),1,IF(AND(OR(F388&lt;=Parámetros!$B$5,F388=0,F388=""),OR(G388&gt;Parámetros!$B$5,G388="",G388=0)),1,IF(AND(F388&gt;Parámetros!$B$5,F388&lt;=Parámetros!$D$5,OR(Listas!G388&gt;Parámetros!$B$5,G388="",G388=0)),1,0)))</f>
        <v>1</v>
      </c>
      <c r="I388" s="113">
        <f>+IF(AND(OR(F388="",F388=0),OR(G388="",G388=0)),1,IF(AND(OR(F388&lt;=Parámetros!$B$8,F388=0,F388=""),OR(G388&gt;Parámetros!$B$8,G388="",G388=0)),1,IF(AND(F388&gt;Parámetros!$B$8,F388&lt;=Parámetros!$D$8,OR(Listas!G388&gt;Parámetros!$B$8,G388="",G388=0)),1,0)))</f>
        <v>1</v>
      </c>
      <c r="J388" s="113">
        <f>IF(H388=1,
IF(AND(OR(F388=0,F388=""),OR(G388=0,G388="")),Parámetros!$D$5-Parámetros!$B$5+1,
IF(AND(OR(F388&lt;=Parámetros!$B$5,F388=0,F388=""),OR(G388&gt;Parámetros!$D$5,G388="",G388=0)),Parámetros!$D$5-Parámetros!$B$5+1,
IF(AND(OR(F388&lt;=Parámetros!$B$5,F388=0,F388=""),G388&lt;=Parámetros!$D$5),IF(OR(G388="",G388=0),Parámetros!$D$5-Parámetros!$B$5+1,G388-Parámetros!$B$5+1),
IF(AND(F388&gt;Parámetros!$B$5,OR(G388&gt;Parámetros!$D$5,G388="",G388=0)),Parámetros!$D$5-F388+1,
IF(AND(F388&gt;Parámetros!$B$5,G388&lt;=Parámetros!$D$5),G388-F388+1))))),0)
-
IF(H388=1,
COUNTIFS('Selección días no hábiles'!A:A,
IF(OR(F388=0,F388="",F388&lt;Parámetros!$B$5),"&gt;="&amp;Parámetros!$B$5,"&gt;="&amp;Listas!F388),
'Selección días no hábiles'!A:A,
IF(OR(G388=0,G388="",G388&gt;=Parámetros!$D$5),"&lt;="&amp;Parámetros!$D$5,"&lt;="&amp;Listas!G388),
'Selección días no hábiles'!C:C,"X"),0)</f>
        <v>43709</v>
      </c>
      <c r="K388" s="113">
        <f>IF(I388=1,
IF(AND(OR(F388=0,F388=""),OR(G388=0,G388="")),Parámetros!$D$8-Parámetros!$B$8+1,
IF(AND(F388&lt;=Parámetros!$B$8,OR(G388&gt;Parámetros!$D$8,G388="",G388=0)),Parámetros!$D$8-Parámetros!$B$8+1,
IF(AND(F388&lt;=Parámetros!$B$8,G388&lt;=Parámetros!$D$8),IF(OR(G388="",G388=0),Parámetros!$D$8-Parámetros!$B$8+1,G388-Parámetros!$B$8+1),
IF(AND(F388&gt;Parámetros!$B$8,OR(G388&gt;Parámetros!$D$8,G388="",G388=0)),Parámetros!$D$8-F388+1,
IF(AND(F388&gt;Parámetros!$B$8,G388&lt;=Parámetros!$D$8),G388-F388+1))))),0)
-
IF(I388=1,
COUNTIFS('Selección días no hábiles'!A:A,
IF(OR(F388=0,F388="",F388&lt;Parámetros!$B$8),"&gt;="&amp;Parámetros!$B$8,"&gt;="&amp;Listas!F388),
'Selección días no hábiles'!A:A,
IF(OR(G388=0,G388="",G388&gt;=Parámetros!$D$8),"&lt;="&amp;Parámetros!$D$8,"&lt;="&amp;Listas!G388),
'Selección días no hábiles'!C:C,"X"),0)</f>
        <v>1</v>
      </c>
    </row>
    <row r="389" spans="1:11">
      <c r="A389" s="23"/>
      <c r="B389" s="152">
        <v>37154744</v>
      </c>
      <c r="C389" s="153" t="s">
        <v>634</v>
      </c>
      <c r="D389" s="153" t="s">
        <v>1673</v>
      </c>
      <c r="E389" s="154" t="s">
        <v>244</v>
      </c>
      <c r="F389" s="146">
        <v>0</v>
      </c>
      <c r="G389" s="146">
        <v>0</v>
      </c>
      <c r="H389" s="113">
        <f>+IF(AND(OR(F389="",F389=0),OR(G389="",G389=0)),1,IF(AND(OR(F389&lt;=Parámetros!$B$5,F389=0,F389=""),OR(G389&gt;Parámetros!$B$5,G389="",G389=0)),1,IF(AND(F389&gt;Parámetros!$B$5,F389&lt;=Parámetros!$D$5,OR(Listas!G389&gt;Parámetros!$B$5,G389="",G389=0)),1,0)))</f>
        <v>1</v>
      </c>
      <c r="I389" s="113">
        <f>+IF(AND(OR(F389="",F389=0),OR(G389="",G389=0)),1,IF(AND(OR(F389&lt;=Parámetros!$B$8,F389=0,F389=""),OR(G389&gt;Parámetros!$B$8,G389="",G389=0)),1,IF(AND(F389&gt;Parámetros!$B$8,F389&lt;=Parámetros!$D$8,OR(Listas!G389&gt;Parámetros!$B$8,G389="",G389=0)),1,0)))</f>
        <v>1</v>
      </c>
      <c r="J389" s="113">
        <f>IF(H389=1,
IF(AND(OR(F389=0,F389=""),OR(G389=0,G389="")),Parámetros!$D$5-Parámetros!$B$5+1,
IF(AND(OR(F389&lt;=Parámetros!$B$5,F389=0,F389=""),OR(G389&gt;Parámetros!$D$5,G389="",G389=0)),Parámetros!$D$5-Parámetros!$B$5+1,
IF(AND(OR(F389&lt;=Parámetros!$B$5,F389=0,F389=""),G389&lt;=Parámetros!$D$5),IF(OR(G389="",G389=0),Parámetros!$D$5-Parámetros!$B$5+1,G389-Parámetros!$B$5+1),
IF(AND(F389&gt;Parámetros!$B$5,OR(G389&gt;Parámetros!$D$5,G389="",G389=0)),Parámetros!$D$5-F389+1,
IF(AND(F389&gt;Parámetros!$B$5,G389&lt;=Parámetros!$D$5),G389-F389+1))))),0)
-
IF(H389=1,
COUNTIFS('Selección días no hábiles'!A:A,
IF(OR(F389=0,F389="",F389&lt;Parámetros!$B$5),"&gt;="&amp;Parámetros!$B$5,"&gt;="&amp;Listas!F389),
'Selección días no hábiles'!A:A,
IF(OR(G389=0,G389="",G389&gt;=Parámetros!$D$5),"&lt;="&amp;Parámetros!$D$5,"&lt;="&amp;Listas!G389),
'Selección días no hábiles'!C:C,"X"),0)</f>
        <v>43709</v>
      </c>
      <c r="K389" s="113">
        <f>IF(I389=1,
IF(AND(OR(F389=0,F389=""),OR(G389=0,G389="")),Parámetros!$D$8-Parámetros!$B$8+1,
IF(AND(F389&lt;=Parámetros!$B$8,OR(G389&gt;Parámetros!$D$8,G389="",G389=0)),Parámetros!$D$8-Parámetros!$B$8+1,
IF(AND(F389&lt;=Parámetros!$B$8,G389&lt;=Parámetros!$D$8),IF(OR(G389="",G389=0),Parámetros!$D$8-Parámetros!$B$8+1,G389-Parámetros!$B$8+1),
IF(AND(F389&gt;Parámetros!$B$8,OR(G389&gt;Parámetros!$D$8,G389="",G389=0)),Parámetros!$D$8-F389+1,
IF(AND(F389&gt;Parámetros!$B$8,G389&lt;=Parámetros!$D$8),G389-F389+1))))),0)
-
IF(I389=1,
COUNTIFS('Selección días no hábiles'!A:A,
IF(OR(F389=0,F389="",F389&lt;Parámetros!$B$8),"&gt;="&amp;Parámetros!$B$8,"&gt;="&amp;Listas!F389),
'Selección días no hábiles'!A:A,
IF(OR(G389=0,G389="",G389&gt;=Parámetros!$D$8),"&lt;="&amp;Parámetros!$D$8,"&lt;="&amp;Listas!G389),
'Selección días no hábiles'!C:C,"X"),0)</f>
        <v>1</v>
      </c>
    </row>
    <row r="390" spans="1:11">
      <c r="A390" s="23"/>
      <c r="B390" s="152">
        <v>24789336</v>
      </c>
      <c r="C390" s="153" t="s">
        <v>635</v>
      </c>
      <c r="D390" s="153" t="s">
        <v>1674</v>
      </c>
      <c r="E390" s="154" t="s">
        <v>244</v>
      </c>
      <c r="F390" s="146">
        <v>0</v>
      </c>
      <c r="G390" s="146">
        <v>0</v>
      </c>
      <c r="H390" s="113">
        <f>+IF(AND(OR(F390="",F390=0),OR(G390="",G390=0)),1,IF(AND(OR(F390&lt;=Parámetros!$B$5,F390=0,F390=""),OR(G390&gt;Parámetros!$B$5,G390="",G390=0)),1,IF(AND(F390&gt;Parámetros!$B$5,F390&lt;=Parámetros!$D$5,OR(Listas!G390&gt;Parámetros!$B$5,G390="",G390=0)),1,0)))</f>
        <v>1</v>
      </c>
      <c r="I390" s="113">
        <f>+IF(AND(OR(F390="",F390=0),OR(G390="",G390=0)),1,IF(AND(OR(F390&lt;=Parámetros!$B$8,F390=0,F390=""),OR(G390&gt;Parámetros!$B$8,G390="",G390=0)),1,IF(AND(F390&gt;Parámetros!$B$8,F390&lt;=Parámetros!$D$8,OR(Listas!G390&gt;Parámetros!$B$8,G390="",G390=0)),1,0)))</f>
        <v>1</v>
      </c>
      <c r="J390" s="113">
        <f>IF(H390=1,
IF(AND(OR(F390=0,F390=""),OR(G390=0,G390="")),Parámetros!$D$5-Parámetros!$B$5+1,
IF(AND(OR(F390&lt;=Parámetros!$B$5,F390=0,F390=""),OR(G390&gt;Parámetros!$D$5,G390="",G390=0)),Parámetros!$D$5-Parámetros!$B$5+1,
IF(AND(OR(F390&lt;=Parámetros!$B$5,F390=0,F390=""),G390&lt;=Parámetros!$D$5),IF(OR(G390="",G390=0),Parámetros!$D$5-Parámetros!$B$5+1,G390-Parámetros!$B$5+1),
IF(AND(F390&gt;Parámetros!$B$5,OR(G390&gt;Parámetros!$D$5,G390="",G390=0)),Parámetros!$D$5-F390+1,
IF(AND(F390&gt;Parámetros!$B$5,G390&lt;=Parámetros!$D$5),G390-F390+1))))),0)
-
IF(H390=1,
COUNTIFS('Selección días no hábiles'!A:A,
IF(OR(F390=0,F390="",F390&lt;Parámetros!$B$5),"&gt;="&amp;Parámetros!$B$5,"&gt;="&amp;Listas!F390),
'Selección días no hábiles'!A:A,
IF(OR(G390=0,G390="",G390&gt;=Parámetros!$D$5),"&lt;="&amp;Parámetros!$D$5,"&lt;="&amp;Listas!G390),
'Selección días no hábiles'!C:C,"X"),0)</f>
        <v>43709</v>
      </c>
      <c r="K390" s="113">
        <f>IF(I390=1,
IF(AND(OR(F390=0,F390=""),OR(G390=0,G390="")),Parámetros!$D$8-Parámetros!$B$8+1,
IF(AND(F390&lt;=Parámetros!$B$8,OR(G390&gt;Parámetros!$D$8,G390="",G390=0)),Parámetros!$D$8-Parámetros!$B$8+1,
IF(AND(F390&lt;=Parámetros!$B$8,G390&lt;=Parámetros!$D$8),IF(OR(G390="",G390=0),Parámetros!$D$8-Parámetros!$B$8+1,G390-Parámetros!$B$8+1),
IF(AND(F390&gt;Parámetros!$B$8,OR(G390&gt;Parámetros!$D$8,G390="",G390=0)),Parámetros!$D$8-F390+1,
IF(AND(F390&gt;Parámetros!$B$8,G390&lt;=Parámetros!$D$8),G390-F390+1))))),0)
-
IF(I390=1,
COUNTIFS('Selección días no hábiles'!A:A,
IF(OR(F390=0,F390="",F390&lt;Parámetros!$B$8),"&gt;="&amp;Parámetros!$B$8,"&gt;="&amp;Listas!F390),
'Selección días no hábiles'!A:A,
IF(OR(G390=0,G390="",G390&gt;=Parámetros!$D$8),"&lt;="&amp;Parámetros!$D$8,"&lt;="&amp;Listas!G390),
'Selección días no hábiles'!C:C,"X"),0)</f>
        <v>1</v>
      </c>
    </row>
    <row r="391" spans="1:11">
      <c r="A391" s="23"/>
      <c r="B391" s="152">
        <v>34746048</v>
      </c>
      <c r="C391" s="153" t="s">
        <v>468</v>
      </c>
      <c r="D391" s="153" t="s">
        <v>1675</v>
      </c>
      <c r="E391" s="154" t="s">
        <v>244</v>
      </c>
      <c r="F391" s="146">
        <v>0</v>
      </c>
      <c r="G391" s="146">
        <v>0</v>
      </c>
      <c r="H391" s="113">
        <f>+IF(AND(OR(F391="",F391=0),OR(G391="",G391=0)),1,IF(AND(OR(F391&lt;=Parámetros!$B$5,F391=0,F391=""),OR(G391&gt;Parámetros!$B$5,G391="",G391=0)),1,IF(AND(F391&gt;Parámetros!$B$5,F391&lt;=Parámetros!$D$5,OR(Listas!G391&gt;Parámetros!$B$5,G391="",G391=0)),1,0)))</f>
        <v>1</v>
      </c>
      <c r="I391" s="113">
        <f>+IF(AND(OR(F391="",F391=0),OR(G391="",G391=0)),1,IF(AND(OR(F391&lt;=Parámetros!$B$8,F391=0,F391=""),OR(G391&gt;Parámetros!$B$8,G391="",G391=0)),1,IF(AND(F391&gt;Parámetros!$B$8,F391&lt;=Parámetros!$D$8,OR(Listas!G391&gt;Parámetros!$B$8,G391="",G391=0)),1,0)))</f>
        <v>1</v>
      </c>
      <c r="J391" s="113">
        <f>IF(H391=1,
IF(AND(OR(F391=0,F391=""),OR(G391=0,G391="")),Parámetros!$D$5-Parámetros!$B$5+1,
IF(AND(OR(F391&lt;=Parámetros!$B$5,F391=0,F391=""),OR(G391&gt;Parámetros!$D$5,G391="",G391=0)),Parámetros!$D$5-Parámetros!$B$5+1,
IF(AND(OR(F391&lt;=Parámetros!$B$5,F391=0,F391=""),G391&lt;=Parámetros!$D$5),IF(OR(G391="",G391=0),Parámetros!$D$5-Parámetros!$B$5+1,G391-Parámetros!$B$5+1),
IF(AND(F391&gt;Parámetros!$B$5,OR(G391&gt;Parámetros!$D$5,G391="",G391=0)),Parámetros!$D$5-F391+1,
IF(AND(F391&gt;Parámetros!$B$5,G391&lt;=Parámetros!$D$5),G391-F391+1))))),0)
-
IF(H391=1,
COUNTIFS('Selección días no hábiles'!A:A,
IF(OR(F391=0,F391="",F391&lt;Parámetros!$B$5),"&gt;="&amp;Parámetros!$B$5,"&gt;="&amp;Listas!F391),
'Selección días no hábiles'!A:A,
IF(OR(G391=0,G391="",G391&gt;=Parámetros!$D$5),"&lt;="&amp;Parámetros!$D$5,"&lt;="&amp;Listas!G391),
'Selección días no hábiles'!C:C,"X"),0)</f>
        <v>43709</v>
      </c>
      <c r="K391" s="113">
        <f>IF(I391=1,
IF(AND(OR(F391=0,F391=""),OR(G391=0,G391="")),Parámetros!$D$8-Parámetros!$B$8+1,
IF(AND(F391&lt;=Parámetros!$B$8,OR(G391&gt;Parámetros!$D$8,G391="",G391=0)),Parámetros!$D$8-Parámetros!$B$8+1,
IF(AND(F391&lt;=Parámetros!$B$8,G391&lt;=Parámetros!$D$8),IF(OR(G391="",G391=0),Parámetros!$D$8-Parámetros!$B$8+1,G391-Parámetros!$B$8+1),
IF(AND(F391&gt;Parámetros!$B$8,OR(G391&gt;Parámetros!$D$8,G391="",G391=0)),Parámetros!$D$8-F391+1,
IF(AND(F391&gt;Parámetros!$B$8,G391&lt;=Parámetros!$D$8),G391-F391+1))))),0)
-
IF(I391=1,
COUNTIFS('Selección días no hábiles'!A:A,
IF(OR(F391=0,F391="",F391&lt;Parámetros!$B$8),"&gt;="&amp;Parámetros!$B$8,"&gt;="&amp;Listas!F391),
'Selección días no hábiles'!A:A,
IF(OR(G391=0,G391="",G391&gt;=Parámetros!$D$8),"&lt;="&amp;Parámetros!$D$8,"&lt;="&amp;Listas!G391),
'Selección días no hábiles'!C:C,"X"),0)</f>
        <v>1</v>
      </c>
    </row>
    <row r="392" spans="1:11">
      <c r="A392" s="23"/>
      <c r="B392" s="152">
        <v>27534942</v>
      </c>
      <c r="C392" s="153" t="s">
        <v>636</v>
      </c>
      <c r="D392" s="153" t="s">
        <v>1676</v>
      </c>
      <c r="E392" s="154" t="s">
        <v>244</v>
      </c>
      <c r="F392" s="146">
        <v>0</v>
      </c>
      <c r="G392" s="146">
        <v>0</v>
      </c>
      <c r="H392" s="113">
        <f>+IF(AND(OR(F392="",F392=0),OR(G392="",G392=0)),1,IF(AND(OR(F392&lt;=Parámetros!$B$5,F392=0,F392=""),OR(G392&gt;Parámetros!$B$5,G392="",G392=0)),1,IF(AND(F392&gt;Parámetros!$B$5,F392&lt;=Parámetros!$D$5,OR(Listas!G392&gt;Parámetros!$B$5,G392="",G392=0)),1,0)))</f>
        <v>1</v>
      </c>
      <c r="I392" s="113">
        <f>+IF(AND(OR(F392="",F392=0),OR(G392="",G392=0)),1,IF(AND(OR(F392&lt;=Parámetros!$B$8,F392=0,F392=""),OR(G392&gt;Parámetros!$B$8,G392="",G392=0)),1,IF(AND(F392&gt;Parámetros!$B$8,F392&lt;=Parámetros!$D$8,OR(Listas!G392&gt;Parámetros!$B$8,G392="",G392=0)),1,0)))</f>
        <v>1</v>
      </c>
      <c r="J392" s="113">
        <f>IF(H392=1,
IF(AND(OR(F392=0,F392=""),OR(G392=0,G392="")),Parámetros!$D$5-Parámetros!$B$5+1,
IF(AND(OR(F392&lt;=Parámetros!$B$5,F392=0,F392=""),OR(G392&gt;Parámetros!$D$5,G392="",G392=0)),Parámetros!$D$5-Parámetros!$B$5+1,
IF(AND(OR(F392&lt;=Parámetros!$B$5,F392=0,F392=""),G392&lt;=Parámetros!$D$5),IF(OR(G392="",G392=0),Parámetros!$D$5-Parámetros!$B$5+1,G392-Parámetros!$B$5+1),
IF(AND(F392&gt;Parámetros!$B$5,OR(G392&gt;Parámetros!$D$5,G392="",G392=0)),Parámetros!$D$5-F392+1,
IF(AND(F392&gt;Parámetros!$B$5,G392&lt;=Parámetros!$D$5),G392-F392+1))))),0)
-
IF(H392=1,
COUNTIFS('Selección días no hábiles'!A:A,
IF(OR(F392=0,F392="",F392&lt;Parámetros!$B$5),"&gt;="&amp;Parámetros!$B$5,"&gt;="&amp;Listas!F392),
'Selección días no hábiles'!A:A,
IF(OR(G392=0,G392="",G392&gt;=Parámetros!$D$5),"&lt;="&amp;Parámetros!$D$5,"&lt;="&amp;Listas!G392),
'Selección días no hábiles'!C:C,"X"),0)</f>
        <v>43709</v>
      </c>
      <c r="K392" s="113">
        <f>IF(I392=1,
IF(AND(OR(F392=0,F392=""),OR(G392=0,G392="")),Parámetros!$D$8-Parámetros!$B$8+1,
IF(AND(F392&lt;=Parámetros!$B$8,OR(G392&gt;Parámetros!$D$8,G392="",G392=0)),Parámetros!$D$8-Parámetros!$B$8+1,
IF(AND(F392&lt;=Parámetros!$B$8,G392&lt;=Parámetros!$D$8),IF(OR(G392="",G392=0),Parámetros!$D$8-Parámetros!$B$8+1,G392-Parámetros!$B$8+1),
IF(AND(F392&gt;Parámetros!$B$8,OR(G392&gt;Parámetros!$D$8,G392="",G392=0)),Parámetros!$D$8-F392+1,
IF(AND(F392&gt;Parámetros!$B$8,G392&lt;=Parámetros!$D$8),G392-F392+1))))),0)
-
IF(I392=1,
COUNTIFS('Selección días no hábiles'!A:A,
IF(OR(F392=0,F392="",F392&lt;Parámetros!$B$8),"&gt;="&amp;Parámetros!$B$8,"&gt;="&amp;Listas!F392),
'Selección días no hábiles'!A:A,
IF(OR(G392=0,G392="",G392&gt;=Parámetros!$D$8),"&lt;="&amp;Parámetros!$D$8,"&lt;="&amp;Listas!G392),
'Selección días no hábiles'!C:C,"X"),0)</f>
        <v>1</v>
      </c>
    </row>
    <row r="393" spans="1:11">
      <c r="A393" s="23"/>
      <c r="B393" s="152">
        <v>32959282</v>
      </c>
      <c r="C393" s="153" t="s">
        <v>637</v>
      </c>
      <c r="D393" s="153" t="s">
        <v>1677</v>
      </c>
      <c r="E393" s="154" t="s">
        <v>244</v>
      </c>
      <c r="F393" s="146">
        <v>0</v>
      </c>
      <c r="G393" s="146">
        <v>0</v>
      </c>
      <c r="H393" s="113">
        <f>+IF(AND(OR(F393="",F393=0),OR(G393="",G393=0)),1,IF(AND(OR(F393&lt;=Parámetros!$B$5,F393=0,F393=""),OR(G393&gt;Parámetros!$B$5,G393="",G393=0)),1,IF(AND(F393&gt;Parámetros!$B$5,F393&lt;=Parámetros!$D$5,OR(Listas!G393&gt;Parámetros!$B$5,G393="",G393=0)),1,0)))</f>
        <v>1</v>
      </c>
      <c r="I393" s="113">
        <f>+IF(AND(OR(F393="",F393=0),OR(G393="",G393=0)),1,IF(AND(OR(F393&lt;=Parámetros!$B$8,F393=0,F393=""),OR(G393&gt;Parámetros!$B$8,G393="",G393=0)),1,IF(AND(F393&gt;Parámetros!$B$8,F393&lt;=Parámetros!$D$8,OR(Listas!G393&gt;Parámetros!$B$8,G393="",G393=0)),1,0)))</f>
        <v>1</v>
      </c>
      <c r="J393" s="113">
        <f>IF(H393=1,
IF(AND(OR(F393=0,F393=""),OR(G393=0,G393="")),Parámetros!$D$5-Parámetros!$B$5+1,
IF(AND(OR(F393&lt;=Parámetros!$B$5,F393=0,F393=""),OR(G393&gt;Parámetros!$D$5,G393="",G393=0)),Parámetros!$D$5-Parámetros!$B$5+1,
IF(AND(OR(F393&lt;=Parámetros!$B$5,F393=0,F393=""),G393&lt;=Parámetros!$D$5),IF(OR(G393="",G393=0),Parámetros!$D$5-Parámetros!$B$5+1,G393-Parámetros!$B$5+1),
IF(AND(F393&gt;Parámetros!$B$5,OR(G393&gt;Parámetros!$D$5,G393="",G393=0)),Parámetros!$D$5-F393+1,
IF(AND(F393&gt;Parámetros!$B$5,G393&lt;=Parámetros!$D$5),G393-F393+1))))),0)
-
IF(H393=1,
COUNTIFS('Selección días no hábiles'!A:A,
IF(OR(F393=0,F393="",F393&lt;Parámetros!$B$5),"&gt;="&amp;Parámetros!$B$5,"&gt;="&amp;Listas!F393),
'Selección días no hábiles'!A:A,
IF(OR(G393=0,G393="",G393&gt;=Parámetros!$D$5),"&lt;="&amp;Parámetros!$D$5,"&lt;="&amp;Listas!G393),
'Selección días no hábiles'!C:C,"X"),0)</f>
        <v>43709</v>
      </c>
      <c r="K393" s="113">
        <f>IF(I393=1,
IF(AND(OR(F393=0,F393=""),OR(G393=0,G393="")),Parámetros!$D$8-Parámetros!$B$8+1,
IF(AND(F393&lt;=Parámetros!$B$8,OR(G393&gt;Parámetros!$D$8,G393="",G393=0)),Parámetros!$D$8-Parámetros!$B$8+1,
IF(AND(F393&lt;=Parámetros!$B$8,G393&lt;=Parámetros!$D$8),IF(OR(G393="",G393=0),Parámetros!$D$8-Parámetros!$B$8+1,G393-Parámetros!$B$8+1),
IF(AND(F393&gt;Parámetros!$B$8,OR(G393&gt;Parámetros!$D$8,G393="",G393=0)),Parámetros!$D$8-F393+1,
IF(AND(F393&gt;Parámetros!$B$8,G393&lt;=Parámetros!$D$8),G393-F393+1))))),0)
-
IF(I393=1,
COUNTIFS('Selección días no hábiles'!A:A,
IF(OR(F393=0,F393="",F393&lt;Parámetros!$B$8),"&gt;="&amp;Parámetros!$B$8,"&gt;="&amp;Listas!F393),
'Selección días no hábiles'!A:A,
IF(OR(G393=0,G393="",G393&gt;=Parámetros!$D$8),"&lt;="&amp;Parámetros!$D$8,"&lt;="&amp;Listas!G393),
'Selección días no hábiles'!C:C,"X"),0)</f>
        <v>1</v>
      </c>
    </row>
    <row r="394" spans="1:11">
      <c r="A394" s="23"/>
      <c r="B394" s="152">
        <v>36258329</v>
      </c>
      <c r="C394" s="153" t="s">
        <v>638</v>
      </c>
      <c r="D394" s="153" t="s">
        <v>1666</v>
      </c>
      <c r="E394" s="154" t="s">
        <v>244</v>
      </c>
      <c r="F394" s="146">
        <v>0</v>
      </c>
      <c r="G394" s="146">
        <v>0</v>
      </c>
      <c r="H394" s="113">
        <f>+IF(AND(OR(F394="",F394=0),OR(G394="",G394=0)),1,IF(AND(OR(F394&lt;=Parámetros!$B$5,F394=0,F394=""),OR(G394&gt;Parámetros!$B$5,G394="",G394=0)),1,IF(AND(F394&gt;Parámetros!$B$5,F394&lt;=Parámetros!$D$5,OR(Listas!G394&gt;Parámetros!$B$5,G394="",G394=0)),1,0)))</f>
        <v>1</v>
      </c>
      <c r="I394" s="113">
        <f>+IF(AND(OR(F394="",F394=0),OR(G394="",G394=0)),1,IF(AND(OR(F394&lt;=Parámetros!$B$8,F394=0,F394=""),OR(G394&gt;Parámetros!$B$8,G394="",G394=0)),1,IF(AND(F394&gt;Parámetros!$B$8,F394&lt;=Parámetros!$D$8,OR(Listas!G394&gt;Parámetros!$B$8,G394="",G394=0)),1,0)))</f>
        <v>1</v>
      </c>
      <c r="J394" s="113">
        <f>IF(H394=1,
IF(AND(OR(F394=0,F394=""),OR(G394=0,G394="")),Parámetros!$D$5-Parámetros!$B$5+1,
IF(AND(OR(F394&lt;=Parámetros!$B$5,F394=0,F394=""),OR(G394&gt;Parámetros!$D$5,G394="",G394=0)),Parámetros!$D$5-Parámetros!$B$5+1,
IF(AND(OR(F394&lt;=Parámetros!$B$5,F394=0,F394=""),G394&lt;=Parámetros!$D$5),IF(OR(G394="",G394=0),Parámetros!$D$5-Parámetros!$B$5+1,G394-Parámetros!$B$5+1),
IF(AND(F394&gt;Parámetros!$B$5,OR(G394&gt;Parámetros!$D$5,G394="",G394=0)),Parámetros!$D$5-F394+1,
IF(AND(F394&gt;Parámetros!$B$5,G394&lt;=Parámetros!$D$5),G394-F394+1))))),0)
-
IF(H394=1,
COUNTIFS('Selección días no hábiles'!A:A,
IF(OR(F394=0,F394="",F394&lt;Parámetros!$B$5),"&gt;="&amp;Parámetros!$B$5,"&gt;="&amp;Listas!F394),
'Selección días no hábiles'!A:A,
IF(OR(G394=0,G394="",G394&gt;=Parámetros!$D$5),"&lt;="&amp;Parámetros!$D$5,"&lt;="&amp;Listas!G394),
'Selección días no hábiles'!C:C,"X"),0)</f>
        <v>43709</v>
      </c>
      <c r="K394" s="113">
        <f>IF(I394=1,
IF(AND(OR(F394=0,F394=""),OR(G394=0,G394="")),Parámetros!$D$8-Parámetros!$B$8+1,
IF(AND(F394&lt;=Parámetros!$B$8,OR(G394&gt;Parámetros!$D$8,G394="",G394=0)),Parámetros!$D$8-Parámetros!$B$8+1,
IF(AND(F394&lt;=Parámetros!$B$8,G394&lt;=Parámetros!$D$8),IF(OR(G394="",G394=0),Parámetros!$D$8-Parámetros!$B$8+1,G394-Parámetros!$B$8+1),
IF(AND(F394&gt;Parámetros!$B$8,OR(G394&gt;Parámetros!$D$8,G394="",G394=0)),Parámetros!$D$8-F394+1,
IF(AND(F394&gt;Parámetros!$B$8,G394&lt;=Parámetros!$D$8),G394-F394+1))))),0)
-
IF(I394=1,
COUNTIFS('Selección días no hábiles'!A:A,
IF(OR(F394=0,F394="",F394&lt;Parámetros!$B$8),"&gt;="&amp;Parámetros!$B$8,"&gt;="&amp;Listas!F394),
'Selección días no hábiles'!A:A,
IF(OR(G394=0,G394="",G394&gt;=Parámetros!$D$8),"&lt;="&amp;Parámetros!$D$8,"&lt;="&amp;Listas!G394),
'Selección días no hábiles'!C:C,"X"),0)</f>
        <v>1</v>
      </c>
    </row>
    <row r="395" spans="1:11">
      <c r="A395" s="23"/>
      <c r="B395" s="152">
        <v>33826999</v>
      </c>
      <c r="C395" s="153" t="s">
        <v>410</v>
      </c>
      <c r="D395" s="153" t="s">
        <v>726</v>
      </c>
      <c r="E395" s="154" t="s">
        <v>244</v>
      </c>
      <c r="F395" s="146">
        <v>0</v>
      </c>
      <c r="G395" s="146">
        <v>0</v>
      </c>
      <c r="H395" s="113">
        <f>+IF(AND(OR(F395="",F395=0),OR(G395="",G395=0)),1,IF(AND(OR(F395&lt;=Parámetros!$B$5,F395=0,F395=""),OR(G395&gt;Parámetros!$B$5,G395="",G395=0)),1,IF(AND(F395&gt;Parámetros!$B$5,F395&lt;=Parámetros!$D$5,OR(Listas!G395&gt;Parámetros!$B$5,G395="",G395=0)),1,0)))</f>
        <v>1</v>
      </c>
      <c r="I395" s="113">
        <f>+IF(AND(OR(F395="",F395=0),OR(G395="",G395=0)),1,IF(AND(OR(F395&lt;=Parámetros!$B$8,F395=0,F395=""),OR(G395&gt;Parámetros!$B$8,G395="",G395=0)),1,IF(AND(F395&gt;Parámetros!$B$8,F395&lt;=Parámetros!$D$8,OR(Listas!G395&gt;Parámetros!$B$8,G395="",G395=0)),1,0)))</f>
        <v>1</v>
      </c>
      <c r="J395" s="113">
        <f>IF(H395=1,
IF(AND(OR(F395=0,F395=""),OR(G395=0,G395="")),Parámetros!$D$5-Parámetros!$B$5+1,
IF(AND(OR(F395&lt;=Parámetros!$B$5,F395=0,F395=""),OR(G395&gt;Parámetros!$D$5,G395="",G395=0)),Parámetros!$D$5-Parámetros!$B$5+1,
IF(AND(OR(F395&lt;=Parámetros!$B$5,F395=0,F395=""),G395&lt;=Parámetros!$D$5),IF(OR(G395="",G395=0),Parámetros!$D$5-Parámetros!$B$5+1,G395-Parámetros!$B$5+1),
IF(AND(F395&gt;Parámetros!$B$5,OR(G395&gt;Parámetros!$D$5,G395="",G395=0)),Parámetros!$D$5-F395+1,
IF(AND(F395&gt;Parámetros!$B$5,G395&lt;=Parámetros!$D$5),G395-F395+1))))),0)
-
IF(H395=1,
COUNTIFS('Selección días no hábiles'!A:A,
IF(OR(F395=0,F395="",F395&lt;Parámetros!$B$5),"&gt;="&amp;Parámetros!$B$5,"&gt;="&amp;Listas!F395),
'Selección días no hábiles'!A:A,
IF(OR(G395=0,G395="",G395&gt;=Parámetros!$D$5),"&lt;="&amp;Parámetros!$D$5,"&lt;="&amp;Listas!G395),
'Selección días no hábiles'!C:C,"X"),0)</f>
        <v>43709</v>
      </c>
      <c r="K395" s="113">
        <f>IF(I395=1,
IF(AND(OR(F395=0,F395=""),OR(G395=0,G395="")),Parámetros!$D$8-Parámetros!$B$8+1,
IF(AND(F395&lt;=Parámetros!$B$8,OR(G395&gt;Parámetros!$D$8,G395="",G395=0)),Parámetros!$D$8-Parámetros!$B$8+1,
IF(AND(F395&lt;=Parámetros!$B$8,G395&lt;=Parámetros!$D$8),IF(OR(G395="",G395=0),Parámetros!$D$8-Parámetros!$B$8+1,G395-Parámetros!$B$8+1),
IF(AND(F395&gt;Parámetros!$B$8,OR(G395&gt;Parámetros!$D$8,G395="",G395=0)),Parámetros!$D$8-F395+1,
IF(AND(F395&gt;Parámetros!$B$8,G395&lt;=Parámetros!$D$8),G395-F395+1))))),0)
-
IF(I395=1,
COUNTIFS('Selección días no hábiles'!A:A,
IF(OR(F395=0,F395="",F395&lt;Parámetros!$B$8),"&gt;="&amp;Parámetros!$B$8,"&gt;="&amp;Listas!F395),
'Selección días no hábiles'!A:A,
IF(OR(G395=0,G395="",G395&gt;=Parámetros!$D$8),"&lt;="&amp;Parámetros!$D$8,"&lt;="&amp;Listas!G395),
'Selección días no hábiles'!C:C,"X"),0)</f>
        <v>1</v>
      </c>
    </row>
    <row r="396" spans="1:11">
      <c r="A396" s="23"/>
      <c r="B396" s="152">
        <v>36478117</v>
      </c>
      <c r="C396" s="153" t="s">
        <v>639</v>
      </c>
      <c r="D396" s="153" t="s">
        <v>1678</v>
      </c>
      <c r="E396" s="154" t="s">
        <v>244</v>
      </c>
      <c r="F396" s="146">
        <v>0</v>
      </c>
      <c r="G396" s="146">
        <v>0</v>
      </c>
      <c r="H396" s="113">
        <f>+IF(AND(OR(F396="",F396=0),OR(G396="",G396=0)),1,IF(AND(OR(F396&lt;=Parámetros!$B$5,F396=0,F396=""),OR(G396&gt;Parámetros!$B$5,G396="",G396=0)),1,IF(AND(F396&gt;Parámetros!$B$5,F396&lt;=Parámetros!$D$5,OR(Listas!G396&gt;Parámetros!$B$5,G396="",G396=0)),1,0)))</f>
        <v>1</v>
      </c>
      <c r="I396" s="113">
        <f>+IF(AND(OR(F396="",F396=0),OR(G396="",G396=0)),1,IF(AND(OR(F396&lt;=Parámetros!$B$8,F396=0,F396=""),OR(G396&gt;Parámetros!$B$8,G396="",G396=0)),1,IF(AND(F396&gt;Parámetros!$B$8,F396&lt;=Parámetros!$D$8,OR(Listas!G396&gt;Parámetros!$B$8,G396="",G396=0)),1,0)))</f>
        <v>1</v>
      </c>
      <c r="J396" s="113">
        <f>IF(H396=1,
IF(AND(OR(F396=0,F396=""),OR(G396=0,G396="")),Parámetros!$D$5-Parámetros!$B$5+1,
IF(AND(OR(F396&lt;=Parámetros!$B$5,F396=0,F396=""),OR(G396&gt;Parámetros!$D$5,G396="",G396=0)),Parámetros!$D$5-Parámetros!$B$5+1,
IF(AND(OR(F396&lt;=Parámetros!$B$5,F396=0,F396=""),G396&lt;=Parámetros!$D$5),IF(OR(G396="",G396=0),Parámetros!$D$5-Parámetros!$B$5+1,G396-Parámetros!$B$5+1),
IF(AND(F396&gt;Parámetros!$B$5,OR(G396&gt;Parámetros!$D$5,G396="",G396=0)),Parámetros!$D$5-F396+1,
IF(AND(F396&gt;Parámetros!$B$5,G396&lt;=Parámetros!$D$5),G396-F396+1))))),0)
-
IF(H396=1,
COUNTIFS('Selección días no hábiles'!A:A,
IF(OR(F396=0,F396="",F396&lt;Parámetros!$B$5),"&gt;="&amp;Parámetros!$B$5,"&gt;="&amp;Listas!F396),
'Selección días no hábiles'!A:A,
IF(OR(G396=0,G396="",G396&gt;=Parámetros!$D$5),"&lt;="&amp;Parámetros!$D$5,"&lt;="&amp;Listas!G396),
'Selección días no hábiles'!C:C,"X"),0)</f>
        <v>43709</v>
      </c>
      <c r="K396" s="113">
        <f>IF(I396=1,
IF(AND(OR(F396=0,F396=""),OR(G396=0,G396="")),Parámetros!$D$8-Parámetros!$B$8+1,
IF(AND(F396&lt;=Parámetros!$B$8,OR(G396&gt;Parámetros!$D$8,G396="",G396=0)),Parámetros!$D$8-Parámetros!$B$8+1,
IF(AND(F396&lt;=Parámetros!$B$8,G396&lt;=Parámetros!$D$8),IF(OR(G396="",G396=0),Parámetros!$D$8-Parámetros!$B$8+1,G396-Parámetros!$B$8+1),
IF(AND(F396&gt;Parámetros!$B$8,OR(G396&gt;Parámetros!$D$8,G396="",G396=0)),Parámetros!$D$8-F396+1,
IF(AND(F396&gt;Parámetros!$B$8,G396&lt;=Parámetros!$D$8),G396-F396+1))))),0)
-
IF(I396=1,
COUNTIFS('Selección días no hábiles'!A:A,
IF(OR(F396=0,F396="",F396&lt;Parámetros!$B$8),"&gt;="&amp;Parámetros!$B$8,"&gt;="&amp;Listas!F396),
'Selección días no hábiles'!A:A,
IF(OR(G396=0,G396="",G396&gt;=Parámetros!$D$8),"&lt;="&amp;Parámetros!$D$8,"&lt;="&amp;Listas!G396),
'Selección días no hábiles'!C:C,"X"),0)</f>
        <v>1</v>
      </c>
    </row>
    <row r="397" spans="1:11">
      <c r="A397" s="23"/>
      <c r="B397" s="152">
        <v>32221566</v>
      </c>
      <c r="C397" s="153" t="s">
        <v>640</v>
      </c>
      <c r="D397" s="153" t="s">
        <v>1679</v>
      </c>
      <c r="E397" s="154" t="s">
        <v>244</v>
      </c>
      <c r="F397" s="146">
        <v>0</v>
      </c>
      <c r="G397" s="146">
        <v>0</v>
      </c>
      <c r="H397" s="113">
        <f>+IF(AND(OR(F397="",F397=0),OR(G397="",G397=0)),1,IF(AND(OR(F397&lt;=Parámetros!$B$5,F397=0,F397=""),OR(G397&gt;Parámetros!$B$5,G397="",G397=0)),1,IF(AND(F397&gt;Parámetros!$B$5,F397&lt;=Parámetros!$D$5,OR(Listas!G397&gt;Parámetros!$B$5,G397="",G397=0)),1,0)))</f>
        <v>1</v>
      </c>
      <c r="I397" s="113">
        <f>+IF(AND(OR(F397="",F397=0),OR(G397="",G397=0)),1,IF(AND(OR(F397&lt;=Parámetros!$B$8,F397=0,F397=""),OR(G397&gt;Parámetros!$B$8,G397="",G397=0)),1,IF(AND(F397&gt;Parámetros!$B$8,F397&lt;=Parámetros!$D$8,OR(Listas!G397&gt;Parámetros!$B$8,G397="",G397=0)),1,0)))</f>
        <v>1</v>
      </c>
      <c r="J397" s="113">
        <f>IF(H397=1,
IF(AND(OR(F397=0,F397=""),OR(G397=0,G397="")),Parámetros!$D$5-Parámetros!$B$5+1,
IF(AND(OR(F397&lt;=Parámetros!$B$5,F397=0,F397=""),OR(G397&gt;Parámetros!$D$5,G397="",G397=0)),Parámetros!$D$5-Parámetros!$B$5+1,
IF(AND(OR(F397&lt;=Parámetros!$B$5,F397=0,F397=""),G397&lt;=Parámetros!$D$5),IF(OR(G397="",G397=0),Parámetros!$D$5-Parámetros!$B$5+1,G397-Parámetros!$B$5+1),
IF(AND(F397&gt;Parámetros!$B$5,OR(G397&gt;Parámetros!$D$5,G397="",G397=0)),Parámetros!$D$5-F397+1,
IF(AND(F397&gt;Parámetros!$B$5,G397&lt;=Parámetros!$D$5),G397-F397+1))))),0)
-
IF(H397=1,
COUNTIFS('Selección días no hábiles'!A:A,
IF(OR(F397=0,F397="",F397&lt;Parámetros!$B$5),"&gt;="&amp;Parámetros!$B$5,"&gt;="&amp;Listas!F397),
'Selección días no hábiles'!A:A,
IF(OR(G397=0,G397="",G397&gt;=Parámetros!$D$5),"&lt;="&amp;Parámetros!$D$5,"&lt;="&amp;Listas!G397),
'Selección días no hábiles'!C:C,"X"),0)</f>
        <v>43709</v>
      </c>
      <c r="K397" s="113">
        <f>IF(I397=1,
IF(AND(OR(F397=0,F397=""),OR(G397=0,G397="")),Parámetros!$D$8-Parámetros!$B$8+1,
IF(AND(F397&lt;=Parámetros!$B$8,OR(G397&gt;Parámetros!$D$8,G397="",G397=0)),Parámetros!$D$8-Parámetros!$B$8+1,
IF(AND(F397&lt;=Parámetros!$B$8,G397&lt;=Parámetros!$D$8),IF(OR(G397="",G397=0),Parámetros!$D$8-Parámetros!$B$8+1,G397-Parámetros!$B$8+1),
IF(AND(F397&gt;Parámetros!$B$8,OR(G397&gt;Parámetros!$D$8,G397="",G397=0)),Parámetros!$D$8-F397+1,
IF(AND(F397&gt;Parámetros!$B$8,G397&lt;=Parámetros!$D$8),G397-F397+1))))),0)
-
IF(I397=1,
COUNTIFS('Selección días no hábiles'!A:A,
IF(OR(F397=0,F397="",F397&lt;Parámetros!$B$8),"&gt;="&amp;Parámetros!$B$8,"&gt;="&amp;Listas!F397),
'Selección días no hábiles'!A:A,
IF(OR(G397=0,G397="",G397&gt;=Parámetros!$D$8),"&lt;="&amp;Parámetros!$D$8,"&lt;="&amp;Listas!G397),
'Selección días no hábiles'!C:C,"X"),0)</f>
        <v>1</v>
      </c>
    </row>
    <row r="398" spans="1:11">
      <c r="A398" s="23"/>
      <c r="B398" s="152">
        <v>33661702</v>
      </c>
      <c r="C398" s="153" t="s">
        <v>641</v>
      </c>
      <c r="D398" s="153" t="s">
        <v>1680</v>
      </c>
      <c r="E398" s="154" t="s">
        <v>244</v>
      </c>
      <c r="F398" s="146">
        <v>0</v>
      </c>
      <c r="G398" s="146">
        <v>0</v>
      </c>
      <c r="H398" s="113">
        <f>+IF(AND(OR(F398="",F398=0),OR(G398="",G398=0)),1,IF(AND(OR(F398&lt;=Parámetros!$B$5,F398=0,F398=""),OR(G398&gt;Parámetros!$B$5,G398="",G398=0)),1,IF(AND(F398&gt;Parámetros!$B$5,F398&lt;=Parámetros!$D$5,OR(Listas!G398&gt;Parámetros!$B$5,G398="",G398=0)),1,0)))</f>
        <v>1</v>
      </c>
      <c r="I398" s="113">
        <f>+IF(AND(OR(F398="",F398=0),OR(G398="",G398=0)),1,IF(AND(OR(F398&lt;=Parámetros!$B$8,F398=0,F398=""),OR(G398&gt;Parámetros!$B$8,G398="",G398=0)),1,IF(AND(F398&gt;Parámetros!$B$8,F398&lt;=Parámetros!$D$8,OR(Listas!G398&gt;Parámetros!$B$8,G398="",G398=0)),1,0)))</f>
        <v>1</v>
      </c>
      <c r="J398" s="113">
        <f>IF(H398=1,
IF(AND(OR(F398=0,F398=""),OR(G398=0,G398="")),Parámetros!$D$5-Parámetros!$B$5+1,
IF(AND(OR(F398&lt;=Parámetros!$B$5,F398=0,F398=""),OR(G398&gt;Parámetros!$D$5,G398="",G398=0)),Parámetros!$D$5-Parámetros!$B$5+1,
IF(AND(OR(F398&lt;=Parámetros!$B$5,F398=0,F398=""),G398&lt;=Parámetros!$D$5),IF(OR(G398="",G398=0),Parámetros!$D$5-Parámetros!$B$5+1,G398-Parámetros!$B$5+1),
IF(AND(F398&gt;Parámetros!$B$5,OR(G398&gt;Parámetros!$D$5,G398="",G398=0)),Parámetros!$D$5-F398+1,
IF(AND(F398&gt;Parámetros!$B$5,G398&lt;=Parámetros!$D$5),G398-F398+1))))),0)
-
IF(H398=1,
COUNTIFS('Selección días no hábiles'!A:A,
IF(OR(F398=0,F398="",F398&lt;Parámetros!$B$5),"&gt;="&amp;Parámetros!$B$5,"&gt;="&amp;Listas!F398),
'Selección días no hábiles'!A:A,
IF(OR(G398=0,G398="",G398&gt;=Parámetros!$D$5),"&lt;="&amp;Parámetros!$D$5,"&lt;="&amp;Listas!G398),
'Selección días no hábiles'!C:C,"X"),0)</f>
        <v>43709</v>
      </c>
      <c r="K398" s="113">
        <f>IF(I398=1,
IF(AND(OR(F398=0,F398=""),OR(G398=0,G398="")),Parámetros!$D$8-Parámetros!$B$8+1,
IF(AND(F398&lt;=Parámetros!$B$8,OR(G398&gt;Parámetros!$D$8,G398="",G398=0)),Parámetros!$D$8-Parámetros!$B$8+1,
IF(AND(F398&lt;=Parámetros!$B$8,G398&lt;=Parámetros!$D$8),IF(OR(G398="",G398=0),Parámetros!$D$8-Parámetros!$B$8+1,G398-Parámetros!$B$8+1),
IF(AND(F398&gt;Parámetros!$B$8,OR(G398&gt;Parámetros!$D$8,G398="",G398=0)),Parámetros!$D$8-F398+1,
IF(AND(F398&gt;Parámetros!$B$8,G398&lt;=Parámetros!$D$8),G398-F398+1))))),0)
-
IF(I398=1,
COUNTIFS('Selección días no hábiles'!A:A,
IF(OR(F398=0,F398="",F398&lt;Parámetros!$B$8),"&gt;="&amp;Parámetros!$B$8,"&gt;="&amp;Listas!F398),
'Selección días no hábiles'!A:A,
IF(OR(G398=0,G398="",G398&gt;=Parámetros!$D$8),"&lt;="&amp;Parámetros!$D$8,"&lt;="&amp;Listas!G398),
'Selección días no hábiles'!C:C,"X"),0)</f>
        <v>1</v>
      </c>
    </row>
    <row r="399" spans="1:11">
      <c r="A399" s="23"/>
      <c r="B399" s="152">
        <v>31521516</v>
      </c>
      <c r="C399" s="153" t="s">
        <v>642</v>
      </c>
      <c r="D399" s="153" t="s">
        <v>1681</v>
      </c>
      <c r="E399" s="154" t="s">
        <v>244</v>
      </c>
      <c r="F399" s="146">
        <v>0</v>
      </c>
      <c r="G399" s="146">
        <v>0</v>
      </c>
      <c r="H399" s="113">
        <f>+IF(AND(OR(F399="",F399=0),OR(G399="",G399=0)),1,IF(AND(OR(F399&lt;=Parámetros!$B$5,F399=0,F399=""),OR(G399&gt;Parámetros!$B$5,G399="",G399=0)),1,IF(AND(F399&gt;Parámetros!$B$5,F399&lt;=Parámetros!$D$5,OR(Listas!G399&gt;Parámetros!$B$5,G399="",G399=0)),1,0)))</f>
        <v>1</v>
      </c>
      <c r="I399" s="113">
        <f>+IF(AND(OR(F399="",F399=0),OR(G399="",G399=0)),1,IF(AND(OR(F399&lt;=Parámetros!$B$8,F399=0,F399=""),OR(G399&gt;Parámetros!$B$8,G399="",G399=0)),1,IF(AND(F399&gt;Parámetros!$B$8,F399&lt;=Parámetros!$D$8,OR(Listas!G399&gt;Parámetros!$B$8,G399="",G399=0)),1,0)))</f>
        <v>1</v>
      </c>
      <c r="J399" s="113">
        <f>IF(H399=1,
IF(AND(OR(F399=0,F399=""),OR(G399=0,G399="")),Parámetros!$D$5-Parámetros!$B$5+1,
IF(AND(OR(F399&lt;=Parámetros!$B$5,F399=0,F399=""),OR(G399&gt;Parámetros!$D$5,G399="",G399=0)),Parámetros!$D$5-Parámetros!$B$5+1,
IF(AND(OR(F399&lt;=Parámetros!$B$5,F399=0,F399=""),G399&lt;=Parámetros!$D$5),IF(OR(G399="",G399=0),Parámetros!$D$5-Parámetros!$B$5+1,G399-Parámetros!$B$5+1),
IF(AND(F399&gt;Parámetros!$B$5,OR(G399&gt;Parámetros!$D$5,G399="",G399=0)),Parámetros!$D$5-F399+1,
IF(AND(F399&gt;Parámetros!$B$5,G399&lt;=Parámetros!$D$5),G399-F399+1))))),0)
-
IF(H399=1,
COUNTIFS('Selección días no hábiles'!A:A,
IF(OR(F399=0,F399="",F399&lt;Parámetros!$B$5),"&gt;="&amp;Parámetros!$B$5,"&gt;="&amp;Listas!F399),
'Selección días no hábiles'!A:A,
IF(OR(G399=0,G399="",G399&gt;=Parámetros!$D$5),"&lt;="&amp;Parámetros!$D$5,"&lt;="&amp;Listas!G399),
'Selección días no hábiles'!C:C,"X"),0)</f>
        <v>43709</v>
      </c>
      <c r="K399" s="113">
        <f>IF(I399=1,
IF(AND(OR(F399=0,F399=""),OR(G399=0,G399="")),Parámetros!$D$8-Parámetros!$B$8+1,
IF(AND(F399&lt;=Parámetros!$B$8,OR(G399&gt;Parámetros!$D$8,G399="",G399=0)),Parámetros!$D$8-Parámetros!$B$8+1,
IF(AND(F399&lt;=Parámetros!$B$8,G399&lt;=Parámetros!$D$8),IF(OR(G399="",G399=0),Parámetros!$D$8-Parámetros!$B$8+1,G399-Parámetros!$B$8+1),
IF(AND(F399&gt;Parámetros!$B$8,OR(G399&gt;Parámetros!$D$8,G399="",G399=0)),Parámetros!$D$8-F399+1,
IF(AND(F399&gt;Parámetros!$B$8,G399&lt;=Parámetros!$D$8),G399-F399+1))))),0)
-
IF(I399=1,
COUNTIFS('Selección días no hábiles'!A:A,
IF(OR(F399=0,F399="",F399&lt;Parámetros!$B$8),"&gt;="&amp;Parámetros!$B$8,"&gt;="&amp;Listas!F399),
'Selección días no hábiles'!A:A,
IF(OR(G399=0,G399="",G399&gt;=Parámetros!$D$8),"&lt;="&amp;Parámetros!$D$8,"&lt;="&amp;Listas!G399),
'Selección días no hábiles'!C:C,"X"),0)</f>
        <v>1</v>
      </c>
    </row>
    <row r="400" spans="1:11">
      <c r="A400" s="23"/>
      <c r="B400" s="152">
        <v>26716995</v>
      </c>
      <c r="C400" s="153" t="s">
        <v>643</v>
      </c>
      <c r="D400" s="153" t="s">
        <v>1682</v>
      </c>
      <c r="E400" s="154" t="s">
        <v>244</v>
      </c>
      <c r="F400" s="146">
        <v>0</v>
      </c>
      <c r="G400" s="146">
        <v>0</v>
      </c>
      <c r="H400" s="113">
        <f>+IF(AND(OR(F400="",F400=0),OR(G400="",G400=0)),1,IF(AND(OR(F400&lt;=Parámetros!$B$5,F400=0,F400=""),OR(G400&gt;Parámetros!$B$5,G400="",G400=0)),1,IF(AND(F400&gt;Parámetros!$B$5,F400&lt;=Parámetros!$D$5,OR(Listas!G400&gt;Parámetros!$B$5,G400="",G400=0)),1,0)))</f>
        <v>1</v>
      </c>
      <c r="I400" s="113">
        <f>+IF(AND(OR(F400="",F400=0),OR(G400="",G400=0)),1,IF(AND(OR(F400&lt;=Parámetros!$B$8,F400=0,F400=""),OR(G400&gt;Parámetros!$B$8,G400="",G400=0)),1,IF(AND(F400&gt;Parámetros!$B$8,F400&lt;=Parámetros!$D$8,OR(Listas!G400&gt;Parámetros!$B$8,G400="",G400=0)),1,0)))</f>
        <v>1</v>
      </c>
      <c r="J400" s="113">
        <f>IF(H400=1,
IF(AND(OR(F400=0,F400=""),OR(G400=0,G400="")),Parámetros!$D$5-Parámetros!$B$5+1,
IF(AND(OR(F400&lt;=Parámetros!$B$5,F400=0,F400=""),OR(G400&gt;Parámetros!$D$5,G400="",G400=0)),Parámetros!$D$5-Parámetros!$B$5+1,
IF(AND(OR(F400&lt;=Parámetros!$B$5,F400=0,F400=""),G400&lt;=Parámetros!$D$5),IF(OR(G400="",G400=0),Parámetros!$D$5-Parámetros!$B$5+1,G400-Parámetros!$B$5+1),
IF(AND(F400&gt;Parámetros!$B$5,OR(G400&gt;Parámetros!$D$5,G400="",G400=0)),Parámetros!$D$5-F400+1,
IF(AND(F400&gt;Parámetros!$B$5,G400&lt;=Parámetros!$D$5),G400-F400+1))))),0)
-
IF(H400=1,
COUNTIFS('Selección días no hábiles'!A:A,
IF(OR(F400=0,F400="",F400&lt;Parámetros!$B$5),"&gt;="&amp;Parámetros!$B$5,"&gt;="&amp;Listas!F400),
'Selección días no hábiles'!A:A,
IF(OR(G400=0,G400="",G400&gt;=Parámetros!$D$5),"&lt;="&amp;Parámetros!$D$5,"&lt;="&amp;Listas!G400),
'Selección días no hábiles'!C:C,"X"),0)</f>
        <v>43709</v>
      </c>
      <c r="K400" s="113">
        <f>IF(I400=1,
IF(AND(OR(F400=0,F400=""),OR(G400=0,G400="")),Parámetros!$D$8-Parámetros!$B$8+1,
IF(AND(F400&lt;=Parámetros!$B$8,OR(G400&gt;Parámetros!$D$8,G400="",G400=0)),Parámetros!$D$8-Parámetros!$B$8+1,
IF(AND(F400&lt;=Parámetros!$B$8,G400&lt;=Parámetros!$D$8),IF(OR(G400="",G400=0),Parámetros!$D$8-Parámetros!$B$8+1,G400-Parámetros!$B$8+1),
IF(AND(F400&gt;Parámetros!$B$8,OR(G400&gt;Parámetros!$D$8,G400="",G400=0)),Parámetros!$D$8-F400+1,
IF(AND(F400&gt;Parámetros!$B$8,G400&lt;=Parámetros!$D$8),G400-F400+1))))),0)
-
IF(I400=1,
COUNTIFS('Selección días no hábiles'!A:A,
IF(OR(F400=0,F400="",F400&lt;Parámetros!$B$8),"&gt;="&amp;Parámetros!$B$8,"&gt;="&amp;Listas!F400),
'Selección días no hábiles'!A:A,
IF(OR(G400=0,G400="",G400&gt;=Parámetros!$D$8),"&lt;="&amp;Parámetros!$D$8,"&lt;="&amp;Listas!G400),
'Selección días no hábiles'!C:C,"X"),0)</f>
        <v>1</v>
      </c>
    </row>
    <row r="401" spans="1:11">
      <c r="A401" s="23"/>
      <c r="B401" s="152">
        <v>20054929</v>
      </c>
      <c r="C401" s="153" t="s">
        <v>644</v>
      </c>
      <c r="D401" s="153" t="s">
        <v>1683</v>
      </c>
      <c r="E401" s="154" t="s">
        <v>244</v>
      </c>
      <c r="F401" s="146">
        <v>0</v>
      </c>
      <c r="G401" s="146">
        <v>0</v>
      </c>
      <c r="H401" s="113">
        <f>+IF(AND(OR(F401="",F401=0),OR(G401="",G401=0)),1,IF(AND(OR(F401&lt;=Parámetros!$B$5,F401=0,F401=""),OR(G401&gt;Parámetros!$B$5,G401="",G401=0)),1,IF(AND(F401&gt;Parámetros!$B$5,F401&lt;=Parámetros!$D$5,OR(Listas!G401&gt;Parámetros!$B$5,G401="",G401=0)),1,0)))</f>
        <v>1</v>
      </c>
      <c r="I401" s="113">
        <f>+IF(AND(OR(F401="",F401=0),OR(G401="",G401=0)),1,IF(AND(OR(F401&lt;=Parámetros!$B$8,F401=0,F401=""),OR(G401&gt;Parámetros!$B$8,G401="",G401=0)),1,IF(AND(F401&gt;Parámetros!$B$8,F401&lt;=Parámetros!$D$8,OR(Listas!G401&gt;Parámetros!$B$8,G401="",G401=0)),1,0)))</f>
        <v>1</v>
      </c>
      <c r="J401" s="113">
        <f>IF(H401=1,
IF(AND(OR(F401=0,F401=""),OR(G401=0,G401="")),Parámetros!$D$5-Parámetros!$B$5+1,
IF(AND(OR(F401&lt;=Parámetros!$B$5,F401=0,F401=""),OR(G401&gt;Parámetros!$D$5,G401="",G401=0)),Parámetros!$D$5-Parámetros!$B$5+1,
IF(AND(OR(F401&lt;=Parámetros!$B$5,F401=0,F401=""),G401&lt;=Parámetros!$D$5),IF(OR(G401="",G401=0),Parámetros!$D$5-Parámetros!$B$5+1,G401-Parámetros!$B$5+1),
IF(AND(F401&gt;Parámetros!$B$5,OR(G401&gt;Parámetros!$D$5,G401="",G401=0)),Parámetros!$D$5-F401+1,
IF(AND(F401&gt;Parámetros!$B$5,G401&lt;=Parámetros!$D$5),G401-F401+1))))),0)
-
IF(H401=1,
COUNTIFS('Selección días no hábiles'!A:A,
IF(OR(F401=0,F401="",F401&lt;Parámetros!$B$5),"&gt;="&amp;Parámetros!$B$5,"&gt;="&amp;Listas!F401),
'Selección días no hábiles'!A:A,
IF(OR(G401=0,G401="",G401&gt;=Parámetros!$D$5),"&lt;="&amp;Parámetros!$D$5,"&lt;="&amp;Listas!G401),
'Selección días no hábiles'!C:C,"X"),0)</f>
        <v>43709</v>
      </c>
      <c r="K401" s="113">
        <f>IF(I401=1,
IF(AND(OR(F401=0,F401=""),OR(G401=0,G401="")),Parámetros!$D$8-Parámetros!$B$8+1,
IF(AND(F401&lt;=Parámetros!$B$8,OR(G401&gt;Parámetros!$D$8,G401="",G401=0)),Parámetros!$D$8-Parámetros!$B$8+1,
IF(AND(F401&lt;=Parámetros!$B$8,G401&lt;=Parámetros!$D$8),IF(OR(G401="",G401=0),Parámetros!$D$8-Parámetros!$B$8+1,G401-Parámetros!$B$8+1),
IF(AND(F401&gt;Parámetros!$B$8,OR(G401&gt;Parámetros!$D$8,G401="",G401=0)),Parámetros!$D$8-F401+1,
IF(AND(F401&gt;Parámetros!$B$8,G401&lt;=Parámetros!$D$8),G401-F401+1))))),0)
-
IF(I401=1,
COUNTIFS('Selección días no hábiles'!A:A,
IF(OR(F401=0,F401="",F401&lt;Parámetros!$B$8),"&gt;="&amp;Parámetros!$B$8,"&gt;="&amp;Listas!F401),
'Selección días no hábiles'!A:A,
IF(OR(G401=0,G401="",G401&gt;=Parámetros!$D$8),"&lt;="&amp;Parámetros!$D$8,"&lt;="&amp;Listas!G401),
'Selección días no hábiles'!C:C,"X"),0)</f>
        <v>1</v>
      </c>
    </row>
    <row r="402" spans="1:11">
      <c r="A402" s="23"/>
      <c r="B402" s="152">
        <v>36481035</v>
      </c>
      <c r="C402" s="153" t="s">
        <v>427</v>
      </c>
      <c r="D402" s="153" t="s">
        <v>1684</v>
      </c>
      <c r="E402" s="154" t="s">
        <v>244</v>
      </c>
      <c r="F402" s="146">
        <v>0</v>
      </c>
      <c r="G402" s="146">
        <v>0</v>
      </c>
      <c r="H402" s="113">
        <f>+IF(AND(OR(F402="",F402=0),OR(G402="",G402=0)),1,IF(AND(OR(F402&lt;=Parámetros!$B$5,F402=0,F402=""),OR(G402&gt;Parámetros!$B$5,G402="",G402=0)),1,IF(AND(F402&gt;Parámetros!$B$5,F402&lt;=Parámetros!$D$5,OR(Listas!G402&gt;Parámetros!$B$5,G402="",G402=0)),1,0)))</f>
        <v>1</v>
      </c>
      <c r="I402" s="113">
        <f>+IF(AND(OR(F402="",F402=0),OR(G402="",G402=0)),1,IF(AND(OR(F402&lt;=Parámetros!$B$8,F402=0,F402=""),OR(G402&gt;Parámetros!$B$8,G402="",G402=0)),1,IF(AND(F402&gt;Parámetros!$B$8,F402&lt;=Parámetros!$D$8,OR(Listas!G402&gt;Parámetros!$B$8,G402="",G402=0)),1,0)))</f>
        <v>1</v>
      </c>
      <c r="J402" s="113">
        <f>IF(H402=1,
IF(AND(OR(F402=0,F402=""),OR(G402=0,G402="")),Parámetros!$D$5-Parámetros!$B$5+1,
IF(AND(OR(F402&lt;=Parámetros!$B$5,F402=0,F402=""),OR(G402&gt;Parámetros!$D$5,G402="",G402=0)),Parámetros!$D$5-Parámetros!$B$5+1,
IF(AND(OR(F402&lt;=Parámetros!$B$5,F402=0,F402=""),G402&lt;=Parámetros!$D$5),IF(OR(G402="",G402=0),Parámetros!$D$5-Parámetros!$B$5+1,G402-Parámetros!$B$5+1),
IF(AND(F402&gt;Parámetros!$B$5,OR(G402&gt;Parámetros!$D$5,G402="",G402=0)),Parámetros!$D$5-F402+1,
IF(AND(F402&gt;Parámetros!$B$5,G402&lt;=Parámetros!$D$5),G402-F402+1))))),0)
-
IF(H402=1,
COUNTIFS('Selección días no hábiles'!A:A,
IF(OR(F402=0,F402="",F402&lt;Parámetros!$B$5),"&gt;="&amp;Parámetros!$B$5,"&gt;="&amp;Listas!F402),
'Selección días no hábiles'!A:A,
IF(OR(G402=0,G402="",G402&gt;=Parámetros!$D$5),"&lt;="&amp;Parámetros!$D$5,"&lt;="&amp;Listas!G402),
'Selección días no hábiles'!C:C,"X"),0)</f>
        <v>43709</v>
      </c>
      <c r="K402" s="113">
        <f>IF(I402=1,
IF(AND(OR(F402=0,F402=""),OR(G402=0,G402="")),Parámetros!$D$8-Parámetros!$B$8+1,
IF(AND(F402&lt;=Parámetros!$B$8,OR(G402&gt;Parámetros!$D$8,G402="",G402=0)),Parámetros!$D$8-Parámetros!$B$8+1,
IF(AND(F402&lt;=Parámetros!$B$8,G402&lt;=Parámetros!$D$8),IF(OR(G402="",G402=0),Parámetros!$D$8-Parámetros!$B$8+1,G402-Parámetros!$B$8+1),
IF(AND(F402&gt;Parámetros!$B$8,OR(G402&gt;Parámetros!$D$8,G402="",G402=0)),Parámetros!$D$8-F402+1,
IF(AND(F402&gt;Parámetros!$B$8,G402&lt;=Parámetros!$D$8),G402-F402+1))))),0)
-
IF(I402=1,
COUNTIFS('Selección días no hábiles'!A:A,
IF(OR(F402=0,F402="",F402&lt;Parámetros!$B$8),"&gt;="&amp;Parámetros!$B$8,"&gt;="&amp;Listas!F402),
'Selección días no hábiles'!A:A,
IF(OR(G402=0,G402="",G402&gt;=Parámetros!$D$8),"&lt;="&amp;Parámetros!$D$8,"&lt;="&amp;Listas!G402),
'Selección días no hábiles'!C:C,"X"),0)</f>
        <v>1</v>
      </c>
    </row>
    <row r="403" spans="1:11">
      <c r="A403" s="23"/>
      <c r="B403" s="152">
        <v>35278315</v>
      </c>
      <c r="C403" s="153" t="s">
        <v>645</v>
      </c>
      <c r="D403" s="153" t="s">
        <v>1685</v>
      </c>
      <c r="E403" s="154" t="s">
        <v>244</v>
      </c>
      <c r="F403" s="146">
        <v>0</v>
      </c>
      <c r="G403" s="146">
        <v>0</v>
      </c>
      <c r="H403" s="113">
        <f>+IF(AND(OR(F403="",F403=0),OR(G403="",G403=0)),1,IF(AND(OR(F403&lt;=Parámetros!$B$5,F403=0,F403=""),OR(G403&gt;Parámetros!$B$5,G403="",G403=0)),1,IF(AND(F403&gt;Parámetros!$B$5,F403&lt;=Parámetros!$D$5,OR(Listas!G403&gt;Parámetros!$B$5,G403="",G403=0)),1,0)))</f>
        <v>1</v>
      </c>
      <c r="I403" s="113">
        <f>+IF(AND(OR(F403="",F403=0),OR(G403="",G403=0)),1,IF(AND(OR(F403&lt;=Parámetros!$B$8,F403=0,F403=""),OR(G403&gt;Parámetros!$B$8,G403="",G403=0)),1,IF(AND(F403&gt;Parámetros!$B$8,F403&lt;=Parámetros!$D$8,OR(Listas!G403&gt;Parámetros!$B$8,G403="",G403=0)),1,0)))</f>
        <v>1</v>
      </c>
      <c r="J403" s="113">
        <f>IF(H403=1,
IF(AND(OR(F403=0,F403=""),OR(G403=0,G403="")),Parámetros!$D$5-Parámetros!$B$5+1,
IF(AND(OR(F403&lt;=Parámetros!$B$5,F403=0,F403=""),OR(G403&gt;Parámetros!$D$5,G403="",G403=0)),Parámetros!$D$5-Parámetros!$B$5+1,
IF(AND(OR(F403&lt;=Parámetros!$B$5,F403=0,F403=""),G403&lt;=Parámetros!$D$5),IF(OR(G403="",G403=0),Parámetros!$D$5-Parámetros!$B$5+1,G403-Parámetros!$B$5+1),
IF(AND(F403&gt;Parámetros!$B$5,OR(G403&gt;Parámetros!$D$5,G403="",G403=0)),Parámetros!$D$5-F403+1,
IF(AND(F403&gt;Parámetros!$B$5,G403&lt;=Parámetros!$D$5),G403-F403+1))))),0)
-
IF(H403=1,
COUNTIFS('Selección días no hábiles'!A:A,
IF(OR(F403=0,F403="",F403&lt;Parámetros!$B$5),"&gt;="&amp;Parámetros!$B$5,"&gt;="&amp;Listas!F403),
'Selección días no hábiles'!A:A,
IF(OR(G403=0,G403="",G403&gt;=Parámetros!$D$5),"&lt;="&amp;Parámetros!$D$5,"&lt;="&amp;Listas!G403),
'Selección días no hábiles'!C:C,"X"),0)</f>
        <v>43709</v>
      </c>
      <c r="K403" s="113">
        <f>IF(I403=1,
IF(AND(OR(F403=0,F403=""),OR(G403=0,G403="")),Parámetros!$D$8-Parámetros!$B$8+1,
IF(AND(F403&lt;=Parámetros!$B$8,OR(G403&gt;Parámetros!$D$8,G403="",G403=0)),Parámetros!$D$8-Parámetros!$B$8+1,
IF(AND(F403&lt;=Parámetros!$B$8,G403&lt;=Parámetros!$D$8),IF(OR(G403="",G403=0),Parámetros!$D$8-Parámetros!$B$8+1,G403-Parámetros!$B$8+1),
IF(AND(F403&gt;Parámetros!$B$8,OR(G403&gt;Parámetros!$D$8,G403="",G403=0)),Parámetros!$D$8-F403+1,
IF(AND(F403&gt;Parámetros!$B$8,G403&lt;=Parámetros!$D$8),G403-F403+1))))),0)
-
IF(I403=1,
COUNTIFS('Selección días no hábiles'!A:A,
IF(OR(F403=0,F403="",F403&lt;Parámetros!$B$8),"&gt;="&amp;Parámetros!$B$8,"&gt;="&amp;Listas!F403),
'Selección días no hábiles'!A:A,
IF(OR(G403=0,G403="",G403&gt;=Parámetros!$D$8),"&lt;="&amp;Parámetros!$D$8,"&lt;="&amp;Listas!G403),
'Selección días no hábiles'!C:C,"X"),0)</f>
        <v>1</v>
      </c>
    </row>
    <row r="404" spans="1:11">
      <c r="A404" s="23"/>
      <c r="B404" s="152">
        <v>34888317</v>
      </c>
      <c r="C404" s="153" t="s">
        <v>646</v>
      </c>
      <c r="D404" s="153" t="s">
        <v>1686</v>
      </c>
      <c r="E404" s="154" t="s">
        <v>244</v>
      </c>
      <c r="F404" s="146">
        <v>0</v>
      </c>
      <c r="G404" s="146">
        <v>0</v>
      </c>
      <c r="H404" s="113">
        <f>+IF(AND(OR(F404="",F404=0),OR(G404="",G404=0)),1,IF(AND(OR(F404&lt;=Parámetros!$B$5,F404=0,F404=""),OR(G404&gt;Parámetros!$B$5,G404="",G404=0)),1,IF(AND(F404&gt;Parámetros!$B$5,F404&lt;=Parámetros!$D$5,OR(Listas!G404&gt;Parámetros!$B$5,G404="",G404=0)),1,0)))</f>
        <v>1</v>
      </c>
      <c r="I404" s="113">
        <f>+IF(AND(OR(F404="",F404=0),OR(G404="",G404=0)),1,IF(AND(OR(F404&lt;=Parámetros!$B$8,F404=0,F404=""),OR(G404&gt;Parámetros!$B$8,G404="",G404=0)),1,IF(AND(F404&gt;Parámetros!$B$8,F404&lt;=Parámetros!$D$8,OR(Listas!G404&gt;Parámetros!$B$8,G404="",G404=0)),1,0)))</f>
        <v>1</v>
      </c>
      <c r="J404" s="113">
        <f>IF(H404=1,
IF(AND(OR(F404=0,F404=""),OR(G404=0,G404="")),Parámetros!$D$5-Parámetros!$B$5+1,
IF(AND(OR(F404&lt;=Parámetros!$B$5,F404=0,F404=""),OR(G404&gt;Parámetros!$D$5,G404="",G404=0)),Parámetros!$D$5-Parámetros!$B$5+1,
IF(AND(OR(F404&lt;=Parámetros!$B$5,F404=0,F404=""),G404&lt;=Parámetros!$D$5),IF(OR(G404="",G404=0),Parámetros!$D$5-Parámetros!$B$5+1,G404-Parámetros!$B$5+1),
IF(AND(F404&gt;Parámetros!$B$5,OR(G404&gt;Parámetros!$D$5,G404="",G404=0)),Parámetros!$D$5-F404+1,
IF(AND(F404&gt;Parámetros!$B$5,G404&lt;=Parámetros!$D$5),G404-F404+1))))),0)
-
IF(H404=1,
COUNTIFS('Selección días no hábiles'!A:A,
IF(OR(F404=0,F404="",F404&lt;Parámetros!$B$5),"&gt;="&amp;Parámetros!$B$5,"&gt;="&amp;Listas!F404),
'Selección días no hábiles'!A:A,
IF(OR(G404=0,G404="",G404&gt;=Parámetros!$D$5),"&lt;="&amp;Parámetros!$D$5,"&lt;="&amp;Listas!G404),
'Selección días no hábiles'!C:C,"X"),0)</f>
        <v>43709</v>
      </c>
      <c r="K404" s="113">
        <f>IF(I404=1,
IF(AND(OR(F404=0,F404=""),OR(G404=0,G404="")),Parámetros!$D$8-Parámetros!$B$8+1,
IF(AND(F404&lt;=Parámetros!$B$8,OR(G404&gt;Parámetros!$D$8,G404="",G404=0)),Parámetros!$D$8-Parámetros!$B$8+1,
IF(AND(F404&lt;=Parámetros!$B$8,G404&lt;=Parámetros!$D$8),IF(OR(G404="",G404=0),Parámetros!$D$8-Parámetros!$B$8+1,G404-Parámetros!$B$8+1),
IF(AND(F404&gt;Parámetros!$B$8,OR(G404&gt;Parámetros!$D$8,G404="",G404=0)),Parámetros!$D$8-F404+1,
IF(AND(F404&gt;Parámetros!$B$8,G404&lt;=Parámetros!$D$8),G404-F404+1))))),0)
-
IF(I404=1,
COUNTIFS('Selección días no hábiles'!A:A,
IF(OR(F404=0,F404="",F404&lt;Parámetros!$B$8),"&gt;="&amp;Parámetros!$B$8,"&gt;="&amp;Listas!F404),
'Selección días no hábiles'!A:A,
IF(OR(G404=0,G404="",G404&gt;=Parámetros!$D$8),"&lt;="&amp;Parámetros!$D$8,"&lt;="&amp;Listas!G404),
'Selección días no hábiles'!C:C,"X"),0)</f>
        <v>1</v>
      </c>
    </row>
    <row r="405" spans="1:11">
      <c r="A405" s="23"/>
      <c r="B405" s="152">
        <v>31273472</v>
      </c>
      <c r="C405" s="153" t="s">
        <v>647</v>
      </c>
      <c r="D405" s="153" t="s">
        <v>1687</v>
      </c>
      <c r="E405" s="154" t="s">
        <v>244</v>
      </c>
      <c r="F405" s="146">
        <v>0</v>
      </c>
      <c r="G405" s="146">
        <v>0</v>
      </c>
      <c r="H405" s="113">
        <f>+IF(AND(OR(F405="",F405=0),OR(G405="",G405=0)),1,IF(AND(OR(F405&lt;=Parámetros!$B$5,F405=0,F405=""),OR(G405&gt;Parámetros!$B$5,G405="",G405=0)),1,IF(AND(F405&gt;Parámetros!$B$5,F405&lt;=Parámetros!$D$5,OR(Listas!G405&gt;Parámetros!$B$5,G405="",G405=0)),1,0)))</f>
        <v>1</v>
      </c>
      <c r="I405" s="113">
        <f>+IF(AND(OR(F405="",F405=0),OR(G405="",G405=0)),1,IF(AND(OR(F405&lt;=Parámetros!$B$8,F405=0,F405=""),OR(G405&gt;Parámetros!$B$8,G405="",G405=0)),1,IF(AND(F405&gt;Parámetros!$B$8,F405&lt;=Parámetros!$D$8,OR(Listas!G405&gt;Parámetros!$B$8,G405="",G405=0)),1,0)))</f>
        <v>1</v>
      </c>
      <c r="J405" s="113">
        <f>IF(H405=1,
IF(AND(OR(F405=0,F405=""),OR(G405=0,G405="")),Parámetros!$D$5-Parámetros!$B$5+1,
IF(AND(OR(F405&lt;=Parámetros!$B$5,F405=0,F405=""),OR(G405&gt;Parámetros!$D$5,G405="",G405=0)),Parámetros!$D$5-Parámetros!$B$5+1,
IF(AND(OR(F405&lt;=Parámetros!$B$5,F405=0,F405=""),G405&lt;=Parámetros!$D$5),IF(OR(G405="",G405=0),Parámetros!$D$5-Parámetros!$B$5+1,G405-Parámetros!$B$5+1),
IF(AND(F405&gt;Parámetros!$B$5,OR(G405&gt;Parámetros!$D$5,G405="",G405=0)),Parámetros!$D$5-F405+1,
IF(AND(F405&gt;Parámetros!$B$5,G405&lt;=Parámetros!$D$5),G405-F405+1))))),0)
-
IF(H405=1,
COUNTIFS('Selección días no hábiles'!A:A,
IF(OR(F405=0,F405="",F405&lt;Parámetros!$B$5),"&gt;="&amp;Parámetros!$B$5,"&gt;="&amp;Listas!F405),
'Selección días no hábiles'!A:A,
IF(OR(G405=0,G405="",G405&gt;=Parámetros!$D$5),"&lt;="&amp;Parámetros!$D$5,"&lt;="&amp;Listas!G405),
'Selección días no hábiles'!C:C,"X"),0)</f>
        <v>43709</v>
      </c>
      <c r="K405" s="113">
        <f>IF(I405=1,
IF(AND(OR(F405=0,F405=""),OR(G405=0,G405="")),Parámetros!$D$8-Parámetros!$B$8+1,
IF(AND(F405&lt;=Parámetros!$B$8,OR(G405&gt;Parámetros!$D$8,G405="",G405=0)),Parámetros!$D$8-Parámetros!$B$8+1,
IF(AND(F405&lt;=Parámetros!$B$8,G405&lt;=Parámetros!$D$8),IF(OR(G405="",G405=0),Parámetros!$D$8-Parámetros!$B$8+1,G405-Parámetros!$B$8+1),
IF(AND(F405&gt;Parámetros!$B$8,OR(G405&gt;Parámetros!$D$8,G405="",G405=0)),Parámetros!$D$8-F405+1,
IF(AND(F405&gt;Parámetros!$B$8,G405&lt;=Parámetros!$D$8),G405-F405+1))))),0)
-
IF(I405=1,
COUNTIFS('Selección días no hábiles'!A:A,
IF(OR(F405=0,F405="",F405&lt;Parámetros!$B$8),"&gt;="&amp;Parámetros!$B$8,"&gt;="&amp;Listas!F405),
'Selección días no hábiles'!A:A,
IF(OR(G405=0,G405="",G405&gt;=Parámetros!$D$8),"&lt;="&amp;Parámetros!$D$8,"&lt;="&amp;Listas!G405),
'Selección días no hábiles'!C:C,"X"),0)</f>
        <v>1</v>
      </c>
    </row>
    <row r="406" spans="1:11">
      <c r="A406" s="23"/>
      <c r="B406" s="152">
        <v>93960461</v>
      </c>
      <c r="C406" s="153" t="s">
        <v>648</v>
      </c>
      <c r="D406" s="153" t="s">
        <v>1688</v>
      </c>
      <c r="E406" s="154" t="s">
        <v>244</v>
      </c>
      <c r="F406" s="146">
        <v>0</v>
      </c>
      <c r="G406" s="146">
        <v>0</v>
      </c>
      <c r="H406" s="113">
        <f>+IF(AND(OR(F406="",F406=0),OR(G406="",G406=0)),1,IF(AND(OR(F406&lt;=Parámetros!$B$5,F406=0,F406=""),OR(G406&gt;Parámetros!$B$5,G406="",G406=0)),1,IF(AND(F406&gt;Parámetros!$B$5,F406&lt;=Parámetros!$D$5,OR(Listas!G406&gt;Parámetros!$B$5,G406="",G406=0)),1,0)))</f>
        <v>1</v>
      </c>
      <c r="I406" s="113">
        <f>+IF(AND(OR(F406="",F406=0),OR(G406="",G406=0)),1,IF(AND(OR(F406&lt;=Parámetros!$B$8,F406=0,F406=""),OR(G406&gt;Parámetros!$B$8,G406="",G406=0)),1,IF(AND(F406&gt;Parámetros!$B$8,F406&lt;=Parámetros!$D$8,OR(Listas!G406&gt;Parámetros!$B$8,G406="",G406=0)),1,0)))</f>
        <v>1</v>
      </c>
      <c r="J406" s="113">
        <f>IF(H406=1,
IF(AND(OR(F406=0,F406=""),OR(G406=0,G406="")),Parámetros!$D$5-Parámetros!$B$5+1,
IF(AND(OR(F406&lt;=Parámetros!$B$5,F406=0,F406=""),OR(G406&gt;Parámetros!$D$5,G406="",G406=0)),Parámetros!$D$5-Parámetros!$B$5+1,
IF(AND(OR(F406&lt;=Parámetros!$B$5,F406=0,F406=""),G406&lt;=Parámetros!$D$5),IF(OR(G406="",G406=0),Parámetros!$D$5-Parámetros!$B$5+1,G406-Parámetros!$B$5+1),
IF(AND(F406&gt;Parámetros!$B$5,OR(G406&gt;Parámetros!$D$5,G406="",G406=0)),Parámetros!$D$5-F406+1,
IF(AND(F406&gt;Parámetros!$B$5,G406&lt;=Parámetros!$D$5),G406-F406+1))))),0)
-
IF(H406=1,
COUNTIFS('Selección días no hábiles'!A:A,
IF(OR(F406=0,F406="",F406&lt;Parámetros!$B$5),"&gt;="&amp;Parámetros!$B$5,"&gt;="&amp;Listas!F406),
'Selección días no hábiles'!A:A,
IF(OR(G406=0,G406="",G406&gt;=Parámetros!$D$5),"&lt;="&amp;Parámetros!$D$5,"&lt;="&amp;Listas!G406),
'Selección días no hábiles'!C:C,"X"),0)</f>
        <v>43709</v>
      </c>
      <c r="K406" s="113">
        <f>IF(I406=1,
IF(AND(OR(F406=0,F406=""),OR(G406=0,G406="")),Parámetros!$D$8-Parámetros!$B$8+1,
IF(AND(F406&lt;=Parámetros!$B$8,OR(G406&gt;Parámetros!$D$8,G406="",G406=0)),Parámetros!$D$8-Parámetros!$B$8+1,
IF(AND(F406&lt;=Parámetros!$B$8,G406&lt;=Parámetros!$D$8),IF(OR(G406="",G406=0),Parámetros!$D$8-Parámetros!$B$8+1,G406-Parámetros!$B$8+1),
IF(AND(F406&gt;Parámetros!$B$8,OR(G406&gt;Parámetros!$D$8,G406="",G406=0)),Parámetros!$D$8-F406+1,
IF(AND(F406&gt;Parámetros!$B$8,G406&lt;=Parámetros!$D$8),G406-F406+1))))),0)
-
IF(I406=1,
COUNTIFS('Selección días no hábiles'!A:A,
IF(OR(F406=0,F406="",F406&lt;Parámetros!$B$8),"&gt;="&amp;Parámetros!$B$8,"&gt;="&amp;Listas!F406),
'Selección días no hábiles'!A:A,
IF(OR(G406=0,G406="",G406&gt;=Parámetros!$D$8),"&lt;="&amp;Parámetros!$D$8,"&lt;="&amp;Listas!G406),
'Selección días no hábiles'!C:C,"X"),0)</f>
        <v>1</v>
      </c>
    </row>
    <row r="407" spans="1:11">
      <c r="A407" s="23"/>
      <c r="B407" s="152">
        <v>36814002</v>
      </c>
      <c r="C407" s="153" t="s">
        <v>649</v>
      </c>
      <c r="D407" s="153" t="s">
        <v>1689</v>
      </c>
      <c r="E407" s="154" t="s">
        <v>244</v>
      </c>
      <c r="F407" s="146">
        <v>0</v>
      </c>
      <c r="G407" s="146">
        <v>0</v>
      </c>
      <c r="H407" s="113">
        <f>+IF(AND(OR(F407="",F407=0),OR(G407="",G407=0)),1,IF(AND(OR(F407&lt;=Parámetros!$B$5,F407=0,F407=""),OR(G407&gt;Parámetros!$B$5,G407="",G407=0)),1,IF(AND(F407&gt;Parámetros!$B$5,F407&lt;=Parámetros!$D$5,OR(Listas!G407&gt;Parámetros!$B$5,G407="",G407=0)),1,0)))</f>
        <v>1</v>
      </c>
      <c r="I407" s="113">
        <f>+IF(AND(OR(F407="",F407=0),OR(G407="",G407=0)),1,IF(AND(OR(F407&lt;=Parámetros!$B$8,F407=0,F407=""),OR(G407&gt;Parámetros!$B$8,G407="",G407=0)),1,IF(AND(F407&gt;Parámetros!$B$8,F407&lt;=Parámetros!$D$8,OR(Listas!G407&gt;Parámetros!$B$8,G407="",G407=0)),1,0)))</f>
        <v>1</v>
      </c>
      <c r="J407" s="113">
        <f>IF(H407=1,
IF(AND(OR(F407=0,F407=""),OR(G407=0,G407="")),Parámetros!$D$5-Parámetros!$B$5+1,
IF(AND(OR(F407&lt;=Parámetros!$B$5,F407=0,F407=""),OR(G407&gt;Parámetros!$D$5,G407="",G407=0)),Parámetros!$D$5-Parámetros!$B$5+1,
IF(AND(OR(F407&lt;=Parámetros!$B$5,F407=0,F407=""),G407&lt;=Parámetros!$D$5),IF(OR(G407="",G407=0),Parámetros!$D$5-Parámetros!$B$5+1,G407-Parámetros!$B$5+1),
IF(AND(F407&gt;Parámetros!$B$5,OR(G407&gt;Parámetros!$D$5,G407="",G407=0)),Parámetros!$D$5-F407+1,
IF(AND(F407&gt;Parámetros!$B$5,G407&lt;=Parámetros!$D$5),G407-F407+1))))),0)
-
IF(H407=1,
COUNTIFS('Selección días no hábiles'!A:A,
IF(OR(F407=0,F407="",F407&lt;Parámetros!$B$5),"&gt;="&amp;Parámetros!$B$5,"&gt;="&amp;Listas!F407),
'Selección días no hábiles'!A:A,
IF(OR(G407=0,G407="",G407&gt;=Parámetros!$D$5),"&lt;="&amp;Parámetros!$D$5,"&lt;="&amp;Listas!G407),
'Selección días no hábiles'!C:C,"X"),0)</f>
        <v>43709</v>
      </c>
      <c r="K407" s="113">
        <f>IF(I407=1,
IF(AND(OR(F407=0,F407=""),OR(G407=0,G407="")),Parámetros!$D$8-Parámetros!$B$8+1,
IF(AND(F407&lt;=Parámetros!$B$8,OR(G407&gt;Parámetros!$D$8,G407="",G407=0)),Parámetros!$D$8-Parámetros!$B$8+1,
IF(AND(F407&lt;=Parámetros!$B$8,G407&lt;=Parámetros!$D$8),IF(OR(G407="",G407=0),Parámetros!$D$8-Parámetros!$B$8+1,G407-Parámetros!$B$8+1),
IF(AND(F407&gt;Parámetros!$B$8,OR(G407&gt;Parámetros!$D$8,G407="",G407=0)),Parámetros!$D$8-F407+1,
IF(AND(F407&gt;Parámetros!$B$8,G407&lt;=Parámetros!$D$8),G407-F407+1))))),0)
-
IF(I407=1,
COUNTIFS('Selección días no hábiles'!A:A,
IF(OR(F407=0,F407="",F407&lt;Parámetros!$B$8),"&gt;="&amp;Parámetros!$B$8,"&gt;="&amp;Listas!F407),
'Selección días no hábiles'!A:A,
IF(OR(G407=0,G407="",G407&gt;=Parámetros!$D$8),"&lt;="&amp;Parámetros!$D$8,"&lt;="&amp;Listas!G407),
'Selección días no hábiles'!C:C,"X"),0)</f>
        <v>1</v>
      </c>
    </row>
    <row r="408" spans="1:11">
      <c r="A408" s="23"/>
      <c r="B408" s="152">
        <v>17576365</v>
      </c>
      <c r="C408" s="153" t="s">
        <v>650</v>
      </c>
      <c r="D408" s="153" t="s">
        <v>1690</v>
      </c>
      <c r="E408" s="154" t="s">
        <v>244</v>
      </c>
      <c r="F408" s="146">
        <v>0</v>
      </c>
      <c r="G408" s="146">
        <v>0</v>
      </c>
      <c r="H408" s="113">
        <f>+IF(AND(OR(F408="",F408=0),OR(G408="",G408=0)),1,IF(AND(OR(F408&lt;=Parámetros!$B$5,F408=0,F408=""),OR(G408&gt;Parámetros!$B$5,G408="",G408=0)),1,IF(AND(F408&gt;Parámetros!$B$5,F408&lt;=Parámetros!$D$5,OR(Listas!G408&gt;Parámetros!$B$5,G408="",G408=0)),1,0)))</f>
        <v>1</v>
      </c>
      <c r="I408" s="113">
        <f>+IF(AND(OR(F408="",F408=0),OR(G408="",G408=0)),1,IF(AND(OR(F408&lt;=Parámetros!$B$8,F408=0,F408=""),OR(G408&gt;Parámetros!$B$8,G408="",G408=0)),1,IF(AND(F408&gt;Parámetros!$B$8,F408&lt;=Parámetros!$D$8,OR(Listas!G408&gt;Parámetros!$B$8,G408="",G408=0)),1,0)))</f>
        <v>1</v>
      </c>
      <c r="J408" s="113">
        <f>IF(H408=1,
IF(AND(OR(F408=0,F408=""),OR(G408=0,G408="")),Parámetros!$D$5-Parámetros!$B$5+1,
IF(AND(OR(F408&lt;=Parámetros!$B$5,F408=0,F408=""),OR(G408&gt;Parámetros!$D$5,G408="",G408=0)),Parámetros!$D$5-Parámetros!$B$5+1,
IF(AND(OR(F408&lt;=Parámetros!$B$5,F408=0,F408=""),G408&lt;=Parámetros!$D$5),IF(OR(G408="",G408=0),Parámetros!$D$5-Parámetros!$B$5+1,G408-Parámetros!$B$5+1),
IF(AND(F408&gt;Parámetros!$B$5,OR(G408&gt;Parámetros!$D$5,G408="",G408=0)),Parámetros!$D$5-F408+1,
IF(AND(F408&gt;Parámetros!$B$5,G408&lt;=Parámetros!$D$5),G408-F408+1))))),0)
-
IF(H408=1,
COUNTIFS('Selección días no hábiles'!A:A,
IF(OR(F408=0,F408="",F408&lt;Parámetros!$B$5),"&gt;="&amp;Parámetros!$B$5,"&gt;="&amp;Listas!F408),
'Selección días no hábiles'!A:A,
IF(OR(G408=0,G408="",G408&gt;=Parámetros!$D$5),"&lt;="&amp;Parámetros!$D$5,"&lt;="&amp;Listas!G408),
'Selección días no hábiles'!C:C,"X"),0)</f>
        <v>43709</v>
      </c>
      <c r="K408" s="113">
        <f>IF(I408=1,
IF(AND(OR(F408=0,F408=""),OR(G408=0,G408="")),Parámetros!$D$8-Parámetros!$B$8+1,
IF(AND(F408&lt;=Parámetros!$B$8,OR(G408&gt;Parámetros!$D$8,G408="",G408=0)),Parámetros!$D$8-Parámetros!$B$8+1,
IF(AND(F408&lt;=Parámetros!$B$8,G408&lt;=Parámetros!$D$8),IF(OR(G408="",G408=0),Parámetros!$D$8-Parámetros!$B$8+1,G408-Parámetros!$B$8+1),
IF(AND(F408&gt;Parámetros!$B$8,OR(G408&gt;Parámetros!$D$8,G408="",G408=0)),Parámetros!$D$8-F408+1,
IF(AND(F408&gt;Parámetros!$B$8,G408&lt;=Parámetros!$D$8),G408-F408+1))))),0)
-
IF(I408=1,
COUNTIFS('Selección días no hábiles'!A:A,
IF(OR(F408=0,F408="",F408&lt;Parámetros!$B$8),"&gt;="&amp;Parámetros!$B$8,"&gt;="&amp;Listas!F408),
'Selección días no hábiles'!A:A,
IF(OR(G408=0,G408="",G408&gt;=Parámetros!$D$8),"&lt;="&amp;Parámetros!$D$8,"&lt;="&amp;Listas!G408),
'Selección días no hábiles'!C:C,"X"),0)</f>
        <v>1</v>
      </c>
    </row>
    <row r="409" spans="1:11">
      <c r="A409" s="23"/>
      <c r="B409" s="152">
        <v>34564959</v>
      </c>
      <c r="C409" s="153" t="s">
        <v>450</v>
      </c>
      <c r="D409" s="153" t="s">
        <v>1691</v>
      </c>
      <c r="E409" s="154" t="s">
        <v>244</v>
      </c>
      <c r="F409" s="146">
        <v>0</v>
      </c>
      <c r="G409" s="146">
        <v>0</v>
      </c>
      <c r="H409" s="113">
        <f>+IF(AND(OR(F409="",F409=0),OR(G409="",G409=0)),1,IF(AND(OR(F409&lt;=Parámetros!$B$5,F409=0,F409=""),OR(G409&gt;Parámetros!$B$5,G409="",G409=0)),1,IF(AND(F409&gt;Parámetros!$B$5,F409&lt;=Parámetros!$D$5,OR(Listas!G409&gt;Parámetros!$B$5,G409="",G409=0)),1,0)))</f>
        <v>1</v>
      </c>
      <c r="I409" s="113">
        <f>+IF(AND(OR(F409="",F409=0),OR(G409="",G409=0)),1,IF(AND(OR(F409&lt;=Parámetros!$B$8,F409=0,F409=""),OR(G409&gt;Parámetros!$B$8,G409="",G409=0)),1,IF(AND(F409&gt;Parámetros!$B$8,F409&lt;=Parámetros!$D$8,OR(Listas!G409&gt;Parámetros!$B$8,G409="",G409=0)),1,0)))</f>
        <v>1</v>
      </c>
      <c r="J409" s="113">
        <f>IF(H409=1,
IF(AND(OR(F409=0,F409=""),OR(G409=0,G409="")),Parámetros!$D$5-Parámetros!$B$5+1,
IF(AND(OR(F409&lt;=Parámetros!$B$5,F409=0,F409=""),OR(G409&gt;Parámetros!$D$5,G409="",G409=0)),Parámetros!$D$5-Parámetros!$B$5+1,
IF(AND(OR(F409&lt;=Parámetros!$B$5,F409=0,F409=""),G409&lt;=Parámetros!$D$5),IF(OR(G409="",G409=0),Parámetros!$D$5-Parámetros!$B$5+1,G409-Parámetros!$B$5+1),
IF(AND(F409&gt;Parámetros!$B$5,OR(G409&gt;Parámetros!$D$5,G409="",G409=0)),Parámetros!$D$5-F409+1,
IF(AND(F409&gt;Parámetros!$B$5,G409&lt;=Parámetros!$D$5),G409-F409+1))))),0)
-
IF(H409=1,
COUNTIFS('Selección días no hábiles'!A:A,
IF(OR(F409=0,F409="",F409&lt;Parámetros!$B$5),"&gt;="&amp;Parámetros!$B$5,"&gt;="&amp;Listas!F409),
'Selección días no hábiles'!A:A,
IF(OR(G409=0,G409="",G409&gt;=Parámetros!$D$5),"&lt;="&amp;Parámetros!$D$5,"&lt;="&amp;Listas!G409),
'Selección días no hábiles'!C:C,"X"),0)</f>
        <v>43709</v>
      </c>
      <c r="K409" s="113">
        <f>IF(I409=1,
IF(AND(OR(F409=0,F409=""),OR(G409=0,G409="")),Parámetros!$D$8-Parámetros!$B$8+1,
IF(AND(F409&lt;=Parámetros!$B$8,OR(G409&gt;Parámetros!$D$8,G409="",G409=0)),Parámetros!$D$8-Parámetros!$B$8+1,
IF(AND(F409&lt;=Parámetros!$B$8,G409&lt;=Parámetros!$D$8),IF(OR(G409="",G409=0),Parámetros!$D$8-Parámetros!$B$8+1,G409-Parámetros!$B$8+1),
IF(AND(F409&gt;Parámetros!$B$8,OR(G409&gt;Parámetros!$D$8,G409="",G409=0)),Parámetros!$D$8-F409+1,
IF(AND(F409&gt;Parámetros!$B$8,G409&lt;=Parámetros!$D$8),G409-F409+1))))),0)
-
IF(I409=1,
COUNTIFS('Selección días no hábiles'!A:A,
IF(OR(F409=0,F409="",F409&lt;Parámetros!$B$8),"&gt;="&amp;Parámetros!$B$8,"&gt;="&amp;Listas!F409),
'Selección días no hábiles'!A:A,
IF(OR(G409=0,G409="",G409&gt;=Parámetros!$D$8),"&lt;="&amp;Parámetros!$D$8,"&lt;="&amp;Listas!G409),
'Selección días no hábiles'!C:C,"X"),0)</f>
        <v>1</v>
      </c>
    </row>
    <row r="410" spans="1:11">
      <c r="A410" s="23"/>
      <c r="B410" s="152">
        <v>32959108</v>
      </c>
      <c r="C410" s="153" t="s">
        <v>559</v>
      </c>
      <c r="D410" s="153" t="s">
        <v>1692</v>
      </c>
      <c r="E410" s="154" t="s">
        <v>244</v>
      </c>
      <c r="F410" s="146">
        <v>0</v>
      </c>
      <c r="G410" s="146">
        <v>0</v>
      </c>
      <c r="H410" s="113">
        <f>+IF(AND(OR(F410="",F410=0),OR(G410="",G410=0)),1,IF(AND(OR(F410&lt;=Parámetros!$B$5,F410=0,F410=""),OR(G410&gt;Parámetros!$B$5,G410="",G410=0)),1,IF(AND(F410&gt;Parámetros!$B$5,F410&lt;=Parámetros!$D$5,OR(Listas!G410&gt;Parámetros!$B$5,G410="",G410=0)),1,0)))</f>
        <v>1</v>
      </c>
      <c r="I410" s="113">
        <f>+IF(AND(OR(F410="",F410=0),OR(G410="",G410=0)),1,IF(AND(OR(F410&lt;=Parámetros!$B$8,F410=0,F410=""),OR(G410&gt;Parámetros!$B$8,G410="",G410=0)),1,IF(AND(F410&gt;Parámetros!$B$8,F410&lt;=Parámetros!$D$8,OR(Listas!G410&gt;Parámetros!$B$8,G410="",G410=0)),1,0)))</f>
        <v>1</v>
      </c>
      <c r="J410" s="113">
        <f>IF(H410=1,
IF(AND(OR(F410=0,F410=""),OR(G410=0,G410="")),Parámetros!$D$5-Parámetros!$B$5+1,
IF(AND(OR(F410&lt;=Parámetros!$B$5,F410=0,F410=""),OR(G410&gt;Parámetros!$D$5,G410="",G410=0)),Parámetros!$D$5-Parámetros!$B$5+1,
IF(AND(OR(F410&lt;=Parámetros!$B$5,F410=0,F410=""),G410&lt;=Parámetros!$D$5),IF(OR(G410="",G410=0),Parámetros!$D$5-Parámetros!$B$5+1,G410-Parámetros!$B$5+1),
IF(AND(F410&gt;Parámetros!$B$5,OR(G410&gt;Parámetros!$D$5,G410="",G410=0)),Parámetros!$D$5-F410+1,
IF(AND(F410&gt;Parámetros!$B$5,G410&lt;=Parámetros!$D$5),G410-F410+1))))),0)
-
IF(H410=1,
COUNTIFS('Selección días no hábiles'!A:A,
IF(OR(F410=0,F410="",F410&lt;Parámetros!$B$5),"&gt;="&amp;Parámetros!$B$5,"&gt;="&amp;Listas!F410),
'Selección días no hábiles'!A:A,
IF(OR(G410=0,G410="",G410&gt;=Parámetros!$D$5),"&lt;="&amp;Parámetros!$D$5,"&lt;="&amp;Listas!G410),
'Selección días no hábiles'!C:C,"X"),0)</f>
        <v>43709</v>
      </c>
      <c r="K410" s="113">
        <f>IF(I410=1,
IF(AND(OR(F410=0,F410=""),OR(G410=0,G410="")),Parámetros!$D$8-Parámetros!$B$8+1,
IF(AND(F410&lt;=Parámetros!$B$8,OR(G410&gt;Parámetros!$D$8,G410="",G410=0)),Parámetros!$D$8-Parámetros!$B$8+1,
IF(AND(F410&lt;=Parámetros!$B$8,G410&lt;=Parámetros!$D$8),IF(OR(G410="",G410=0),Parámetros!$D$8-Parámetros!$B$8+1,G410-Parámetros!$B$8+1),
IF(AND(F410&gt;Parámetros!$B$8,OR(G410&gt;Parámetros!$D$8,G410="",G410=0)),Parámetros!$D$8-F410+1,
IF(AND(F410&gt;Parámetros!$B$8,G410&lt;=Parámetros!$D$8),G410-F410+1))))),0)
-
IF(I410=1,
COUNTIFS('Selección días no hábiles'!A:A,
IF(OR(F410=0,F410="",F410&lt;Parámetros!$B$8),"&gt;="&amp;Parámetros!$B$8,"&gt;="&amp;Listas!F410),
'Selección días no hábiles'!A:A,
IF(OR(G410=0,G410="",G410&gt;=Parámetros!$D$8),"&lt;="&amp;Parámetros!$D$8,"&lt;="&amp;Listas!G410),
'Selección días no hábiles'!C:C,"X"),0)</f>
        <v>1</v>
      </c>
    </row>
    <row r="411" spans="1:11">
      <c r="A411" s="23"/>
      <c r="B411" s="152">
        <v>34508715</v>
      </c>
      <c r="C411" s="153" t="s">
        <v>651</v>
      </c>
      <c r="D411" s="153" t="s">
        <v>1693</v>
      </c>
      <c r="E411" s="154" t="s">
        <v>244</v>
      </c>
      <c r="F411" s="146">
        <v>0</v>
      </c>
      <c r="G411" s="146">
        <v>0</v>
      </c>
      <c r="H411" s="113">
        <f>+IF(AND(OR(F411="",F411=0),OR(G411="",G411=0)),1,IF(AND(OR(F411&lt;=Parámetros!$B$5,F411=0,F411=""),OR(G411&gt;Parámetros!$B$5,G411="",G411=0)),1,IF(AND(F411&gt;Parámetros!$B$5,F411&lt;=Parámetros!$D$5,OR(Listas!G411&gt;Parámetros!$B$5,G411="",G411=0)),1,0)))</f>
        <v>1</v>
      </c>
      <c r="I411" s="113">
        <f>+IF(AND(OR(F411="",F411=0),OR(G411="",G411=0)),1,IF(AND(OR(F411&lt;=Parámetros!$B$8,F411=0,F411=""),OR(G411&gt;Parámetros!$B$8,G411="",G411=0)),1,IF(AND(F411&gt;Parámetros!$B$8,F411&lt;=Parámetros!$D$8,OR(Listas!G411&gt;Parámetros!$B$8,G411="",G411=0)),1,0)))</f>
        <v>1</v>
      </c>
      <c r="J411" s="113">
        <f>IF(H411=1,
IF(AND(OR(F411=0,F411=""),OR(G411=0,G411="")),Parámetros!$D$5-Parámetros!$B$5+1,
IF(AND(OR(F411&lt;=Parámetros!$B$5,F411=0,F411=""),OR(G411&gt;Parámetros!$D$5,G411="",G411=0)),Parámetros!$D$5-Parámetros!$B$5+1,
IF(AND(OR(F411&lt;=Parámetros!$B$5,F411=0,F411=""),G411&lt;=Parámetros!$D$5),IF(OR(G411="",G411=0),Parámetros!$D$5-Parámetros!$B$5+1,G411-Parámetros!$B$5+1),
IF(AND(F411&gt;Parámetros!$B$5,OR(G411&gt;Parámetros!$D$5,G411="",G411=0)),Parámetros!$D$5-F411+1,
IF(AND(F411&gt;Parámetros!$B$5,G411&lt;=Parámetros!$D$5),G411-F411+1))))),0)
-
IF(H411=1,
COUNTIFS('Selección días no hábiles'!A:A,
IF(OR(F411=0,F411="",F411&lt;Parámetros!$B$5),"&gt;="&amp;Parámetros!$B$5,"&gt;="&amp;Listas!F411),
'Selección días no hábiles'!A:A,
IF(OR(G411=0,G411="",G411&gt;=Parámetros!$D$5),"&lt;="&amp;Parámetros!$D$5,"&lt;="&amp;Listas!G411),
'Selección días no hábiles'!C:C,"X"),0)</f>
        <v>43709</v>
      </c>
      <c r="K411" s="113">
        <f>IF(I411=1,
IF(AND(OR(F411=0,F411=""),OR(G411=0,G411="")),Parámetros!$D$8-Parámetros!$B$8+1,
IF(AND(F411&lt;=Parámetros!$B$8,OR(G411&gt;Parámetros!$D$8,G411="",G411=0)),Parámetros!$D$8-Parámetros!$B$8+1,
IF(AND(F411&lt;=Parámetros!$B$8,G411&lt;=Parámetros!$D$8),IF(OR(G411="",G411=0),Parámetros!$D$8-Parámetros!$B$8+1,G411-Parámetros!$B$8+1),
IF(AND(F411&gt;Parámetros!$B$8,OR(G411&gt;Parámetros!$D$8,G411="",G411=0)),Parámetros!$D$8-F411+1,
IF(AND(F411&gt;Parámetros!$B$8,G411&lt;=Parámetros!$D$8),G411-F411+1))))),0)
-
IF(I411=1,
COUNTIFS('Selección días no hábiles'!A:A,
IF(OR(F411=0,F411="",F411&lt;Parámetros!$B$8),"&gt;="&amp;Parámetros!$B$8,"&gt;="&amp;Listas!F411),
'Selección días no hábiles'!A:A,
IF(OR(G411=0,G411="",G411&gt;=Parámetros!$D$8),"&lt;="&amp;Parámetros!$D$8,"&lt;="&amp;Listas!G411),
'Selección días no hábiles'!C:C,"X"),0)</f>
        <v>1</v>
      </c>
    </row>
    <row r="412" spans="1:11">
      <c r="A412" s="23"/>
      <c r="B412" s="152">
        <v>35452565</v>
      </c>
      <c r="C412" s="153" t="s">
        <v>652</v>
      </c>
      <c r="D412" s="153" t="s">
        <v>1694</v>
      </c>
      <c r="E412" s="154" t="s">
        <v>244</v>
      </c>
      <c r="F412" s="146">
        <v>0</v>
      </c>
      <c r="G412" s="146">
        <v>0</v>
      </c>
      <c r="H412" s="113">
        <f>+IF(AND(OR(F412="",F412=0),OR(G412="",G412=0)),1,IF(AND(OR(F412&lt;=Parámetros!$B$5,F412=0,F412=""),OR(G412&gt;Parámetros!$B$5,G412="",G412=0)),1,IF(AND(F412&gt;Parámetros!$B$5,F412&lt;=Parámetros!$D$5,OR(Listas!G412&gt;Parámetros!$B$5,G412="",G412=0)),1,0)))</f>
        <v>1</v>
      </c>
      <c r="I412" s="113">
        <f>+IF(AND(OR(F412="",F412=0),OR(G412="",G412=0)),1,IF(AND(OR(F412&lt;=Parámetros!$B$8,F412=0,F412=""),OR(G412&gt;Parámetros!$B$8,G412="",G412=0)),1,IF(AND(F412&gt;Parámetros!$B$8,F412&lt;=Parámetros!$D$8,OR(Listas!G412&gt;Parámetros!$B$8,G412="",G412=0)),1,0)))</f>
        <v>1</v>
      </c>
      <c r="J412" s="113">
        <f>IF(H412=1,
IF(AND(OR(F412=0,F412=""),OR(G412=0,G412="")),Parámetros!$D$5-Parámetros!$B$5+1,
IF(AND(OR(F412&lt;=Parámetros!$B$5,F412=0,F412=""),OR(G412&gt;Parámetros!$D$5,G412="",G412=0)),Parámetros!$D$5-Parámetros!$B$5+1,
IF(AND(OR(F412&lt;=Parámetros!$B$5,F412=0,F412=""),G412&lt;=Parámetros!$D$5),IF(OR(G412="",G412=0),Parámetros!$D$5-Parámetros!$B$5+1,G412-Parámetros!$B$5+1),
IF(AND(F412&gt;Parámetros!$B$5,OR(G412&gt;Parámetros!$D$5,G412="",G412=0)),Parámetros!$D$5-F412+1,
IF(AND(F412&gt;Parámetros!$B$5,G412&lt;=Parámetros!$D$5),G412-F412+1))))),0)
-
IF(H412=1,
COUNTIFS('Selección días no hábiles'!A:A,
IF(OR(F412=0,F412="",F412&lt;Parámetros!$B$5),"&gt;="&amp;Parámetros!$B$5,"&gt;="&amp;Listas!F412),
'Selección días no hábiles'!A:A,
IF(OR(G412=0,G412="",G412&gt;=Parámetros!$D$5),"&lt;="&amp;Parámetros!$D$5,"&lt;="&amp;Listas!G412),
'Selección días no hábiles'!C:C,"X"),0)</f>
        <v>43709</v>
      </c>
      <c r="K412" s="113">
        <f>IF(I412=1,
IF(AND(OR(F412=0,F412=""),OR(G412=0,G412="")),Parámetros!$D$8-Parámetros!$B$8+1,
IF(AND(F412&lt;=Parámetros!$B$8,OR(G412&gt;Parámetros!$D$8,G412="",G412=0)),Parámetros!$D$8-Parámetros!$B$8+1,
IF(AND(F412&lt;=Parámetros!$B$8,G412&lt;=Parámetros!$D$8),IF(OR(G412="",G412=0),Parámetros!$D$8-Parámetros!$B$8+1,G412-Parámetros!$B$8+1),
IF(AND(F412&gt;Parámetros!$B$8,OR(G412&gt;Parámetros!$D$8,G412="",G412=0)),Parámetros!$D$8-F412+1,
IF(AND(F412&gt;Parámetros!$B$8,G412&lt;=Parámetros!$D$8),G412-F412+1))))),0)
-
IF(I412=1,
COUNTIFS('Selección días no hábiles'!A:A,
IF(OR(F412=0,F412="",F412&lt;Parámetros!$B$8),"&gt;="&amp;Parámetros!$B$8,"&gt;="&amp;Listas!F412),
'Selección días no hábiles'!A:A,
IF(OR(G412=0,G412="",G412&gt;=Parámetros!$D$8),"&lt;="&amp;Parámetros!$D$8,"&lt;="&amp;Listas!G412),
'Selección días no hábiles'!C:C,"X"),0)</f>
        <v>1</v>
      </c>
    </row>
    <row r="413" spans="1:11">
      <c r="A413" s="23"/>
      <c r="B413" s="152">
        <v>26319024</v>
      </c>
      <c r="C413" s="153" t="s">
        <v>497</v>
      </c>
      <c r="D413" s="153" t="s">
        <v>1695</v>
      </c>
      <c r="E413" s="154" t="s">
        <v>244</v>
      </c>
      <c r="F413" s="146">
        <v>0</v>
      </c>
      <c r="G413" s="146">
        <v>0</v>
      </c>
      <c r="H413" s="113">
        <f>+IF(AND(OR(F413="",F413=0),OR(G413="",G413=0)),1,IF(AND(OR(F413&lt;=Parámetros!$B$5,F413=0,F413=""),OR(G413&gt;Parámetros!$B$5,G413="",G413=0)),1,IF(AND(F413&gt;Parámetros!$B$5,F413&lt;=Parámetros!$D$5,OR(Listas!G413&gt;Parámetros!$B$5,G413="",G413=0)),1,0)))</f>
        <v>1</v>
      </c>
      <c r="I413" s="113">
        <f>+IF(AND(OR(F413="",F413=0),OR(G413="",G413=0)),1,IF(AND(OR(F413&lt;=Parámetros!$B$8,F413=0,F413=""),OR(G413&gt;Parámetros!$B$8,G413="",G413=0)),1,IF(AND(F413&gt;Parámetros!$B$8,F413&lt;=Parámetros!$D$8,OR(Listas!G413&gt;Parámetros!$B$8,G413="",G413=0)),1,0)))</f>
        <v>1</v>
      </c>
      <c r="J413" s="113">
        <f>IF(H413=1,
IF(AND(OR(F413=0,F413=""),OR(G413=0,G413="")),Parámetros!$D$5-Parámetros!$B$5+1,
IF(AND(OR(F413&lt;=Parámetros!$B$5,F413=0,F413=""),OR(G413&gt;Parámetros!$D$5,G413="",G413=0)),Parámetros!$D$5-Parámetros!$B$5+1,
IF(AND(OR(F413&lt;=Parámetros!$B$5,F413=0,F413=""),G413&lt;=Parámetros!$D$5),IF(OR(G413="",G413=0),Parámetros!$D$5-Parámetros!$B$5+1,G413-Parámetros!$B$5+1),
IF(AND(F413&gt;Parámetros!$B$5,OR(G413&gt;Parámetros!$D$5,G413="",G413=0)),Parámetros!$D$5-F413+1,
IF(AND(F413&gt;Parámetros!$B$5,G413&lt;=Parámetros!$D$5),G413-F413+1))))),0)
-
IF(H413=1,
COUNTIFS('Selección días no hábiles'!A:A,
IF(OR(F413=0,F413="",F413&lt;Parámetros!$B$5),"&gt;="&amp;Parámetros!$B$5,"&gt;="&amp;Listas!F413),
'Selección días no hábiles'!A:A,
IF(OR(G413=0,G413="",G413&gt;=Parámetros!$D$5),"&lt;="&amp;Parámetros!$D$5,"&lt;="&amp;Listas!G413),
'Selección días no hábiles'!C:C,"X"),0)</f>
        <v>43709</v>
      </c>
      <c r="K413" s="113">
        <f>IF(I413=1,
IF(AND(OR(F413=0,F413=""),OR(G413=0,G413="")),Parámetros!$D$8-Parámetros!$B$8+1,
IF(AND(F413&lt;=Parámetros!$B$8,OR(G413&gt;Parámetros!$D$8,G413="",G413=0)),Parámetros!$D$8-Parámetros!$B$8+1,
IF(AND(F413&lt;=Parámetros!$B$8,G413&lt;=Parámetros!$D$8),IF(OR(G413="",G413=0),Parámetros!$D$8-Parámetros!$B$8+1,G413-Parámetros!$B$8+1),
IF(AND(F413&gt;Parámetros!$B$8,OR(G413&gt;Parámetros!$D$8,G413="",G413=0)),Parámetros!$D$8-F413+1,
IF(AND(F413&gt;Parámetros!$B$8,G413&lt;=Parámetros!$D$8),G413-F413+1))))),0)
-
IF(I413=1,
COUNTIFS('Selección días no hábiles'!A:A,
IF(OR(F413=0,F413="",F413&lt;Parámetros!$B$8),"&gt;="&amp;Parámetros!$B$8,"&gt;="&amp;Listas!F413),
'Selección días no hábiles'!A:A,
IF(OR(G413=0,G413="",G413&gt;=Parámetros!$D$8),"&lt;="&amp;Parámetros!$D$8,"&lt;="&amp;Listas!G413),
'Selección días no hábiles'!C:C,"X"),0)</f>
        <v>1</v>
      </c>
    </row>
    <row r="414" spans="1:11">
      <c r="A414" s="23"/>
      <c r="B414" s="152">
        <v>24943937</v>
      </c>
      <c r="C414" s="153" t="s">
        <v>653</v>
      </c>
      <c r="D414" s="153" t="s">
        <v>1696</v>
      </c>
      <c r="E414" s="154" t="s">
        <v>244</v>
      </c>
      <c r="F414" s="146">
        <v>0</v>
      </c>
      <c r="G414" s="146">
        <v>0</v>
      </c>
      <c r="H414" s="113">
        <f>+IF(AND(OR(F414="",F414=0),OR(G414="",G414=0)),1,IF(AND(OR(F414&lt;=Parámetros!$B$5,F414=0,F414=""),OR(G414&gt;Parámetros!$B$5,G414="",G414=0)),1,IF(AND(F414&gt;Parámetros!$B$5,F414&lt;=Parámetros!$D$5,OR(Listas!G414&gt;Parámetros!$B$5,G414="",G414=0)),1,0)))</f>
        <v>1</v>
      </c>
      <c r="I414" s="113">
        <f>+IF(AND(OR(F414="",F414=0),OR(G414="",G414=0)),1,IF(AND(OR(F414&lt;=Parámetros!$B$8,F414=0,F414=""),OR(G414&gt;Parámetros!$B$8,G414="",G414=0)),1,IF(AND(F414&gt;Parámetros!$B$8,F414&lt;=Parámetros!$D$8,OR(Listas!G414&gt;Parámetros!$B$8,G414="",G414=0)),1,0)))</f>
        <v>1</v>
      </c>
      <c r="J414" s="113">
        <f>IF(H414=1,
IF(AND(OR(F414=0,F414=""),OR(G414=0,G414="")),Parámetros!$D$5-Parámetros!$B$5+1,
IF(AND(OR(F414&lt;=Parámetros!$B$5,F414=0,F414=""),OR(G414&gt;Parámetros!$D$5,G414="",G414=0)),Parámetros!$D$5-Parámetros!$B$5+1,
IF(AND(OR(F414&lt;=Parámetros!$B$5,F414=0,F414=""),G414&lt;=Parámetros!$D$5),IF(OR(G414="",G414=0),Parámetros!$D$5-Parámetros!$B$5+1,G414-Parámetros!$B$5+1),
IF(AND(F414&gt;Parámetros!$B$5,OR(G414&gt;Parámetros!$D$5,G414="",G414=0)),Parámetros!$D$5-F414+1,
IF(AND(F414&gt;Parámetros!$B$5,G414&lt;=Parámetros!$D$5),G414-F414+1))))),0)
-
IF(H414=1,
COUNTIFS('Selección días no hábiles'!A:A,
IF(OR(F414=0,F414="",F414&lt;Parámetros!$B$5),"&gt;="&amp;Parámetros!$B$5,"&gt;="&amp;Listas!F414),
'Selección días no hábiles'!A:A,
IF(OR(G414=0,G414="",G414&gt;=Parámetros!$D$5),"&lt;="&amp;Parámetros!$D$5,"&lt;="&amp;Listas!G414),
'Selección días no hábiles'!C:C,"X"),0)</f>
        <v>43709</v>
      </c>
      <c r="K414" s="113">
        <f>IF(I414=1,
IF(AND(OR(F414=0,F414=""),OR(G414=0,G414="")),Parámetros!$D$8-Parámetros!$B$8+1,
IF(AND(F414&lt;=Parámetros!$B$8,OR(G414&gt;Parámetros!$D$8,G414="",G414=0)),Parámetros!$D$8-Parámetros!$B$8+1,
IF(AND(F414&lt;=Parámetros!$B$8,G414&lt;=Parámetros!$D$8),IF(OR(G414="",G414=0),Parámetros!$D$8-Parámetros!$B$8+1,G414-Parámetros!$B$8+1),
IF(AND(F414&gt;Parámetros!$B$8,OR(G414&gt;Parámetros!$D$8,G414="",G414=0)),Parámetros!$D$8-F414+1,
IF(AND(F414&gt;Parámetros!$B$8,G414&lt;=Parámetros!$D$8),G414-F414+1))))),0)
-
IF(I414=1,
COUNTIFS('Selección días no hábiles'!A:A,
IF(OR(F414=0,F414="",F414&lt;Parámetros!$B$8),"&gt;="&amp;Parámetros!$B$8,"&gt;="&amp;Listas!F414),
'Selección días no hábiles'!A:A,
IF(OR(G414=0,G414="",G414&gt;=Parámetros!$D$8),"&lt;="&amp;Parámetros!$D$8,"&lt;="&amp;Listas!G414),
'Selección días no hábiles'!C:C,"X"),0)</f>
        <v>1</v>
      </c>
    </row>
    <row r="415" spans="1:11">
      <c r="A415" s="23"/>
      <c r="B415" s="152">
        <v>21783115</v>
      </c>
      <c r="C415" s="153" t="s">
        <v>654</v>
      </c>
      <c r="D415" s="153" t="s">
        <v>1697</v>
      </c>
      <c r="E415" s="154" t="s">
        <v>243</v>
      </c>
      <c r="F415" s="146">
        <v>0</v>
      </c>
      <c r="G415" s="146">
        <v>0</v>
      </c>
      <c r="H415" s="113">
        <f>+IF(AND(OR(F415="",F415=0),OR(G415="",G415=0)),1,IF(AND(OR(F415&lt;=Parámetros!$B$5,F415=0,F415=""),OR(G415&gt;Parámetros!$B$5,G415="",G415=0)),1,IF(AND(F415&gt;Parámetros!$B$5,F415&lt;=Parámetros!$D$5,OR(Listas!G415&gt;Parámetros!$B$5,G415="",G415=0)),1,0)))</f>
        <v>1</v>
      </c>
      <c r="I415" s="113">
        <f>+IF(AND(OR(F415="",F415=0),OR(G415="",G415=0)),1,IF(AND(OR(F415&lt;=Parámetros!$B$8,F415=0,F415=""),OR(G415&gt;Parámetros!$B$8,G415="",G415=0)),1,IF(AND(F415&gt;Parámetros!$B$8,F415&lt;=Parámetros!$D$8,OR(Listas!G415&gt;Parámetros!$B$8,G415="",G415=0)),1,0)))</f>
        <v>1</v>
      </c>
      <c r="J415" s="113">
        <f>IF(H415=1,
IF(AND(OR(F415=0,F415=""),OR(G415=0,G415="")),Parámetros!$D$5-Parámetros!$B$5+1,
IF(AND(OR(F415&lt;=Parámetros!$B$5,F415=0,F415=""),OR(G415&gt;Parámetros!$D$5,G415="",G415=0)),Parámetros!$D$5-Parámetros!$B$5+1,
IF(AND(OR(F415&lt;=Parámetros!$B$5,F415=0,F415=""),G415&lt;=Parámetros!$D$5),IF(OR(G415="",G415=0),Parámetros!$D$5-Parámetros!$B$5+1,G415-Parámetros!$B$5+1),
IF(AND(F415&gt;Parámetros!$B$5,OR(G415&gt;Parámetros!$D$5,G415="",G415=0)),Parámetros!$D$5-F415+1,
IF(AND(F415&gt;Parámetros!$B$5,G415&lt;=Parámetros!$D$5),G415-F415+1))))),0)
-
IF(H415=1,
COUNTIFS('Selección días no hábiles'!A:A,
IF(OR(F415=0,F415="",F415&lt;Parámetros!$B$5),"&gt;="&amp;Parámetros!$B$5,"&gt;="&amp;Listas!F415),
'Selección días no hábiles'!A:A,
IF(OR(G415=0,G415="",G415&gt;=Parámetros!$D$5),"&lt;="&amp;Parámetros!$D$5,"&lt;="&amp;Listas!G415),
'Selección días no hábiles'!C:C,"X"),0)</f>
        <v>43709</v>
      </c>
      <c r="K415" s="113">
        <f>IF(I415=1,
IF(AND(OR(F415=0,F415=""),OR(G415=0,G415="")),Parámetros!$D$8-Parámetros!$B$8+1,
IF(AND(F415&lt;=Parámetros!$B$8,OR(G415&gt;Parámetros!$D$8,G415="",G415=0)),Parámetros!$D$8-Parámetros!$B$8+1,
IF(AND(F415&lt;=Parámetros!$B$8,G415&lt;=Parámetros!$D$8),IF(OR(G415="",G415=0),Parámetros!$D$8-Parámetros!$B$8+1,G415-Parámetros!$B$8+1),
IF(AND(F415&gt;Parámetros!$B$8,OR(G415&gt;Parámetros!$D$8,G415="",G415=0)),Parámetros!$D$8-F415+1,
IF(AND(F415&gt;Parámetros!$B$8,G415&lt;=Parámetros!$D$8),G415-F415+1))))),0)
-
IF(I415=1,
COUNTIFS('Selección días no hábiles'!A:A,
IF(OR(F415=0,F415="",F415&lt;Parámetros!$B$8),"&gt;="&amp;Parámetros!$B$8,"&gt;="&amp;Listas!F415),
'Selección días no hábiles'!A:A,
IF(OR(G415=0,G415="",G415&gt;=Parámetros!$D$8),"&lt;="&amp;Parámetros!$D$8,"&lt;="&amp;Listas!G415),
'Selección días no hábiles'!C:C,"X"),0)</f>
        <v>1</v>
      </c>
    </row>
    <row r="416" spans="1:11">
      <c r="A416" s="23"/>
      <c r="B416" s="152">
        <v>29335346</v>
      </c>
      <c r="C416" s="153" t="s">
        <v>655</v>
      </c>
      <c r="D416" s="153" t="s">
        <v>1698</v>
      </c>
      <c r="E416" s="154" t="s">
        <v>243</v>
      </c>
      <c r="F416" s="146">
        <v>0</v>
      </c>
      <c r="G416" s="146">
        <v>0</v>
      </c>
      <c r="H416" s="113">
        <f>+IF(AND(OR(F416="",F416=0),OR(G416="",G416=0)),1,IF(AND(OR(F416&lt;=Parámetros!$B$5,F416=0,F416=""),OR(G416&gt;Parámetros!$B$5,G416="",G416=0)),1,IF(AND(F416&gt;Parámetros!$B$5,F416&lt;=Parámetros!$D$5,OR(Listas!G416&gt;Parámetros!$B$5,G416="",G416=0)),1,0)))</f>
        <v>1</v>
      </c>
      <c r="I416" s="113">
        <f>+IF(AND(OR(F416="",F416=0),OR(G416="",G416=0)),1,IF(AND(OR(F416&lt;=Parámetros!$B$8,F416=0,F416=""),OR(G416&gt;Parámetros!$B$8,G416="",G416=0)),1,IF(AND(F416&gt;Parámetros!$B$8,F416&lt;=Parámetros!$D$8,OR(Listas!G416&gt;Parámetros!$B$8,G416="",G416=0)),1,0)))</f>
        <v>1</v>
      </c>
      <c r="J416" s="113">
        <f>IF(H416=1,
IF(AND(OR(F416=0,F416=""),OR(G416=0,G416="")),Parámetros!$D$5-Parámetros!$B$5+1,
IF(AND(OR(F416&lt;=Parámetros!$B$5,F416=0,F416=""),OR(G416&gt;Parámetros!$D$5,G416="",G416=0)),Parámetros!$D$5-Parámetros!$B$5+1,
IF(AND(OR(F416&lt;=Parámetros!$B$5,F416=0,F416=""),G416&lt;=Parámetros!$D$5),IF(OR(G416="",G416=0),Parámetros!$D$5-Parámetros!$B$5+1,G416-Parámetros!$B$5+1),
IF(AND(F416&gt;Parámetros!$B$5,OR(G416&gt;Parámetros!$D$5,G416="",G416=0)),Parámetros!$D$5-F416+1,
IF(AND(F416&gt;Parámetros!$B$5,G416&lt;=Parámetros!$D$5),G416-F416+1))))),0)
-
IF(H416=1,
COUNTIFS('Selección días no hábiles'!A:A,
IF(OR(F416=0,F416="",F416&lt;Parámetros!$B$5),"&gt;="&amp;Parámetros!$B$5,"&gt;="&amp;Listas!F416),
'Selección días no hábiles'!A:A,
IF(OR(G416=0,G416="",G416&gt;=Parámetros!$D$5),"&lt;="&amp;Parámetros!$D$5,"&lt;="&amp;Listas!G416),
'Selección días no hábiles'!C:C,"X"),0)</f>
        <v>43709</v>
      </c>
      <c r="K416" s="113">
        <f>IF(I416=1,
IF(AND(OR(F416=0,F416=""),OR(G416=0,G416="")),Parámetros!$D$8-Parámetros!$B$8+1,
IF(AND(F416&lt;=Parámetros!$B$8,OR(G416&gt;Parámetros!$D$8,G416="",G416=0)),Parámetros!$D$8-Parámetros!$B$8+1,
IF(AND(F416&lt;=Parámetros!$B$8,G416&lt;=Parámetros!$D$8),IF(OR(G416="",G416=0),Parámetros!$D$8-Parámetros!$B$8+1,G416-Parámetros!$B$8+1),
IF(AND(F416&gt;Parámetros!$B$8,OR(G416&gt;Parámetros!$D$8,G416="",G416=0)),Parámetros!$D$8-F416+1,
IF(AND(F416&gt;Parámetros!$B$8,G416&lt;=Parámetros!$D$8),G416-F416+1))))),0)
-
IF(I416=1,
COUNTIFS('Selección días no hábiles'!A:A,
IF(OR(F416=0,F416="",F416&lt;Parámetros!$B$8),"&gt;="&amp;Parámetros!$B$8,"&gt;="&amp;Listas!F416),
'Selección días no hábiles'!A:A,
IF(OR(G416=0,G416="",G416&gt;=Parámetros!$D$8),"&lt;="&amp;Parámetros!$D$8,"&lt;="&amp;Listas!G416),
'Selección días no hábiles'!C:C,"X"),0)</f>
        <v>1</v>
      </c>
    </row>
    <row r="417" spans="1:11">
      <c r="A417" s="23"/>
      <c r="B417" s="152">
        <v>23368660</v>
      </c>
      <c r="C417" s="153" t="s">
        <v>656</v>
      </c>
      <c r="D417" s="153" t="s">
        <v>73</v>
      </c>
      <c r="E417" s="154" t="s">
        <v>243</v>
      </c>
      <c r="F417" s="146">
        <v>0</v>
      </c>
      <c r="G417" s="146">
        <v>0</v>
      </c>
      <c r="H417" s="113">
        <f>+IF(AND(OR(F417="",F417=0),OR(G417="",G417=0)),1,IF(AND(OR(F417&lt;=Parámetros!$B$5,F417=0,F417=""),OR(G417&gt;Parámetros!$B$5,G417="",G417=0)),1,IF(AND(F417&gt;Parámetros!$B$5,F417&lt;=Parámetros!$D$5,OR(Listas!G417&gt;Parámetros!$B$5,G417="",G417=0)),1,0)))</f>
        <v>1</v>
      </c>
      <c r="I417" s="113">
        <f>+IF(AND(OR(F417="",F417=0),OR(G417="",G417=0)),1,IF(AND(OR(F417&lt;=Parámetros!$B$8,F417=0,F417=""),OR(G417&gt;Parámetros!$B$8,G417="",G417=0)),1,IF(AND(F417&gt;Parámetros!$B$8,F417&lt;=Parámetros!$D$8,OR(Listas!G417&gt;Parámetros!$B$8,G417="",G417=0)),1,0)))</f>
        <v>1</v>
      </c>
      <c r="J417" s="113">
        <f>IF(H417=1,
IF(AND(OR(F417=0,F417=""),OR(G417=0,G417="")),Parámetros!$D$5-Parámetros!$B$5+1,
IF(AND(OR(F417&lt;=Parámetros!$B$5,F417=0,F417=""),OR(G417&gt;Parámetros!$D$5,G417="",G417=0)),Parámetros!$D$5-Parámetros!$B$5+1,
IF(AND(OR(F417&lt;=Parámetros!$B$5,F417=0,F417=""),G417&lt;=Parámetros!$D$5),IF(OR(G417="",G417=0),Parámetros!$D$5-Parámetros!$B$5+1,G417-Parámetros!$B$5+1),
IF(AND(F417&gt;Parámetros!$B$5,OR(G417&gt;Parámetros!$D$5,G417="",G417=0)),Parámetros!$D$5-F417+1,
IF(AND(F417&gt;Parámetros!$B$5,G417&lt;=Parámetros!$D$5),G417-F417+1))))),0)
-
IF(H417=1,
COUNTIFS('Selección días no hábiles'!A:A,
IF(OR(F417=0,F417="",F417&lt;Parámetros!$B$5),"&gt;="&amp;Parámetros!$B$5,"&gt;="&amp;Listas!F417),
'Selección días no hábiles'!A:A,
IF(OR(G417=0,G417="",G417&gt;=Parámetros!$D$5),"&lt;="&amp;Parámetros!$D$5,"&lt;="&amp;Listas!G417),
'Selección días no hábiles'!C:C,"X"),0)</f>
        <v>43709</v>
      </c>
      <c r="K417" s="113">
        <f>IF(I417=1,
IF(AND(OR(F417=0,F417=""),OR(G417=0,G417="")),Parámetros!$D$8-Parámetros!$B$8+1,
IF(AND(F417&lt;=Parámetros!$B$8,OR(G417&gt;Parámetros!$D$8,G417="",G417=0)),Parámetros!$D$8-Parámetros!$B$8+1,
IF(AND(F417&lt;=Parámetros!$B$8,G417&lt;=Parámetros!$D$8),IF(OR(G417="",G417=0),Parámetros!$D$8-Parámetros!$B$8+1,G417-Parámetros!$B$8+1),
IF(AND(F417&gt;Parámetros!$B$8,OR(G417&gt;Parámetros!$D$8,G417="",G417=0)),Parámetros!$D$8-F417+1,
IF(AND(F417&gt;Parámetros!$B$8,G417&lt;=Parámetros!$D$8),G417-F417+1))))),0)
-
IF(I417=1,
COUNTIFS('Selección días no hábiles'!A:A,
IF(OR(F417=0,F417="",F417&lt;Parámetros!$B$8),"&gt;="&amp;Parámetros!$B$8,"&gt;="&amp;Listas!F417),
'Selección días no hábiles'!A:A,
IF(OR(G417=0,G417="",G417&gt;=Parámetros!$D$8),"&lt;="&amp;Parámetros!$D$8,"&lt;="&amp;Listas!G417),
'Selección días no hábiles'!C:C,"X"),0)</f>
        <v>1</v>
      </c>
    </row>
    <row r="418" spans="1:11">
      <c r="A418" s="23"/>
      <c r="B418" s="152">
        <v>34744766</v>
      </c>
      <c r="C418" s="153" t="s">
        <v>657</v>
      </c>
      <c r="D418" s="153" t="s">
        <v>1699</v>
      </c>
      <c r="E418" s="154" t="s">
        <v>243</v>
      </c>
      <c r="F418" s="146">
        <v>0</v>
      </c>
      <c r="G418" s="146">
        <v>0</v>
      </c>
      <c r="H418" s="113">
        <f>+IF(AND(OR(F418="",F418=0),OR(G418="",G418=0)),1,IF(AND(OR(F418&lt;=Parámetros!$B$5,F418=0,F418=""),OR(G418&gt;Parámetros!$B$5,G418="",G418=0)),1,IF(AND(F418&gt;Parámetros!$B$5,F418&lt;=Parámetros!$D$5,OR(Listas!G418&gt;Parámetros!$B$5,G418="",G418=0)),1,0)))</f>
        <v>1</v>
      </c>
      <c r="I418" s="113">
        <f>+IF(AND(OR(F418="",F418=0),OR(G418="",G418=0)),1,IF(AND(OR(F418&lt;=Parámetros!$B$8,F418=0,F418=""),OR(G418&gt;Parámetros!$B$8,G418="",G418=0)),1,IF(AND(F418&gt;Parámetros!$B$8,F418&lt;=Parámetros!$D$8,OR(Listas!G418&gt;Parámetros!$B$8,G418="",G418=0)),1,0)))</f>
        <v>1</v>
      </c>
      <c r="J418" s="113">
        <f>IF(H418=1,
IF(AND(OR(F418=0,F418=""),OR(G418=0,G418="")),Parámetros!$D$5-Parámetros!$B$5+1,
IF(AND(OR(F418&lt;=Parámetros!$B$5,F418=0,F418=""),OR(G418&gt;Parámetros!$D$5,G418="",G418=0)),Parámetros!$D$5-Parámetros!$B$5+1,
IF(AND(OR(F418&lt;=Parámetros!$B$5,F418=0,F418=""),G418&lt;=Parámetros!$D$5),IF(OR(G418="",G418=0),Parámetros!$D$5-Parámetros!$B$5+1,G418-Parámetros!$B$5+1),
IF(AND(F418&gt;Parámetros!$B$5,OR(G418&gt;Parámetros!$D$5,G418="",G418=0)),Parámetros!$D$5-F418+1,
IF(AND(F418&gt;Parámetros!$B$5,G418&lt;=Parámetros!$D$5),G418-F418+1))))),0)
-
IF(H418=1,
COUNTIFS('Selección días no hábiles'!A:A,
IF(OR(F418=0,F418="",F418&lt;Parámetros!$B$5),"&gt;="&amp;Parámetros!$B$5,"&gt;="&amp;Listas!F418),
'Selección días no hábiles'!A:A,
IF(OR(G418=0,G418="",G418&gt;=Parámetros!$D$5),"&lt;="&amp;Parámetros!$D$5,"&lt;="&amp;Listas!G418),
'Selección días no hábiles'!C:C,"X"),0)</f>
        <v>43709</v>
      </c>
      <c r="K418" s="113">
        <f>IF(I418=1,
IF(AND(OR(F418=0,F418=""),OR(G418=0,G418="")),Parámetros!$D$8-Parámetros!$B$8+1,
IF(AND(F418&lt;=Parámetros!$B$8,OR(G418&gt;Parámetros!$D$8,G418="",G418=0)),Parámetros!$D$8-Parámetros!$B$8+1,
IF(AND(F418&lt;=Parámetros!$B$8,G418&lt;=Parámetros!$D$8),IF(OR(G418="",G418=0),Parámetros!$D$8-Parámetros!$B$8+1,G418-Parámetros!$B$8+1),
IF(AND(F418&gt;Parámetros!$B$8,OR(G418&gt;Parámetros!$D$8,G418="",G418=0)),Parámetros!$D$8-F418+1,
IF(AND(F418&gt;Parámetros!$B$8,G418&lt;=Parámetros!$D$8),G418-F418+1))))),0)
-
IF(I418=1,
COUNTIFS('Selección días no hábiles'!A:A,
IF(OR(F418=0,F418="",F418&lt;Parámetros!$B$8),"&gt;="&amp;Parámetros!$B$8,"&gt;="&amp;Listas!F418),
'Selección días no hábiles'!A:A,
IF(OR(G418=0,G418="",G418&gt;=Parámetros!$D$8),"&lt;="&amp;Parámetros!$D$8,"&lt;="&amp;Listas!G418),
'Selección días no hábiles'!C:C,"X"),0)</f>
        <v>1</v>
      </c>
    </row>
    <row r="419" spans="1:11">
      <c r="A419" s="23"/>
      <c r="B419" s="152">
        <v>24333332</v>
      </c>
      <c r="C419" s="153" t="s">
        <v>658</v>
      </c>
      <c r="D419" s="153" t="s">
        <v>1700</v>
      </c>
      <c r="E419" s="154" t="s">
        <v>243</v>
      </c>
      <c r="F419" s="146">
        <v>0</v>
      </c>
      <c r="G419" s="146">
        <v>0</v>
      </c>
      <c r="H419" s="113">
        <f>+IF(AND(OR(F419="",F419=0),OR(G419="",G419=0)),1,IF(AND(OR(F419&lt;=Parámetros!$B$5,F419=0,F419=""),OR(G419&gt;Parámetros!$B$5,G419="",G419=0)),1,IF(AND(F419&gt;Parámetros!$B$5,F419&lt;=Parámetros!$D$5,OR(Listas!G419&gt;Parámetros!$B$5,G419="",G419=0)),1,0)))</f>
        <v>1</v>
      </c>
      <c r="I419" s="113">
        <f>+IF(AND(OR(F419="",F419=0),OR(G419="",G419=0)),1,IF(AND(OR(F419&lt;=Parámetros!$B$8,F419=0,F419=""),OR(G419&gt;Parámetros!$B$8,G419="",G419=0)),1,IF(AND(F419&gt;Parámetros!$B$8,F419&lt;=Parámetros!$D$8,OR(Listas!G419&gt;Parámetros!$B$8,G419="",G419=0)),1,0)))</f>
        <v>1</v>
      </c>
      <c r="J419" s="113">
        <f>IF(H419=1,
IF(AND(OR(F419=0,F419=""),OR(G419=0,G419="")),Parámetros!$D$5-Parámetros!$B$5+1,
IF(AND(OR(F419&lt;=Parámetros!$B$5,F419=0,F419=""),OR(G419&gt;Parámetros!$D$5,G419="",G419=0)),Parámetros!$D$5-Parámetros!$B$5+1,
IF(AND(OR(F419&lt;=Parámetros!$B$5,F419=0,F419=""),G419&lt;=Parámetros!$D$5),IF(OR(G419="",G419=0),Parámetros!$D$5-Parámetros!$B$5+1,G419-Parámetros!$B$5+1),
IF(AND(F419&gt;Parámetros!$B$5,OR(G419&gt;Parámetros!$D$5,G419="",G419=0)),Parámetros!$D$5-F419+1,
IF(AND(F419&gt;Parámetros!$B$5,G419&lt;=Parámetros!$D$5),G419-F419+1))))),0)
-
IF(H419=1,
COUNTIFS('Selección días no hábiles'!A:A,
IF(OR(F419=0,F419="",F419&lt;Parámetros!$B$5),"&gt;="&amp;Parámetros!$B$5,"&gt;="&amp;Listas!F419),
'Selección días no hábiles'!A:A,
IF(OR(G419=0,G419="",G419&gt;=Parámetros!$D$5),"&lt;="&amp;Parámetros!$D$5,"&lt;="&amp;Listas!G419),
'Selección días no hábiles'!C:C,"X"),0)</f>
        <v>43709</v>
      </c>
      <c r="K419" s="113">
        <f>IF(I419=1,
IF(AND(OR(F419=0,F419=""),OR(G419=0,G419="")),Parámetros!$D$8-Parámetros!$B$8+1,
IF(AND(F419&lt;=Parámetros!$B$8,OR(G419&gt;Parámetros!$D$8,G419="",G419=0)),Parámetros!$D$8-Parámetros!$B$8+1,
IF(AND(F419&lt;=Parámetros!$B$8,G419&lt;=Parámetros!$D$8),IF(OR(G419="",G419=0),Parámetros!$D$8-Parámetros!$B$8+1,G419-Parámetros!$B$8+1),
IF(AND(F419&gt;Parámetros!$B$8,OR(G419&gt;Parámetros!$D$8,G419="",G419=0)),Parámetros!$D$8-F419+1,
IF(AND(F419&gt;Parámetros!$B$8,G419&lt;=Parámetros!$D$8),G419-F419+1))))),0)
-
IF(I419=1,
COUNTIFS('Selección días no hábiles'!A:A,
IF(OR(F419=0,F419="",F419&lt;Parámetros!$B$8),"&gt;="&amp;Parámetros!$B$8,"&gt;="&amp;Listas!F419),
'Selección días no hábiles'!A:A,
IF(OR(G419=0,G419="",G419&gt;=Parámetros!$D$8),"&lt;="&amp;Parámetros!$D$8,"&lt;="&amp;Listas!G419),
'Selección días no hábiles'!C:C,"X"),0)</f>
        <v>1</v>
      </c>
    </row>
    <row r="420" spans="1:11">
      <c r="A420" s="23"/>
      <c r="B420" s="152">
        <v>95455165</v>
      </c>
      <c r="C420" s="153" t="s">
        <v>659</v>
      </c>
      <c r="D420" s="153" t="s">
        <v>1701</v>
      </c>
      <c r="E420" s="154" t="s">
        <v>243</v>
      </c>
      <c r="F420" s="146">
        <v>0</v>
      </c>
      <c r="G420" s="146">
        <v>0</v>
      </c>
      <c r="H420" s="113">
        <f>+IF(AND(OR(F420="",F420=0),OR(G420="",G420=0)),1,IF(AND(OR(F420&lt;=Parámetros!$B$5,F420=0,F420=""),OR(G420&gt;Parámetros!$B$5,G420="",G420=0)),1,IF(AND(F420&gt;Parámetros!$B$5,F420&lt;=Parámetros!$D$5,OR(Listas!G420&gt;Parámetros!$B$5,G420="",G420=0)),1,0)))</f>
        <v>1</v>
      </c>
      <c r="I420" s="113">
        <f>+IF(AND(OR(F420="",F420=0),OR(G420="",G420=0)),1,IF(AND(OR(F420&lt;=Parámetros!$B$8,F420=0,F420=""),OR(G420&gt;Parámetros!$B$8,G420="",G420=0)),1,IF(AND(F420&gt;Parámetros!$B$8,F420&lt;=Parámetros!$D$8,OR(Listas!G420&gt;Parámetros!$B$8,G420="",G420=0)),1,0)))</f>
        <v>1</v>
      </c>
      <c r="J420" s="113">
        <f>IF(H420=1,
IF(AND(OR(F420=0,F420=""),OR(G420=0,G420="")),Parámetros!$D$5-Parámetros!$B$5+1,
IF(AND(OR(F420&lt;=Parámetros!$B$5,F420=0,F420=""),OR(G420&gt;Parámetros!$D$5,G420="",G420=0)),Parámetros!$D$5-Parámetros!$B$5+1,
IF(AND(OR(F420&lt;=Parámetros!$B$5,F420=0,F420=""),G420&lt;=Parámetros!$D$5),IF(OR(G420="",G420=0),Parámetros!$D$5-Parámetros!$B$5+1,G420-Parámetros!$B$5+1),
IF(AND(F420&gt;Parámetros!$B$5,OR(G420&gt;Parámetros!$D$5,G420="",G420=0)),Parámetros!$D$5-F420+1,
IF(AND(F420&gt;Parámetros!$B$5,G420&lt;=Parámetros!$D$5),G420-F420+1))))),0)
-
IF(H420=1,
COUNTIFS('Selección días no hábiles'!A:A,
IF(OR(F420=0,F420="",F420&lt;Parámetros!$B$5),"&gt;="&amp;Parámetros!$B$5,"&gt;="&amp;Listas!F420),
'Selección días no hábiles'!A:A,
IF(OR(G420=0,G420="",G420&gt;=Parámetros!$D$5),"&lt;="&amp;Parámetros!$D$5,"&lt;="&amp;Listas!G420),
'Selección días no hábiles'!C:C,"X"),0)</f>
        <v>43709</v>
      </c>
      <c r="K420" s="113">
        <f>IF(I420=1,
IF(AND(OR(F420=0,F420=""),OR(G420=0,G420="")),Parámetros!$D$8-Parámetros!$B$8+1,
IF(AND(F420&lt;=Parámetros!$B$8,OR(G420&gt;Parámetros!$D$8,G420="",G420=0)),Parámetros!$D$8-Parámetros!$B$8+1,
IF(AND(F420&lt;=Parámetros!$B$8,G420&lt;=Parámetros!$D$8),IF(OR(G420="",G420=0),Parámetros!$D$8-Parámetros!$B$8+1,G420-Parámetros!$B$8+1),
IF(AND(F420&gt;Parámetros!$B$8,OR(G420&gt;Parámetros!$D$8,G420="",G420=0)),Parámetros!$D$8-F420+1,
IF(AND(F420&gt;Parámetros!$B$8,G420&lt;=Parámetros!$D$8),G420-F420+1))))),0)
-
IF(I420=1,
COUNTIFS('Selección días no hábiles'!A:A,
IF(OR(F420=0,F420="",F420&lt;Parámetros!$B$8),"&gt;="&amp;Parámetros!$B$8,"&gt;="&amp;Listas!F420),
'Selección días no hábiles'!A:A,
IF(OR(G420=0,G420="",G420&gt;=Parámetros!$D$8),"&lt;="&amp;Parámetros!$D$8,"&lt;="&amp;Listas!G420),
'Selección días no hábiles'!C:C,"X"),0)</f>
        <v>1</v>
      </c>
    </row>
    <row r="421" spans="1:11">
      <c r="A421" s="23"/>
      <c r="B421" s="152">
        <v>34196550</v>
      </c>
      <c r="C421" s="153" t="s">
        <v>660</v>
      </c>
      <c r="D421" s="153" t="s">
        <v>1702</v>
      </c>
      <c r="E421" s="154" t="s">
        <v>243</v>
      </c>
      <c r="F421" s="146">
        <v>0</v>
      </c>
      <c r="G421" s="146">
        <v>0</v>
      </c>
      <c r="H421" s="113">
        <f>+IF(AND(OR(F421="",F421=0),OR(G421="",G421=0)),1,IF(AND(OR(F421&lt;=Parámetros!$B$5,F421=0,F421=""),OR(G421&gt;Parámetros!$B$5,G421="",G421=0)),1,IF(AND(F421&gt;Parámetros!$B$5,F421&lt;=Parámetros!$D$5,OR(Listas!G421&gt;Parámetros!$B$5,G421="",G421=0)),1,0)))</f>
        <v>1</v>
      </c>
      <c r="I421" s="113">
        <f>+IF(AND(OR(F421="",F421=0),OR(G421="",G421=0)),1,IF(AND(OR(F421&lt;=Parámetros!$B$8,F421=0,F421=""),OR(G421&gt;Parámetros!$B$8,G421="",G421=0)),1,IF(AND(F421&gt;Parámetros!$B$8,F421&lt;=Parámetros!$D$8,OR(Listas!G421&gt;Parámetros!$B$8,G421="",G421=0)),1,0)))</f>
        <v>1</v>
      </c>
      <c r="J421" s="113">
        <f>IF(H421=1,
IF(AND(OR(F421=0,F421=""),OR(G421=0,G421="")),Parámetros!$D$5-Parámetros!$B$5+1,
IF(AND(OR(F421&lt;=Parámetros!$B$5,F421=0,F421=""),OR(G421&gt;Parámetros!$D$5,G421="",G421=0)),Parámetros!$D$5-Parámetros!$B$5+1,
IF(AND(OR(F421&lt;=Parámetros!$B$5,F421=0,F421=""),G421&lt;=Parámetros!$D$5),IF(OR(G421="",G421=0),Parámetros!$D$5-Parámetros!$B$5+1,G421-Parámetros!$B$5+1),
IF(AND(F421&gt;Parámetros!$B$5,OR(G421&gt;Parámetros!$D$5,G421="",G421=0)),Parámetros!$D$5-F421+1,
IF(AND(F421&gt;Parámetros!$B$5,G421&lt;=Parámetros!$D$5),G421-F421+1))))),0)
-
IF(H421=1,
COUNTIFS('Selección días no hábiles'!A:A,
IF(OR(F421=0,F421="",F421&lt;Parámetros!$B$5),"&gt;="&amp;Parámetros!$B$5,"&gt;="&amp;Listas!F421),
'Selección días no hábiles'!A:A,
IF(OR(G421=0,G421="",G421&gt;=Parámetros!$D$5),"&lt;="&amp;Parámetros!$D$5,"&lt;="&amp;Listas!G421),
'Selección días no hábiles'!C:C,"X"),0)</f>
        <v>43709</v>
      </c>
      <c r="K421" s="113">
        <f>IF(I421=1,
IF(AND(OR(F421=0,F421=""),OR(G421=0,G421="")),Parámetros!$D$8-Parámetros!$B$8+1,
IF(AND(F421&lt;=Parámetros!$B$8,OR(G421&gt;Parámetros!$D$8,G421="",G421=0)),Parámetros!$D$8-Parámetros!$B$8+1,
IF(AND(F421&lt;=Parámetros!$B$8,G421&lt;=Parámetros!$D$8),IF(OR(G421="",G421=0),Parámetros!$D$8-Parámetros!$B$8+1,G421-Parámetros!$B$8+1),
IF(AND(F421&gt;Parámetros!$B$8,OR(G421&gt;Parámetros!$D$8,G421="",G421=0)),Parámetros!$D$8-F421+1,
IF(AND(F421&gt;Parámetros!$B$8,G421&lt;=Parámetros!$D$8),G421-F421+1))))),0)
-
IF(I421=1,
COUNTIFS('Selección días no hábiles'!A:A,
IF(OR(F421=0,F421="",F421&lt;Parámetros!$B$8),"&gt;="&amp;Parámetros!$B$8,"&gt;="&amp;Listas!F421),
'Selección días no hábiles'!A:A,
IF(OR(G421=0,G421="",G421&gt;=Parámetros!$D$8),"&lt;="&amp;Parámetros!$D$8,"&lt;="&amp;Listas!G421),
'Selección días no hábiles'!C:C,"X"),0)</f>
        <v>1</v>
      </c>
    </row>
    <row r="422" spans="1:11">
      <c r="A422" s="23"/>
      <c r="B422" s="152">
        <v>31677767</v>
      </c>
      <c r="C422" s="153" t="s">
        <v>661</v>
      </c>
      <c r="D422" s="153" t="s">
        <v>1703</v>
      </c>
      <c r="E422" s="154" t="s">
        <v>243</v>
      </c>
      <c r="F422" s="146">
        <v>0</v>
      </c>
      <c r="G422" s="146">
        <v>0</v>
      </c>
      <c r="H422" s="113">
        <f>+IF(AND(OR(F422="",F422=0),OR(G422="",G422=0)),1,IF(AND(OR(F422&lt;=Parámetros!$B$5,F422=0,F422=""),OR(G422&gt;Parámetros!$B$5,G422="",G422=0)),1,IF(AND(F422&gt;Parámetros!$B$5,F422&lt;=Parámetros!$D$5,OR(Listas!G422&gt;Parámetros!$B$5,G422="",G422=0)),1,0)))</f>
        <v>1</v>
      </c>
      <c r="I422" s="113">
        <f>+IF(AND(OR(F422="",F422=0),OR(G422="",G422=0)),1,IF(AND(OR(F422&lt;=Parámetros!$B$8,F422=0,F422=""),OR(G422&gt;Parámetros!$B$8,G422="",G422=0)),1,IF(AND(F422&gt;Parámetros!$B$8,F422&lt;=Parámetros!$D$8,OR(Listas!G422&gt;Parámetros!$B$8,G422="",G422=0)),1,0)))</f>
        <v>1</v>
      </c>
      <c r="J422" s="113">
        <f>IF(H422=1,
IF(AND(OR(F422=0,F422=""),OR(G422=0,G422="")),Parámetros!$D$5-Parámetros!$B$5+1,
IF(AND(OR(F422&lt;=Parámetros!$B$5,F422=0,F422=""),OR(G422&gt;Parámetros!$D$5,G422="",G422=0)),Parámetros!$D$5-Parámetros!$B$5+1,
IF(AND(OR(F422&lt;=Parámetros!$B$5,F422=0,F422=""),G422&lt;=Parámetros!$D$5),IF(OR(G422="",G422=0),Parámetros!$D$5-Parámetros!$B$5+1,G422-Parámetros!$B$5+1),
IF(AND(F422&gt;Parámetros!$B$5,OR(G422&gt;Parámetros!$D$5,G422="",G422=0)),Parámetros!$D$5-F422+1,
IF(AND(F422&gt;Parámetros!$B$5,G422&lt;=Parámetros!$D$5),G422-F422+1))))),0)
-
IF(H422=1,
COUNTIFS('Selección días no hábiles'!A:A,
IF(OR(F422=0,F422="",F422&lt;Parámetros!$B$5),"&gt;="&amp;Parámetros!$B$5,"&gt;="&amp;Listas!F422),
'Selección días no hábiles'!A:A,
IF(OR(G422=0,G422="",G422&gt;=Parámetros!$D$5),"&lt;="&amp;Parámetros!$D$5,"&lt;="&amp;Listas!G422),
'Selección días no hábiles'!C:C,"X"),0)</f>
        <v>43709</v>
      </c>
      <c r="K422" s="113">
        <f>IF(I422=1,
IF(AND(OR(F422=0,F422=""),OR(G422=0,G422="")),Parámetros!$D$8-Parámetros!$B$8+1,
IF(AND(F422&lt;=Parámetros!$B$8,OR(G422&gt;Parámetros!$D$8,G422="",G422=0)),Parámetros!$D$8-Parámetros!$B$8+1,
IF(AND(F422&lt;=Parámetros!$B$8,G422&lt;=Parámetros!$D$8),IF(OR(G422="",G422=0),Parámetros!$D$8-Parámetros!$B$8+1,G422-Parámetros!$B$8+1),
IF(AND(F422&gt;Parámetros!$B$8,OR(G422&gt;Parámetros!$D$8,G422="",G422=0)),Parámetros!$D$8-F422+1,
IF(AND(F422&gt;Parámetros!$B$8,G422&lt;=Parámetros!$D$8),G422-F422+1))))),0)
-
IF(I422=1,
COUNTIFS('Selección días no hábiles'!A:A,
IF(OR(F422=0,F422="",F422&lt;Parámetros!$B$8),"&gt;="&amp;Parámetros!$B$8,"&gt;="&amp;Listas!F422),
'Selección días no hábiles'!A:A,
IF(OR(G422=0,G422="",G422&gt;=Parámetros!$D$8),"&lt;="&amp;Parámetros!$D$8,"&lt;="&amp;Listas!G422),
'Selección días no hábiles'!C:C,"X"),0)</f>
        <v>1</v>
      </c>
    </row>
    <row r="423" spans="1:11">
      <c r="A423" s="23"/>
      <c r="B423" s="152">
        <v>36273678</v>
      </c>
      <c r="C423" s="153" t="s">
        <v>301</v>
      </c>
      <c r="D423" s="153" t="s">
        <v>1704</v>
      </c>
      <c r="E423" s="154" t="s">
        <v>243</v>
      </c>
      <c r="F423" s="146">
        <v>0</v>
      </c>
      <c r="G423" s="146">
        <v>0</v>
      </c>
      <c r="H423" s="113">
        <f>+IF(AND(OR(F423="",F423=0),OR(G423="",G423=0)),1,IF(AND(OR(F423&lt;=Parámetros!$B$5,F423=0,F423=""),OR(G423&gt;Parámetros!$B$5,G423="",G423=0)),1,IF(AND(F423&gt;Parámetros!$B$5,F423&lt;=Parámetros!$D$5,OR(Listas!G423&gt;Parámetros!$B$5,G423="",G423=0)),1,0)))</f>
        <v>1</v>
      </c>
      <c r="I423" s="113">
        <f>+IF(AND(OR(F423="",F423=0),OR(G423="",G423=0)),1,IF(AND(OR(F423&lt;=Parámetros!$B$8,F423=0,F423=""),OR(G423&gt;Parámetros!$B$8,G423="",G423=0)),1,IF(AND(F423&gt;Parámetros!$B$8,F423&lt;=Parámetros!$D$8,OR(Listas!G423&gt;Parámetros!$B$8,G423="",G423=0)),1,0)))</f>
        <v>1</v>
      </c>
      <c r="J423" s="113">
        <f>IF(H423=1,
IF(AND(OR(F423=0,F423=""),OR(G423=0,G423="")),Parámetros!$D$5-Parámetros!$B$5+1,
IF(AND(OR(F423&lt;=Parámetros!$B$5,F423=0,F423=""),OR(G423&gt;Parámetros!$D$5,G423="",G423=0)),Parámetros!$D$5-Parámetros!$B$5+1,
IF(AND(OR(F423&lt;=Parámetros!$B$5,F423=0,F423=""),G423&lt;=Parámetros!$D$5),IF(OR(G423="",G423=0),Parámetros!$D$5-Parámetros!$B$5+1,G423-Parámetros!$B$5+1),
IF(AND(F423&gt;Parámetros!$B$5,OR(G423&gt;Parámetros!$D$5,G423="",G423=0)),Parámetros!$D$5-F423+1,
IF(AND(F423&gt;Parámetros!$B$5,G423&lt;=Parámetros!$D$5),G423-F423+1))))),0)
-
IF(H423=1,
COUNTIFS('Selección días no hábiles'!A:A,
IF(OR(F423=0,F423="",F423&lt;Parámetros!$B$5),"&gt;="&amp;Parámetros!$B$5,"&gt;="&amp;Listas!F423),
'Selección días no hábiles'!A:A,
IF(OR(G423=0,G423="",G423&gt;=Parámetros!$D$5),"&lt;="&amp;Parámetros!$D$5,"&lt;="&amp;Listas!G423),
'Selección días no hábiles'!C:C,"X"),0)</f>
        <v>43709</v>
      </c>
      <c r="K423" s="113">
        <f>IF(I423=1,
IF(AND(OR(F423=0,F423=""),OR(G423=0,G423="")),Parámetros!$D$8-Parámetros!$B$8+1,
IF(AND(F423&lt;=Parámetros!$B$8,OR(G423&gt;Parámetros!$D$8,G423="",G423=0)),Parámetros!$D$8-Parámetros!$B$8+1,
IF(AND(F423&lt;=Parámetros!$B$8,G423&lt;=Parámetros!$D$8),IF(OR(G423="",G423=0),Parámetros!$D$8-Parámetros!$B$8+1,G423-Parámetros!$B$8+1),
IF(AND(F423&gt;Parámetros!$B$8,OR(G423&gt;Parámetros!$D$8,G423="",G423=0)),Parámetros!$D$8-F423+1,
IF(AND(F423&gt;Parámetros!$B$8,G423&lt;=Parámetros!$D$8),G423-F423+1))))),0)
-
IF(I423=1,
COUNTIFS('Selección días no hábiles'!A:A,
IF(OR(F423=0,F423="",F423&lt;Parámetros!$B$8),"&gt;="&amp;Parámetros!$B$8,"&gt;="&amp;Listas!F423),
'Selección días no hábiles'!A:A,
IF(OR(G423=0,G423="",G423&gt;=Parámetros!$D$8),"&lt;="&amp;Parámetros!$D$8,"&lt;="&amp;Listas!G423),
'Selección días no hábiles'!C:C,"X"),0)</f>
        <v>1</v>
      </c>
    </row>
    <row r="424" spans="1:11">
      <c r="A424" s="23"/>
      <c r="B424" s="152">
        <v>35493724</v>
      </c>
      <c r="C424" s="153" t="s">
        <v>662</v>
      </c>
      <c r="D424" s="153" t="s">
        <v>1705</v>
      </c>
      <c r="E424" s="154" t="s">
        <v>243</v>
      </c>
      <c r="F424" s="146">
        <v>0</v>
      </c>
      <c r="G424" s="146">
        <v>0</v>
      </c>
      <c r="H424" s="113">
        <f>+IF(AND(OR(F424="",F424=0),OR(G424="",G424=0)),1,IF(AND(OR(F424&lt;=Parámetros!$B$5,F424=0,F424=""),OR(G424&gt;Parámetros!$B$5,G424="",G424=0)),1,IF(AND(F424&gt;Parámetros!$B$5,F424&lt;=Parámetros!$D$5,OR(Listas!G424&gt;Parámetros!$B$5,G424="",G424=0)),1,0)))</f>
        <v>1</v>
      </c>
      <c r="I424" s="113">
        <f>+IF(AND(OR(F424="",F424=0),OR(G424="",G424=0)),1,IF(AND(OR(F424&lt;=Parámetros!$B$8,F424=0,F424=""),OR(G424&gt;Parámetros!$B$8,G424="",G424=0)),1,IF(AND(F424&gt;Parámetros!$B$8,F424&lt;=Parámetros!$D$8,OR(Listas!G424&gt;Parámetros!$B$8,G424="",G424=0)),1,0)))</f>
        <v>1</v>
      </c>
      <c r="J424" s="113">
        <f>IF(H424=1,
IF(AND(OR(F424=0,F424=""),OR(G424=0,G424="")),Parámetros!$D$5-Parámetros!$B$5+1,
IF(AND(OR(F424&lt;=Parámetros!$B$5,F424=0,F424=""),OR(G424&gt;Parámetros!$D$5,G424="",G424=0)),Parámetros!$D$5-Parámetros!$B$5+1,
IF(AND(OR(F424&lt;=Parámetros!$B$5,F424=0,F424=""),G424&lt;=Parámetros!$D$5),IF(OR(G424="",G424=0),Parámetros!$D$5-Parámetros!$B$5+1,G424-Parámetros!$B$5+1),
IF(AND(F424&gt;Parámetros!$B$5,OR(G424&gt;Parámetros!$D$5,G424="",G424=0)),Parámetros!$D$5-F424+1,
IF(AND(F424&gt;Parámetros!$B$5,G424&lt;=Parámetros!$D$5),G424-F424+1))))),0)
-
IF(H424=1,
COUNTIFS('Selección días no hábiles'!A:A,
IF(OR(F424=0,F424="",F424&lt;Parámetros!$B$5),"&gt;="&amp;Parámetros!$B$5,"&gt;="&amp;Listas!F424),
'Selección días no hábiles'!A:A,
IF(OR(G424=0,G424="",G424&gt;=Parámetros!$D$5),"&lt;="&amp;Parámetros!$D$5,"&lt;="&amp;Listas!G424),
'Selección días no hábiles'!C:C,"X"),0)</f>
        <v>43709</v>
      </c>
      <c r="K424" s="113">
        <f>IF(I424=1,
IF(AND(OR(F424=0,F424=""),OR(G424=0,G424="")),Parámetros!$D$8-Parámetros!$B$8+1,
IF(AND(F424&lt;=Parámetros!$B$8,OR(G424&gt;Parámetros!$D$8,G424="",G424=0)),Parámetros!$D$8-Parámetros!$B$8+1,
IF(AND(F424&lt;=Parámetros!$B$8,G424&lt;=Parámetros!$D$8),IF(OR(G424="",G424=0),Parámetros!$D$8-Parámetros!$B$8+1,G424-Parámetros!$B$8+1),
IF(AND(F424&gt;Parámetros!$B$8,OR(G424&gt;Parámetros!$D$8,G424="",G424=0)),Parámetros!$D$8-F424+1,
IF(AND(F424&gt;Parámetros!$B$8,G424&lt;=Parámetros!$D$8),G424-F424+1))))),0)
-
IF(I424=1,
COUNTIFS('Selección días no hábiles'!A:A,
IF(OR(F424=0,F424="",F424&lt;Parámetros!$B$8),"&gt;="&amp;Parámetros!$B$8,"&gt;="&amp;Listas!F424),
'Selección días no hábiles'!A:A,
IF(OR(G424=0,G424="",G424&gt;=Parámetros!$D$8),"&lt;="&amp;Parámetros!$D$8,"&lt;="&amp;Listas!G424),
'Selección días no hábiles'!C:C,"X"),0)</f>
        <v>1</v>
      </c>
    </row>
    <row r="425" spans="1:11">
      <c r="A425" s="23"/>
      <c r="B425" s="152">
        <v>33724599</v>
      </c>
      <c r="C425" s="153" t="s">
        <v>663</v>
      </c>
      <c r="D425" s="153" t="s">
        <v>1706</v>
      </c>
      <c r="E425" s="154" t="s">
        <v>243</v>
      </c>
      <c r="F425" s="146">
        <v>0</v>
      </c>
      <c r="G425" s="146">
        <v>0</v>
      </c>
      <c r="H425" s="113">
        <f>+IF(AND(OR(F425="",F425=0),OR(G425="",G425=0)),1,IF(AND(OR(F425&lt;=Parámetros!$B$5,F425=0,F425=""),OR(G425&gt;Parámetros!$B$5,G425="",G425=0)),1,IF(AND(F425&gt;Parámetros!$B$5,F425&lt;=Parámetros!$D$5,OR(Listas!G425&gt;Parámetros!$B$5,G425="",G425=0)),1,0)))</f>
        <v>1</v>
      </c>
      <c r="I425" s="113">
        <f>+IF(AND(OR(F425="",F425=0),OR(G425="",G425=0)),1,IF(AND(OR(F425&lt;=Parámetros!$B$8,F425=0,F425=""),OR(G425&gt;Parámetros!$B$8,G425="",G425=0)),1,IF(AND(F425&gt;Parámetros!$B$8,F425&lt;=Parámetros!$D$8,OR(Listas!G425&gt;Parámetros!$B$8,G425="",G425=0)),1,0)))</f>
        <v>1</v>
      </c>
      <c r="J425" s="113">
        <f>IF(H425=1,
IF(AND(OR(F425=0,F425=""),OR(G425=0,G425="")),Parámetros!$D$5-Parámetros!$B$5+1,
IF(AND(OR(F425&lt;=Parámetros!$B$5,F425=0,F425=""),OR(G425&gt;Parámetros!$D$5,G425="",G425=0)),Parámetros!$D$5-Parámetros!$B$5+1,
IF(AND(OR(F425&lt;=Parámetros!$B$5,F425=0,F425=""),G425&lt;=Parámetros!$D$5),IF(OR(G425="",G425=0),Parámetros!$D$5-Parámetros!$B$5+1,G425-Parámetros!$B$5+1),
IF(AND(F425&gt;Parámetros!$B$5,OR(G425&gt;Parámetros!$D$5,G425="",G425=0)),Parámetros!$D$5-F425+1,
IF(AND(F425&gt;Parámetros!$B$5,G425&lt;=Parámetros!$D$5),G425-F425+1))))),0)
-
IF(H425=1,
COUNTIFS('Selección días no hábiles'!A:A,
IF(OR(F425=0,F425="",F425&lt;Parámetros!$B$5),"&gt;="&amp;Parámetros!$B$5,"&gt;="&amp;Listas!F425),
'Selección días no hábiles'!A:A,
IF(OR(G425=0,G425="",G425&gt;=Parámetros!$D$5),"&lt;="&amp;Parámetros!$D$5,"&lt;="&amp;Listas!G425),
'Selección días no hábiles'!C:C,"X"),0)</f>
        <v>43709</v>
      </c>
      <c r="K425" s="113">
        <f>IF(I425=1,
IF(AND(OR(F425=0,F425=""),OR(G425=0,G425="")),Parámetros!$D$8-Parámetros!$B$8+1,
IF(AND(F425&lt;=Parámetros!$B$8,OR(G425&gt;Parámetros!$D$8,G425="",G425=0)),Parámetros!$D$8-Parámetros!$B$8+1,
IF(AND(F425&lt;=Parámetros!$B$8,G425&lt;=Parámetros!$D$8),IF(OR(G425="",G425=0),Parámetros!$D$8-Parámetros!$B$8+1,G425-Parámetros!$B$8+1),
IF(AND(F425&gt;Parámetros!$B$8,OR(G425&gt;Parámetros!$D$8,G425="",G425=0)),Parámetros!$D$8-F425+1,
IF(AND(F425&gt;Parámetros!$B$8,G425&lt;=Parámetros!$D$8),G425-F425+1))))),0)
-
IF(I425=1,
COUNTIFS('Selección días no hábiles'!A:A,
IF(OR(F425=0,F425="",F425&lt;Parámetros!$B$8),"&gt;="&amp;Parámetros!$B$8,"&gt;="&amp;Listas!F425),
'Selección días no hábiles'!A:A,
IF(OR(G425=0,G425="",G425&gt;=Parámetros!$D$8),"&lt;="&amp;Parámetros!$D$8,"&lt;="&amp;Listas!G425),
'Selección días no hábiles'!C:C,"X"),0)</f>
        <v>1</v>
      </c>
    </row>
    <row r="426" spans="1:11">
      <c r="A426" s="23"/>
      <c r="B426" s="152">
        <v>37279835</v>
      </c>
      <c r="C426" s="153" t="s">
        <v>664</v>
      </c>
      <c r="D426" s="153" t="s">
        <v>1707</v>
      </c>
      <c r="E426" s="154" t="s">
        <v>243</v>
      </c>
      <c r="F426" s="146">
        <v>0</v>
      </c>
      <c r="G426" s="146">
        <v>0</v>
      </c>
      <c r="H426" s="113">
        <f>+IF(AND(OR(F426="",F426=0),OR(G426="",G426=0)),1,IF(AND(OR(F426&lt;=Parámetros!$B$5,F426=0,F426=""),OR(G426&gt;Parámetros!$B$5,G426="",G426=0)),1,IF(AND(F426&gt;Parámetros!$B$5,F426&lt;=Parámetros!$D$5,OR(Listas!G426&gt;Parámetros!$B$5,G426="",G426=0)),1,0)))</f>
        <v>1</v>
      </c>
      <c r="I426" s="113">
        <f>+IF(AND(OR(F426="",F426=0),OR(G426="",G426=0)),1,IF(AND(OR(F426&lt;=Parámetros!$B$8,F426=0,F426=""),OR(G426&gt;Parámetros!$B$8,G426="",G426=0)),1,IF(AND(F426&gt;Parámetros!$B$8,F426&lt;=Parámetros!$D$8,OR(Listas!G426&gt;Parámetros!$B$8,G426="",G426=0)),1,0)))</f>
        <v>1</v>
      </c>
      <c r="J426" s="113">
        <f>IF(H426=1,
IF(AND(OR(F426=0,F426=""),OR(G426=0,G426="")),Parámetros!$D$5-Parámetros!$B$5+1,
IF(AND(OR(F426&lt;=Parámetros!$B$5,F426=0,F426=""),OR(G426&gt;Parámetros!$D$5,G426="",G426=0)),Parámetros!$D$5-Parámetros!$B$5+1,
IF(AND(OR(F426&lt;=Parámetros!$B$5,F426=0,F426=""),G426&lt;=Parámetros!$D$5),IF(OR(G426="",G426=0),Parámetros!$D$5-Parámetros!$B$5+1,G426-Parámetros!$B$5+1),
IF(AND(F426&gt;Parámetros!$B$5,OR(G426&gt;Parámetros!$D$5,G426="",G426=0)),Parámetros!$D$5-F426+1,
IF(AND(F426&gt;Parámetros!$B$5,G426&lt;=Parámetros!$D$5),G426-F426+1))))),0)
-
IF(H426=1,
COUNTIFS('Selección días no hábiles'!A:A,
IF(OR(F426=0,F426="",F426&lt;Parámetros!$B$5),"&gt;="&amp;Parámetros!$B$5,"&gt;="&amp;Listas!F426),
'Selección días no hábiles'!A:A,
IF(OR(G426=0,G426="",G426&gt;=Parámetros!$D$5),"&lt;="&amp;Parámetros!$D$5,"&lt;="&amp;Listas!G426),
'Selección días no hábiles'!C:C,"X"),0)</f>
        <v>43709</v>
      </c>
      <c r="K426" s="113">
        <f>IF(I426=1,
IF(AND(OR(F426=0,F426=""),OR(G426=0,G426="")),Parámetros!$D$8-Parámetros!$B$8+1,
IF(AND(F426&lt;=Parámetros!$B$8,OR(G426&gt;Parámetros!$D$8,G426="",G426=0)),Parámetros!$D$8-Parámetros!$B$8+1,
IF(AND(F426&lt;=Parámetros!$B$8,G426&lt;=Parámetros!$D$8),IF(OR(G426="",G426=0),Parámetros!$D$8-Parámetros!$B$8+1,G426-Parámetros!$B$8+1),
IF(AND(F426&gt;Parámetros!$B$8,OR(G426&gt;Parámetros!$D$8,G426="",G426=0)),Parámetros!$D$8-F426+1,
IF(AND(F426&gt;Parámetros!$B$8,G426&lt;=Parámetros!$D$8),G426-F426+1))))),0)
-
IF(I426=1,
COUNTIFS('Selección días no hábiles'!A:A,
IF(OR(F426=0,F426="",F426&lt;Parámetros!$B$8),"&gt;="&amp;Parámetros!$B$8,"&gt;="&amp;Listas!F426),
'Selección días no hábiles'!A:A,
IF(OR(G426=0,G426="",G426&gt;=Parámetros!$D$8),"&lt;="&amp;Parámetros!$D$8,"&lt;="&amp;Listas!G426),
'Selección días no hábiles'!C:C,"X"),0)</f>
        <v>1</v>
      </c>
    </row>
    <row r="427" spans="1:11">
      <c r="A427" s="23"/>
      <c r="B427" s="152">
        <v>30339662</v>
      </c>
      <c r="C427" s="153" t="s">
        <v>665</v>
      </c>
      <c r="D427" s="153" t="s">
        <v>1708</v>
      </c>
      <c r="E427" s="154" t="s">
        <v>243</v>
      </c>
      <c r="F427" s="146">
        <v>0</v>
      </c>
      <c r="G427" s="146">
        <v>0</v>
      </c>
      <c r="H427" s="113">
        <f>+IF(AND(OR(F427="",F427=0),OR(G427="",G427=0)),1,IF(AND(OR(F427&lt;=Parámetros!$B$5,F427=0,F427=""),OR(G427&gt;Parámetros!$B$5,G427="",G427=0)),1,IF(AND(F427&gt;Parámetros!$B$5,F427&lt;=Parámetros!$D$5,OR(Listas!G427&gt;Parámetros!$B$5,G427="",G427=0)),1,0)))</f>
        <v>1</v>
      </c>
      <c r="I427" s="113">
        <f>+IF(AND(OR(F427="",F427=0),OR(G427="",G427=0)),1,IF(AND(OR(F427&lt;=Parámetros!$B$8,F427=0,F427=""),OR(G427&gt;Parámetros!$B$8,G427="",G427=0)),1,IF(AND(F427&gt;Parámetros!$B$8,F427&lt;=Parámetros!$D$8,OR(Listas!G427&gt;Parámetros!$B$8,G427="",G427=0)),1,0)))</f>
        <v>1</v>
      </c>
      <c r="J427" s="113">
        <f>IF(H427=1,
IF(AND(OR(F427=0,F427=""),OR(G427=0,G427="")),Parámetros!$D$5-Parámetros!$B$5+1,
IF(AND(OR(F427&lt;=Parámetros!$B$5,F427=0,F427=""),OR(G427&gt;Parámetros!$D$5,G427="",G427=0)),Parámetros!$D$5-Parámetros!$B$5+1,
IF(AND(OR(F427&lt;=Parámetros!$B$5,F427=0,F427=""),G427&lt;=Parámetros!$D$5),IF(OR(G427="",G427=0),Parámetros!$D$5-Parámetros!$B$5+1,G427-Parámetros!$B$5+1),
IF(AND(F427&gt;Parámetros!$B$5,OR(G427&gt;Parámetros!$D$5,G427="",G427=0)),Parámetros!$D$5-F427+1,
IF(AND(F427&gt;Parámetros!$B$5,G427&lt;=Parámetros!$D$5),G427-F427+1))))),0)
-
IF(H427=1,
COUNTIFS('Selección días no hábiles'!A:A,
IF(OR(F427=0,F427="",F427&lt;Parámetros!$B$5),"&gt;="&amp;Parámetros!$B$5,"&gt;="&amp;Listas!F427),
'Selección días no hábiles'!A:A,
IF(OR(G427=0,G427="",G427&gt;=Parámetros!$D$5),"&lt;="&amp;Parámetros!$D$5,"&lt;="&amp;Listas!G427),
'Selección días no hábiles'!C:C,"X"),0)</f>
        <v>43709</v>
      </c>
      <c r="K427" s="113">
        <f>IF(I427=1,
IF(AND(OR(F427=0,F427=""),OR(G427=0,G427="")),Parámetros!$D$8-Parámetros!$B$8+1,
IF(AND(F427&lt;=Parámetros!$B$8,OR(G427&gt;Parámetros!$D$8,G427="",G427=0)),Parámetros!$D$8-Parámetros!$B$8+1,
IF(AND(F427&lt;=Parámetros!$B$8,G427&lt;=Parámetros!$D$8),IF(OR(G427="",G427=0),Parámetros!$D$8-Parámetros!$B$8+1,G427-Parámetros!$B$8+1),
IF(AND(F427&gt;Parámetros!$B$8,OR(G427&gt;Parámetros!$D$8,G427="",G427=0)),Parámetros!$D$8-F427+1,
IF(AND(F427&gt;Parámetros!$B$8,G427&lt;=Parámetros!$D$8),G427-F427+1))))),0)
-
IF(I427=1,
COUNTIFS('Selección días no hábiles'!A:A,
IF(OR(F427=0,F427="",F427&lt;Parámetros!$B$8),"&gt;="&amp;Parámetros!$B$8,"&gt;="&amp;Listas!F427),
'Selección días no hábiles'!A:A,
IF(OR(G427=0,G427="",G427&gt;=Parámetros!$D$8),"&lt;="&amp;Parámetros!$D$8,"&lt;="&amp;Listas!G427),
'Selección días no hábiles'!C:C,"X"),0)</f>
        <v>1</v>
      </c>
    </row>
    <row r="428" spans="1:11">
      <c r="A428" s="23"/>
      <c r="B428" s="152">
        <v>27346573</v>
      </c>
      <c r="C428" s="153" t="s">
        <v>666</v>
      </c>
      <c r="D428" s="153" t="s">
        <v>1709</v>
      </c>
      <c r="E428" s="154" t="s">
        <v>243</v>
      </c>
      <c r="F428" s="146">
        <v>0</v>
      </c>
      <c r="G428" s="146">
        <v>0</v>
      </c>
      <c r="H428" s="113">
        <f>+IF(AND(OR(F428="",F428=0),OR(G428="",G428=0)),1,IF(AND(OR(F428&lt;=Parámetros!$B$5,F428=0,F428=""),OR(G428&gt;Parámetros!$B$5,G428="",G428=0)),1,IF(AND(F428&gt;Parámetros!$B$5,F428&lt;=Parámetros!$D$5,OR(Listas!G428&gt;Parámetros!$B$5,G428="",G428=0)),1,0)))</f>
        <v>1</v>
      </c>
      <c r="I428" s="113">
        <f>+IF(AND(OR(F428="",F428=0),OR(G428="",G428=0)),1,IF(AND(OR(F428&lt;=Parámetros!$B$8,F428=0,F428=""),OR(G428&gt;Parámetros!$B$8,G428="",G428=0)),1,IF(AND(F428&gt;Parámetros!$B$8,F428&lt;=Parámetros!$D$8,OR(Listas!G428&gt;Parámetros!$B$8,G428="",G428=0)),1,0)))</f>
        <v>1</v>
      </c>
      <c r="J428" s="113">
        <f>IF(H428=1,
IF(AND(OR(F428=0,F428=""),OR(G428=0,G428="")),Parámetros!$D$5-Parámetros!$B$5+1,
IF(AND(OR(F428&lt;=Parámetros!$B$5,F428=0,F428=""),OR(G428&gt;Parámetros!$D$5,G428="",G428=0)),Parámetros!$D$5-Parámetros!$B$5+1,
IF(AND(OR(F428&lt;=Parámetros!$B$5,F428=0,F428=""),G428&lt;=Parámetros!$D$5),IF(OR(G428="",G428=0),Parámetros!$D$5-Parámetros!$B$5+1,G428-Parámetros!$B$5+1),
IF(AND(F428&gt;Parámetros!$B$5,OR(G428&gt;Parámetros!$D$5,G428="",G428=0)),Parámetros!$D$5-F428+1,
IF(AND(F428&gt;Parámetros!$B$5,G428&lt;=Parámetros!$D$5),G428-F428+1))))),0)
-
IF(H428=1,
COUNTIFS('Selección días no hábiles'!A:A,
IF(OR(F428=0,F428="",F428&lt;Parámetros!$B$5),"&gt;="&amp;Parámetros!$B$5,"&gt;="&amp;Listas!F428),
'Selección días no hábiles'!A:A,
IF(OR(G428=0,G428="",G428&gt;=Parámetros!$D$5),"&lt;="&amp;Parámetros!$D$5,"&lt;="&amp;Listas!G428),
'Selección días no hábiles'!C:C,"X"),0)</f>
        <v>43709</v>
      </c>
      <c r="K428" s="113">
        <f>IF(I428=1,
IF(AND(OR(F428=0,F428=""),OR(G428=0,G428="")),Parámetros!$D$8-Parámetros!$B$8+1,
IF(AND(F428&lt;=Parámetros!$B$8,OR(G428&gt;Parámetros!$D$8,G428="",G428=0)),Parámetros!$D$8-Parámetros!$B$8+1,
IF(AND(F428&lt;=Parámetros!$B$8,G428&lt;=Parámetros!$D$8),IF(OR(G428="",G428=0),Parámetros!$D$8-Parámetros!$B$8+1,G428-Parámetros!$B$8+1),
IF(AND(F428&gt;Parámetros!$B$8,OR(G428&gt;Parámetros!$D$8,G428="",G428=0)),Parámetros!$D$8-F428+1,
IF(AND(F428&gt;Parámetros!$B$8,G428&lt;=Parámetros!$D$8),G428-F428+1))))),0)
-
IF(I428=1,
COUNTIFS('Selección días no hábiles'!A:A,
IF(OR(F428=0,F428="",F428&lt;Parámetros!$B$8),"&gt;="&amp;Parámetros!$B$8,"&gt;="&amp;Listas!F428),
'Selección días no hábiles'!A:A,
IF(OR(G428=0,G428="",G428&gt;=Parámetros!$D$8),"&lt;="&amp;Parámetros!$D$8,"&lt;="&amp;Listas!G428),
'Selección días no hábiles'!C:C,"X"),0)</f>
        <v>1</v>
      </c>
    </row>
    <row r="429" spans="1:11">
      <c r="A429" s="23"/>
      <c r="B429" s="152">
        <v>34014348</v>
      </c>
      <c r="C429" s="153" t="s">
        <v>667</v>
      </c>
      <c r="D429" s="153" t="s">
        <v>1710</v>
      </c>
      <c r="E429" s="154" t="s">
        <v>243</v>
      </c>
      <c r="F429" s="146">
        <v>0</v>
      </c>
      <c r="G429" s="146">
        <v>0</v>
      </c>
      <c r="H429" s="113">
        <f>+IF(AND(OR(F429="",F429=0),OR(G429="",G429=0)),1,IF(AND(OR(F429&lt;=Parámetros!$B$5,F429=0,F429=""),OR(G429&gt;Parámetros!$B$5,G429="",G429=0)),1,IF(AND(F429&gt;Parámetros!$B$5,F429&lt;=Parámetros!$D$5,OR(Listas!G429&gt;Parámetros!$B$5,G429="",G429=0)),1,0)))</f>
        <v>1</v>
      </c>
      <c r="I429" s="113">
        <f>+IF(AND(OR(F429="",F429=0),OR(G429="",G429=0)),1,IF(AND(OR(F429&lt;=Parámetros!$B$8,F429=0,F429=""),OR(G429&gt;Parámetros!$B$8,G429="",G429=0)),1,IF(AND(F429&gt;Parámetros!$B$8,F429&lt;=Parámetros!$D$8,OR(Listas!G429&gt;Parámetros!$B$8,G429="",G429=0)),1,0)))</f>
        <v>1</v>
      </c>
      <c r="J429" s="113">
        <f>IF(H429=1,
IF(AND(OR(F429=0,F429=""),OR(G429=0,G429="")),Parámetros!$D$5-Parámetros!$B$5+1,
IF(AND(OR(F429&lt;=Parámetros!$B$5,F429=0,F429=""),OR(G429&gt;Parámetros!$D$5,G429="",G429=0)),Parámetros!$D$5-Parámetros!$B$5+1,
IF(AND(OR(F429&lt;=Parámetros!$B$5,F429=0,F429=""),G429&lt;=Parámetros!$D$5),IF(OR(G429="",G429=0),Parámetros!$D$5-Parámetros!$B$5+1,G429-Parámetros!$B$5+1),
IF(AND(F429&gt;Parámetros!$B$5,OR(G429&gt;Parámetros!$D$5,G429="",G429=0)),Parámetros!$D$5-F429+1,
IF(AND(F429&gt;Parámetros!$B$5,G429&lt;=Parámetros!$D$5),G429-F429+1))))),0)
-
IF(H429=1,
COUNTIFS('Selección días no hábiles'!A:A,
IF(OR(F429=0,F429="",F429&lt;Parámetros!$B$5),"&gt;="&amp;Parámetros!$B$5,"&gt;="&amp;Listas!F429),
'Selección días no hábiles'!A:A,
IF(OR(G429=0,G429="",G429&gt;=Parámetros!$D$5),"&lt;="&amp;Parámetros!$D$5,"&lt;="&amp;Listas!G429),
'Selección días no hábiles'!C:C,"X"),0)</f>
        <v>43709</v>
      </c>
      <c r="K429" s="113">
        <f>IF(I429=1,
IF(AND(OR(F429=0,F429=""),OR(G429=0,G429="")),Parámetros!$D$8-Parámetros!$B$8+1,
IF(AND(F429&lt;=Parámetros!$B$8,OR(G429&gt;Parámetros!$D$8,G429="",G429=0)),Parámetros!$D$8-Parámetros!$B$8+1,
IF(AND(F429&lt;=Parámetros!$B$8,G429&lt;=Parámetros!$D$8),IF(OR(G429="",G429=0),Parámetros!$D$8-Parámetros!$B$8+1,G429-Parámetros!$B$8+1),
IF(AND(F429&gt;Parámetros!$B$8,OR(G429&gt;Parámetros!$D$8,G429="",G429=0)),Parámetros!$D$8-F429+1,
IF(AND(F429&gt;Parámetros!$B$8,G429&lt;=Parámetros!$D$8),G429-F429+1))))),0)
-
IF(I429=1,
COUNTIFS('Selección días no hábiles'!A:A,
IF(OR(F429=0,F429="",F429&lt;Parámetros!$B$8),"&gt;="&amp;Parámetros!$B$8,"&gt;="&amp;Listas!F429),
'Selección días no hábiles'!A:A,
IF(OR(G429=0,G429="",G429&gt;=Parámetros!$D$8),"&lt;="&amp;Parámetros!$D$8,"&lt;="&amp;Listas!G429),
'Selección días no hábiles'!C:C,"X"),0)</f>
        <v>1</v>
      </c>
    </row>
    <row r="430" spans="1:11">
      <c r="A430" s="23"/>
      <c r="B430" s="152">
        <v>31593418</v>
      </c>
      <c r="C430" s="153" t="s">
        <v>668</v>
      </c>
      <c r="D430" s="153" t="s">
        <v>1711</v>
      </c>
      <c r="E430" s="154" t="s">
        <v>243</v>
      </c>
      <c r="F430" s="146">
        <v>0</v>
      </c>
      <c r="G430" s="146">
        <v>0</v>
      </c>
      <c r="H430" s="113">
        <f>+IF(AND(OR(F430="",F430=0),OR(G430="",G430=0)),1,IF(AND(OR(F430&lt;=Parámetros!$B$5,F430=0,F430=""),OR(G430&gt;Parámetros!$B$5,G430="",G430=0)),1,IF(AND(F430&gt;Parámetros!$B$5,F430&lt;=Parámetros!$D$5,OR(Listas!G430&gt;Parámetros!$B$5,G430="",G430=0)),1,0)))</f>
        <v>1</v>
      </c>
      <c r="I430" s="113">
        <f>+IF(AND(OR(F430="",F430=0),OR(G430="",G430=0)),1,IF(AND(OR(F430&lt;=Parámetros!$B$8,F430=0,F430=""),OR(G430&gt;Parámetros!$B$8,G430="",G430=0)),1,IF(AND(F430&gt;Parámetros!$B$8,F430&lt;=Parámetros!$D$8,OR(Listas!G430&gt;Parámetros!$B$8,G430="",G430=0)),1,0)))</f>
        <v>1</v>
      </c>
      <c r="J430" s="113">
        <f>IF(H430=1,
IF(AND(OR(F430=0,F430=""),OR(G430=0,G430="")),Parámetros!$D$5-Parámetros!$B$5+1,
IF(AND(OR(F430&lt;=Parámetros!$B$5,F430=0,F430=""),OR(G430&gt;Parámetros!$D$5,G430="",G430=0)),Parámetros!$D$5-Parámetros!$B$5+1,
IF(AND(OR(F430&lt;=Parámetros!$B$5,F430=0,F430=""),G430&lt;=Parámetros!$D$5),IF(OR(G430="",G430=0),Parámetros!$D$5-Parámetros!$B$5+1,G430-Parámetros!$B$5+1),
IF(AND(F430&gt;Parámetros!$B$5,OR(G430&gt;Parámetros!$D$5,G430="",G430=0)),Parámetros!$D$5-F430+1,
IF(AND(F430&gt;Parámetros!$B$5,G430&lt;=Parámetros!$D$5),G430-F430+1))))),0)
-
IF(H430=1,
COUNTIFS('Selección días no hábiles'!A:A,
IF(OR(F430=0,F430="",F430&lt;Parámetros!$B$5),"&gt;="&amp;Parámetros!$B$5,"&gt;="&amp;Listas!F430),
'Selección días no hábiles'!A:A,
IF(OR(G430=0,G430="",G430&gt;=Parámetros!$D$5),"&lt;="&amp;Parámetros!$D$5,"&lt;="&amp;Listas!G430),
'Selección días no hábiles'!C:C,"X"),0)</f>
        <v>43709</v>
      </c>
      <c r="K430" s="113">
        <f>IF(I430=1,
IF(AND(OR(F430=0,F430=""),OR(G430=0,G430="")),Parámetros!$D$8-Parámetros!$B$8+1,
IF(AND(F430&lt;=Parámetros!$B$8,OR(G430&gt;Parámetros!$D$8,G430="",G430=0)),Parámetros!$D$8-Parámetros!$B$8+1,
IF(AND(F430&lt;=Parámetros!$B$8,G430&lt;=Parámetros!$D$8),IF(OR(G430="",G430=0),Parámetros!$D$8-Parámetros!$B$8+1,G430-Parámetros!$B$8+1),
IF(AND(F430&gt;Parámetros!$B$8,OR(G430&gt;Parámetros!$D$8,G430="",G430=0)),Parámetros!$D$8-F430+1,
IF(AND(F430&gt;Parámetros!$B$8,G430&lt;=Parámetros!$D$8),G430-F430+1))))),0)
-
IF(I430=1,
COUNTIFS('Selección días no hábiles'!A:A,
IF(OR(F430=0,F430="",F430&lt;Parámetros!$B$8),"&gt;="&amp;Parámetros!$B$8,"&gt;="&amp;Listas!F430),
'Selección días no hábiles'!A:A,
IF(OR(G430=0,G430="",G430&gt;=Parámetros!$D$8),"&lt;="&amp;Parámetros!$D$8,"&lt;="&amp;Listas!G430),
'Selección días no hábiles'!C:C,"X"),0)</f>
        <v>1</v>
      </c>
    </row>
    <row r="431" spans="1:11">
      <c r="A431" s="23"/>
      <c r="B431" s="152">
        <v>19035724</v>
      </c>
      <c r="C431" s="153" t="s">
        <v>669</v>
      </c>
      <c r="D431" s="153" t="s">
        <v>1712</v>
      </c>
      <c r="E431" s="154" t="s">
        <v>243</v>
      </c>
      <c r="F431" s="146">
        <v>0</v>
      </c>
      <c r="G431" s="146">
        <v>0</v>
      </c>
      <c r="H431" s="113">
        <f>+IF(AND(OR(F431="",F431=0),OR(G431="",G431=0)),1,IF(AND(OR(F431&lt;=Parámetros!$B$5,F431=0,F431=""),OR(G431&gt;Parámetros!$B$5,G431="",G431=0)),1,IF(AND(F431&gt;Parámetros!$B$5,F431&lt;=Parámetros!$D$5,OR(Listas!G431&gt;Parámetros!$B$5,G431="",G431=0)),1,0)))</f>
        <v>1</v>
      </c>
      <c r="I431" s="113">
        <f>+IF(AND(OR(F431="",F431=0),OR(G431="",G431=0)),1,IF(AND(OR(F431&lt;=Parámetros!$B$8,F431=0,F431=""),OR(G431&gt;Parámetros!$B$8,G431="",G431=0)),1,IF(AND(F431&gt;Parámetros!$B$8,F431&lt;=Parámetros!$D$8,OR(Listas!G431&gt;Parámetros!$B$8,G431="",G431=0)),1,0)))</f>
        <v>1</v>
      </c>
      <c r="J431" s="113">
        <f>IF(H431=1,
IF(AND(OR(F431=0,F431=""),OR(G431=0,G431="")),Parámetros!$D$5-Parámetros!$B$5+1,
IF(AND(OR(F431&lt;=Parámetros!$B$5,F431=0,F431=""),OR(G431&gt;Parámetros!$D$5,G431="",G431=0)),Parámetros!$D$5-Parámetros!$B$5+1,
IF(AND(OR(F431&lt;=Parámetros!$B$5,F431=0,F431=""),G431&lt;=Parámetros!$D$5),IF(OR(G431="",G431=0),Parámetros!$D$5-Parámetros!$B$5+1,G431-Parámetros!$B$5+1),
IF(AND(F431&gt;Parámetros!$B$5,OR(G431&gt;Parámetros!$D$5,G431="",G431=0)),Parámetros!$D$5-F431+1,
IF(AND(F431&gt;Parámetros!$B$5,G431&lt;=Parámetros!$D$5),G431-F431+1))))),0)
-
IF(H431=1,
COUNTIFS('Selección días no hábiles'!A:A,
IF(OR(F431=0,F431="",F431&lt;Parámetros!$B$5),"&gt;="&amp;Parámetros!$B$5,"&gt;="&amp;Listas!F431),
'Selección días no hábiles'!A:A,
IF(OR(G431=0,G431="",G431&gt;=Parámetros!$D$5),"&lt;="&amp;Parámetros!$D$5,"&lt;="&amp;Listas!G431),
'Selección días no hábiles'!C:C,"X"),0)</f>
        <v>43709</v>
      </c>
      <c r="K431" s="113">
        <f>IF(I431=1,
IF(AND(OR(F431=0,F431=""),OR(G431=0,G431="")),Parámetros!$D$8-Parámetros!$B$8+1,
IF(AND(F431&lt;=Parámetros!$B$8,OR(G431&gt;Parámetros!$D$8,G431="",G431=0)),Parámetros!$D$8-Parámetros!$B$8+1,
IF(AND(F431&lt;=Parámetros!$B$8,G431&lt;=Parámetros!$D$8),IF(OR(G431="",G431=0),Parámetros!$D$8-Parámetros!$B$8+1,G431-Parámetros!$B$8+1),
IF(AND(F431&gt;Parámetros!$B$8,OR(G431&gt;Parámetros!$D$8,G431="",G431=0)),Parámetros!$D$8-F431+1,
IF(AND(F431&gt;Parámetros!$B$8,G431&lt;=Parámetros!$D$8),G431-F431+1))))),0)
-
IF(I431=1,
COUNTIFS('Selección días no hábiles'!A:A,
IF(OR(F431=0,F431="",F431&lt;Parámetros!$B$8),"&gt;="&amp;Parámetros!$B$8,"&gt;="&amp;Listas!F431),
'Selección días no hábiles'!A:A,
IF(OR(G431=0,G431="",G431&gt;=Parámetros!$D$8),"&lt;="&amp;Parámetros!$D$8,"&lt;="&amp;Listas!G431),
'Selección días no hábiles'!C:C,"X"),0)</f>
        <v>1</v>
      </c>
    </row>
    <row r="432" spans="1:11">
      <c r="A432" s="23"/>
      <c r="B432" s="152">
        <v>33510166</v>
      </c>
      <c r="C432" s="153" t="s">
        <v>670</v>
      </c>
      <c r="D432" s="153" t="s">
        <v>1566</v>
      </c>
      <c r="E432" s="154" t="s">
        <v>243</v>
      </c>
      <c r="F432" s="146">
        <v>0</v>
      </c>
      <c r="G432" s="146">
        <v>0</v>
      </c>
      <c r="H432" s="113">
        <f>+IF(AND(OR(F432="",F432=0),OR(G432="",G432=0)),1,IF(AND(OR(F432&lt;=Parámetros!$B$5,F432=0,F432=""),OR(G432&gt;Parámetros!$B$5,G432="",G432=0)),1,IF(AND(F432&gt;Parámetros!$B$5,F432&lt;=Parámetros!$D$5,OR(Listas!G432&gt;Parámetros!$B$5,G432="",G432=0)),1,0)))</f>
        <v>1</v>
      </c>
      <c r="I432" s="113">
        <f>+IF(AND(OR(F432="",F432=0),OR(G432="",G432=0)),1,IF(AND(OR(F432&lt;=Parámetros!$B$8,F432=0,F432=""),OR(G432&gt;Parámetros!$B$8,G432="",G432=0)),1,IF(AND(F432&gt;Parámetros!$B$8,F432&lt;=Parámetros!$D$8,OR(Listas!G432&gt;Parámetros!$B$8,G432="",G432=0)),1,0)))</f>
        <v>1</v>
      </c>
      <c r="J432" s="113">
        <f>IF(H432=1,
IF(AND(OR(F432=0,F432=""),OR(G432=0,G432="")),Parámetros!$D$5-Parámetros!$B$5+1,
IF(AND(OR(F432&lt;=Parámetros!$B$5,F432=0,F432=""),OR(G432&gt;Parámetros!$D$5,G432="",G432=0)),Parámetros!$D$5-Parámetros!$B$5+1,
IF(AND(OR(F432&lt;=Parámetros!$B$5,F432=0,F432=""),G432&lt;=Parámetros!$D$5),IF(OR(G432="",G432=0),Parámetros!$D$5-Parámetros!$B$5+1,G432-Parámetros!$B$5+1),
IF(AND(F432&gt;Parámetros!$B$5,OR(G432&gt;Parámetros!$D$5,G432="",G432=0)),Parámetros!$D$5-F432+1,
IF(AND(F432&gt;Parámetros!$B$5,G432&lt;=Parámetros!$D$5),G432-F432+1))))),0)
-
IF(H432=1,
COUNTIFS('Selección días no hábiles'!A:A,
IF(OR(F432=0,F432="",F432&lt;Parámetros!$B$5),"&gt;="&amp;Parámetros!$B$5,"&gt;="&amp;Listas!F432),
'Selección días no hábiles'!A:A,
IF(OR(G432=0,G432="",G432&gt;=Parámetros!$D$5),"&lt;="&amp;Parámetros!$D$5,"&lt;="&amp;Listas!G432),
'Selección días no hábiles'!C:C,"X"),0)</f>
        <v>43709</v>
      </c>
      <c r="K432" s="113">
        <f>IF(I432=1,
IF(AND(OR(F432=0,F432=""),OR(G432=0,G432="")),Parámetros!$D$8-Parámetros!$B$8+1,
IF(AND(F432&lt;=Parámetros!$B$8,OR(G432&gt;Parámetros!$D$8,G432="",G432=0)),Parámetros!$D$8-Parámetros!$B$8+1,
IF(AND(F432&lt;=Parámetros!$B$8,G432&lt;=Parámetros!$D$8),IF(OR(G432="",G432=0),Parámetros!$D$8-Parámetros!$B$8+1,G432-Parámetros!$B$8+1),
IF(AND(F432&gt;Parámetros!$B$8,OR(G432&gt;Parámetros!$D$8,G432="",G432=0)),Parámetros!$D$8-F432+1,
IF(AND(F432&gt;Parámetros!$B$8,G432&lt;=Parámetros!$D$8),G432-F432+1))))),0)
-
IF(I432=1,
COUNTIFS('Selección días no hábiles'!A:A,
IF(OR(F432=0,F432="",F432&lt;Parámetros!$B$8),"&gt;="&amp;Parámetros!$B$8,"&gt;="&amp;Listas!F432),
'Selección días no hábiles'!A:A,
IF(OR(G432=0,G432="",G432&gt;=Parámetros!$D$8),"&lt;="&amp;Parámetros!$D$8,"&lt;="&amp;Listas!G432),
'Selección días no hábiles'!C:C,"X"),0)</f>
        <v>1</v>
      </c>
    </row>
    <row r="433" spans="1:11">
      <c r="A433" s="23"/>
      <c r="B433" s="152">
        <v>33775779</v>
      </c>
      <c r="C433" s="153" t="s">
        <v>671</v>
      </c>
      <c r="D433" s="153" t="s">
        <v>1625</v>
      </c>
      <c r="E433" s="154" t="s">
        <v>243</v>
      </c>
      <c r="F433" s="146">
        <v>0</v>
      </c>
      <c r="G433" s="146">
        <v>0</v>
      </c>
      <c r="H433" s="113">
        <f>+IF(AND(OR(F433="",F433=0),OR(G433="",G433=0)),1,IF(AND(OR(F433&lt;=Parámetros!$B$5,F433=0,F433=""),OR(G433&gt;Parámetros!$B$5,G433="",G433=0)),1,IF(AND(F433&gt;Parámetros!$B$5,F433&lt;=Parámetros!$D$5,OR(Listas!G433&gt;Parámetros!$B$5,G433="",G433=0)),1,0)))</f>
        <v>1</v>
      </c>
      <c r="I433" s="113">
        <f>+IF(AND(OR(F433="",F433=0),OR(G433="",G433=0)),1,IF(AND(OR(F433&lt;=Parámetros!$B$8,F433=0,F433=""),OR(G433&gt;Parámetros!$B$8,G433="",G433=0)),1,IF(AND(F433&gt;Parámetros!$B$8,F433&lt;=Parámetros!$D$8,OR(Listas!G433&gt;Parámetros!$B$8,G433="",G433=0)),1,0)))</f>
        <v>1</v>
      </c>
      <c r="J433" s="113">
        <f>IF(H433=1,
IF(AND(OR(F433=0,F433=""),OR(G433=0,G433="")),Parámetros!$D$5-Parámetros!$B$5+1,
IF(AND(OR(F433&lt;=Parámetros!$B$5,F433=0,F433=""),OR(G433&gt;Parámetros!$D$5,G433="",G433=0)),Parámetros!$D$5-Parámetros!$B$5+1,
IF(AND(OR(F433&lt;=Parámetros!$B$5,F433=0,F433=""),G433&lt;=Parámetros!$D$5),IF(OR(G433="",G433=0),Parámetros!$D$5-Parámetros!$B$5+1,G433-Parámetros!$B$5+1),
IF(AND(F433&gt;Parámetros!$B$5,OR(G433&gt;Parámetros!$D$5,G433="",G433=0)),Parámetros!$D$5-F433+1,
IF(AND(F433&gt;Parámetros!$B$5,G433&lt;=Parámetros!$D$5),G433-F433+1))))),0)
-
IF(H433=1,
COUNTIFS('Selección días no hábiles'!A:A,
IF(OR(F433=0,F433="",F433&lt;Parámetros!$B$5),"&gt;="&amp;Parámetros!$B$5,"&gt;="&amp;Listas!F433),
'Selección días no hábiles'!A:A,
IF(OR(G433=0,G433="",G433&gt;=Parámetros!$D$5),"&lt;="&amp;Parámetros!$D$5,"&lt;="&amp;Listas!G433),
'Selección días no hábiles'!C:C,"X"),0)</f>
        <v>43709</v>
      </c>
      <c r="K433" s="113">
        <f>IF(I433=1,
IF(AND(OR(F433=0,F433=""),OR(G433=0,G433="")),Parámetros!$D$8-Parámetros!$B$8+1,
IF(AND(F433&lt;=Parámetros!$B$8,OR(G433&gt;Parámetros!$D$8,G433="",G433=0)),Parámetros!$D$8-Parámetros!$B$8+1,
IF(AND(F433&lt;=Parámetros!$B$8,G433&lt;=Parámetros!$D$8),IF(OR(G433="",G433=0),Parámetros!$D$8-Parámetros!$B$8+1,G433-Parámetros!$B$8+1),
IF(AND(F433&gt;Parámetros!$B$8,OR(G433&gt;Parámetros!$D$8,G433="",G433=0)),Parámetros!$D$8-F433+1,
IF(AND(F433&gt;Parámetros!$B$8,G433&lt;=Parámetros!$D$8),G433-F433+1))))),0)
-
IF(I433=1,
COUNTIFS('Selección días no hábiles'!A:A,
IF(OR(F433=0,F433="",F433&lt;Parámetros!$B$8),"&gt;="&amp;Parámetros!$B$8,"&gt;="&amp;Listas!F433),
'Selección días no hábiles'!A:A,
IF(OR(G433=0,G433="",G433&gt;=Parámetros!$D$8),"&lt;="&amp;Parámetros!$D$8,"&lt;="&amp;Listas!G433),
'Selección días no hábiles'!C:C,"X"),0)</f>
        <v>1</v>
      </c>
    </row>
    <row r="434" spans="1:11">
      <c r="A434" s="23"/>
      <c r="B434" s="152">
        <v>26436786</v>
      </c>
      <c r="C434" s="153" t="s">
        <v>672</v>
      </c>
      <c r="D434" s="153" t="s">
        <v>1713</v>
      </c>
      <c r="E434" s="154" t="s">
        <v>243</v>
      </c>
      <c r="F434" s="146">
        <v>0</v>
      </c>
      <c r="G434" s="146">
        <v>0</v>
      </c>
      <c r="H434" s="113">
        <f>+IF(AND(OR(F434="",F434=0),OR(G434="",G434=0)),1,IF(AND(OR(F434&lt;=Parámetros!$B$5,F434=0,F434=""),OR(G434&gt;Parámetros!$B$5,G434="",G434=0)),1,IF(AND(F434&gt;Parámetros!$B$5,F434&lt;=Parámetros!$D$5,OR(Listas!G434&gt;Parámetros!$B$5,G434="",G434=0)),1,0)))</f>
        <v>1</v>
      </c>
      <c r="I434" s="113">
        <f>+IF(AND(OR(F434="",F434=0),OR(G434="",G434=0)),1,IF(AND(OR(F434&lt;=Parámetros!$B$8,F434=0,F434=""),OR(G434&gt;Parámetros!$B$8,G434="",G434=0)),1,IF(AND(F434&gt;Parámetros!$B$8,F434&lt;=Parámetros!$D$8,OR(Listas!G434&gt;Parámetros!$B$8,G434="",G434=0)),1,0)))</f>
        <v>1</v>
      </c>
      <c r="J434" s="113">
        <f>IF(H434=1,
IF(AND(OR(F434=0,F434=""),OR(G434=0,G434="")),Parámetros!$D$5-Parámetros!$B$5+1,
IF(AND(OR(F434&lt;=Parámetros!$B$5,F434=0,F434=""),OR(G434&gt;Parámetros!$D$5,G434="",G434=0)),Parámetros!$D$5-Parámetros!$B$5+1,
IF(AND(OR(F434&lt;=Parámetros!$B$5,F434=0,F434=""),G434&lt;=Parámetros!$D$5),IF(OR(G434="",G434=0),Parámetros!$D$5-Parámetros!$B$5+1,G434-Parámetros!$B$5+1),
IF(AND(F434&gt;Parámetros!$B$5,OR(G434&gt;Parámetros!$D$5,G434="",G434=0)),Parámetros!$D$5-F434+1,
IF(AND(F434&gt;Parámetros!$B$5,G434&lt;=Parámetros!$D$5),G434-F434+1))))),0)
-
IF(H434=1,
COUNTIFS('Selección días no hábiles'!A:A,
IF(OR(F434=0,F434="",F434&lt;Parámetros!$B$5),"&gt;="&amp;Parámetros!$B$5,"&gt;="&amp;Listas!F434),
'Selección días no hábiles'!A:A,
IF(OR(G434=0,G434="",G434&gt;=Parámetros!$D$5),"&lt;="&amp;Parámetros!$D$5,"&lt;="&amp;Listas!G434),
'Selección días no hábiles'!C:C,"X"),0)</f>
        <v>43709</v>
      </c>
      <c r="K434" s="113">
        <f>IF(I434=1,
IF(AND(OR(F434=0,F434=""),OR(G434=0,G434="")),Parámetros!$D$8-Parámetros!$B$8+1,
IF(AND(F434&lt;=Parámetros!$B$8,OR(G434&gt;Parámetros!$D$8,G434="",G434=0)),Parámetros!$D$8-Parámetros!$B$8+1,
IF(AND(F434&lt;=Parámetros!$B$8,G434&lt;=Parámetros!$D$8),IF(OR(G434="",G434=0),Parámetros!$D$8-Parámetros!$B$8+1,G434-Parámetros!$B$8+1),
IF(AND(F434&gt;Parámetros!$B$8,OR(G434&gt;Parámetros!$D$8,G434="",G434=0)),Parámetros!$D$8-F434+1,
IF(AND(F434&gt;Parámetros!$B$8,G434&lt;=Parámetros!$D$8),G434-F434+1))))),0)
-
IF(I434=1,
COUNTIFS('Selección días no hábiles'!A:A,
IF(OR(F434=0,F434="",F434&lt;Parámetros!$B$8),"&gt;="&amp;Parámetros!$B$8,"&gt;="&amp;Listas!F434),
'Selección días no hábiles'!A:A,
IF(OR(G434=0,G434="",G434&gt;=Parámetros!$D$8),"&lt;="&amp;Parámetros!$D$8,"&lt;="&amp;Listas!G434),
'Selección días no hábiles'!C:C,"X"),0)</f>
        <v>1</v>
      </c>
    </row>
    <row r="435" spans="1:11">
      <c r="A435" s="23"/>
      <c r="B435" s="152">
        <v>24034555</v>
      </c>
      <c r="C435" s="153" t="s">
        <v>594</v>
      </c>
      <c r="D435" s="153" t="s">
        <v>1714</v>
      </c>
      <c r="E435" s="154" t="s">
        <v>243</v>
      </c>
      <c r="F435" s="146">
        <v>0</v>
      </c>
      <c r="G435" s="146">
        <v>0</v>
      </c>
      <c r="H435" s="113">
        <f>+IF(AND(OR(F435="",F435=0),OR(G435="",G435=0)),1,IF(AND(OR(F435&lt;=Parámetros!$B$5,F435=0,F435=""),OR(G435&gt;Parámetros!$B$5,G435="",G435=0)),1,IF(AND(F435&gt;Parámetros!$B$5,F435&lt;=Parámetros!$D$5,OR(Listas!G435&gt;Parámetros!$B$5,G435="",G435=0)),1,0)))</f>
        <v>1</v>
      </c>
      <c r="I435" s="113">
        <f>+IF(AND(OR(F435="",F435=0),OR(G435="",G435=0)),1,IF(AND(OR(F435&lt;=Parámetros!$B$8,F435=0,F435=""),OR(G435&gt;Parámetros!$B$8,G435="",G435=0)),1,IF(AND(F435&gt;Parámetros!$B$8,F435&lt;=Parámetros!$D$8,OR(Listas!G435&gt;Parámetros!$B$8,G435="",G435=0)),1,0)))</f>
        <v>1</v>
      </c>
      <c r="J435" s="113">
        <f>IF(H435=1,
IF(AND(OR(F435=0,F435=""),OR(G435=0,G435="")),Parámetros!$D$5-Parámetros!$B$5+1,
IF(AND(OR(F435&lt;=Parámetros!$B$5,F435=0,F435=""),OR(G435&gt;Parámetros!$D$5,G435="",G435=0)),Parámetros!$D$5-Parámetros!$B$5+1,
IF(AND(OR(F435&lt;=Parámetros!$B$5,F435=0,F435=""),G435&lt;=Parámetros!$D$5),IF(OR(G435="",G435=0),Parámetros!$D$5-Parámetros!$B$5+1,G435-Parámetros!$B$5+1),
IF(AND(F435&gt;Parámetros!$B$5,OR(G435&gt;Parámetros!$D$5,G435="",G435=0)),Parámetros!$D$5-F435+1,
IF(AND(F435&gt;Parámetros!$B$5,G435&lt;=Parámetros!$D$5),G435-F435+1))))),0)
-
IF(H435=1,
COUNTIFS('Selección días no hábiles'!A:A,
IF(OR(F435=0,F435="",F435&lt;Parámetros!$B$5),"&gt;="&amp;Parámetros!$B$5,"&gt;="&amp;Listas!F435),
'Selección días no hábiles'!A:A,
IF(OR(G435=0,G435="",G435&gt;=Parámetros!$D$5),"&lt;="&amp;Parámetros!$D$5,"&lt;="&amp;Listas!G435),
'Selección días no hábiles'!C:C,"X"),0)</f>
        <v>43709</v>
      </c>
      <c r="K435" s="113">
        <f>IF(I435=1,
IF(AND(OR(F435=0,F435=""),OR(G435=0,G435="")),Parámetros!$D$8-Parámetros!$B$8+1,
IF(AND(F435&lt;=Parámetros!$B$8,OR(G435&gt;Parámetros!$D$8,G435="",G435=0)),Parámetros!$D$8-Parámetros!$B$8+1,
IF(AND(F435&lt;=Parámetros!$B$8,G435&lt;=Parámetros!$D$8),IF(OR(G435="",G435=0),Parámetros!$D$8-Parámetros!$B$8+1,G435-Parámetros!$B$8+1),
IF(AND(F435&gt;Parámetros!$B$8,OR(G435&gt;Parámetros!$D$8,G435="",G435=0)),Parámetros!$D$8-F435+1,
IF(AND(F435&gt;Parámetros!$B$8,G435&lt;=Parámetros!$D$8),G435-F435+1))))),0)
-
IF(I435=1,
COUNTIFS('Selección días no hábiles'!A:A,
IF(OR(F435=0,F435="",F435&lt;Parámetros!$B$8),"&gt;="&amp;Parámetros!$B$8,"&gt;="&amp;Listas!F435),
'Selección días no hábiles'!A:A,
IF(OR(G435=0,G435="",G435&gt;=Parámetros!$D$8),"&lt;="&amp;Parámetros!$D$8,"&lt;="&amp;Listas!G435),
'Selección días no hábiles'!C:C,"X"),0)</f>
        <v>1</v>
      </c>
    </row>
    <row r="436" spans="1:11">
      <c r="A436" s="23"/>
      <c r="B436" s="152">
        <v>22766585</v>
      </c>
      <c r="C436" s="153" t="s">
        <v>673</v>
      </c>
      <c r="D436" s="153" t="s">
        <v>1715</v>
      </c>
      <c r="E436" s="154" t="s">
        <v>243</v>
      </c>
      <c r="F436" s="146">
        <v>0</v>
      </c>
      <c r="G436" s="146">
        <v>0</v>
      </c>
      <c r="H436" s="113">
        <f>+IF(AND(OR(F436="",F436=0),OR(G436="",G436=0)),1,IF(AND(OR(F436&lt;=Parámetros!$B$5,F436=0,F436=""),OR(G436&gt;Parámetros!$B$5,G436="",G436=0)),1,IF(AND(F436&gt;Parámetros!$B$5,F436&lt;=Parámetros!$D$5,OR(Listas!G436&gt;Parámetros!$B$5,G436="",G436=0)),1,0)))</f>
        <v>1</v>
      </c>
      <c r="I436" s="113">
        <f>+IF(AND(OR(F436="",F436=0),OR(G436="",G436=0)),1,IF(AND(OR(F436&lt;=Parámetros!$B$8,F436=0,F436=""),OR(G436&gt;Parámetros!$B$8,G436="",G436=0)),1,IF(AND(F436&gt;Parámetros!$B$8,F436&lt;=Parámetros!$D$8,OR(Listas!G436&gt;Parámetros!$B$8,G436="",G436=0)),1,0)))</f>
        <v>1</v>
      </c>
      <c r="J436" s="113">
        <f>IF(H436=1,
IF(AND(OR(F436=0,F436=""),OR(G436=0,G436="")),Parámetros!$D$5-Parámetros!$B$5+1,
IF(AND(OR(F436&lt;=Parámetros!$B$5,F436=0,F436=""),OR(G436&gt;Parámetros!$D$5,G436="",G436=0)),Parámetros!$D$5-Parámetros!$B$5+1,
IF(AND(OR(F436&lt;=Parámetros!$B$5,F436=0,F436=""),G436&lt;=Parámetros!$D$5),IF(OR(G436="",G436=0),Parámetros!$D$5-Parámetros!$B$5+1,G436-Parámetros!$B$5+1),
IF(AND(F436&gt;Parámetros!$B$5,OR(G436&gt;Parámetros!$D$5,G436="",G436=0)),Parámetros!$D$5-F436+1,
IF(AND(F436&gt;Parámetros!$B$5,G436&lt;=Parámetros!$D$5),G436-F436+1))))),0)
-
IF(H436=1,
COUNTIFS('Selección días no hábiles'!A:A,
IF(OR(F436=0,F436="",F436&lt;Parámetros!$B$5),"&gt;="&amp;Parámetros!$B$5,"&gt;="&amp;Listas!F436),
'Selección días no hábiles'!A:A,
IF(OR(G436=0,G436="",G436&gt;=Parámetros!$D$5),"&lt;="&amp;Parámetros!$D$5,"&lt;="&amp;Listas!G436),
'Selección días no hábiles'!C:C,"X"),0)</f>
        <v>43709</v>
      </c>
      <c r="K436" s="113">
        <f>IF(I436=1,
IF(AND(OR(F436=0,F436=""),OR(G436=0,G436="")),Parámetros!$D$8-Parámetros!$B$8+1,
IF(AND(F436&lt;=Parámetros!$B$8,OR(G436&gt;Parámetros!$D$8,G436="",G436=0)),Parámetros!$D$8-Parámetros!$B$8+1,
IF(AND(F436&lt;=Parámetros!$B$8,G436&lt;=Parámetros!$D$8),IF(OR(G436="",G436=0),Parámetros!$D$8-Parámetros!$B$8+1,G436-Parámetros!$B$8+1),
IF(AND(F436&gt;Parámetros!$B$8,OR(G436&gt;Parámetros!$D$8,G436="",G436=0)),Parámetros!$D$8-F436+1,
IF(AND(F436&gt;Parámetros!$B$8,G436&lt;=Parámetros!$D$8),G436-F436+1))))),0)
-
IF(I436=1,
COUNTIFS('Selección días no hábiles'!A:A,
IF(OR(F436=0,F436="",F436&lt;Parámetros!$B$8),"&gt;="&amp;Parámetros!$B$8,"&gt;="&amp;Listas!F436),
'Selección días no hábiles'!A:A,
IF(OR(G436=0,G436="",G436&gt;=Parámetros!$D$8),"&lt;="&amp;Parámetros!$D$8,"&lt;="&amp;Listas!G436),
'Selección días no hábiles'!C:C,"X"),0)</f>
        <v>1</v>
      </c>
    </row>
    <row r="437" spans="1:11">
      <c r="A437" s="23"/>
      <c r="B437" s="152">
        <v>22737353</v>
      </c>
      <c r="C437" s="153" t="s">
        <v>674</v>
      </c>
      <c r="D437" s="153" t="s">
        <v>1346</v>
      </c>
      <c r="E437" s="154" t="s">
        <v>243</v>
      </c>
      <c r="F437" s="146">
        <v>0</v>
      </c>
      <c r="G437" s="146">
        <v>0</v>
      </c>
      <c r="H437" s="113">
        <f>+IF(AND(OR(F437="",F437=0),OR(G437="",G437=0)),1,IF(AND(OR(F437&lt;=Parámetros!$B$5,F437=0,F437=""),OR(G437&gt;Parámetros!$B$5,G437="",G437=0)),1,IF(AND(F437&gt;Parámetros!$B$5,F437&lt;=Parámetros!$D$5,OR(Listas!G437&gt;Parámetros!$B$5,G437="",G437=0)),1,0)))</f>
        <v>1</v>
      </c>
      <c r="I437" s="113">
        <f>+IF(AND(OR(F437="",F437=0),OR(G437="",G437=0)),1,IF(AND(OR(F437&lt;=Parámetros!$B$8,F437=0,F437=""),OR(G437&gt;Parámetros!$B$8,G437="",G437=0)),1,IF(AND(F437&gt;Parámetros!$B$8,F437&lt;=Parámetros!$D$8,OR(Listas!G437&gt;Parámetros!$B$8,G437="",G437=0)),1,0)))</f>
        <v>1</v>
      </c>
      <c r="J437" s="113">
        <f>IF(H437=1,
IF(AND(OR(F437=0,F437=""),OR(G437=0,G437="")),Parámetros!$D$5-Parámetros!$B$5+1,
IF(AND(OR(F437&lt;=Parámetros!$B$5,F437=0,F437=""),OR(G437&gt;Parámetros!$D$5,G437="",G437=0)),Parámetros!$D$5-Parámetros!$B$5+1,
IF(AND(OR(F437&lt;=Parámetros!$B$5,F437=0,F437=""),G437&lt;=Parámetros!$D$5),IF(OR(G437="",G437=0),Parámetros!$D$5-Parámetros!$B$5+1,G437-Parámetros!$B$5+1),
IF(AND(F437&gt;Parámetros!$B$5,OR(G437&gt;Parámetros!$D$5,G437="",G437=0)),Parámetros!$D$5-F437+1,
IF(AND(F437&gt;Parámetros!$B$5,G437&lt;=Parámetros!$D$5),G437-F437+1))))),0)
-
IF(H437=1,
COUNTIFS('Selección días no hábiles'!A:A,
IF(OR(F437=0,F437="",F437&lt;Parámetros!$B$5),"&gt;="&amp;Parámetros!$B$5,"&gt;="&amp;Listas!F437),
'Selección días no hábiles'!A:A,
IF(OR(G437=0,G437="",G437&gt;=Parámetros!$D$5),"&lt;="&amp;Parámetros!$D$5,"&lt;="&amp;Listas!G437),
'Selección días no hábiles'!C:C,"X"),0)</f>
        <v>43709</v>
      </c>
      <c r="K437" s="113">
        <f>IF(I437=1,
IF(AND(OR(F437=0,F437=""),OR(G437=0,G437="")),Parámetros!$D$8-Parámetros!$B$8+1,
IF(AND(F437&lt;=Parámetros!$B$8,OR(G437&gt;Parámetros!$D$8,G437="",G437=0)),Parámetros!$D$8-Parámetros!$B$8+1,
IF(AND(F437&lt;=Parámetros!$B$8,G437&lt;=Parámetros!$D$8),IF(OR(G437="",G437=0),Parámetros!$D$8-Parámetros!$B$8+1,G437-Parámetros!$B$8+1),
IF(AND(F437&gt;Parámetros!$B$8,OR(G437&gt;Parámetros!$D$8,G437="",G437=0)),Parámetros!$D$8-F437+1,
IF(AND(F437&gt;Parámetros!$B$8,G437&lt;=Parámetros!$D$8),G437-F437+1))))),0)
-
IF(I437=1,
COUNTIFS('Selección días no hábiles'!A:A,
IF(OR(F437=0,F437="",F437&lt;Parámetros!$B$8),"&gt;="&amp;Parámetros!$B$8,"&gt;="&amp;Listas!F437),
'Selección días no hábiles'!A:A,
IF(OR(G437=0,G437="",G437&gt;=Parámetros!$D$8),"&lt;="&amp;Parámetros!$D$8,"&lt;="&amp;Listas!G437),
'Selección días no hábiles'!C:C,"X"),0)</f>
        <v>1</v>
      </c>
    </row>
    <row r="438" spans="1:11">
      <c r="A438" s="23"/>
      <c r="B438" s="152">
        <v>18817543</v>
      </c>
      <c r="C438" s="153" t="s">
        <v>675</v>
      </c>
      <c r="D438" s="153" t="s">
        <v>1716</v>
      </c>
      <c r="E438" s="154" t="s">
        <v>243</v>
      </c>
      <c r="F438" s="146">
        <v>0</v>
      </c>
      <c r="G438" s="146">
        <v>0</v>
      </c>
      <c r="H438" s="113">
        <f>+IF(AND(OR(F438="",F438=0),OR(G438="",G438=0)),1,IF(AND(OR(F438&lt;=Parámetros!$B$5,F438=0,F438=""),OR(G438&gt;Parámetros!$B$5,G438="",G438=0)),1,IF(AND(F438&gt;Parámetros!$B$5,F438&lt;=Parámetros!$D$5,OR(Listas!G438&gt;Parámetros!$B$5,G438="",G438=0)),1,0)))</f>
        <v>1</v>
      </c>
      <c r="I438" s="113">
        <f>+IF(AND(OR(F438="",F438=0),OR(G438="",G438=0)),1,IF(AND(OR(F438&lt;=Parámetros!$B$8,F438=0,F438=""),OR(G438&gt;Parámetros!$B$8,G438="",G438=0)),1,IF(AND(F438&gt;Parámetros!$B$8,F438&lt;=Parámetros!$D$8,OR(Listas!G438&gt;Parámetros!$B$8,G438="",G438=0)),1,0)))</f>
        <v>1</v>
      </c>
      <c r="J438" s="113">
        <f>IF(H438=1,
IF(AND(OR(F438=0,F438=""),OR(G438=0,G438="")),Parámetros!$D$5-Parámetros!$B$5+1,
IF(AND(OR(F438&lt;=Parámetros!$B$5,F438=0,F438=""),OR(G438&gt;Parámetros!$D$5,G438="",G438=0)),Parámetros!$D$5-Parámetros!$B$5+1,
IF(AND(OR(F438&lt;=Parámetros!$B$5,F438=0,F438=""),G438&lt;=Parámetros!$D$5),IF(OR(G438="",G438=0),Parámetros!$D$5-Parámetros!$B$5+1,G438-Parámetros!$B$5+1),
IF(AND(F438&gt;Parámetros!$B$5,OR(G438&gt;Parámetros!$D$5,G438="",G438=0)),Parámetros!$D$5-F438+1,
IF(AND(F438&gt;Parámetros!$B$5,G438&lt;=Parámetros!$D$5),G438-F438+1))))),0)
-
IF(H438=1,
COUNTIFS('Selección días no hábiles'!A:A,
IF(OR(F438=0,F438="",F438&lt;Parámetros!$B$5),"&gt;="&amp;Parámetros!$B$5,"&gt;="&amp;Listas!F438),
'Selección días no hábiles'!A:A,
IF(OR(G438=0,G438="",G438&gt;=Parámetros!$D$5),"&lt;="&amp;Parámetros!$D$5,"&lt;="&amp;Listas!G438),
'Selección días no hábiles'!C:C,"X"),0)</f>
        <v>43709</v>
      </c>
      <c r="K438" s="113">
        <f>IF(I438=1,
IF(AND(OR(F438=0,F438=""),OR(G438=0,G438="")),Parámetros!$D$8-Parámetros!$B$8+1,
IF(AND(F438&lt;=Parámetros!$B$8,OR(G438&gt;Parámetros!$D$8,G438="",G438=0)),Parámetros!$D$8-Parámetros!$B$8+1,
IF(AND(F438&lt;=Parámetros!$B$8,G438&lt;=Parámetros!$D$8),IF(OR(G438="",G438=0),Parámetros!$D$8-Parámetros!$B$8+1,G438-Parámetros!$B$8+1),
IF(AND(F438&gt;Parámetros!$B$8,OR(G438&gt;Parámetros!$D$8,G438="",G438=0)),Parámetros!$D$8-F438+1,
IF(AND(F438&gt;Parámetros!$B$8,G438&lt;=Parámetros!$D$8),G438-F438+1))))),0)
-
IF(I438=1,
COUNTIFS('Selección días no hábiles'!A:A,
IF(OR(F438=0,F438="",F438&lt;Parámetros!$B$8),"&gt;="&amp;Parámetros!$B$8,"&gt;="&amp;Listas!F438),
'Selección días no hábiles'!A:A,
IF(OR(G438=0,G438="",G438&gt;=Parámetros!$D$8),"&lt;="&amp;Parámetros!$D$8,"&lt;="&amp;Listas!G438),
'Selección días no hábiles'!C:C,"X"),0)</f>
        <v>1</v>
      </c>
    </row>
    <row r="439" spans="1:11">
      <c r="A439" s="23"/>
      <c r="B439" s="152">
        <v>26719650</v>
      </c>
      <c r="C439" s="153" t="s">
        <v>676</v>
      </c>
      <c r="D439" s="153" t="s">
        <v>1717</v>
      </c>
      <c r="E439" s="154" t="s">
        <v>242</v>
      </c>
      <c r="F439" s="146">
        <v>0</v>
      </c>
      <c r="G439" s="146">
        <v>0</v>
      </c>
      <c r="H439" s="113">
        <f>+IF(AND(OR(F439="",F439=0),OR(G439="",G439=0)),1,IF(AND(OR(F439&lt;=Parámetros!$B$5,F439=0,F439=""),OR(G439&gt;Parámetros!$B$5,G439="",G439=0)),1,IF(AND(F439&gt;Parámetros!$B$5,F439&lt;=Parámetros!$D$5,OR(Listas!G439&gt;Parámetros!$B$5,G439="",G439=0)),1,0)))</f>
        <v>1</v>
      </c>
      <c r="I439" s="113">
        <f>+IF(AND(OR(F439="",F439=0),OR(G439="",G439=0)),1,IF(AND(OR(F439&lt;=Parámetros!$B$8,F439=0,F439=""),OR(G439&gt;Parámetros!$B$8,G439="",G439=0)),1,IF(AND(F439&gt;Parámetros!$B$8,F439&lt;=Parámetros!$D$8,OR(Listas!G439&gt;Parámetros!$B$8,G439="",G439=0)),1,0)))</f>
        <v>1</v>
      </c>
      <c r="J439" s="113">
        <f>IF(H439=1,
IF(AND(OR(F439=0,F439=""),OR(G439=0,G439="")),Parámetros!$D$5-Parámetros!$B$5+1,
IF(AND(OR(F439&lt;=Parámetros!$B$5,F439=0,F439=""),OR(G439&gt;Parámetros!$D$5,G439="",G439=0)),Parámetros!$D$5-Parámetros!$B$5+1,
IF(AND(OR(F439&lt;=Parámetros!$B$5,F439=0,F439=""),G439&lt;=Parámetros!$D$5),IF(OR(G439="",G439=0),Parámetros!$D$5-Parámetros!$B$5+1,G439-Parámetros!$B$5+1),
IF(AND(F439&gt;Parámetros!$B$5,OR(G439&gt;Parámetros!$D$5,G439="",G439=0)),Parámetros!$D$5-F439+1,
IF(AND(F439&gt;Parámetros!$B$5,G439&lt;=Parámetros!$D$5),G439-F439+1))))),0)
-
IF(H439=1,
COUNTIFS('Selección días no hábiles'!A:A,
IF(OR(F439=0,F439="",F439&lt;Parámetros!$B$5),"&gt;="&amp;Parámetros!$B$5,"&gt;="&amp;Listas!F439),
'Selección días no hábiles'!A:A,
IF(OR(G439=0,G439="",G439&gt;=Parámetros!$D$5),"&lt;="&amp;Parámetros!$D$5,"&lt;="&amp;Listas!G439),
'Selección días no hábiles'!C:C,"X"),0)</f>
        <v>43709</v>
      </c>
      <c r="K439" s="113">
        <f>IF(I439=1,
IF(AND(OR(F439=0,F439=""),OR(G439=0,G439="")),Parámetros!$D$8-Parámetros!$B$8+1,
IF(AND(F439&lt;=Parámetros!$B$8,OR(G439&gt;Parámetros!$D$8,G439="",G439=0)),Parámetros!$D$8-Parámetros!$B$8+1,
IF(AND(F439&lt;=Parámetros!$B$8,G439&lt;=Parámetros!$D$8),IF(OR(G439="",G439=0),Parámetros!$D$8-Parámetros!$B$8+1,G439-Parámetros!$B$8+1),
IF(AND(F439&gt;Parámetros!$B$8,OR(G439&gt;Parámetros!$D$8,G439="",G439=0)),Parámetros!$D$8-F439+1,
IF(AND(F439&gt;Parámetros!$B$8,G439&lt;=Parámetros!$D$8),G439-F439+1))))),0)
-
IF(I439=1,
COUNTIFS('Selección días no hábiles'!A:A,
IF(OR(F439=0,F439="",F439&lt;Parámetros!$B$8),"&gt;="&amp;Parámetros!$B$8,"&gt;="&amp;Listas!F439),
'Selección días no hábiles'!A:A,
IF(OR(G439=0,G439="",G439&gt;=Parámetros!$D$8),"&lt;="&amp;Parámetros!$D$8,"&lt;="&amp;Listas!G439),
'Selección días no hábiles'!C:C,"X"),0)</f>
        <v>1</v>
      </c>
    </row>
    <row r="440" spans="1:11">
      <c r="A440" s="23"/>
      <c r="B440" s="152">
        <v>29115865</v>
      </c>
      <c r="C440" s="153" t="s">
        <v>677</v>
      </c>
      <c r="D440" s="153" t="s">
        <v>1718</v>
      </c>
      <c r="E440" s="154" t="s">
        <v>242</v>
      </c>
      <c r="F440" s="146">
        <v>0</v>
      </c>
      <c r="G440" s="146">
        <v>0</v>
      </c>
      <c r="H440" s="113">
        <f>+IF(AND(OR(F440="",F440=0),OR(G440="",G440=0)),1,IF(AND(OR(F440&lt;=Parámetros!$B$5,F440=0,F440=""),OR(G440&gt;Parámetros!$B$5,G440="",G440=0)),1,IF(AND(F440&gt;Parámetros!$B$5,F440&lt;=Parámetros!$D$5,OR(Listas!G440&gt;Parámetros!$B$5,G440="",G440=0)),1,0)))</f>
        <v>1</v>
      </c>
      <c r="I440" s="113">
        <f>+IF(AND(OR(F440="",F440=0),OR(G440="",G440=0)),1,IF(AND(OR(F440&lt;=Parámetros!$B$8,F440=0,F440=""),OR(G440&gt;Parámetros!$B$8,G440="",G440=0)),1,IF(AND(F440&gt;Parámetros!$B$8,F440&lt;=Parámetros!$D$8,OR(Listas!G440&gt;Parámetros!$B$8,G440="",G440=0)),1,0)))</f>
        <v>1</v>
      </c>
      <c r="J440" s="113">
        <f>IF(H440=1,
IF(AND(OR(F440=0,F440=""),OR(G440=0,G440="")),Parámetros!$D$5-Parámetros!$B$5+1,
IF(AND(OR(F440&lt;=Parámetros!$B$5,F440=0,F440=""),OR(G440&gt;Parámetros!$D$5,G440="",G440=0)),Parámetros!$D$5-Parámetros!$B$5+1,
IF(AND(OR(F440&lt;=Parámetros!$B$5,F440=0,F440=""),G440&lt;=Parámetros!$D$5),IF(OR(G440="",G440=0),Parámetros!$D$5-Parámetros!$B$5+1,G440-Parámetros!$B$5+1),
IF(AND(F440&gt;Parámetros!$B$5,OR(G440&gt;Parámetros!$D$5,G440="",G440=0)),Parámetros!$D$5-F440+1,
IF(AND(F440&gt;Parámetros!$B$5,G440&lt;=Parámetros!$D$5),G440-F440+1))))),0)
-
IF(H440=1,
COUNTIFS('Selección días no hábiles'!A:A,
IF(OR(F440=0,F440="",F440&lt;Parámetros!$B$5),"&gt;="&amp;Parámetros!$B$5,"&gt;="&amp;Listas!F440),
'Selección días no hábiles'!A:A,
IF(OR(G440=0,G440="",G440&gt;=Parámetros!$D$5),"&lt;="&amp;Parámetros!$D$5,"&lt;="&amp;Listas!G440),
'Selección días no hábiles'!C:C,"X"),0)</f>
        <v>43709</v>
      </c>
      <c r="K440" s="113">
        <f>IF(I440=1,
IF(AND(OR(F440=0,F440=""),OR(G440=0,G440="")),Parámetros!$D$8-Parámetros!$B$8+1,
IF(AND(F440&lt;=Parámetros!$B$8,OR(G440&gt;Parámetros!$D$8,G440="",G440=0)),Parámetros!$D$8-Parámetros!$B$8+1,
IF(AND(F440&lt;=Parámetros!$B$8,G440&lt;=Parámetros!$D$8),IF(OR(G440="",G440=0),Parámetros!$D$8-Parámetros!$B$8+1,G440-Parámetros!$B$8+1),
IF(AND(F440&gt;Parámetros!$B$8,OR(G440&gt;Parámetros!$D$8,G440="",G440=0)),Parámetros!$D$8-F440+1,
IF(AND(F440&gt;Parámetros!$B$8,G440&lt;=Parámetros!$D$8),G440-F440+1))))),0)
-
IF(I440=1,
COUNTIFS('Selección días no hábiles'!A:A,
IF(OR(F440=0,F440="",F440&lt;Parámetros!$B$8),"&gt;="&amp;Parámetros!$B$8,"&gt;="&amp;Listas!F440),
'Selección días no hábiles'!A:A,
IF(OR(G440=0,G440="",G440&gt;=Parámetros!$D$8),"&lt;="&amp;Parámetros!$D$8,"&lt;="&amp;Listas!G440),
'Selección días no hábiles'!C:C,"X"),0)</f>
        <v>1</v>
      </c>
    </row>
    <row r="441" spans="1:11">
      <c r="A441" s="23"/>
      <c r="B441" s="152">
        <v>31873412</v>
      </c>
      <c r="C441" s="153" t="s">
        <v>678</v>
      </c>
      <c r="D441" s="153" t="s">
        <v>1719</v>
      </c>
      <c r="E441" s="154" t="s">
        <v>242</v>
      </c>
      <c r="F441" s="146">
        <v>0</v>
      </c>
      <c r="G441" s="146">
        <v>0</v>
      </c>
      <c r="H441" s="113">
        <f>+IF(AND(OR(F441="",F441=0),OR(G441="",G441=0)),1,IF(AND(OR(F441&lt;=Parámetros!$B$5,F441=0,F441=""),OR(G441&gt;Parámetros!$B$5,G441="",G441=0)),1,IF(AND(F441&gt;Parámetros!$B$5,F441&lt;=Parámetros!$D$5,OR(Listas!G441&gt;Parámetros!$B$5,G441="",G441=0)),1,0)))</f>
        <v>1</v>
      </c>
      <c r="I441" s="113">
        <f>+IF(AND(OR(F441="",F441=0),OR(G441="",G441=0)),1,IF(AND(OR(F441&lt;=Parámetros!$B$8,F441=0,F441=""),OR(G441&gt;Parámetros!$B$8,G441="",G441=0)),1,IF(AND(F441&gt;Parámetros!$B$8,F441&lt;=Parámetros!$D$8,OR(Listas!G441&gt;Parámetros!$B$8,G441="",G441=0)),1,0)))</f>
        <v>1</v>
      </c>
      <c r="J441" s="113">
        <f>IF(H441=1,
IF(AND(OR(F441=0,F441=""),OR(G441=0,G441="")),Parámetros!$D$5-Parámetros!$B$5+1,
IF(AND(OR(F441&lt;=Parámetros!$B$5,F441=0,F441=""),OR(G441&gt;Parámetros!$D$5,G441="",G441=0)),Parámetros!$D$5-Parámetros!$B$5+1,
IF(AND(OR(F441&lt;=Parámetros!$B$5,F441=0,F441=""),G441&lt;=Parámetros!$D$5),IF(OR(G441="",G441=0),Parámetros!$D$5-Parámetros!$B$5+1,G441-Parámetros!$B$5+1),
IF(AND(F441&gt;Parámetros!$B$5,OR(G441&gt;Parámetros!$D$5,G441="",G441=0)),Parámetros!$D$5-F441+1,
IF(AND(F441&gt;Parámetros!$B$5,G441&lt;=Parámetros!$D$5),G441-F441+1))))),0)
-
IF(H441=1,
COUNTIFS('Selección días no hábiles'!A:A,
IF(OR(F441=0,F441="",F441&lt;Parámetros!$B$5),"&gt;="&amp;Parámetros!$B$5,"&gt;="&amp;Listas!F441),
'Selección días no hábiles'!A:A,
IF(OR(G441=0,G441="",G441&gt;=Parámetros!$D$5),"&lt;="&amp;Parámetros!$D$5,"&lt;="&amp;Listas!G441),
'Selección días no hábiles'!C:C,"X"),0)</f>
        <v>43709</v>
      </c>
      <c r="K441" s="113">
        <f>IF(I441=1,
IF(AND(OR(F441=0,F441=""),OR(G441=0,G441="")),Parámetros!$D$8-Parámetros!$B$8+1,
IF(AND(F441&lt;=Parámetros!$B$8,OR(G441&gt;Parámetros!$D$8,G441="",G441=0)),Parámetros!$D$8-Parámetros!$B$8+1,
IF(AND(F441&lt;=Parámetros!$B$8,G441&lt;=Parámetros!$D$8),IF(OR(G441="",G441=0),Parámetros!$D$8-Parámetros!$B$8+1,G441-Parámetros!$B$8+1),
IF(AND(F441&gt;Parámetros!$B$8,OR(G441&gt;Parámetros!$D$8,G441="",G441=0)),Parámetros!$D$8-F441+1,
IF(AND(F441&gt;Parámetros!$B$8,G441&lt;=Parámetros!$D$8),G441-F441+1))))),0)
-
IF(I441=1,
COUNTIFS('Selección días no hábiles'!A:A,
IF(OR(F441=0,F441="",F441&lt;Parámetros!$B$8),"&gt;="&amp;Parámetros!$B$8,"&gt;="&amp;Listas!F441),
'Selección días no hábiles'!A:A,
IF(OR(G441=0,G441="",G441&gt;=Parámetros!$D$8),"&lt;="&amp;Parámetros!$D$8,"&lt;="&amp;Listas!G441),
'Selección días no hábiles'!C:C,"X"),0)</f>
        <v>1</v>
      </c>
    </row>
    <row r="442" spans="1:11">
      <c r="A442" s="23"/>
      <c r="B442" s="152">
        <v>23850262</v>
      </c>
      <c r="C442" s="153" t="s">
        <v>679</v>
      </c>
      <c r="D442" s="153" t="s">
        <v>1720</v>
      </c>
      <c r="E442" s="154" t="s">
        <v>242</v>
      </c>
      <c r="F442" s="146">
        <v>0</v>
      </c>
      <c r="G442" s="146">
        <v>0</v>
      </c>
      <c r="H442" s="113">
        <f>+IF(AND(OR(F442="",F442=0),OR(G442="",G442=0)),1,IF(AND(OR(F442&lt;=Parámetros!$B$5,F442=0,F442=""),OR(G442&gt;Parámetros!$B$5,G442="",G442=0)),1,IF(AND(F442&gt;Parámetros!$B$5,F442&lt;=Parámetros!$D$5,OR(Listas!G442&gt;Parámetros!$B$5,G442="",G442=0)),1,0)))</f>
        <v>1</v>
      </c>
      <c r="I442" s="113">
        <f>+IF(AND(OR(F442="",F442=0),OR(G442="",G442=0)),1,IF(AND(OR(F442&lt;=Parámetros!$B$8,F442=0,F442=""),OR(G442&gt;Parámetros!$B$8,G442="",G442=0)),1,IF(AND(F442&gt;Parámetros!$B$8,F442&lt;=Parámetros!$D$8,OR(Listas!G442&gt;Parámetros!$B$8,G442="",G442=0)),1,0)))</f>
        <v>1</v>
      </c>
      <c r="J442" s="113">
        <f>IF(H442=1,
IF(AND(OR(F442=0,F442=""),OR(G442=0,G442="")),Parámetros!$D$5-Parámetros!$B$5+1,
IF(AND(OR(F442&lt;=Parámetros!$B$5,F442=0,F442=""),OR(G442&gt;Parámetros!$D$5,G442="",G442=0)),Parámetros!$D$5-Parámetros!$B$5+1,
IF(AND(OR(F442&lt;=Parámetros!$B$5,F442=0,F442=""),G442&lt;=Parámetros!$D$5),IF(OR(G442="",G442=0),Parámetros!$D$5-Parámetros!$B$5+1,G442-Parámetros!$B$5+1),
IF(AND(F442&gt;Parámetros!$B$5,OR(G442&gt;Parámetros!$D$5,G442="",G442=0)),Parámetros!$D$5-F442+1,
IF(AND(F442&gt;Parámetros!$B$5,G442&lt;=Parámetros!$D$5),G442-F442+1))))),0)
-
IF(H442=1,
COUNTIFS('Selección días no hábiles'!A:A,
IF(OR(F442=0,F442="",F442&lt;Parámetros!$B$5),"&gt;="&amp;Parámetros!$B$5,"&gt;="&amp;Listas!F442),
'Selección días no hábiles'!A:A,
IF(OR(G442=0,G442="",G442&gt;=Parámetros!$D$5),"&lt;="&amp;Parámetros!$D$5,"&lt;="&amp;Listas!G442),
'Selección días no hábiles'!C:C,"X"),0)</f>
        <v>43709</v>
      </c>
      <c r="K442" s="113">
        <f>IF(I442=1,
IF(AND(OR(F442=0,F442=""),OR(G442=0,G442="")),Parámetros!$D$8-Parámetros!$B$8+1,
IF(AND(F442&lt;=Parámetros!$B$8,OR(G442&gt;Parámetros!$D$8,G442="",G442=0)),Parámetros!$D$8-Parámetros!$B$8+1,
IF(AND(F442&lt;=Parámetros!$B$8,G442&lt;=Parámetros!$D$8),IF(OR(G442="",G442=0),Parámetros!$D$8-Parámetros!$B$8+1,G442-Parámetros!$B$8+1),
IF(AND(F442&gt;Parámetros!$B$8,OR(G442&gt;Parámetros!$D$8,G442="",G442=0)),Parámetros!$D$8-F442+1,
IF(AND(F442&gt;Parámetros!$B$8,G442&lt;=Parámetros!$D$8),G442-F442+1))))),0)
-
IF(I442=1,
COUNTIFS('Selección días no hábiles'!A:A,
IF(OR(F442=0,F442="",F442&lt;Parámetros!$B$8),"&gt;="&amp;Parámetros!$B$8,"&gt;="&amp;Listas!F442),
'Selección días no hábiles'!A:A,
IF(OR(G442=0,G442="",G442&gt;=Parámetros!$D$8),"&lt;="&amp;Parámetros!$D$8,"&lt;="&amp;Listas!G442),
'Selección días no hábiles'!C:C,"X"),0)</f>
        <v>1</v>
      </c>
    </row>
    <row r="443" spans="1:11">
      <c r="A443" s="23"/>
      <c r="B443" s="152">
        <v>34301826</v>
      </c>
      <c r="C443" s="153" t="s">
        <v>603</v>
      </c>
      <c r="D443" s="153" t="s">
        <v>1721</v>
      </c>
      <c r="E443" s="154" t="s">
        <v>242</v>
      </c>
      <c r="F443" s="146">
        <v>0</v>
      </c>
      <c r="G443" s="146">
        <v>0</v>
      </c>
      <c r="H443" s="113">
        <f>+IF(AND(OR(F443="",F443=0),OR(G443="",G443=0)),1,IF(AND(OR(F443&lt;=Parámetros!$B$5,F443=0,F443=""),OR(G443&gt;Parámetros!$B$5,G443="",G443=0)),1,IF(AND(F443&gt;Parámetros!$B$5,F443&lt;=Parámetros!$D$5,OR(Listas!G443&gt;Parámetros!$B$5,G443="",G443=0)),1,0)))</f>
        <v>1</v>
      </c>
      <c r="I443" s="113">
        <f>+IF(AND(OR(F443="",F443=0),OR(G443="",G443=0)),1,IF(AND(OR(F443&lt;=Parámetros!$B$8,F443=0,F443=""),OR(G443&gt;Parámetros!$B$8,G443="",G443=0)),1,IF(AND(F443&gt;Parámetros!$B$8,F443&lt;=Parámetros!$D$8,OR(Listas!G443&gt;Parámetros!$B$8,G443="",G443=0)),1,0)))</f>
        <v>1</v>
      </c>
      <c r="J443" s="113">
        <f>IF(H443=1,
IF(AND(OR(F443=0,F443=""),OR(G443=0,G443="")),Parámetros!$D$5-Parámetros!$B$5+1,
IF(AND(OR(F443&lt;=Parámetros!$B$5,F443=0,F443=""),OR(G443&gt;Parámetros!$D$5,G443="",G443=0)),Parámetros!$D$5-Parámetros!$B$5+1,
IF(AND(OR(F443&lt;=Parámetros!$B$5,F443=0,F443=""),G443&lt;=Parámetros!$D$5),IF(OR(G443="",G443=0),Parámetros!$D$5-Parámetros!$B$5+1,G443-Parámetros!$B$5+1),
IF(AND(F443&gt;Parámetros!$B$5,OR(G443&gt;Parámetros!$D$5,G443="",G443=0)),Parámetros!$D$5-F443+1,
IF(AND(F443&gt;Parámetros!$B$5,G443&lt;=Parámetros!$D$5),G443-F443+1))))),0)
-
IF(H443=1,
COUNTIFS('Selección días no hábiles'!A:A,
IF(OR(F443=0,F443="",F443&lt;Parámetros!$B$5),"&gt;="&amp;Parámetros!$B$5,"&gt;="&amp;Listas!F443),
'Selección días no hábiles'!A:A,
IF(OR(G443=0,G443="",G443&gt;=Parámetros!$D$5),"&lt;="&amp;Parámetros!$D$5,"&lt;="&amp;Listas!G443),
'Selección días no hábiles'!C:C,"X"),0)</f>
        <v>43709</v>
      </c>
      <c r="K443" s="113">
        <f>IF(I443=1,
IF(AND(OR(F443=0,F443=""),OR(G443=0,G443="")),Parámetros!$D$8-Parámetros!$B$8+1,
IF(AND(F443&lt;=Parámetros!$B$8,OR(G443&gt;Parámetros!$D$8,G443="",G443=0)),Parámetros!$D$8-Parámetros!$B$8+1,
IF(AND(F443&lt;=Parámetros!$B$8,G443&lt;=Parámetros!$D$8),IF(OR(G443="",G443=0),Parámetros!$D$8-Parámetros!$B$8+1,G443-Parámetros!$B$8+1),
IF(AND(F443&gt;Parámetros!$B$8,OR(G443&gt;Parámetros!$D$8,G443="",G443=0)),Parámetros!$D$8-F443+1,
IF(AND(F443&gt;Parámetros!$B$8,G443&lt;=Parámetros!$D$8),G443-F443+1))))),0)
-
IF(I443=1,
COUNTIFS('Selección días no hábiles'!A:A,
IF(OR(F443=0,F443="",F443&lt;Parámetros!$B$8),"&gt;="&amp;Parámetros!$B$8,"&gt;="&amp;Listas!F443),
'Selección días no hábiles'!A:A,
IF(OR(G443=0,G443="",G443&gt;=Parámetros!$D$8),"&lt;="&amp;Parámetros!$D$8,"&lt;="&amp;Listas!G443),
'Selección días no hábiles'!C:C,"X"),0)</f>
        <v>1</v>
      </c>
    </row>
    <row r="444" spans="1:11">
      <c r="A444" s="23"/>
      <c r="B444" s="152">
        <v>28658663</v>
      </c>
      <c r="C444" s="153" t="s">
        <v>680</v>
      </c>
      <c r="D444" s="153" t="s">
        <v>1722</v>
      </c>
      <c r="E444" s="154" t="s">
        <v>242</v>
      </c>
      <c r="F444" s="146">
        <v>0</v>
      </c>
      <c r="G444" s="146">
        <v>0</v>
      </c>
      <c r="H444" s="113">
        <f>+IF(AND(OR(F444="",F444=0),OR(G444="",G444=0)),1,IF(AND(OR(F444&lt;=Parámetros!$B$5,F444=0,F444=""),OR(G444&gt;Parámetros!$B$5,G444="",G444=0)),1,IF(AND(F444&gt;Parámetros!$B$5,F444&lt;=Parámetros!$D$5,OR(Listas!G444&gt;Parámetros!$B$5,G444="",G444=0)),1,0)))</f>
        <v>1</v>
      </c>
      <c r="I444" s="113">
        <f>+IF(AND(OR(F444="",F444=0),OR(G444="",G444=0)),1,IF(AND(OR(F444&lt;=Parámetros!$B$8,F444=0,F444=""),OR(G444&gt;Parámetros!$B$8,G444="",G444=0)),1,IF(AND(F444&gt;Parámetros!$B$8,F444&lt;=Parámetros!$D$8,OR(Listas!G444&gt;Parámetros!$B$8,G444="",G444=0)),1,0)))</f>
        <v>1</v>
      </c>
      <c r="J444" s="113">
        <f>IF(H444=1,
IF(AND(OR(F444=0,F444=""),OR(G444=0,G444="")),Parámetros!$D$5-Parámetros!$B$5+1,
IF(AND(OR(F444&lt;=Parámetros!$B$5,F444=0,F444=""),OR(G444&gt;Parámetros!$D$5,G444="",G444=0)),Parámetros!$D$5-Parámetros!$B$5+1,
IF(AND(OR(F444&lt;=Parámetros!$B$5,F444=0,F444=""),G444&lt;=Parámetros!$D$5),IF(OR(G444="",G444=0),Parámetros!$D$5-Parámetros!$B$5+1,G444-Parámetros!$B$5+1),
IF(AND(F444&gt;Parámetros!$B$5,OR(G444&gt;Parámetros!$D$5,G444="",G444=0)),Parámetros!$D$5-F444+1,
IF(AND(F444&gt;Parámetros!$B$5,G444&lt;=Parámetros!$D$5),G444-F444+1))))),0)
-
IF(H444=1,
COUNTIFS('Selección días no hábiles'!A:A,
IF(OR(F444=0,F444="",F444&lt;Parámetros!$B$5),"&gt;="&amp;Parámetros!$B$5,"&gt;="&amp;Listas!F444),
'Selección días no hábiles'!A:A,
IF(OR(G444=0,G444="",G444&gt;=Parámetros!$D$5),"&lt;="&amp;Parámetros!$D$5,"&lt;="&amp;Listas!G444),
'Selección días no hábiles'!C:C,"X"),0)</f>
        <v>43709</v>
      </c>
      <c r="K444" s="113">
        <f>IF(I444=1,
IF(AND(OR(F444=0,F444=""),OR(G444=0,G444="")),Parámetros!$D$8-Parámetros!$B$8+1,
IF(AND(F444&lt;=Parámetros!$B$8,OR(G444&gt;Parámetros!$D$8,G444="",G444=0)),Parámetros!$D$8-Parámetros!$B$8+1,
IF(AND(F444&lt;=Parámetros!$B$8,G444&lt;=Parámetros!$D$8),IF(OR(G444="",G444=0),Parámetros!$D$8-Parámetros!$B$8+1,G444-Parámetros!$B$8+1),
IF(AND(F444&gt;Parámetros!$B$8,OR(G444&gt;Parámetros!$D$8,G444="",G444=0)),Parámetros!$D$8-F444+1,
IF(AND(F444&gt;Parámetros!$B$8,G444&lt;=Parámetros!$D$8),G444-F444+1))))),0)
-
IF(I444=1,
COUNTIFS('Selección días no hábiles'!A:A,
IF(OR(F444=0,F444="",F444&lt;Parámetros!$B$8),"&gt;="&amp;Parámetros!$B$8,"&gt;="&amp;Listas!F444),
'Selección días no hábiles'!A:A,
IF(OR(G444=0,G444="",G444&gt;=Parámetros!$D$8),"&lt;="&amp;Parámetros!$D$8,"&lt;="&amp;Listas!G444),
'Selección días no hábiles'!C:C,"X"),0)</f>
        <v>1</v>
      </c>
    </row>
    <row r="445" spans="1:11">
      <c r="A445" s="23"/>
      <c r="B445" s="152">
        <v>27461666</v>
      </c>
      <c r="C445" s="153" t="s">
        <v>680</v>
      </c>
      <c r="D445" s="153" t="s">
        <v>1488</v>
      </c>
      <c r="E445" s="154" t="s">
        <v>242</v>
      </c>
      <c r="F445" s="146">
        <v>0</v>
      </c>
      <c r="G445" s="146">
        <v>0</v>
      </c>
      <c r="H445" s="113">
        <f>+IF(AND(OR(F445="",F445=0),OR(G445="",G445=0)),1,IF(AND(OR(F445&lt;=Parámetros!$B$5,F445=0,F445=""),OR(G445&gt;Parámetros!$B$5,G445="",G445=0)),1,IF(AND(F445&gt;Parámetros!$B$5,F445&lt;=Parámetros!$D$5,OR(Listas!G445&gt;Parámetros!$B$5,G445="",G445=0)),1,0)))</f>
        <v>1</v>
      </c>
      <c r="I445" s="113">
        <f>+IF(AND(OR(F445="",F445=0),OR(G445="",G445=0)),1,IF(AND(OR(F445&lt;=Parámetros!$B$8,F445=0,F445=""),OR(G445&gt;Parámetros!$B$8,G445="",G445=0)),1,IF(AND(F445&gt;Parámetros!$B$8,F445&lt;=Parámetros!$D$8,OR(Listas!G445&gt;Parámetros!$B$8,G445="",G445=0)),1,0)))</f>
        <v>1</v>
      </c>
      <c r="J445" s="113">
        <f>IF(H445=1,
IF(AND(OR(F445=0,F445=""),OR(G445=0,G445="")),Parámetros!$D$5-Parámetros!$B$5+1,
IF(AND(OR(F445&lt;=Parámetros!$B$5,F445=0,F445=""),OR(G445&gt;Parámetros!$D$5,G445="",G445=0)),Parámetros!$D$5-Parámetros!$B$5+1,
IF(AND(OR(F445&lt;=Parámetros!$B$5,F445=0,F445=""),G445&lt;=Parámetros!$D$5),IF(OR(G445="",G445=0),Parámetros!$D$5-Parámetros!$B$5+1,G445-Parámetros!$B$5+1),
IF(AND(F445&gt;Parámetros!$B$5,OR(G445&gt;Parámetros!$D$5,G445="",G445=0)),Parámetros!$D$5-F445+1,
IF(AND(F445&gt;Parámetros!$B$5,G445&lt;=Parámetros!$D$5),G445-F445+1))))),0)
-
IF(H445=1,
COUNTIFS('Selección días no hábiles'!A:A,
IF(OR(F445=0,F445="",F445&lt;Parámetros!$B$5),"&gt;="&amp;Parámetros!$B$5,"&gt;="&amp;Listas!F445),
'Selección días no hábiles'!A:A,
IF(OR(G445=0,G445="",G445&gt;=Parámetros!$D$5),"&lt;="&amp;Parámetros!$D$5,"&lt;="&amp;Listas!G445),
'Selección días no hábiles'!C:C,"X"),0)</f>
        <v>43709</v>
      </c>
      <c r="K445" s="113">
        <f>IF(I445=1,
IF(AND(OR(F445=0,F445=""),OR(G445=0,G445="")),Parámetros!$D$8-Parámetros!$B$8+1,
IF(AND(F445&lt;=Parámetros!$B$8,OR(G445&gt;Parámetros!$D$8,G445="",G445=0)),Parámetros!$D$8-Parámetros!$B$8+1,
IF(AND(F445&lt;=Parámetros!$B$8,G445&lt;=Parámetros!$D$8),IF(OR(G445="",G445=0),Parámetros!$D$8-Parámetros!$B$8+1,G445-Parámetros!$B$8+1),
IF(AND(F445&gt;Parámetros!$B$8,OR(G445&gt;Parámetros!$D$8,G445="",G445=0)),Parámetros!$D$8-F445+1,
IF(AND(F445&gt;Parámetros!$B$8,G445&lt;=Parámetros!$D$8),G445-F445+1))))),0)
-
IF(I445=1,
COUNTIFS('Selección días no hábiles'!A:A,
IF(OR(F445=0,F445="",F445&lt;Parámetros!$B$8),"&gt;="&amp;Parámetros!$B$8,"&gt;="&amp;Listas!F445),
'Selección días no hábiles'!A:A,
IF(OR(G445=0,G445="",G445&gt;=Parámetros!$D$8),"&lt;="&amp;Parámetros!$D$8,"&lt;="&amp;Listas!G445),
'Selección días no hábiles'!C:C,"X"),0)</f>
        <v>1</v>
      </c>
    </row>
    <row r="446" spans="1:11">
      <c r="A446" s="23"/>
      <c r="B446" s="152">
        <v>27107936</v>
      </c>
      <c r="C446" s="153" t="s">
        <v>681</v>
      </c>
      <c r="D446" s="153" t="s">
        <v>1723</v>
      </c>
      <c r="E446" s="154" t="s">
        <v>242</v>
      </c>
      <c r="F446" s="146">
        <v>0</v>
      </c>
      <c r="G446" s="146">
        <v>0</v>
      </c>
      <c r="H446" s="113">
        <f>+IF(AND(OR(F446="",F446=0),OR(G446="",G446=0)),1,IF(AND(OR(F446&lt;=Parámetros!$B$5,F446=0,F446=""),OR(G446&gt;Parámetros!$B$5,G446="",G446=0)),1,IF(AND(F446&gt;Parámetros!$B$5,F446&lt;=Parámetros!$D$5,OR(Listas!G446&gt;Parámetros!$B$5,G446="",G446=0)),1,0)))</f>
        <v>1</v>
      </c>
      <c r="I446" s="113">
        <f>+IF(AND(OR(F446="",F446=0),OR(G446="",G446=0)),1,IF(AND(OR(F446&lt;=Parámetros!$B$8,F446=0,F446=""),OR(G446&gt;Parámetros!$B$8,G446="",G446=0)),1,IF(AND(F446&gt;Parámetros!$B$8,F446&lt;=Parámetros!$D$8,OR(Listas!G446&gt;Parámetros!$B$8,G446="",G446=0)),1,0)))</f>
        <v>1</v>
      </c>
      <c r="J446" s="113">
        <f>IF(H446=1,
IF(AND(OR(F446=0,F446=""),OR(G446=0,G446="")),Parámetros!$D$5-Parámetros!$B$5+1,
IF(AND(OR(F446&lt;=Parámetros!$B$5,F446=0,F446=""),OR(G446&gt;Parámetros!$D$5,G446="",G446=0)),Parámetros!$D$5-Parámetros!$B$5+1,
IF(AND(OR(F446&lt;=Parámetros!$B$5,F446=0,F446=""),G446&lt;=Parámetros!$D$5),IF(OR(G446="",G446=0),Parámetros!$D$5-Parámetros!$B$5+1,G446-Parámetros!$B$5+1),
IF(AND(F446&gt;Parámetros!$B$5,OR(G446&gt;Parámetros!$D$5,G446="",G446=0)),Parámetros!$D$5-F446+1,
IF(AND(F446&gt;Parámetros!$B$5,G446&lt;=Parámetros!$D$5),G446-F446+1))))),0)
-
IF(H446=1,
COUNTIFS('Selección días no hábiles'!A:A,
IF(OR(F446=0,F446="",F446&lt;Parámetros!$B$5),"&gt;="&amp;Parámetros!$B$5,"&gt;="&amp;Listas!F446),
'Selección días no hábiles'!A:A,
IF(OR(G446=0,G446="",G446&gt;=Parámetros!$D$5),"&lt;="&amp;Parámetros!$D$5,"&lt;="&amp;Listas!G446),
'Selección días no hábiles'!C:C,"X"),0)</f>
        <v>43709</v>
      </c>
      <c r="K446" s="113">
        <f>IF(I446=1,
IF(AND(OR(F446=0,F446=""),OR(G446=0,G446="")),Parámetros!$D$8-Parámetros!$B$8+1,
IF(AND(F446&lt;=Parámetros!$B$8,OR(G446&gt;Parámetros!$D$8,G446="",G446=0)),Parámetros!$D$8-Parámetros!$B$8+1,
IF(AND(F446&lt;=Parámetros!$B$8,G446&lt;=Parámetros!$D$8),IF(OR(G446="",G446=0),Parámetros!$D$8-Parámetros!$B$8+1,G446-Parámetros!$B$8+1),
IF(AND(F446&gt;Parámetros!$B$8,OR(G446&gt;Parámetros!$D$8,G446="",G446=0)),Parámetros!$D$8-F446+1,
IF(AND(F446&gt;Parámetros!$B$8,G446&lt;=Parámetros!$D$8),G446-F446+1))))),0)
-
IF(I446=1,
COUNTIFS('Selección días no hábiles'!A:A,
IF(OR(F446=0,F446="",F446&lt;Parámetros!$B$8),"&gt;="&amp;Parámetros!$B$8,"&gt;="&amp;Listas!F446),
'Selección días no hábiles'!A:A,
IF(OR(G446=0,G446="",G446&gt;=Parámetros!$D$8),"&lt;="&amp;Parámetros!$D$8,"&lt;="&amp;Listas!G446),
'Selección días no hábiles'!C:C,"X"),0)</f>
        <v>1</v>
      </c>
    </row>
    <row r="447" spans="1:11">
      <c r="A447" s="23"/>
      <c r="B447" s="152">
        <v>31956323</v>
      </c>
      <c r="C447" s="153" t="s">
        <v>682</v>
      </c>
      <c r="D447" s="153" t="s">
        <v>1724</v>
      </c>
      <c r="E447" s="154" t="s">
        <v>242</v>
      </c>
      <c r="F447" s="146">
        <v>0</v>
      </c>
      <c r="G447" s="146">
        <v>0</v>
      </c>
      <c r="H447" s="113">
        <f>+IF(AND(OR(F447="",F447=0),OR(G447="",G447=0)),1,IF(AND(OR(F447&lt;=Parámetros!$B$5,F447=0,F447=""),OR(G447&gt;Parámetros!$B$5,G447="",G447=0)),1,IF(AND(F447&gt;Parámetros!$B$5,F447&lt;=Parámetros!$D$5,OR(Listas!G447&gt;Parámetros!$B$5,G447="",G447=0)),1,0)))</f>
        <v>1</v>
      </c>
      <c r="I447" s="113">
        <f>+IF(AND(OR(F447="",F447=0),OR(G447="",G447=0)),1,IF(AND(OR(F447&lt;=Parámetros!$B$8,F447=0,F447=""),OR(G447&gt;Parámetros!$B$8,G447="",G447=0)),1,IF(AND(F447&gt;Parámetros!$B$8,F447&lt;=Parámetros!$D$8,OR(Listas!G447&gt;Parámetros!$B$8,G447="",G447=0)),1,0)))</f>
        <v>1</v>
      </c>
      <c r="J447" s="113">
        <f>IF(H447=1,
IF(AND(OR(F447=0,F447=""),OR(G447=0,G447="")),Parámetros!$D$5-Parámetros!$B$5+1,
IF(AND(OR(F447&lt;=Parámetros!$B$5,F447=0,F447=""),OR(G447&gt;Parámetros!$D$5,G447="",G447=0)),Parámetros!$D$5-Parámetros!$B$5+1,
IF(AND(OR(F447&lt;=Parámetros!$B$5,F447=0,F447=""),G447&lt;=Parámetros!$D$5),IF(OR(G447="",G447=0),Parámetros!$D$5-Parámetros!$B$5+1,G447-Parámetros!$B$5+1),
IF(AND(F447&gt;Parámetros!$B$5,OR(G447&gt;Parámetros!$D$5,G447="",G447=0)),Parámetros!$D$5-F447+1,
IF(AND(F447&gt;Parámetros!$B$5,G447&lt;=Parámetros!$D$5),G447-F447+1))))),0)
-
IF(H447=1,
COUNTIFS('Selección días no hábiles'!A:A,
IF(OR(F447=0,F447="",F447&lt;Parámetros!$B$5),"&gt;="&amp;Parámetros!$B$5,"&gt;="&amp;Listas!F447),
'Selección días no hábiles'!A:A,
IF(OR(G447=0,G447="",G447&gt;=Parámetros!$D$5),"&lt;="&amp;Parámetros!$D$5,"&lt;="&amp;Listas!G447),
'Selección días no hábiles'!C:C,"X"),0)</f>
        <v>43709</v>
      </c>
      <c r="K447" s="113">
        <f>IF(I447=1,
IF(AND(OR(F447=0,F447=""),OR(G447=0,G447="")),Parámetros!$D$8-Parámetros!$B$8+1,
IF(AND(F447&lt;=Parámetros!$B$8,OR(G447&gt;Parámetros!$D$8,G447="",G447=0)),Parámetros!$D$8-Parámetros!$B$8+1,
IF(AND(F447&lt;=Parámetros!$B$8,G447&lt;=Parámetros!$D$8),IF(OR(G447="",G447=0),Parámetros!$D$8-Parámetros!$B$8+1,G447-Parámetros!$B$8+1),
IF(AND(F447&gt;Parámetros!$B$8,OR(G447&gt;Parámetros!$D$8,G447="",G447=0)),Parámetros!$D$8-F447+1,
IF(AND(F447&gt;Parámetros!$B$8,G447&lt;=Parámetros!$D$8),G447-F447+1))))),0)
-
IF(I447=1,
COUNTIFS('Selección días no hábiles'!A:A,
IF(OR(F447=0,F447="",F447&lt;Parámetros!$B$8),"&gt;="&amp;Parámetros!$B$8,"&gt;="&amp;Listas!F447),
'Selección días no hábiles'!A:A,
IF(OR(G447=0,G447="",G447&gt;=Parámetros!$D$8),"&lt;="&amp;Parámetros!$D$8,"&lt;="&amp;Listas!G447),
'Selección días no hábiles'!C:C,"X"),0)</f>
        <v>1</v>
      </c>
    </row>
    <row r="448" spans="1:11">
      <c r="A448" s="23"/>
      <c r="B448" s="152">
        <v>23814016</v>
      </c>
      <c r="C448" s="153" t="s">
        <v>683</v>
      </c>
      <c r="D448" s="153" t="s">
        <v>1725</v>
      </c>
      <c r="E448" s="154" t="s">
        <v>242</v>
      </c>
      <c r="F448" s="146">
        <v>0</v>
      </c>
      <c r="G448" s="146">
        <v>0</v>
      </c>
      <c r="H448" s="113">
        <f>+IF(AND(OR(F448="",F448=0),OR(G448="",G448=0)),1,IF(AND(OR(F448&lt;=Parámetros!$B$5,F448=0,F448=""),OR(G448&gt;Parámetros!$B$5,G448="",G448=0)),1,IF(AND(F448&gt;Parámetros!$B$5,F448&lt;=Parámetros!$D$5,OR(Listas!G448&gt;Parámetros!$B$5,G448="",G448=0)),1,0)))</f>
        <v>1</v>
      </c>
      <c r="I448" s="113">
        <f>+IF(AND(OR(F448="",F448=0),OR(G448="",G448=0)),1,IF(AND(OR(F448&lt;=Parámetros!$B$8,F448=0,F448=""),OR(G448&gt;Parámetros!$B$8,G448="",G448=0)),1,IF(AND(F448&gt;Parámetros!$B$8,F448&lt;=Parámetros!$D$8,OR(Listas!G448&gt;Parámetros!$B$8,G448="",G448=0)),1,0)))</f>
        <v>1</v>
      </c>
      <c r="J448" s="113">
        <f>IF(H448=1,
IF(AND(OR(F448=0,F448=""),OR(G448=0,G448="")),Parámetros!$D$5-Parámetros!$B$5+1,
IF(AND(OR(F448&lt;=Parámetros!$B$5,F448=0,F448=""),OR(G448&gt;Parámetros!$D$5,G448="",G448=0)),Parámetros!$D$5-Parámetros!$B$5+1,
IF(AND(OR(F448&lt;=Parámetros!$B$5,F448=0,F448=""),G448&lt;=Parámetros!$D$5),IF(OR(G448="",G448=0),Parámetros!$D$5-Parámetros!$B$5+1,G448-Parámetros!$B$5+1),
IF(AND(F448&gt;Parámetros!$B$5,OR(G448&gt;Parámetros!$D$5,G448="",G448=0)),Parámetros!$D$5-F448+1,
IF(AND(F448&gt;Parámetros!$B$5,G448&lt;=Parámetros!$D$5),G448-F448+1))))),0)
-
IF(H448=1,
COUNTIFS('Selección días no hábiles'!A:A,
IF(OR(F448=0,F448="",F448&lt;Parámetros!$B$5),"&gt;="&amp;Parámetros!$B$5,"&gt;="&amp;Listas!F448),
'Selección días no hábiles'!A:A,
IF(OR(G448=0,G448="",G448&gt;=Parámetros!$D$5),"&lt;="&amp;Parámetros!$D$5,"&lt;="&amp;Listas!G448),
'Selección días no hábiles'!C:C,"X"),0)</f>
        <v>43709</v>
      </c>
      <c r="K448" s="113">
        <f>IF(I448=1,
IF(AND(OR(F448=0,F448=""),OR(G448=0,G448="")),Parámetros!$D$8-Parámetros!$B$8+1,
IF(AND(F448&lt;=Parámetros!$B$8,OR(G448&gt;Parámetros!$D$8,G448="",G448=0)),Parámetros!$D$8-Parámetros!$B$8+1,
IF(AND(F448&lt;=Parámetros!$B$8,G448&lt;=Parámetros!$D$8),IF(OR(G448="",G448=0),Parámetros!$D$8-Parámetros!$B$8+1,G448-Parámetros!$B$8+1),
IF(AND(F448&gt;Parámetros!$B$8,OR(G448&gt;Parámetros!$D$8,G448="",G448=0)),Parámetros!$D$8-F448+1,
IF(AND(F448&gt;Parámetros!$B$8,G448&lt;=Parámetros!$D$8),G448-F448+1))))),0)
-
IF(I448=1,
COUNTIFS('Selección días no hábiles'!A:A,
IF(OR(F448=0,F448="",F448&lt;Parámetros!$B$8),"&gt;="&amp;Parámetros!$B$8,"&gt;="&amp;Listas!F448),
'Selección días no hábiles'!A:A,
IF(OR(G448=0,G448="",G448&gt;=Parámetros!$D$8),"&lt;="&amp;Parámetros!$D$8,"&lt;="&amp;Listas!G448),
'Selección días no hábiles'!C:C,"X"),0)</f>
        <v>1</v>
      </c>
    </row>
    <row r="449" spans="1:11">
      <c r="A449" s="23"/>
      <c r="B449" s="152">
        <v>32298581</v>
      </c>
      <c r="C449" s="153" t="s">
        <v>684</v>
      </c>
      <c r="D449" s="153" t="s">
        <v>1726</v>
      </c>
      <c r="E449" s="154" t="s">
        <v>242</v>
      </c>
      <c r="F449" s="146">
        <v>0</v>
      </c>
      <c r="G449" s="146">
        <v>0</v>
      </c>
      <c r="H449" s="113">
        <f>+IF(AND(OR(F449="",F449=0),OR(G449="",G449=0)),1,IF(AND(OR(F449&lt;=Parámetros!$B$5,F449=0,F449=""),OR(G449&gt;Parámetros!$B$5,G449="",G449=0)),1,IF(AND(F449&gt;Parámetros!$B$5,F449&lt;=Parámetros!$D$5,OR(Listas!G449&gt;Parámetros!$B$5,G449="",G449=0)),1,0)))</f>
        <v>1</v>
      </c>
      <c r="I449" s="113">
        <f>+IF(AND(OR(F449="",F449=0),OR(G449="",G449=0)),1,IF(AND(OR(F449&lt;=Parámetros!$B$8,F449=0,F449=""),OR(G449&gt;Parámetros!$B$8,G449="",G449=0)),1,IF(AND(F449&gt;Parámetros!$B$8,F449&lt;=Parámetros!$D$8,OR(Listas!G449&gt;Parámetros!$B$8,G449="",G449=0)),1,0)))</f>
        <v>1</v>
      </c>
      <c r="J449" s="113">
        <f>IF(H449=1,
IF(AND(OR(F449=0,F449=""),OR(G449=0,G449="")),Parámetros!$D$5-Parámetros!$B$5+1,
IF(AND(OR(F449&lt;=Parámetros!$B$5,F449=0,F449=""),OR(G449&gt;Parámetros!$D$5,G449="",G449=0)),Parámetros!$D$5-Parámetros!$B$5+1,
IF(AND(OR(F449&lt;=Parámetros!$B$5,F449=0,F449=""),G449&lt;=Parámetros!$D$5),IF(OR(G449="",G449=0),Parámetros!$D$5-Parámetros!$B$5+1,G449-Parámetros!$B$5+1),
IF(AND(F449&gt;Parámetros!$B$5,OR(G449&gt;Parámetros!$D$5,G449="",G449=0)),Parámetros!$D$5-F449+1,
IF(AND(F449&gt;Parámetros!$B$5,G449&lt;=Parámetros!$D$5),G449-F449+1))))),0)
-
IF(H449=1,
COUNTIFS('Selección días no hábiles'!A:A,
IF(OR(F449=0,F449="",F449&lt;Parámetros!$B$5),"&gt;="&amp;Parámetros!$B$5,"&gt;="&amp;Listas!F449),
'Selección días no hábiles'!A:A,
IF(OR(G449=0,G449="",G449&gt;=Parámetros!$D$5),"&lt;="&amp;Parámetros!$D$5,"&lt;="&amp;Listas!G449),
'Selección días no hábiles'!C:C,"X"),0)</f>
        <v>43709</v>
      </c>
      <c r="K449" s="113">
        <f>IF(I449=1,
IF(AND(OR(F449=0,F449=""),OR(G449=0,G449="")),Parámetros!$D$8-Parámetros!$B$8+1,
IF(AND(F449&lt;=Parámetros!$B$8,OR(G449&gt;Parámetros!$D$8,G449="",G449=0)),Parámetros!$D$8-Parámetros!$B$8+1,
IF(AND(F449&lt;=Parámetros!$B$8,G449&lt;=Parámetros!$D$8),IF(OR(G449="",G449=0),Parámetros!$D$8-Parámetros!$B$8+1,G449-Parámetros!$B$8+1),
IF(AND(F449&gt;Parámetros!$B$8,OR(G449&gt;Parámetros!$D$8,G449="",G449=0)),Parámetros!$D$8-F449+1,
IF(AND(F449&gt;Parámetros!$B$8,G449&lt;=Parámetros!$D$8),G449-F449+1))))),0)
-
IF(I449=1,
COUNTIFS('Selección días no hábiles'!A:A,
IF(OR(F449=0,F449="",F449&lt;Parámetros!$B$8),"&gt;="&amp;Parámetros!$B$8,"&gt;="&amp;Listas!F449),
'Selección días no hábiles'!A:A,
IF(OR(G449=0,G449="",G449&gt;=Parámetros!$D$8),"&lt;="&amp;Parámetros!$D$8,"&lt;="&amp;Listas!G449),
'Selección días no hábiles'!C:C,"X"),0)</f>
        <v>1</v>
      </c>
    </row>
    <row r="450" spans="1:11">
      <c r="A450" s="23"/>
      <c r="B450" s="152">
        <v>26600771</v>
      </c>
      <c r="C450" s="153" t="s">
        <v>685</v>
      </c>
      <c r="D450" s="153" t="s">
        <v>1727</v>
      </c>
      <c r="E450" s="154" t="s">
        <v>242</v>
      </c>
      <c r="F450" s="146">
        <v>0</v>
      </c>
      <c r="G450" s="146">
        <v>0</v>
      </c>
      <c r="H450" s="113">
        <f>+IF(AND(OR(F450="",F450=0),OR(G450="",G450=0)),1,IF(AND(OR(F450&lt;=Parámetros!$B$5,F450=0,F450=""),OR(G450&gt;Parámetros!$B$5,G450="",G450=0)),1,IF(AND(F450&gt;Parámetros!$B$5,F450&lt;=Parámetros!$D$5,OR(Listas!G450&gt;Parámetros!$B$5,G450="",G450=0)),1,0)))</f>
        <v>1</v>
      </c>
      <c r="I450" s="113">
        <f>+IF(AND(OR(F450="",F450=0),OR(G450="",G450=0)),1,IF(AND(OR(F450&lt;=Parámetros!$B$8,F450=0,F450=""),OR(G450&gt;Parámetros!$B$8,G450="",G450=0)),1,IF(AND(F450&gt;Parámetros!$B$8,F450&lt;=Parámetros!$D$8,OR(Listas!G450&gt;Parámetros!$B$8,G450="",G450=0)),1,0)))</f>
        <v>1</v>
      </c>
      <c r="J450" s="113">
        <f>IF(H450=1,
IF(AND(OR(F450=0,F450=""),OR(G450=0,G450="")),Parámetros!$D$5-Parámetros!$B$5+1,
IF(AND(OR(F450&lt;=Parámetros!$B$5,F450=0,F450=""),OR(G450&gt;Parámetros!$D$5,G450="",G450=0)),Parámetros!$D$5-Parámetros!$B$5+1,
IF(AND(OR(F450&lt;=Parámetros!$B$5,F450=0,F450=""),G450&lt;=Parámetros!$D$5),IF(OR(G450="",G450=0),Parámetros!$D$5-Parámetros!$B$5+1,G450-Parámetros!$B$5+1),
IF(AND(F450&gt;Parámetros!$B$5,OR(G450&gt;Parámetros!$D$5,G450="",G450=0)),Parámetros!$D$5-F450+1,
IF(AND(F450&gt;Parámetros!$B$5,G450&lt;=Parámetros!$D$5),G450-F450+1))))),0)
-
IF(H450=1,
COUNTIFS('Selección días no hábiles'!A:A,
IF(OR(F450=0,F450="",F450&lt;Parámetros!$B$5),"&gt;="&amp;Parámetros!$B$5,"&gt;="&amp;Listas!F450),
'Selección días no hábiles'!A:A,
IF(OR(G450=0,G450="",G450&gt;=Parámetros!$D$5),"&lt;="&amp;Parámetros!$D$5,"&lt;="&amp;Listas!G450),
'Selección días no hábiles'!C:C,"X"),0)</f>
        <v>43709</v>
      </c>
      <c r="K450" s="113">
        <f>IF(I450=1,
IF(AND(OR(F450=0,F450=""),OR(G450=0,G450="")),Parámetros!$D$8-Parámetros!$B$8+1,
IF(AND(F450&lt;=Parámetros!$B$8,OR(G450&gt;Parámetros!$D$8,G450="",G450=0)),Parámetros!$D$8-Parámetros!$B$8+1,
IF(AND(F450&lt;=Parámetros!$B$8,G450&lt;=Parámetros!$D$8),IF(OR(G450="",G450=0),Parámetros!$D$8-Parámetros!$B$8+1,G450-Parámetros!$B$8+1),
IF(AND(F450&gt;Parámetros!$B$8,OR(G450&gt;Parámetros!$D$8,G450="",G450=0)),Parámetros!$D$8-F450+1,
IF(AND(F450&gt;Parámetros!$B$8,G450&lt;=Parámetros!$D$8),G450-F450+1))))),0)
-
IF(I450=1,
COUNTIFS('Selección días no hábiles'!A:A,
IF(OR(F450=0,F450="",F450&lt;Parámetros!$B$8),"&gt;="&amp;Parámetros!$B$8,"&gt;="&amp;Listas!F450),
'Selección días no hábiles'!A:A,
IF(OR(G450=0,G450="",G450&gt;=Parámetros!$D$8),"&lt;="&amp;Parámetros!$D$8,"&lt;="&amp;Listas!G450),
'Selección días no hábiles'!C:C,"X"),0)</f>
        <v>1</v>
      </c>
    </row>
    <row r="451" spans="1:11">
      <c r="A451" s="23"/>
      <c r="B451" s="152">
        <v>33500020</v>
      </c>
      <c r="C451" s="153" t="s">
        <v>686</v>
      </c>
      <c r="D451" s="153" t="s">
        <v>1728</v>
      </c>
      <c r="E451" s="154" t="s">
        <v>242</v>
      </c>
      <c r="F451" s="146">
        <v>0</v>
      </c>
      <c r="G451" s="146">
        <v>0</v>
      </c>
      <c r="H451" s="113">
        <f>+IF(AND(OR(F451="",F451=0),OR(G451="",G451=0)),1,IF(AND(OR(F451&lt;=Parámetros!$B$5,F451=0,F451=""),OR(G451&gt;Parámetros!$B$5,G451="",G451=0)),1,IF(AND(F451&gt;Parámetros!$B$5,F451&lt;=Parámetros!$D$5,OR(Listas!G451&gt;Parámetros!$B$5,G451="",G451=0)),1,0)))</f>
        <v>1</v>
      </c>
      <c r="I451" s="113">
        <f>+IF(AND(OR(F451="",F451=0),OR(G451="",G451=0)),1,IF(AND(OR(F451&lt;=Parámetros!$B$8,F451=0,F451=""),OR(G451&gt;Parámetros!$B$8,G451="",G451=0)),1,IF(AND(F451&gt;Parámetros!$B$8,F451&lt;=Parámetros!$D$8,OR(Listas!G451&gt;Parámetros!$B$8,G451="",G451=0)),1,0)))</f>
        <v>1</v>
      </c>
      <c r="J451" s="113">
        <f>IF(H451=1,
IF(AND(OR(F451=0,F451=""),OR(G451=0,G451="")),Parámetros!$D$5-Parámetros!$B$5+1,
IF(AND(OR(F451&lt;=Parámetros!$B$5,F451=0,F451=""),OR(G451&gt;Parámetros!$D$5,G451="",G451=0)),Parámetros!$D$5-Parámetros!$B$5+1,
IF(AND(OR(F451&lt;=Parámetros!$B$5,F451=0,F451=""),G451&lt;=Parámetros!$D$5),IF(OR(G451="",G451=0),Parámetros!$D$5-Parámetros!$B$5+1,G451-Parámetros!$B$5+1),
IF(AND(F451&gt;Parámetros!$B$5,OR(G451&gt;Parámetros!$D$5,G451="",G451=0)),Parámetros!$D$5-F451+1,
IF(AND(F451&gt;Parámetros!$B$5,G451&lt;=Parámetros!$D$5),G451-F451+1))))),0)
-
IF(H451=1,
COUNTIFS('Selección días no hábiles'!A:A,
IF(OR(F451=0,F451="",F451&lt;Parámetros!$B$5),"&gt;="&amp;Parámetros!$B$5,"&gt;="&amp;Listas!F451),
'Selección días no hábiles'!A:A,
IF(OR(G451=0,G451="",G451&gt;=Parámetros!$D$5),"&lt;="&amp;Parámetros!$D$5,"&lt;="&amp;Listas!G451),
'Selección días no hábiles'!C:C,"X"),0)</f>
        <v>43709</v>
      </c>
      <c r="K451" s="113">
        <f>IF(I451=1,
IF(AND(OR(F451=0,F451=""),OR(G451=0,G451="")),Parámetros!$D$8-Parámetros!$B$8+1,
IF(AND(F451&lt;=Parámetros!$B$8,OR(G451&gt;Parámetros!$D$8,G451="",G451=0)),Parámetros!$D$8-Parámetros!$B$8+1,
IF(AND(F451&lt;=Parámetros!$B$8,G451&lt;=Parámetros!$D$8),IF(OR(G451="",G451=0),Parámetros!$D$8-Parámetros!$B$8+1,G451-Parámetros!$B$8+1),
IF(AND(F451&gt;Parámetros!$B$8,OR(G451&gt;Parámetros!$D$8,G451="",G451=0)),Parámetros!$D$8-F451+1,
IF(AND(F451&gt;Parámetros!$B$8,G451&lt;=Parámetros!$D$8),G451-F451+1))))),0)
-
IF(I451=1,
COUNTIFS('Selección días no hábiles'!A:A,
IF(OR(F451=0,F451="",F451&lt;Parámetros!$B$8),"&gt;="&amp;Parámetros!$B$8,"&gt;="&amp;Listas!F451),
'Selección días no hábiles'!A:A,
IF(OR(G451=0,G451="",G451&gt;=Parámetros!$D$8),"&lt;="&amp;Parámetros!$D$8,"&lt;="&amp;Listas!G451),
'Selección días no hábiles'!C:C,"X"),0)</f>
        <v>1</v>
      </c>
    </row>
    <row r="452" spans="1:11">
      <c r="A452" s="23"/>
      <c r="B452" s="152">
        <v>34114789</v>
      </c>
      <c r="C452" s="153" t="s">
        <v>687</v>
      </c>
      <c r="D452" s="153" t="s">
        <v>1729</v>
      </c>
      <c r="E452" s="154" t="s">
        <v>242</v>
      </c>
      <c r="F452" s="146">
        <v>0</v>
      </c>
      <c r="G452" s="146">
        <v>0</v>
      </c>
      <c r="H452" s="113">
        <f>+IF(AND(OR(F452="",F452=0),OR(G452="",G452=0)),1,IF(AND(OR(F452&lt;=Parámetros!$B$5,F452=0,F452=""),OR(G452&gt;Parámetros!$B$5,G452="",G452=0)),1,IF(AND(F452&gt;Parámetros!$B$5,F452&lt;=Parámetros!$D$5,OR(Listas!G452&gt;Parámetros!$B$5,G452="",G452=0)),1,0)))</f>
        <v>1</v>
      </c>
      <c r="I452" s="113">
        <f>+IF(AND(OR(F452="",F452=0),OR(G452="",G452=0)),1,IF(AND(OR(F452&lt;=Parámetros!$B$8,F452=0,F452=""),OR(G452&gt;Parámetros!$B$8,G452="",G452=0)),1,IF(AND(F452&gt;Parámetros!$B$8,F452&lt;=Parámetros!$D$8,OR(Listas!G452&gt;Parámetros!$B$8,G452="",G452=0)),1,0)))</f>
        <v>1</v>
      </c>
      <c r="J452" s="113">
        <f>IF(H452=1,
IF(AND(OR(F452=0,F452=""),OR(G452=0,G452="")),Parámetros!$D$5-Parámetros!$B$5+1,
IF(AND(OR(F452&lt;=Parámetros!$B$5,F452=0,F452=""),OR(G452&gt;Parámetros!$D$5,G452="",G452=0)),Parámetros!$D$5-Parámetros!$B$5+1,
IF(AND(OR(F452&lt;=Parámetros!$B$5,F452=0,F452=""),G452&lt;=Parámetros!$D$5),IF(OR(G452="",G452=0),Parámetros!$D$5-Parámetros!$B$5+1,G452-Parámetros!$B$5+1),
IF(AND(F452&gt;Parámetros!$B$5,OR(G452&gt;Parámetros!$D$5,G452="",G452=0)),Parámetros!$D$5-F452+1,
IF(AND(F452&gt;Parámetros!$B$5,G452&lt;=Parámetros!$D$5),G452-F452+1))))),0)
-
IF(H452=1,
COUNTIFS('Selección días no hábiles'!A:A,
IF(OR(F452=0,F452="",F452&lt;Parámetros!$B$5),"&gt;="&amp;Parámetros!$B$5,"&gt;="&amp;Listas!F452),
'Selección días no hábiles'!A:A,
IF(OR(G452=0,G452="",G452&gt;=Parámetros!$D$5),"&lt;="&amp;Parámetros!$D$5,"&lt;="&amp;Listas!G452),
'Selección días no hábiles'!C:C,"X"),0)</f>
        <v>43709</v>
      </c>
      <c r="K452" s="113">
        <f>IF(I452=1,
IF(AND(OR(F452=0,F452=""),OR(G452=0,G452="")),Parámetros!$D$8-Parámetros!$B$8+1,
IF(AND(F452&lt;=Parámetros!$B$8,OR(G452&gt;Parámetros!$D$8,G452="",G452=0)),Parámetros!$D$8-Parámetros!$B$8+1,
IF(AND(F452&lt;=Parámetros!$B$8,G452&lt;=Parámetros!$D$8),IF(OR(G452="",G452=0),Parámetros!$D$8-Parámetros!$B$8+1,G452-Parámetros!$B$8+1),
IF(AND(F452&gt;Parámetros!$B$8,OR(G452&gt;Parámetros!$D$8,G452="",G452=0)),Parámetros!$D$8-F452+1,
IF(AND(F452&gt;Parámetros!$B$8,G452&lt;=Parámetros!$D$8),G452-F452+1))))),0)
-
IF(I452=1,
COUNTIFS('Selección días no hábiles'!A:A,
IF(OR(F452=0,F452="",F452&lt;Parámetros!$B$8),"&gt;="&amp;Parámetros!$B$8,"&gt;="&amp;Listas!F452),
'Selección días no hábiles'!A:A,
IF(OR(G452=0,G452="",G452&gt;=Parámetros!$D$8),"&lt;="&amp;Parámetros!$D$8,"&lt;="&amp;Listas!G452),
'Selección días no hábiles'!C:C,"X"),0)</f>
        <v>1</v>
      </c>
    </row>
    <row r="453" spans="1:11">
      <c r="A453" s="23"/>
      <c r="B453" s="152">
        <v>29447327</v>
      </c>
      <c r="C453" s="153" t="s">
        <v>688</v>
      </c>
      <c r="D453" s="153" t="s">
        <v>1730</v>
      </c>
      <c r="E453" s="154" t="s">
        <v>242</v>
      </c>
      <c r="F453" s="146">
        <v>0</v>
      </c>
      <c r="G453" s="146">
        <v>0</v>
      </c>
      <c r="H453" s="113">
        <f>+IF(AND(OR(F453="",F453=0),OR(G453="",G453=0)),1,IF(AND(OR(F453&lt;=Parámetros!$B$5,F453=0,F453=""),OR(G453&gt;Parámetros!$B$5,G453="",G453=0)),1,IF(AND(F453&gt;Parámetros!$B$5,F453&lt;=Parámetros!$D$5,OR(Listas!G453&gt;Parámetros!$B$5,G453="",G453=0)),1,0)))</f>
        <v>1</v>
      </c>
      <c r="I453" s="113">
        <f>+IF(AND(OR(F453="",F453=0),OR(G453="",G453=0)),1,IF(AND(OR(F453&lt;=Parámetros!$B$8,F453=0,F453=""),OR(G453&gt;Parámetros!$B$8,G453="",G453=0)),1,IF(AND(F453&gt;Parámetros!$B$8,F453&lt;=Parámetros!$D$8,OR(Listas!G453&gt;Parámetros!$B$8,G453="",G453=0)),1,0)))</f>
        <v>1</v>
      </c>
      <c r="J453" s="113">
        <f>IF(H453=1,
IF(AND(OR(F453=0,F453=""),OR(G453=0,G453="")),Parámetros!$D$5-Parámetros!$B$5+1,
IF(AND(OR(F453&lt;=Parámetros!$B$5,F453=0,F453=""),OR(G453&gt;Parámetros!$D$5,G453="",G453=0)),Parámetros!$D$5-Parámetros!$B$5+1,
IF(AND(OR(F453&lt;=Parámetros!$B$5,F453=0,F453=""),G453&lt;=Parámetros!$D$5),IF(OR(G453="",G453=0),Parámetros!$D$5-Parámetros!$B$5+1,G453-Parámetros!$B$5+1),
IF(AND(F453&gt;Parámetros!$B$5,OR(G453&gt;Parámetros!$D$5,G453="",G453=0)),Parámetros!$D$5-F453+1,
IF(AND(F453&gt;Parámetros!$B$5,G453&lt;=Parámetros!$D$5),G453-F453+1))))),0)
-
IF(H453=1,
COUNTIFS('Selección días no hábiles'!A:A,
IF(OR(F453=0,F453="",F453&lt;Parámetros!$B$5),"&gt;="&amp;Parámetros!$B$5,"&gt;="&amp;Listas!F453),
'Selección días no hábiles'!A:A,
IF(OR(G453=0,G453="",G453&gt;=Parámetros!$D$5),"&lt;="&amp;Parámetros!$D$5,"&lt;="&amp;Listas!G453),
'Selección días no hábiles'!C:C,"X"),0)</f>
        <v>43709</v>
      </c>
      <c r="K453" s="113">
        <f>IF(I453=1,
IF(AND(OR(F453=0,F453=""),OR(G453=0,G453="")),Parámetros!$D$8-Parámetros!$B$8+1,
IF(AND(F453&lt;=Parámetros!$B$8,OR(G453&gt;Parámetros!$D$8,G453="",G453=0)),Parámetros!$D$8-Parámetros!$B$8+1,
IF(AND(F453&lt;=Parámetros!$B$8,G453&lt;=Parámetros!$D$8),IF(OR(G453="",G453=0),Parámetros!$D$8-Parámetros!$B$8+1,G453-Parámetros!$B$8+1),
IF(AND(F453&gt;Parámetros!$B$8,OR(G453&gt;Parámetros!$D$8,G453="",G453=0)),Parámetros!$D$8-F453+1,
IF(AND(F453&gt;Parámetros!$B$8,G453&lt;=Parámetros!$D$8),G453-F453+1))))),0)
-
IF(I453=1,
COUNTIFS('Selección días no hábiles'!A:A,
IF(OR(F453=0,F453="",F453&lt;Parámetros!$B$8),"&gt;="&amp;Parámetros!$B$8,"&gt;="&amp;Listas!F453),
'Selección días no hábiles'!A:A,
IF(OR(G453=0,G453="",G453&gt;=Parámetros!$D$8),"&lt;="&amp;Parámetros!$D$8,"&lt;="&amp;Listas!G453),
'Selección días no hábiles'!C:C,"X"),0)</f>
        <v>1</v>
      </c>
    </row>
    <row r="454" spans="1:11">
      <c r="A454" s="23"/>
      <c r="B454" s="152">
        <v>30184111</v>
      </c>
      <c r="C454" s="153" t="s">
        <v>689</v>
      </c>
      <c r="D454" s="153" t="s">
        <v>1731</v>
      </c>
      <c r="E454" s="154" t="s">
        <v>242</v>
      </c>
      <c r="F454" s="146">
        <v>0</v>
      </c>
      <c r="G454" s="146">
        <v>0</v>
      </c>
      <c r="H454" s="113">
        <f>+IF(AND(OR(F454="",F454=0),OR(G454="",G454=0)),1,IF(AND(OR(F454&lt;=Parámetros!$B$5,F454=0,F454=""),OR(G454&gt;Parámetros!$B$5,G454="",G454=0)),1,IF(AND(F454&gt;Parámetros!$B$5,F454&lt;=Parámetros!$D$5,OR(Listas!G454&gt;Parámetros!$B$5,G454="",G454=0)),1,0)))</f>
        <v>1</v>
      </c>
      <c r="I454" s="113">
        <f>+IF(AND(OR(F454="",F454=0),OR(G454="",G454=0)),1,IF(AND(OR(F454&lt;=Parámetros!$B$8,F454=0,F454=""),OR(G454&gt;Parámetros!$B$8,G454="",G454=0)),1,IF(AND(F454&gt;Parámetros!$B$8,F454&lt;=Parámetros!$D$8,OR(Listas!G454&gt;Parámetros!$B$8,G454="",G454=0)),1,0)))</f>
        <v>1</v>
      </c>
      <c r="J454" s="113">
        <f>IF(H454=1,
IF(AND(OR(F454=0,F454=""),OR(G454=0,G454="")),Parámetros!$D$5-Parámetros!$B$5+1,
IF(AND(OR(F454&lt;=Parámetros!$B$5,F454=0,F454=""),OR(G454&gt;Parámetros!$D$5,G454="",G454=0)),Parámetros!$D$5-Parámetros!$B$5+1,
IF(AND(OR(F454&lt;=Parámetros!$B$5,F454=0,F454=""),G454&lt;=Parámetros!$D$5),IF(OR(G454="",G454=0),Parámetros!$D$5-Parámetros!$B$5+1,G454-Parámetros!$B$5+1),
IF(AND(F454&gt;Parámetros!$B$5,OR(G454&gt;Parámetros!$D$5,G454="",G454=0)),Parámetros!$D$5-F454+1,
IF(AND(F454&gt;Parámetros!$B$5,G454&lt;=Parámetros!$D$5),G454-F454+1))))),0)
-
IF(H454=1,
COUNTIFS('Selección días no hábiles'!A:A,
IF(OR(F454=0,F454="",F454&lt;Parámetros!$B$5),"&gt;="&amp;Parámetros!$B$5,"&gt;="&amp;Listas!F454),
'Selección días no hábiles'!A:A,
IF(OR(G454=0,G454="",G454&gt;=Parámetros!$D$5),"&lt;="&amp;Parámetros!$D$5,"&lt;="&amp;Listas!G454),
'Selección días no hábiles'!C:C,"X"),0)</f>
        <v>43709</v>
      </c>
      <c r="K454" s="113">
        <f>IF(I454=1,
IF(AND(OR(F454=0,F454=""),OR(G454=0,G454="")),Parámetros!$D$8-Parámetros!$B$8+1,
IF(AND(F454&lt;=Parámetros!$B$8,OR(G454&gt;Parámetros!$D$8,G454="",G454=0)),Parámetros!$D$8-Parámetros!$B$8+1,
IF(AND(F454&lt;=Parámetros!$B$8,G454&lt;=Parámetros!$D$8),IF(OR(G454="",G454=0),Parámetros!$D$8-Parámetros!$B$8+1,G454-Parámetros!$B$8+1),
IF(AND(F454&gt;Parámetros!$B$8,OR(G454&gt;Parámetros!$D$8,G454="",G454=0)),Parámetros!$D$8-F454+1,
IF(AND(F454&gt;Parámetros!$B$8,G454&lt;=Parámetros!$D$8),G454-F454+1))))),0)
-
IF(I454=1,
COUNTIFS('Selección días no hábiles'!A:A,
IF(OR(F454=0,F454="",F454&lt;Parámetros!$B$8),"&gt;="&amp;Parámetros!$B$8,"&gt;="&amp;Listas!F454),
'Selección días no hábiles'!A:A,
IF(OR(G454=0,G454="",G454&gt;=Parámetros!$D$8),"&lt;="&amp;Parámetros!$D$8,"&lt;="&amp;Listas!G454),
'Selección días no hábiles'!C:C,"X"),0)</f>
        <v>1</v>
      </c>
    </row>
    <row r="455" spans="1:11">
      <c r="A455" s="23"/>
      <c r="B455" s="152">
        <v>28774556</v>
      </c>
      <c r="C455" s="153" t="s">
        <v>690</v>
      </c>
      <c r="D455" s="153" t="s">
        <v>1732</v>
      </c>
      <c r="E455" s="154" t="s">
        <v>242</v>
      </c>
      <c r="F455" s="146">
        <v>0</v>
      </c>
      <c r="G455" s="146">
        <v>0</v>
      </c>
      <c r="H455" s="113">
        <f>+IF(AND(OR(F455="",F455=0),OR(G455="",G455=0)),1,IF(AND(OR(F455&lt;=Parámetros!$B$5,F455=0,F455=""),OR(G455&gt;Parámetros!$B$5,G455="",G455=0)),1,IF(AND(F455&gt;Parámetros!$B$5,F455&lt;=Parámetros!$D$5,OR(Listas!G455&gt;Parámetros!$B$5,G455="",G455=0)),1,0)))</f>
        <v>1</v>
      </c>
      <c r="I455" s="113">
        <f>+IF(AND(OR(F455="",F455=0),OR(G455="",G455=0)),1,IF(AND(OR(F455&lt;=Parámetros!$B$8,F455=0,F455=""),OR(G455&gt;Parámetros!$B$8,G455="",G455=0)),1,IF(AND(F455&gt;Parámetros!$B$8,F455&lt;=Parámetros!$D$8,OR(Listas!G455&gt;Parámetros!$B$8,G455="",G455=0)),1,0)))</f>
        <v>1</v>
      </c>
      <c r="J455" s="113">
        <f>IF(H455=1,
IF(AND(OR(F455=0,F455=""),OR(G455=0,G455="")),Parámetros!$D$5-Parámetros!$B$5+1,
IF(AND(OR(F455&lt;=Parámetros!$B$5,F455=0,F455=""),OR(G455&gt;Parámetros!$D$5,G455="",G455=0)),Parámetros!$D$5-Parámetros!$B$5+1,
IF(AND(OR(F455&lt;=Parámetros!$B$5,F455=0,F455=""),G455&lt;=Parámetros!$D$5),IF(OR(G455="",G455=0),Parámetros!$D$5-Parámetros!$B$5+1,G455-Parámetros!$B$5+1),
IF(AND(F455&gt;Parámetros!$B$5,OR(G455&gt;Parámetros!$D$5,G455="",G455=0)),Parámetros!$D$5-F455+1,
IF(AND(F455&gt;Parámetros!$B$5,G455&lt;=Parámetros!$D$5),G455-F455+1))))),0)
-
IF(H455=1,
COUNTIFS('Selección días no hábiles'!A:A,
IF(OR(F455=0,F455="",F455&lt;Parámetros!$B$5),"&gt;="&amp;Parámetros!$B$5,"&gt;="&amp;Listas!F455),
'Selección días no hábiles'!A:A,
IF(OR(G455=0,G455="",G455&gt;=Parámetros!$D$5),"&lt;="&amp;Parámetros!$D$5,"&lt;="&amp;Listas!G455),
'Selección días no hábiles'!C:C,"X"),0)</f>
        <v>43709</v>
      </c>
      <c r="K455" s="113">
        <f>IF(I455=1,
IF(AND(OR(F455=0,F455=""),OR(G455=0,G455="")),Parámetros!$D$8-Parámetros!$B$8+1,
IF(AND(F455&lt;=Parámetros!$B$8,OR(G455&gt;Parámetros!$D$8,G455="",G455=0)),Parámetros!$D$8-Parámetros!$B$8+1,
IF(AND(F455&lt;=Parámetros!$B$8,G455&lt;=Parámetros!$D$8),IF(OR(G455="",G455=0),Parámetros!$D$8-Parámetros!$B$8+1,G455-Parámetros!$B$8+1),
IF(AND(F455&gt;Parámetros!$B$8,OR(G455&gt;Parámetros!$D$8,G455="",G455=0)),Parámetros!$D$8-F455+1,
IF(AND(F455&gt;Parámetros!$B$8,G455&lt;=Parámetros!$D$8),G455-F455+1))))),0)
-
IF(I455=1,
COUNTIFS('Selección días no hábiles'!A:A,
IF(OR(F455=0,F455="",F455&lt;Parámetros!$B$8),"&gt;="&amp;Parámetros!$B$8,"&gt;="&amp;Listas!F455),
'Selección días no hábiles'!A:A,
IF(OR(G455=0,G455="",G455&gt;=Parámetros!$D$8),"&lt;="&amp;Parámetros!$D$8,"&lt;="&amp;Listas!G455),
'Selección días no hábiles'!C:C,"X"),0)</f>
        <v>1</v>
      </c>
    </row>
    <row r="456" spans="1:11">
      <c r="A456" s="23"/>
      <c r="B456" s="152">
        <v>22821855</v>
      </c>
      <c r="C456" s="153" t="s">
        <v>691</v>
      </c>
      <c r="D456" s="153" t="s">
        <v>1733</v>
      </c>
      <c r="E456" s="154" t="s">
        <v>242</v>
      </c>
      <c r="F456" s="146">
        <v>0</v>
      </c>
      <c r="G456" s="146">
        <v>0</v>
      </c>
      <c r="H456" s="113">
        <f>+IF(AND(OR(F456="",F456=0),OR(G456="",G456=0)),1,IF(AND(OR(F456&lt;=Parámetros!$B$5,F456=0,F456=""),OR(G456&gt;Parámetros!$B$5,G456="",G456=0)),1,IF(AND(F456&gt;Parámetros!$B$5,F456&lt;=Parámetros!$D$5,OR(Listas!G456&gt;Parámetros!$B$5,G456="",G456=0)),1,0)))</f>
        <v>1</v>
      </c>
      <c r="I456" s="113">
        <f>+IF(AND(OR(F456="",F456=0),OR(G456="",G456=0)),1,IF(AND(OR(F456&lt;=Parámetros!$B$8,F456=0,F456=""),OR(G456&gt;Parámetros!$B$8,G456="",G456=0)),1,IF(AND(F456&gt;Parámetros!$B$8,F456&lt;=Parámetros!$D$8,OR(Listas!G456&gt;Parámetros!$B$8,G456="",G456=0)),1,0)))</f>
        <v>1</v>
      </c>
      <c r="J456" s="113">
        <f>IF(H456=1,
IF(AND(OR(F456=0,F456=""),OR(G456=0,G456="")),Parámetros!$D$5-Parámetros!$B$5+1,
IF(AND(OR(F456&lt;=Parámetros!$B$5,F456=0,F456=""),OR(G456&gt;Parámetros!$D$5,G456="",G456=0)),Parámetros!$D$5-Parámetros!$B$5+1,
IF(AND(OR(F456&lt;=Parámetros!$B$5,F456=0,F456=""),G456&lt;=Parámetros!$D$5),IF(OR(G456="",G456=0),Parámetros!$D$5-Parámetros!$B$5+1,G456-Parámetros!$B$5+1),
IF(AND(F456&gt;Parámetros!$B$5,OR(G456&gt;Parámetros!$D$5,G456="",G456=0)),Parámetros!$D$5-F456+1,
IF(AND(F456&gt;Parámetros!$B$5,G456&lt;=Parámetros!$D$5),G456-F456+1))))),0)
-
IF(H456=1,
COUNTIFS('Selección días no hábiles'!A:A,
IF(OR(F456=0,F456="",F456&lt;Parámetros!$B$5),"&gt;="&amp;Parámetros!$B$5,"&gt;="&amp;Listas!F456),
'Selección días no hábiles'!A:A,
IF(OR(G456=0,G456="",G456&gt;=Parámetros!$D$5),"&lt;="&amp;Parámetros!$D$5,"&lt;="&amp;Listas!G456),
'Selección días no hábiles'!C:C,"X"),0)</f>
        <v>43709</v>
      </c>
      <c r="K456" s="113">
        <f>IF(I456=1,
IF(AND(OR(F456=0,F456=""),OR(G456=0,G456="")),Parámetros!$D$8-Parámetros!$B$8+1,
IF(AND(F456&lt;=Parámetros!$B$8,OR(G456&gt;Parámetros!$D$8,G456="",G456=0)),Parámetros!$D$8-Parámetros!$B$8+1,
IF(AND(F456&lt;=Parámetros!$B$8,G456&lt;=Parámetros!$D$8),IF(OR(G456="",G456=0),Parámetros!$D$8-Parámetros!$B$8+1,G456-Parámetros!$B$8+1),
IF(AND(F456&gt;Parámetros!$B$8,OR(G456&gt;Parámetros!$D$8,G456="",G456=0)),Parámetros!$D$8-F456+1,
IF(AND(F456&gt;Parámetros!$B$8,G456&lt;=Parámetros!$D$8),G456-F456+1))))),0)
-
IF(I456=1,
COUNTIFS('Selección días no hábiles'!A:A,
IF(OR(F456=0,F456="",F456&lt;Parámetros!$B$8),"&gt;="&amp;Parámetros!$B$8,"&gt;="&amp;Listas!F456),
'Selección días no hábiles'!A:A,
IF(OR(G456=0,G456="",G456&gt;=Parámetros!$D$8),"&lt;="&amp;Parámetros!$D$8,"&lt;="&amp;Listas!G456),
'Selección días no hábiles'!C:C,"X"),0)</f>
        <v>1</v>
      </c>
    </row>
    <row r="457" spans="1:11">
      <c r="A457" s="23"/>
      <c r="B457" s="152">
        <v>30072871</v>
      </c>
      <c r="C457" s="153" t="s">
        <v>66</v>
      </c>
      <c r="D457" s="153" t="s">
        <v>1734</v>
      </c>
      <c r="E457" s="154" t="s">
        <v>242</v>
      </c>
      <c r="F457" s="146">
        <v>0</v>
      </c>
      <c r="G457" s="146">
        <v>0</v>
      </c>
      <c r="H457" s="113">
        <f>+IF(AND(OR(F457="",F457=0),OR(G457="",G457=0)),1,IF(AND(OR(F457&lt;=Parámetros!$B$5,F457=0,F457=""),OR(G457&gt;Parámetros!$B$5,G457="",G457=0)),1,IF(AND(F457&gt;Parámetros!$B$5,F457&lt;=Parámetros!$D$5,OR(Listas!G457&gt;Parámetros!$B$5,G457="",G457=0)),1,0)))</f>
        <v>1</v>
      </c>
      <c r="I457" s="113">
        <f>+IF(AND(OR(F457="",F457=0),OR(G457="",G457=0)),1,IF(AND(OR(F457&lt;=Parámetros!$B$8,F457=0,F457=""),OR(G457&gt;Parámetros!$B$8,G457="",G457=0)),1,IF(AND(F457&gt;Parámetros!$B$8,F457&lt;=Parámetros!$D$8,OR(Listas!G457&gt;Parámetros!$B$8,G457="",G457=0)),1,0)))</f>
        <v>1</v>
      </c>
      <c r="J457" s="113">
        <f>IF(H457=1,
IF(AND(OR(F457=0,F457=""),OR(G457=0,G457="")),Parámetros!$D$5-Parámetros!$B$5+1,
IF(AND(OR(F457&lt;=Parámetros!$B$5,F457=0,F457=""),OR(G457&gt;Parámetros!$D$5,G457="",G457=0)),Parámetros!$D$5-Parámetros!$B$5+1,
IF(AND(OR(F457&lt;=Parámetros!$B$5,F457=0,F457=""),G457&lt;=Parámetros!$D$5),IF(OR(G457="",G457=0),Parámetros!$D$5-Parámetros!$B$5+1,G457-Parámetros!$B$5+1),
IF(AND(F457&gt;Parámetros!$B$5,OR(G457&gt;Parámetros!$D$5,G457="",G457=0)),Parámetros!$D$5-F457+1,
IF(AND(F457&gt;Parámetros!$B$5,G457&lt;=Parámetros!$D$5),G457-F457+1))))),0)
-
IF(H457=1,
COUNTIFS('Selección días no hábiles'!A:A,
IF(OR(F457=0,F457="",F457&lt;Parámetros!$B$5),"&gt;="&amp;Parámetros!$B$5,"&gt;="&amp;Listas!F457),
'Selección días no hábiles'!A:A,
IF(OR(G457=0,G457="",G457&gt;=Parámetros!$D$5),"&lt;="&amp;Parámetros!$D$5,"&lt;="&amp;Listas!G457),
'Selección días no hábiles'!C:C,"X"),0)</f>
        <v>43709</v>
      </c>
      <c r="K457" s="113">
        <f>IF(I457=1,
IF(AND(OR(F457=0,F457=""),OR(G457=0,G457="")),Parámetros!$D$8-Parámetros!$B$8+1,
IF(AND(F457&lt;=Parámetros!$B$8,OR(G457&gt;Parámetros!$D$8,G457="",G457=0)),Parámetros!$D$8-Parámetros!$B$8+1,
IF(AND(F457&lt;=Parámetros!$B$8,G457&lt;=Parámetros!$D$8),IF(OR(G457="",G457=0),Parámetros!$D$8-Parámetros!$B$8+1,G457-Parámetros!$B$8+1),
IF(AND(F457&gt;Parámetros!$B$8,OR(G457&gt;Parámetros!$D$8,G457="",G457=0)),Parámetros!$D$8-F457+1,
IF(AND(F457&gt;Parámetros!$B$8,G457&lt;=Parámetros!$D$8),G457-F457+1))))),0)
-
IF(I457=1,
COUNTIFS('Selección días no hábiles'!A:A,
IF(OR(F457=0,F457="",F457&lt;Parámetros!$B$8),"&gt;="&amp;Parámetros!$B$8,"&gt;="&amp;Listas!F457),
'Selección días no hábiles'!A:A,
IF(OR(G457=0,G457="",G457&gt;=Parámetros!$D$8),"&lt;="&amp;Parámetros!$D$8,"&lt;="&amp;Listas!G457),
'Selección días no hábiles'!C:C,"X"),0)</f>
        <v>1</v>
      </c>
    </row>
    <row r="458" spans="1:11">
      <c r="A458" s="23"/>
      <c r="B458" s="152">
        <v>36738346</v>
      </c>
      <c r="C458" s="153" t="s">
        <v>692</v>
      </c>
      <c r="D458" s="153" t="s">
        <v>1735</v>
      </c>
      <c r="E458" s="154" t="s">
        <v>242</v>
      </c>
      <c r="F458" s="146">
        <v>0</v>
      </c>
      <c r="G458" s="146">
        <v>0</v>
      </c>
      <c r="H458" s="113">
        <f>+IF(AND(OR(F458="",F458=0),OR(G458="",G458=0)),1,IF(AND(OR(F458&lt;=Parámetros!$B$5,F458=0,F458=""),OR(G458&gt;Parámetros!$B$5,G458="",G458=0)),1,IF(AND(F458&gt;Parámetros!$B$5,F458&lt;=Parámetros!$D$5,OR(Listas!G458&gt;Parámetros!$B$5,G458="",G458=0)),1,0)))</f>
        <v>1</v>
      </c>
      <c r="I458" s="113">
        <f>+IF(AND(OR(F458="",F458=0),OR(G458="",G458=0)),1,IF(AND(OR(F458&lt;=Parámetros!$B$8,F458=0,F458=""),OR(G458&gt;Parámetros!$B$8,G458="",G458=0)),1,IF(AND(F458&gt;Parámetros!$B$8,F458&lt;=Parámetros!$D$8,OR(Listas!G458&gt;Parámetros!$B$8,G458="",G458=0)),1,0)))</f>
        <v>1</v>
      </c>
      <c r="J458" s="113">
        <f>IF(H458=1,
IF(AND(OR(F458=0,F458=""),OR(G458=0,G458="")),Parámetros!$D$5-Parámetros!$B$5+1,
IF(AND(OR(F458&lt;=Parámetros!$B$5,F458=0,F458=""),OR(G458&gt;Parámetros!$D$5,G458="",G458=0)),Parámetros!$D$5-Parámetros!$B$5+1,
IF(AND(OR(F458&lt;=Parámetros!$B$5,F458=0,F458=""),G458&lt;=Parámetros!$D$5),IF(OR(G458="",G458=0),Parámetros!$D$5-Parámetros!$B$5+1,G458-Parámetros!$B$5+1),
IF(AND(F458&gt;Parámetros!$B$5,OR(G458&gt;Parámetros!$D$5,G458="",G458=0)),Parámetros!$D$5-F458+1,
IF(AND(F458&gt;Parámetros!$B$5,G458&lt;=Parámetros!$D$5),G458-F458+1))))),0)
-
IF(H458=1,
COUNTIFS('Selección días no hábiles'!A:A,
IF(OR(F458=0,F458="",F458&lt;Parámetros!$B$5),"&gt;="&amp;Parámetros!$B$5,"&gt;="&amp;Listas!F458),
'Selección días no hábiles'!A:A,
IF(OR(G458=0,G458="",G458&gt;=Parámetros!$D$5),"&lt;="&amp;Parámetros!$D$5,"&lt;="&amp;Listas!G458),
'Selección días no hábiles'!C:C,"X"),0)</f>
        <v>43709</v>
      </c>
      <c r="K458" s="113">
        <f>IF(I458=1,
IF(AND(OR(F458=0,F458=""),OR(G458=0,G458="")),Parámetros!$D$8-Parámetros!$B$8+1,
IF(AND(F458&lt;=Parámetros!$B$8,OR(G458&gt;Parámetros!$D$8,G458="",G458=0)),Parámetros!$D$8-Parámetros!$B$8+1,
IF(AND(F458&lt;=Parámetros!$B$8,G458&lt;=Parámetros!$D$8),IF(OR(G458="",G458=0),Parámetros!$D$8-Parámetros!$B$8+1,G458-Parámetros!$B$8+1),
IF(AND(F458&gt;Parámetros!$B$8,OR(G458&gt;Parámetros!$D$8,G458="",G458=0)),Parámetros!$D$8-F458+1,
IF(AND(F458&gt;Parámetros!$B$8,G458&lt;=Parámetros!$D$8),G458-F458+1))))),0)
-
IF(I458=1,
COUNTIFS('Selección días no hábiles'!A:A,
IF(OR(F458=0,F458="",F458&lt;Parámetros!$B$8),"&gt;="&amp;Parámetros!$B$8,"&gt;="&amp;Listas!F458),
'Selección días no hábiles'!A:A,
IF(OR(G458=0,G458="",G458&gt;=Parámetros!$D$8),"&lt;="&amp;Parámetros!$D$8,"&lt;="&amp;Listas!G458),
'Selección días no hábiles'!C:C,"X"),0)</f>
        <v>1</v>
      </c>
    </row>
    <row r="459" spans="1:11">
      <c r="A459" s="23"/>
      <c r="B459" s="152">
        <v>29765315</v>
      </c>
      <c r="C459" s="153" t="s">
        <v>693</v>
      </c>
      <c r="D459" s="153" t="s">
        <v>1736</v>
      </c>
      <c r="E459" s="154" t="s">
        <v>242</v>
      </c>
      <c r="F459" s="146">
        <v>0</v>
      </c>
      <c r="G459" s="146">
        <v>0</v>
      </c>
      <c r="H459" s="113">
        <f>+IF(AND(OR(F459="",F459=0),OR(G459="",G459=0)),1,IF(AND(OR(F459&lt;=Parámetros!$B$5,F459=0,F459=""),OR(G459&gt;Parámetros!$B$5,G459="",G459=0)),1,IF(AND(F459&gt;Parámetros!$B$5,F459&lt;=Parámetros!$D$5,OR(Listas!G459&gt;Parámetros!$B$5,G459="",G459=0)),1,0)))</f>
        <v>1</v>
      </c>
      <c r="I459" s="113">
        <f>+IF(AND(OR(F459="",F459=0),OR(G459="",G459=0)),1,IF(AND(OR(F459&lt;=Parámetros!$B$8,F459=0,F459=""),OR(G459&gt;Parámetros!$B$8,G459="",G459=0)),1,IF(AND(F459&gt;Parámetros!$B$8,F459&lt;=Parámetros!$D$8,OR(Listas!G459&gt;Parámetros!$B$8,G459="",G459=0)),1,0)))</f>
        <v>1</v>
      </c>
      <c r="J459" s="113">
        <f>IF(H459=1,
IF(AND(OR(F459=0,F459=""),OR(G459=0,G459="")),Parámetros!$D$5-Parámetros!$B$5+1,
IF(AND(OR(F459&lt;=Parámetros!$B$5,F459=0,F459=""),OR(G459&gt;Parámetros!$D$5,G459="",G459=0)),Parámetros!$D$5-Parámetros!$B$5+1,
IF(AND(OR(F459&lt;=Parámetros!$B$5,F459=0,F459=""),G459&lt;=Parámetros!$D$5),IF(OR(G459="",G459=0),Parámetros!$D$5-Parámetros!$B$5+1,G459-Parámetros!$B$5+1),
IF(AND(F459&gt;Parámetros!$B$5,OR(G459&gt;Parámetros!$D$5,G459="",G459=0)),Parámetros!$D$5-F459+1,
IF(AND(F459&gt;Parámetros!$B$5,G459&lt;=Parámetros!$D$5),G459-F459+1))))),0)
-
IF(H459=1,
COUNTIFS('Selección días no hábiles'!A:A,
IF(OR(F459=0,F459="",F459&lt;Parámetros!$B$5),"&gt;="&amp;Parámetros!$B$5,"&gt;="&amp;Listas!F459),
'Selección días no hábiles'!A:A,
IF(OR(G459=0,G459="",G459&gt;=Parámetros!$D$5),"&lt;="&amp;Parámetros!$D$5,"&lt;="&amp;Listas!G459),
'Selección días no hábiles'!C:C,"X"),0)</f>
        <v>43709</v>
      </c>
      <c r="K459" s="113">
        <f>IF(I459=1,
IF(AND(OR(F459=0,F459=""),OR(G459=0,G459="")),Parámetros!$D$8-Parámetros!$B$8+1,
IF(AND(F459&lt;=Parámetros!$B$8,OR(G459&gt;Parámetros!$D$8,G459="",G459=0)),Parámetros!$D$8-Parámetros!$B$8+1,
IF(AND(F459&lt;=Parámetros!$B$8,G459&lt;=Parámetros!$D$8),IF(OR(G459="",G459=0),Parámetros!$D$8-Parámetros!$B$8+1,G459-Parámetros!$B$8+1),
IF(AND(F459&gt;Parámetros!$B$8,OR(G459&gt;Parámetros!$D$8,G459="",G459=0)),Parámetros!$D$8-F459+1,
IF(AND(F459&gt;Parámetros!$B$8,G459&lt;=Parámetros!$D$8),G459-F459+1))))),0)
-
IF(I459=1,
COUNTIFS('Selección días no hábiles'!A:A,
IF(OR(F459=0,F459="",F459&lt;Parámetros!$B$8),"&gt;="&amp;Parámetros!$B$8,"&gt;="&amp;Listas!F459),
'Selección días no hábiles'!A:A,
IF(OR(G459=0,G459="",G459&gt;=Parámetros!$D$8),"&lt;="&amp;Parámetros!$D$8,"&lt;="&amp;Listas!G459),
'Selección días no hábiles'!C:C,"X"),0)</f>
        <v>1</v>
      </c>
    </row>
    <row r="460" spans="1:11">
      <c r="A460" s="23"/>
      <c r="B460" s="152">
        <v>28209029</v>
      </c>
      <c r="C460" s="153" t="s">
        <v>9</v>
      </c>
      <c r="D460" s="153" t="s">
        <v>1737</v>
      </c>
      <c r="E460" s="154" t="s">
        <v>242</v>
      </c>
      <c r="F460" s="146">
        <v>0</v>
      </c>
      <c r="G460" s="146">
        <v>0</v>
      </c>
      <c r="H460" s="113">
        <f>+IF(AND(OR(F460="",F460=0),OR(G460="",G460=0)),1,IF(AND(OR(F460&lt;=Parámetros!$B$5,F460=0,F460=""),OR(G460&gt;Parámetros!$B$5,G460="",G460=0)),1,IF(AND(F460&gt;Parámetros!$B$5,F460&lt;=Parámetros!$D$5,OR(Listas!G460&gt;Parámetros!$B$5,G460="",G460=0)),1,0)))</f>
        <v>1</v>
      </c>
      <c r="I460" s="113">
        <f>+IF(AND(OR(F460="",F460=0),OR(G460="",G460=0)),1,IF(AND(OR(F460&lt;=Parámetros!$B$8,F460=0,F460=""),OR(G460&gt;Parámetros!$B$8,G460="",G460=0)),1,IF(AND(F460&gt;Parámetros!$B$8,F460&lt;=Parámetros!$D$8,OR(Listas!G460&gt;Parámetros!$B$8,G460="",G460=0)),1,0)))</f>
        <v>1</v>
      </c>
      <c r="J460" s="113">
        <f>IF(H460=1,
IF(AND(OR(F460=0,F460=""),OR(G460=0,G460="")),Parámetros!$D$5-Parámetros!$B$5+1,
IF(AND(OR(F460&lt;=Parámetros!$B$5,F460=0,F460=""),OR(G460&gt;Parámetros!$D$5,G460="",G460=0)),Parámetros!$D$5-Parámetros!$B$5+1,
IF(AND(OR(F460&lt;=Parámetros!$B$5,F460=0,F460=""),G460&lt;=Parámetros!$D$5),IF(OR(G460="",G460=0),Parámetros!$D$5-Parámetros!$B$5+1,G460-Parámetros!$B$5+1),
IF(AND(F460&gt;Parámetros!$B$5,OR(G460&gt;Parámetros!$D$5,G460="",G460=0)),Parámetros!$D$5-F460+1,
IF(AND(F460&gt;Parámetros!$B$5,G460&lt;=Parámetros!$D$5),G460-F460+1))))),0)
-
IF(H460=1,
COUNTIFS('Selección días no hábiles'!A:A,
IF(OR(F460=0,F460="",F460&lt;Parámetros!$B$5),"&gt;="&amp;Parámetros!$B$5,"&gt;="&amp;Listas!F460),
'Selección días no hábiles'!A:A,
IF(OR(G460=0,G460="",G460&gt;=Parámetros!$D$5),"&lt;="&amp;Parámetros!$D$5,"&lt;="&amp;Listas!G460),
'Selección días no hábiles'!C:C,"X"),0)</f>
        <v>43709</v>
      </c>
      <c r="K460" s="113">
        <f>IF(I460=1,
IF(AND(OR(F460=0,F460=""),OR(G460=0,G460="")),Parámetros!$D$8-Parámetros!$B$8+1,
IF(AND(F460&lt;=Parámetros!$B$8,OR(G460&gt;Parámetros!$D$8,G460="",G460=0)),Parámetros!$D$8-Parámetros!$B$8+1,
IF(AND(F460&lt;=Parámetros!$B$8,G460&lt;=Parámetros!$D$8),IF(OR(G460="",G460=0),Parámetros!$D$8-Parámetros!$B$8+1,G460-Parámetros!$B$8+1),
IF(AND(F460&gt;Parámetros!$B$8,OR(G460&gt;Parámetros!$D$8,G460="",G460=0)),Parámetros!$D$8-F460+1,
IF(AND(F460&gt;Parámetros!$B$8,G460&lt;=Parámetros!$D$8),G460-F460+1))))),0)
-
IF(I460=1,
COUNTIFS('Selección días no hábiles'!A:A,
IF(OR(F460=0,F460="",F460&lt;Parámetros!$B$8),"&gt;="&amp;Parámetros!$B$8,"&gt;="&amp;Listas!F460),
'Selección días no hábiles'!A:A,
IF(OR(G460=0,G460="",G460&gt;=Parámetros!$D$8),"&lt;="&amp;Parámetros!$D$8,"&lt;="&amp;Listas!G460),
'Selección días no hábiles'!C:C,"X"),0)</f>
        <v>1</v>
      </c>
    </row>
    <row r="461" spans="1:11">
      <c r="A461" s="23"/>
      <c r="B461" s="152">
        <v>30265599</v>
      </c>
      <c r="C461" s="153" t="s">
        <v>694</v>
      </c>
      <c r="D461" s="153" t="s">
        <v>1738</v>
      </c>
      <c r="E461" s="154" t="s">
        <v>242</v>
      </c>
      <c r="F461" s="146">
        <v>0</v>
      </c>
      <c r="G461" s="146">
        <v>0</v>
      </c>
      <c r="H461" s="113">
        <f>+IF(AND(OR(F461="",F461=0),OR(G461="",G461=0)),1,IF(AND(OR(F461&lt;=Parámetros!$B$5,F461=0,F461=""),OR(G461&gt;Parámetros!$B$5,G461="",G461=0)),1,IF(AND(F461&gt;Parámetros!$B$5,F461&lt;=Parámetros!$D$5,OR(Listas!G461&gt;Parámetros!$B$5,G461="",G461=0)),1,0)))</f>
        <v>1</v>
      </c>
      <c r="I461" s="113">
        <f>+IF(AND(OR(F461="",F461=0),OR(G461="",G461=0)),1,IF(AND(OR(F461&lt;=Parámetros!$B$8,F461=0,F461=""),OR(G461&gt;Parámetros!$B$8,G461="",G461=0)),1,IF(AND(F461&gt;Parámetros!$B$8,F461&lt;=Parámetros!$D$8,OR(Listas!G461&gt;Parámetros!$B$8,G461="",G461=0)),1,0)))</f>
        <v>1</v>
      </c>
      <c r="J461" s="113">
        <f>IF(H461=1,
IF(AND(OR(F461=0,F461=""),OR(G461=0,G461="")),Parámetros!$D$5-Parámetros!$B$5+1,
IF(AND(OR(F461&lt;=Parámetros!$B$5,F461=0,F461=""),OR(G461&gt;Parámetros!$D$5,G461="",G461=0)),Parámetros!$D$5-Parámetros!$B$5+1,
IF(AND(OR(F461&lt;=Parámetros!$B$5,F461=0,F461=""),G461&lt;=Parámetros!$D$5),IF(OR(G461="",G461=0),Parámetros!$D$5-Parámetros!$B$5+1,G461-Parámetros!$B$5+1),
IF(AND(F461&gt;Parámetros!$B$5,OR(G461&gt;Parámetros!$D$5,G461="",G461=0)),Parámetros!$D$5-F461+1,
IF(AND(F461&gt;Parámetros!$B$5,G461&lt;=Parámetros!$D$5),G461-F461+1))))),0)
-
IF(H461=1,
COUNTIFS('Selección días no hábiles'!A:A,
IF(OR(F461=0,F461="",F461&lt;Parámetros!$B$5),"&gt;="&amp;Parámetros!$B$5,"&gt;="&amp;Listas!F461),
'Selección días no hábiles'!A:A,
IF(OR(G461=0,G461="",G461&gt;=Parámetros!$D$5),"&lt;="&amp;Parámetros!$D$5,"&lt;="&amp;Listas!G461),
'Selección días no hábiles'!C:C,"X"),0)</f>
        <v>43709</v>
      </c>
      <c r="K461" s="113">
        <f>IF(I461=1,
IF(AND(OR(F461=0,F461=""),OR(G461=0,G461="")),Parámetros!$D$8-Parámetros!$B$8+1,
IF(AND(F461&lt;=Parámetros!$B$8,OR(G461&gt;Parámetros!$D$8,G461="",G461=0)),Parámetros!$D$8-Parámetros!$B$8+1,
IF(AND(F461&lt;=Parámetros!$B$8,G461&lt;=Parámetros!$D$8),IF(OR(G461="",G461=0),Parámetros!$D$8-Parámetros!$B$8+1,G461-Parámetros!$B$8+1),
IF(AND(F461&gt;Parámetros!$B$8,OR(G461&gt;Parámetros!$D$8,G461="",G461=0)),Parámetros!$D$8-F461+1,
IF(AND(F461&gt;Parámetros!$B$8,G461&lt;=Parámetros!$D$8),G461-F461+1))))),0)
-
IF(I461=1,
COUNTIFS('Selección días no hábiles'!A:A,
IF(OR(F461=0,F461="",F461&lt;Parámetros!$B$8),"&gt;="&amp;Parámetros!$B$8,"&gt;="&amp;Listas!F461),
'Selección días no hábiles'!A:A,
IF(OR(G461=0,G461="",G461&gt;=Parámetros!$D$8),"&lt;="&amp;Parámetros!$D$8,"&lt;="&amp;Listas!G461),
'Selección días no hábiles'!C:C,"X"),0)</f>
        <v>1</v>
      </c>
    </row>
    <row r="462" spans="1:11">
      <c r="A462" s="23"/>
      <c r="B462" s="152">
        <v>31283955</v>
      </c>
      <c r="C462" s="153" t="s">
        <v>695</v>
      </c>
      <c r="D462" s="153" t="s">
        <v>1654</v>
      </c>
      <c r="E462" s="154" t="s">
        <v>242</v>
      </c>
      <c r="F462" s="146">
        <v>0</v>
      </c>
      <c r="G462" s="146">
        <v>0</v>
      </c>
      <c r="H462" s="113">
        <f>+IF(AND(OR(F462="",F462=0),OR(G462="",G462=0)),1,IF(AND(OR(F462&lt;=Parámetros!$B$5,F462=0,F462=""),OR(G462&gt;Parámetros!$B$5,G462="",G462=0)),1,IF(AND(F462&gt;Parámetros!$B$5,F462&lt;=Parámetros!$D$5,OR(Listas!G462&gt;Parámetros!$B$5,G462="",G462=0)),1,0)))</f>
        <v>1</v>
      </c>
      <c r="I462" s="113">
        <f>+IF(AND(OR(F462="",F462=0),OR(G462="",G462=0)),1,IF(AND(OR(F462&lt;=Parámetros!$B$8,F462=0,F462=""),OR(G462&gt;Parámetros!$B$8,G462="",G462=0)),1,IF(AND(F462&gt;Parámetros!$B$8,F462&lt;=Parámetros!$D$8,OR(Listas!G462&gt;Parámetros!$B$8,G462="",G462=0)),1,0)))</f>
        <v>1</v>
      </c>
      <c r="J462" s="113">
        <f>IF(H462=1,
IF(AND(OR(F462=0,F462=""),OR(G462=0,G462="")),Parámetros!$D$5-Parámetros!$B$5+1,
IF(AND(OR(F462&lt;=Parámetros!$B$5,F462=0,F462=""),OR(G462&gt;Parámetros!$D$5,G462="",G462=0)),Parámetros!$D$5-Parámetros!$B$5+1,
IF(AND(OR(F462&lt;=Parámetros!$B$5,F462=0,F462=""),G462&lt;=Parámetros!$D$5),IF(OR(G462="",G462=0),Parámetros!$D$5-Parámetros!$B$5+1,G462-Parámetros!$B$5+1),
IF(AND(F462&gt;Parámetros!$B$5,OR(G462&gt;Parámetros!$D$5,G462="",G462=0)),Parámetros!$D$5-F462+1,
IF(AND(F462&gt;Parámetros!$B$5,G462&lt;=Parámetros!$D$5),G462-F462+1))))),0)
-
IF(H462=1,
COUNTIFS('Selección días no hábiles'!A:A,
IF(OR(F462=0,F462="",F462&lt;Parámetros!$B$5),"&gt;="&amp;Parámetros!$B$5,"&gt;="&amp;Listas!F462),
'Selección días no hábiles'!A:A,
IF(OR(G462=0,G462="",G462&gt;=Parámetros!$D$5),"&lt;="&amp;Parámetros!$D$5,"&lt;="&amp;Listas!G462),
'Selección días no hábiles'!C:C,"X"),0)</f>
        <v>43709</v>
      </c>
      <c r="K462" s="113">
        <f>IF(I462=1,
IF(AND(OR(F462=0,F462=""),OR(G462=0,G462="")),Parámetros!$D$8-Parámetros!$B$8+1,
IF(AND(F462&lt;=Parámetros!$B$8,OR(G462&gt;Parámetros!$D$8,G462="",G462=0)),Parámetros!$D$8-Parámetros!$B$8+1,
IF(AND(F462&lt;=Parámetros!$B$8,G462&lt;=Parámetros!$D$8),IF(OR(G462="",G462=0),Parámetros!$D$8-Parámetros!$B$8+1,G462-Parámetros!$B$8+1),
IF(AND(F462&gt;Parámetros!$B$8,OR(G462&gt;Parámetros!$D$8,G462="",G462=0)),Parámetros!$D$8-F462+1,
IF(AND(F462&gt;Parámetros!$B$8,G462&lt;=Parámetros!$D$8),G462-F462+1))))),0)
-
IF(I462=1,
COUNTIFS('Selección días no hábiles'!A:A,
IF(OR(F462=0,F462="",F462&lt;Parámetros!$B$8),"&gt;="&amp;Parámetros!$B$8,"&gt;="&amp;Listas!F462),
'Selección días no hábiles'!A:A,
IF(OR(G462=0,G462="",G462&gt;=Parámetros!$D$8),"&lt;="&amp;Parámetros!$D$8,"&lt;="&amp;Listas!G462),
'Selección días no hábiles'!C:C,"X"),0)</f>
        <v>1</v>
      </c>
    </row>
    <row r="463" spans="1:11">
      <c r="A463" s="23"/>
      <c r="B463" s="152">
        <v>31110427</v>
      </c>
      <c r="C463" s="153" t="s">
        <v>696</v>
      </c>
      <c r="D463" s="153" t="s">
        <v>1739</v>
      </c>
      <c r="E463" s="154" t="s">
        <v>242</v>
      </c>
      <c r="F463" s="146">
        <v>0</v>
      </c>
      <c r="G463" s="146">
        <v>0</v>
      </c>
      <c r="H463" s="113">
        <f>+IF(AND(OR(F463="",F463=0),OR(G463="",G463=0)),1,IF(AND(OR(F463&lt;=Parámetros!$B$5,F463=0,F463=""),OR(G463&gt;Parámetros!$B$5,G463="",G463=0)),1,IF(AND(F463&gt;Parámetros!$B$5,F463&lt;=Parámetros!$D$5,OR(Listas!G463&gt;Parámetros!$B$5,G463="",G463=0)),1,0)))</f>
        <v>1</v>
      </c>
      <c r="I463" s="113">
        <f>+IF(AND(OR(F463="",F463=0),OR(G463="",G463=0)),1,IF(AND(OR(F463&lt;=Parámetros!$B$8,F463=0,F463=""),OR(G463&gt;Parámetros!$B$8,G463="",G463=0)),1,IF(AND(F463&gt;Parámetros!$B$8,F463&lt;=Parámetros!$D$8,OR(Listas!G463&gt;Parámetros!$B$8,G463="",G463=0)),1,0)))</f>
        <v>1</v>
      </c>
      <c r="J463" s="113">
        <f>IF(H463=1,
IF(AND(OR(F463=0,F463=""),OR(G463=0,G463="")),Parámetros!$D$5-Parámetros!$B$5+1,
IF(AND(OR(F463&lt;=Parámetros!$B$5,F463=0,F463=""),OR(G463&gt;Parámetros!$D$5,G463="",G463=0)),Parámetros!$D$5-Parámetros!$B$5+1,
IF(AND(OR(F463&lt;=Parámetros!$B$5,F463=0,F463=""),G463&lt;=Parámetros!$D$5),IF(OR(G463="",G463=0),Parámetros!$D$5-Parámetros!$B$5+1,G463-Parámetros!$B$5+1),
IF(AND(F463&gt;Parámetros!$B$5,OR(G463&gt;Parámetros!$D$5,G463="",G463=0)),Parámetros!$D$5-F463+1,
IF(AND(F463&gt;Parámetros!$B$5,G463&lt;=Parámetros!$D$5),G463-F463+1))))),0)
-
IF(H463=1,
COUNTIFS('Selección días no hábiles'!A:A,
IF(OR(F463=0,F463="",F463&lt;Parámetros!$B$5),"&gt;="&amp;Parámetros!$B$5,"&gt;="&amp;Listas!F463),
'Selección días no hábiles'!A:A,
IF(OR(G463=0,G463="",G463&gt;=Parámetros!$D$5),"&lt;="&amp;Parámetros!$D$5,"&lt;="&amp;Listas!G463),
'Selección días no hábiles'!C:C,"X"),0)</f>
        <v>43709</v>
      </c>
      <c r="K463" s="113">
        <f>IF(I463=1,
IF(AND(OR(F463=0,F463=""),OR(G463=0,G463="")),Parámetros!$D$8-Parámetros!$B$8+1,
IF(AND(F463&lt;=Parámetros!$B$8,OR(G463&gt;Parámetros!$D$8,G463="",G463=0)),Parámetros!$D$8-Parámetros!$B$8+1,
IF(AND(F463&lt;=Parámetros!$B$8,G463&lt;=Parámetros!$D$8),IF(OR(G463="",G463=0),Parámetros!$D$8-Parámetros!$B$8+1,G463-Parámetros!$B$8+1),
IF(AND(F463&gt;Parámetros!$B$8,OR(G463&gt;Parámetros!$D$8,G463="",G463=0)),Parámetros!$D$8-F463+1,
IF(AND(F463&gt;Parámetros!$B$8,G463&lt;=Parámetros!$D$8),G463-F463+1))))),0)
-
IF(I463=1,
COUNTIFS('Selección días no hábiles'!A:A,
IF(OR(F463=0,F463="",F463&lt;Parámetros!$B$8),"&gt;="&amp;Parámetros!$B$8,"&gt;="&amp;Listas!F463),
'Selección días no hábiles'!A:A,
IF(OR(G463=0,G463="",G463&gt;=Parámetros!$D$8),"&lt;="&amp;Parámetros!$D$8,"&lt;="&amp;Listas!G463),
'Selección días no hábiles'!C:C,"X"),0)</f>
        <v>1</v>
      </c>
    </row>
    <row r="464" spans="1:11">
      <c r="A464" s="23"/>
      <c r="B464" s="152">
        <v>29030330</v>
      </c>
      <c r="C464" s="153" t="s">
        <v>67</v>
      </c>
      <c r="D464" s="153" t="s">
        <v>1740</v>
      </c>
      <c r="E464" s="154" t="s">
        <v>242</v>
      </c>
      <c r="F464" s="146">
        <v>0</v>
      </c>
      <c r="G464" s="146">
        <v>0</v>
      </c>
      <c r="H464" s="113">
        <f>+IF(AND(OR(F464="",F464=0),OR(G464="",G464=0)),1,IF(AND(OR(F464&lt;=Parámetros!$B$5,F464=0,F464=""),OR(G464&gt;Parámetros!$B$5,G464="",G464=0)),1,IF(AND(F464&gt;Parámetros!$B$5,F464&lt;=Parámetros!$D$5,OR(Listas!G464&gt;Parámetros!$B$5,G464="",G464=0)),1,0)))</f>
        <v>1</v>
      </c>
      <c r="I464" s="113">
        <f>+IF(AND(OR(F464="",F464=0),OR(G464="",G464=0)),1,IF(AND(OR(F464&lt;=Parámetros!$B$8,F464=0,F464=""),OR(G464&gt;Parámetros!$B$8,G464="",G464=0)),1,IF(AND(F464&gt;Parámetros!$B$8,F464&lt;=Parámetros!$D$8,OR(Listas!G464&gt;Parámetros!$B$8,G464="",G464=0)),1,0)))</f>
        <v>1</v>
      </c>
      <c r="J464" s="113">
        <f>IF(H464=1,
IF(AND(OR(F464=0,F464=""),OR(G464=0,G464="")),Parámetros!$D$5-Parámetros!$B$5+1,
IF(AND(OR(F464&lt;=Parámetros!$B$5,F464=0,F464=""),OR(G464&gt;Parámetros!$D$5,G464="",G464=0)),Parámetros!$D$5-Parámetros!$B$5+1,
IF(AND(OR(F464&lt;=Parámetros!$B$5,F464=0,F464=""),G464&lt;=Parámetros!$D$5),IF(OR(G464="",G464=0),Parámetros!$D$5-Parámetros!$B$5+1,G464-Parámetros!$B$5+1),
IF(AND(F464&gt;Parámetros!$B$5,OR(G464&gt;Parámetros!$D$5,G464="",G464=0)),Parámetros!$D$5-F464+1,
IF(AND(F464&gt;Parámetros!$B$5,G464&lt;=Parámetros!$D$5),G464-F464+1))))),0)
-
IF(H464=1,
COUNTIFS('Selección días no hábiles'!A:A,
IF(OR(F464=0,F464="",F464&lt;Parámetros!$B$5),"&gt;="&amp;Parámetros!$B$5,"&gt;="&amp;Listas!F464),
'Selección días no hábiles'!A:A,
IF(OR(G464=0,G464="",G464&gt;=Parámetros!$D$5),"&lt;="&amp;Parámetros!$D$5,"&lt;="&amp;Listas!G464),
'Selección días no hábiles'!C:C,"X"),0)</f>
        <v>43709</v>
      </c>
      <c r="K464" s="113">
        <f>IF(I464=1,
IF(AND(OR(F464=0,F464=""),OR(G464=0,G464="")),Parámetros!$D$8-Parámetros!$B$8+1,
IF(AND(F464&lt;=Parámetros!$B$8,OR(G464&gt;Parámetros!$D$8,G464="",G464=0)),Parámetros!$D$8-Parámetros!$B$8+1,
IF(AND(F464&lt;=Parámetros!$B$8,G464&lt;=Parámetros!$D$8),IF(OR(G464="",G464=0),Parámetros!$D$8-Parámetros!$B$8+1,G464-Parámetros!$B$8+1),
IF(AND(F464&gt;Parámetros!$B$8,OR(G464&gt;Parámetros!$D$8,G464="",G464=0)),Parámetros!$D$8-F464+1,
IF(AND(F464&gt;Parámetros!$B$8,G464&lt;=Parámetros!$D$8),G464-F464+1))))),0)
-
IF(I464=1,
COUNTIFS('Selección días no hábiles'!A:A,
IF(OR(F464=0,F464="",F464&lt;Parámetros!$B$8),"&gt;="&amp;Parámetros!$B$8,"&gt;="&amp;Listas!F464),
'Selección días no hábiles'!A:A,
IF(OR(G464=0,G464="",G464&gt;=Parámetros!$D$8),"&lt;="&amp;Parámetros!$D$8,"&lt;="&amp;Listas!G464),
'Selección días no hábiles'!C:C,"X"),0)</f>
        <v>1</v>
      </c>
    </row>
    <row r="465" spans="1:11">
      <c r="A465" s="23"/>
      <c r="B465" s="152">
        <v>14472639</v>
      </c>
      <c r="C465" s="153" t="s">
        <v>301</v>
      </c>
      <c r="D465" s="153" t="s">
        <v>1741</v>
      </c>
      <c r="E465" s="154" t="s">
        <v>242</v>
      </c>
      <c r="F465" s="146">
        <v>0</v>
      </c>
      <c r="G465" s="146">
        <v>0</v>
      </c>
      <c r="H465" s="113">
        <f>+IF(AND(OR(F465="",F465=0),OR(G465="",G465=0)),1,IF(AND(OR(F465&lt;=Parámetros!$B$5,F465=0,F465=""),OR(G465&gt;Parámetros!$B$5,G465="",G465=0)),1,IF(AND(F465&gt;Parámetros!$B$5,F465&lt;=Parámetros!$D$5,OR(Listas!G465&gt;Parámetros!$B$5,G465="",G465=0)),1,0)))</f>
        <v>1</v>
      </c>
      <c r="I465" s="113">
        <f>+IF(AND(OR(F465="",F465=0),OR(G465="",G465=0)),1,IF(AND(OR(F465&lt;=Parámetros!$B$8,F465=0,F465=""),OR(G465&gt;Parámetros!$B$8,G465="",G465=0)),1,IF(AND(F465&gt;Parámetros!$B$8,F465&lt;=Parámetros!$D$8,OR(Listas!G465&gt;Parámetros!$B$8,G465="",G465=0)),1,0)))</f>
        <v>1</v>
      </c>
      <c r="J465" s="113">
        <f>IF(H465=1,
IF(AND(OR(F465=0,F465=""),OR(G465=0,G465="")),Parámetros!$D$5-Parámetros!$B$5+1,
IF(AND(OR(F465&lt;=Parámetros!$B$5,F465=0,F465=""),OR(G465&gt;Parámetros!$D$5,G465="",G465=0)),Parámetros!$D$5-Parámetros!$B$5+1,
IF(AND(OR(F465&lt;=Parámetros!$B$5,F465=0,F465=""),G465&lt;=Parámetros!$D$5),IF(OR(G465="",G465=0),Parámetros!$D$5-Parámetros!$B$5+1,G465-Parámetros!$B$5+1),
IF(AND(F465&gt;Parámetros!$B$5,OR(G465&gt;Parámetros!$D$5,G465="",G465=0)),Parámetros!$D$5-F465+1,
IF(AND(F465&gt;Parámetros!$B$5,G465&lt;=Parámetros!$D$5),G465-F465+1))))),0)
-
IF(H465=1,
COUNTIFS('Selección días no hábiles'!A:A,
IF(OR(F465=0,F465="",F465&lt;Parámetros!$B$5),"&gt;="&amp;Parámetros!$B$5,"&gt;="&amp;Listas!F465),
'Selección días no hábiles'!A:A,
IF(OR(G465=0,G465="",G465&gt;=Parámetros!$D$5),"&lt;="&amp;Parámetros!$D$5,"&lt;="&amp;Listas!G465),
'Selección días no hábiles'!C:C,"X"),0)</f>
        <v>43709</v>
      </c>
      <c r="K465" s="113">
        <f>IF(I465=1,
IF(AND(OR(F465=0,F465=""),OR(G465=0,G465="")),Parámetros!$D$8-Parámetros!$B$8+1,
IF(AND(F465&lt;=Parámetros!$B$8,OR(G465&gt;Parámetros!$D$8,G465="",G465=0)),Parámetros!$D$8-Parámetros!$B$8+1,
IF(AND(F465&lt;=Parámetros!$B$8,G465&lt;=Parámetros!$D$8),IF(OR(G465="",G465=0),Parámetros!$D$8-Parámetros!$B$8+1,G465-Parámetros!$B$8+1),
IF(AND(F465&gt;Parámetros!$B$8,OR(G465&gt;Parámetros!$D$8,G465="",G465=0)),Parámetros!$D$8-F465+1,
IF(AND(F465&gt;Parámetros!$B$8,G465&lt;=Parámetros!$D$8),G465-F465+1))))),0)
-
IF(I465=1,
COUNTIFS('Selección días no hábiles'!A:A,
IF(OR(F465=0,F465="",F465&lt;Parámetros!$B$8),"&gt;="&amp;Parámetros!$B$8,"&gt;="&amp;Listas!F465),
'Selección días no hábiles'!A:A,
IF(OR(G465=0,G465="",G465&gt;=Parámetros!$D$8),"&lt;="&amp;Parámetros!$D$8,"&lt;="&amp;Listas!G465),
'Selección días no hábiles'!C:C,"X"),0)</f>
        <v>1</v>
      </c>
    </row>
    <row r="466" spans="1:11">
      <c r="A466" s="23"/>
      <c r="B466" s="152">
        <v>25342325</v>
      </c>
      <c r="C466" s="153" t="s">
        <v>697</v>
      </c>
      <c r="D466" s="153" t="s">
        <v>1742</v>
      </c>
      <c r="E466" s="154" t="s">
        <v>242</v>
      </c>
      <c r="F466" s="146">
        <v>0</v>
      </c>
      <c r="G466" s="146">
        <v>0</v>
      </c>
      <c r="H466" s="113">
        <f>+IF(AND(OR(F466="",F466=0),OR(G466="",G466=0)),1,IF(AND(OR(F466&lt;=Parámetros!$B$5,F466=0,F466=""),OR(G466&gt;Parámetros!$B$5,G466="",G466=0)),1,IF(AND(F466&gt;Parámetros!$B$5,F466&lt;=Parámetros!$D$5,OR(Listas!G466&gt;Parámetros!$B$5,G466="",G466=0)),1,0)))</f>
        <v>1</v>
      </c>
      <c r="I466" s="113">
        <f>+IF(AND(OR(F466="",F466=0),OR(G466="",G466=0)),1,IF(AND(OR(F466&lt;=Parámetros!$B$8,F466=0,F466=""),OR(G466&gt;Parámetros!$B$8,G466="",G466=0)),1,IF(AND(F466&gt;Parámetros!$B$8,F466&lt;=Parámetros!$D$8,OR(Listas!G466&gt;Parámetros!$B$8,G466="",G466=0)),1,0)))</f>
        <v>1</v>
      </c>
      <c r="J466" s="113">
        <f>IF(H466=1,
IF(AND(OR(F466=0,F466=""),OR(G466=0,G466="")),Parámetros!$D$5-Parámetros!$B$5+1,
IF(AND(OR(F466&lt;=Parámetros!$B$5,F466=0,F466=""),OR(G466&gt;Parámetros!$D$5,G466="",G466=0)),Parámetros!$D$5-Parámetros!$B$5+1,
IF(AND(OR(F466&lt;=Parámetros!$B$5,F466=0,F466=""),G466&lt;=Parámetros!$D$5),IF(OR(G466="",G466=0),Parámetros!$D$5-Parámetros!$B$5+1,G466-Parámetros!$B$5+1),
IF(AND(F466&gt;Parámetros!$B$5,OR(G466&gt;Parámetros!$D$5,G466="",G466=0)),Parámetros!$D$5-F466+1,
IF(AND(F466&gt;Parámetros!$B$5,G466&lt;=Parámetros!$D$5),G466-F466+1))))),0)
-
IF(H466=1,
COUNTIFS('Selección días no hábiles'!A:A,
IF(OR(F466=0,F466="",F466&lt;Parámetros!$B$5),"&gt;="&amp;Parámetros!$B$5,"&gt;="&amp;Listas!F466),
'Selección días no hábiles'!A:A,
IF(OR(G466=0,G466="",G466&gt;=Parámetros!$D$5),"&lt;="&amp;Parámetros!$D$5,"&lt;="&amp;Listas!G466),
'Selección días no hábiles'!C:C,"X"),0)</f>
        <v>43709</v>
      </c>
      <c r="K466" s="113">
        <f>IF(I466=1,
IF(AND(OR(F466=0,F466=""),OR(G466=0,G466="")),Parámetros!$D$8-Parámetros!$B$8+1,
IF(AND(F466&lt;=Parámetros!$B$8,OR(G466&gt;Parámetros!$D$8,G466="",G466=0)),Parámetros!$D$8-Parámetros!$B$8+1,
IF(AND(F466&lt;=Parámetros!$B$8,G466&lt;=Parámetros!$D$8),IF(OR(G466="",G466=0),Parámetros!$D$8-Parámetros!$B$8+1,G466-Parámetros!$B$8+1),
IF(AND(F466&gt;Parámetros!$B$8,OR(G466&gt;Parámetros!$D$8,G466="",G466=0)),Parámetros!$D$8-F466+1,
IF(AND(F466&gt;Parámetros!$B$8,G466&lt;=Parámetros!$D$8),G466-F466+1))))),0)
-
IF(I466=1,
COUNTIFS('Selección días no hábiles'!A:A,
IF(OR(F466=0,F466="",F466&lt;Parámetros!$B$8),"&gt;="&amp;Parámetros!$B$8,"&gt;="&amp;Listas!F466),
'Selección días no hábiles'!A:A,
IF(OR(G466=0,G466="",G466&gt;=Parámetros!$D$8),"&lt;="&amp;Parámetros!$D$8,"&lt;="&amp;Listas!G466),
'Selección días no hábiles'!C:C,"X"),0)</f>
        <v>1</v>
      </c>
    </row>
    <row r="467" spans="1:11">
      <c r="A467" s="23"/>
      <c r="B467" s="152">
        <v>33912087</v>
      </c>
      <c r="C467" s="153" t="s">
        <v>698</v>
      </c>
      <c r="D467" s="153" t="s">
        <v>1743</v>
      </c>
      <c r="E467" s="154" t="s">
        <v>242</v>
      </c>
      <c r="F467" s="146">
        <v>0</v>
      </c>
      <c r="G467" s="146">
        <v>0</v>
      </c>
      <c r="H467" s="113">
        <f>+IF(AND(OR(F467="",F467=0),OR(G467="",G467=0)),1,IF(AND(OR(F467&lt;=Parámetros!$B$5,F467=0,F467=""),OR(G467&gt;Parámetros!$B$5,G467="",G467=0)),1,IF(AND(F467&gt;Parámetros!$B$5,F467&lt;=Parámetros!$D$5,OR(Listas!G467&gt;Parámetros!$B$5,G467="",G467=0)),1,0)))</f>
        <v>1</v>
      </c>
      <c r="I467" s="113">
        <f>+IF(AND(OR(F467="",F467=0),OR(G467="",G467=0)),1,IF(AND(OR(F467&lt;=Parámetros!$B$8,F467=0,F467=""),OR(G467&gt;Parámetros!$B$8,G467="",G467=0)),1,IF(AND(F467&gt;Parámetros!$B$8,F467&lt;=Parámetros!$D$8,OR(Listas!G467&gt;Parámetros!$B$8,G467="",G467=0)),1,0)))</f>
        <v>1</v>
      </c>
      <c r="J467" s="113">
        <f>IF(H467=1,
IF(AND(OR(F467=0,F467=""),OR(G467=0,G467="")),Parámetros!$D$5-Parámetros!$B$5+1,
IF(AND(OR(F467&lt;=Parámetros!$B$5,F467=0,F467=""),OR(G467&gt;Parámetros!$D$5,G467="",G467=0)),Parámetros!$D$5-Parámetros!$B$5+1,
IF(AND(OR(F467&lt;=Parámetros!$B$5,F467=0,F467=""),G467&lt;=Parámetros!$D$5),IF(OR(G467="",G467=0),Parámetros!$D$5-Parámetros!$B$5+1,G467-Parámetros!$B$5+1),
IF(AND(F467&gt;Parámetros!$B$5,OR(G467&gt;Parámetros!$D$5,G467="",G467=0)),Parámetros!$D$5-F467+1,
IF(AND(F467&gt;Parámetros!$B$5,G467&lt;=Parámetros!$D$5),G467-F467+1))))),0)
-
IF(H467=1,
COUNTIFS('Selección días no hábiles'!A:A,
IF(OR(F467=0,F467="",F467&lt;Parámetros!$B$5),"&gt;="&amp;Parámetros!$B$5,"&gt;="&amp;Listas!F467),
'Selección días no hábiles'!A:A,
IF(OR(G467=0,G467="",G467&gt;=Parámetros!$D$5),"&lt;="&amp;Parámetros!$D$5,"&lt;="&amp;Listas!G467),
'Selección días no hábiles'!C:C,"X"),0)</f>
        <v>43709</v>
      </c>
      <c r="K467" s="113">
        <f>IF(I467=1,
IF(AND(OR(F467=0,F467=""),OR(G467=0,G467="")),Parámetros!$D$8-Parámetros!$B$8+1,
IF(AND(F467&lt;=Parámetros!$B$8,OR(G467&gt;Parámetros!$D$8,G467="",G467=0)),Parámetros!$D$8-Parámetros!$B$8+1,
IF(AND(F467&lt;=Parámetros!$B$8,G467&lt;=Parámetros!$D$8),IF(OR(G467="",G467=0),Parámetros!$D$8-Parámetros!$B$8+1,G467-Parámetros!$B$8+1),
IF(AND(F467&gt;Parámetros!$B$8,OR(G467&gt;Parámetros!$D$8,G467="",G467=0)),Parámetros!$D$8-F467+1,
IF(AND(F467&gt;Parámetros!$B$8,G467&lt;=Parámetros!$D$8),G467-F467+1))))),0)
-
IF(I467=1,
COUNTIFS('Selección días no hábiles'!A:A,
IF(OR(F467=0,F467="",F467&lt;Parámetros!$B$8),"&gt;="&amp;Parámetros!$B$8,"&gt;="&amp;Listas!F467),
'Selección días no hábiles'!A:A,
IF(OR(G467=0,G467="",G467&gt;=Parámetros!$D$8),"&lt;="&amp;Parámetros!$D$8,"&lt;="&amp;Listas!G467),
'Selección días no hábiles'!C:C,"X"),0)</f>
        <v>1</v>
      </c>
    </row>
    <row r="468" spans="1:11">
      <c r="A468" s="23"/>
      <c r="B468" s="152">
        <v>26450004</v>
      </c>
      <c r="C468" s="153" t="s">
        <v>699</v>
      </c>
      <c r="D468" s="153" t="s">
        <v>1744</v>
      </c>
      <c r="E468" s="154" t="s">
        <v>242</v>
      </c>
      <c r="F468" s="146">
        <v>0</v>
      </c>
      <c r="G468" s="146">
        <v>0</v>
      </c>
      <c r="H468" s="113">
        <f>+IF(AND(OR(F468="",F468=0),OR(G468="",G468=0)),1,IF(AND(OR(F468&lt;=Parámetros!$B$5,F468=0,F468=""),OR(G468&gt;Parámetros!$B$5,G468="",G468=0)),1,IF(AND(F468&gt;Parámetros!$B$5,F468&lt;=Parámetros!$D$5,OR(Listas!G468&gt;Parámetros!$B$5,G468="",G468=0)),1,0)))</f>
        <v>1</v>
      </c>
      <c r="I468" s="113">
        <f>+IF(AND(OR(F468="",F468=0),OR(G468="",G468=0)),1,IF(AND(OR(F468&lt;=Parámetros!$B$8,F468=0,F468=""),OR(G468&gt;Parámetros!$B$8,G468="",G468=0)),1,IF(AND(F468&gt;Parámetros!$B$8,F468&lt;=Parámetros!$D$8,OR(Listas!G468&gt;Parámetros!$B$8,G468="",G468=0)),1,0)))</f>
        <v>1</v>
      </c>
      <c r="J468" s="113">
        <f>IF(H468=1,
IF(AND(OR(F468=0,F468=""),OR(G468=0,G468="")),Parámetros!$D$5-Parámetros!$B$5+1,
IF(AND(OR(F468&lt;=Parámetros!$B$5,F468=0,F468=""),OR(G468&gt;Parámetros!$D$5,G468="",G468=0)),Parámetros!$D$5-Parámetros!$B$5+1,
IF(AND(OR(F468&lt;=Parámetros!$B$5,F468=0,F468=""),G468&lt;=Parámetros!$D$5),IF(OR(G468="",G468=0),Parámetros!$D$5-Parámetros!$B$5+1,G468-Parámetros!$B$5+1),
IF(AND(F468&gt;Parámetros!$B$5,OR(G468&gt;Parámetros!$D$5,G468="",G468=0)),Parámetros!$D$5-F468+1,
IF(AND(F468&gt;Parámetros!$B$5,G468&lt;=Parámetros!$D$5),G468-F468+1))))),0)
-
IF(H468=1,
COUNTIFS('Selección días no hábiles'!A:A,
IF(OR(F468=0,F468="",F468&lt;Parámetros!$B$5),"&gt;="&amp;Parámetros!$B$5,"&gt;="&amp;Listas!F468),
'Selección días no hábiles'!A:A,
IF(OR(G468=0,G468="",G468&gt;=Parámetros!$D$5),"&lt;="&amp;Parámetros!$D$5,"&lt;="&amp;Listas!G468),
'Selección días no hábiles'!C:C,"X"),0)</f>
        <v>43709</v>
      </c>
      <c r="K468" s="113">
        <f>IF(I468=1,
IF(AND(OR(F468=0,F468=""),OR(G468=0,G468="")),Parámetros!$D$8-Parámetros!$B$8+1,
IF(AND(F468&lt;=Parámetros!$B$8,OR(G468&gt;Parámetros!$D$8,G468="",G468=0)),Parámetros!$D$8-Parámetros!$B$8+1,
IF(AND(F468&lt;=Parámetros!$B$8,G468&lt;=Parámetros!$D$8),IF(OR(G468="",G468=0),Parámetros!$D$8-Parámetros!$B$8+1,G468-Parámetros!$B$8+1),
IF(AND(F468&gt;Parámetros!$B$8,OR(G468&gt;Parámetros!$D$8,G468="",G468=0)),Parámetros!$D$8-F468+1,
IF(AND(F468&gt;Parámetros!$B$8,G468&lt;=Parámetros!$D$8),G468-F468+1))))),0)
-
IF(I468=1,
COUNTIFS('Selección días no hábiles'!A:A,
IF(OR(F468=0,F468="",F468&lt;Parámetros!$B$8),"&gt;="&amp;Parámetros!$B$8,"&gt;="&amp;Listas!F468),
'Selección días no hábiles'!A:A,
IF(OR(G468=0,G468="",G468&gt;=Parámetros!$D$8),"&lt;="&amp;Parámetros!$D$8,"&lt;="&amp;Listas!G468),
'Selección días no hábiles'!C:C,"X"),0)</f>
        <v>1</v>
      </c>
    </row>
    <row r="469" spans="1:11">
      <c r="A469" s="23"/>
      <c r="B469" s="152">
        <v>62844730</v>
      </c>
      <c r="C469" s="153" t="s">
        <v>700</v>
      </c>
      <c r="D469" s="153" t="s">
        <v>1745</v>
      </c>
      <c r="E469" s="154" t="s">
        <v>242</v>
      </c>
      <c r="F469" s="146">
        <v>0</v>
      </c>
      <c r="G469" s="146">
        <v>0</v>
      </c>
      <c r="H469" s="113">
        <f>+IF(AND(OR(F469="",F469=0),OR(G469="",G469=0)),1,IF(AND(OR(F469&lt;=Parámetros!$B$5,F469=0,F469=""),OR(G469&gt;Parámetros!$B$5,G469="",G469=0)),1,IF(AND(F469&gt;Parámetros!$B$5,F469&lt;=Parámetros!$D$5,OR(Listas!G469&gt;Parámetros!$B$5,G469="",G469=0)),1,0)))</f>
        <v>1</v>
      </c>
      <c r="I469" s="113">
        <f>+IF(AND(OR(F469="",F469=0),OR(G469="",G469=0)),1,IF(AND(OR(F469&lt;=Parámetros!$B$8,F469=0,F469=""),OR(G469&gt;Parámetros!$B$8,G469="",G469=0)),1,IF(AND(F469&gt;Parámetros!$B$8,F469&lt;=Parámetros!$D$8,OR(Listas!G469&gt;Parámetros!$B$8,G469="",G469=0)),1,0)))</f>
        <v>1</v>
      </c>
      <c r="J469" s="113">
        <f>IF(H469=1,
IF(AND(OR(F469=0,F469=""),OR(G469=0,G469="")),Parámetros!$D$5-Parámetros!$B$5+1,
IF(AND(OR(F469&lt;=Parámetros!$B$5,F469=0,F469=""),OR(G469&gt;Parámetros!$D$5,G469="",G469=0)),Parámetros!$D$5-Parámetros!$B$5+1,
IF(AND(OR(F469&lt;=Parámetros!$B$5,F469=0,F469=""),G469&lt;=Parámetros!$D$5),IF(OR(G469="",G469=0),Parámetros!$D$5-Parámetros!$B$5+1,G469-Parámetros!$B$5+1),
IF(AND(F469&gt;Parámetros!$B$5,OR(G469&gt;Parámetros!$D$5,G469="",G469=0)),Parámetros!$D$5-F469+1,
IF(AND(F469&gt;Parámetros!$B$5,G469&lt;=Parámetros!$D$5),G469-F469+1))))),0)
-
IF(H469=1,
COUNTIFS('Selección días no hábiles'!A:A,
IF(OR(F469=0,F469="",F469&lt;Parámetros!$B$5),"&gt;="&amp;Parámetros!$B$5,"&gt;="&amp;Listas!F469),
'Selección días no hábiles'!A:A,
IF(OR(G469=0,G469="",G469&gt;=Parámetros!$D$5),"&lt;="&amp;Parámetros!$D$5,"&lt;="&amp;Listas!G469),
'Selección días no hábiles'!C:C,"X"),0)</f>
        <v>43709</v>
      </c>
      <c r="K469" s="113">
        <f>IF(I469=1,
IF(AND(OR(F469=0,F469=""),OR(G469=0,G469="")),Parámetros!$D$8-Parámetros!$B$8+1,
IF(AND(F469&lt;=Parámetros!$B$8,OR(G469&gt;Parámetros!$D$8,G469="",G469=0)),Parámetros!$D$8-Parámetros!$B$8+1,
IF(AND(F469&lt;=Parámetros!$B$8,G469&lt;=Parámetros!$D$8),IF(OR(G469="",G469=0),Parámetros!$D$8-Parámetros!$B$8+1,G469-Parámetros!$B$8+1),
IF(AND(F469&gt;Parámetros!$B$8,OR(G469&gt;Parámetros!$D$8,G469="",G469=0)),Parámetros!$D$8-F469+1,
IF(AND(F469&gt;Parámetros!$B$8,G469&lt;=Parámetros!$D$8),G469-F469+1))))),0)
-
IF(I469=1,
COUNTIFS('Selección días no hábiles'!A:A,
IF(OR(F469=0,F469="",F469&lt;Parámetros!$B$8),"&gt;="&amp;Parámetros!$B$8,"&gt;="&amp;Listas!F469),
'Selección días no hábiles'!A:A,
IF(OR(G469=0,G469="",G469&gt;=Parámetros!$D$8),"&lt;="&amp;Parámetros!$D$8,"&lt;="&amp;Listas!G469),
'Selección días no hábiles'!C:C,"X"),0)</f>
        <v>1</v>
      </c>
    </row>
    <row r="470" spans="1:11">
      <c r="A470" s="23"/>
      <c r="B470" s="152">
        <v>34651079</v>
      </c>
      <c r="C470" s="153" t="s">
        <v>701</v>
      </c>
      <c r="D470" s="153" t="s">
        <v>1746</v>
      </c>
      <c r="E470" s="154" t="s">
        <v>242</v>
      </c>
      <c r="F470" s="146">
        <v>0</v>
      </c>
      <c r="G470" s="146">
        <v>0</v>
      </c>
      <c r="H470" s="113">
        <f>+IF(AND(OR(F470="",F470=0),OR(G470="",G470=0)),1,IF(AND(OR(F470&lt;=Parámetros!$B$5,F470=0,F470=""),OR(G470&gt;Parámetros!$B$5,G470="",G470=0)),1,IF(AND(F470&gt;Parámetros!$B$5,F470&lt;=Parámetros!$D$5,OR(Listas!G470&gt;Parámetros!$B$5,G470="",G470=0)),1,0)))</f>
        <v>1</v>
      </c>
      <c r="I470" s="113">
        <f>+IF(AND(OR(F470="",F470=0),OR(G470="",G470=0)),1,IF(AND(OR(F470&lt;=Parámetros!$B$8,F470=0,F470=""),OR(G470&gt;Parámetros!$B$8,G470="",G470=0)),1,IF(AND(F470&gt;Parámetros!$B$8,F470&lt;=Parámetros!$D$8,OR(Listas!G470&gt;Parámetros!$B$8,G470="",G470=0)),1,0)))</f>
        <v>1</v>
      </c>
      <c r="J470" s="113">
        <f>IF(H470=1,
IF(AND(OR(F470=0,F470=""),OR(G470=0,G470="")),Parámetros!$D$5-Parámetros!$B$5+1,
IF(AND(OR(F470&lt;=Parámetros!$B$5,F470=0,F470=""),OR(G470&gt;Parámetros!$D$5,G470="",G470=0)),Parámetros!$D$5-Parámetros!$B$5+1,
IF(AND(OR(F470&lt;=Parámetros!$B$5,F470=0,F470=""),G470&lt;=Parámetros!$D$5),IF(OR(G470="",G470=0),Parámetros!$D$5-Parámetros!$B$5+1,G470-Parámetros!$B$5+1),
IF(AND(F470&gt;Parámetros!$B$5,OR(G470&gt;Parámetros!$D$5,G470="",G470=0)),Parámetros!$D$5-F470+1,
IF(AND(F470&gt;Parámetros!$B$5,G470&lt;=Parámetros!$D$5),G470-F470+1))))),0)
-
IF(H470=1,
COUNTIFS('Selección días no hábiles'!A:A,
IF(OR(F470=0,F470="",F470&lt;Parámetros!$B$5),"&gt;="&amp;Parámetros!$B$5,"&gt;="&amp;Listas!F470),
'Selección días no hábiles'!A:A,
IF(OR(G470=0,G470="",G470&gt;=Parámetros!$D$5),"&lt;="&amp;Parámetros!$D$5,"&lt;="&amp;Listas!G470),
'Selección días no hábiles'!C:C,"X"),0)</f>
        <v>43709</v>
      </c>
      <c r="K470" s="113">
        <f>IF(I470=1,
IF(AND(OR(F470=0,F470=""),OR(G470=0,G470="")),Parámetros!$D$8-Parámetros!$B$8+1,
IF(AND(F470&lt;=Parámetros!$B$8,OR(G470&gt;Parámetros!$D$8,G470="",G470=0)),Parámetros!$D$8-Parámetros!$B$8+1,
IF(AND(F470&lt;=Parámetros!$B$8,G470&lt;=Parámetros!$D$8),IF(OR(G470="",G470=0),Parámetros!$D$8-Parámetros!$B$8+1,G470-Parámetros!$B$8+1),
IF(AND(F470&gt;Parámetros!$B$8,OR(G470&gt;Parámetros!$D$8,G470="",G470=0)),Parámetros!$D$8-F470+1,
IF(AND(F470&gt;Parámetros!$B$8,G470&lt;=Parámetros!$D$8),G470-F470+1))))),0)
-
IF(I470=1,
COUNTIFS('Selección días no hábiles'!A:A,
IF(OR(F470=0,F470="",F470&lt;Parámetros!$B$8),"&gt;="&amp;Parámetros!$B$8,"&gt;="&amp;Listas!F470),
'Selección días no hábiles'!A:A,
IF(OR(G470=0,G470="",G470&gt;=Parámetros!$D$8),"&lt;="&amp;Parámetros!$D$8,"&lt;="&amp;Listas!G470),
'Selección días no hábiles'!C:C,"X"),0)</f>
        <v>1</v>
      </c>
    </row>
    <row r="471" spans="1:11">
      <c r="A471" s="23"/>
      <c r="B471" s="152">
        <v>27461761</v>
      </c>
      <c r="C471" s="153" t="s">
        <v>702</v>
      </c>
      <c r="D471" s="153" t="s">
        <v>1747</v>
      </c>
      <c r="E471" s="154" t="s">
        <v>242</v>
      </c>
      <c r="F471" s="146">
        <v>0</v>
      </c>
      <c r="G471" s="146">
        <v>0</v>
      </c>
      <c r="H471" s="113">
        <f>+IF(AND(OR(F471="",F471=0),OR(G471="",G471=0)),1,IF(AND(OR(F471&lt;=Parámetros!$B$5,F471=0,F471=""),OR(G471&gt;Parámetros!$B$5,G471="",G471=0)),1,IF(AND(F471&gt;Parámetros!$B$5,F471&lt;=Parámetros!$D$5,OR(Listas!G471&gt;Parámetros!$B$5,G471="",G471=0)),1,0)))</f>
        <v>1</v>
      </c>
      <c r="I471" s="113">
        <f>+IF(AND(OR(F471="",F471=0),OR(G471="",G471=0)),1,IF(AND(OR(F471&lt;=Parámetros!$B$8,F471=0,F471=""),OR(G471&gt;Parámetros!$B$8,G471="",G471=0)),1,IF(AND(F471&gt;Parámetros!$B$8,F471&lt;=Parámetros!$D$8,OR(Listas!G471&gt;Parámetros!$B$8,G471="",G471=0)),1,0)))</f>
        <v>1</v>
      </c>
      <c r="J471" s="113">
        <f>IF(H471=1,
IF(AND(OR(F471=0,F471=""),OR(G471=0,G471="")),Parámetros!$D$5-Parámetros!$B$5+1,
IF(AND(OR(F471&lt;=Parámetros!$B$5,F471=0,F471=""),OR(G471&gt;Parámetros!$D$5,G471="",G471=0)),Parámetros!$D$5-Parámetros!$B$5+1,
IF(AND(OR(F471&lt;=Parámetros!$B$5,F471=0,F471=""),G471&lt;=Parámetros!$D$5),IF(OR(G471="",G471=0),Parámetros!$D$5-Parámetros!$B$5+1,G471-Parámetros!$B$5+1),
IF(AND(F471&gt;Parámetros!$B$5,OR(G471&gt;Parámetros!$D$5,G471="",G471=0)),Parámetros!$D$5-F471+1,
IF(AND(F471&gt;Parámetros!$B$5,G471&lt;=Parámetros!$D$5),G471-F471+1))))),0)
-
IF(H471=1,
COUNTIFS('Selección días no hábiles'!A:A,
IF(OR(F471=0,F471="",F471&lt;Parámetros!$B$5),"&gt;="&amp;Parámetros!$B$5,"&gt;="&amp;Listas!F471),
'Selección días no hábiles'!A:A,
IF(OR(G471=0,G471="",G471&gt;=Parámetros!$D$5),"&lt;="&amp;Parámetros!$D$5,"&lt;="&amp;Listas!G471),
'Selección días no hábiles'!C:C,"X"),0)</f>
        <v>43709</v>
      </c>
      <c r="K471" s="113">
        <f>IF(I471=1,
IF(AND(OR(F471=0,F471=""),OR(G471=0,G471="")),Parámetros!$D$8-Parámetros!$B$8+1,
IF(AND(F471&lt;=Parámetros!$B$8,OR(G471&gt;Parámetros!$D$8,G471="",G471=0)),Parámetros!$D$8-Parámetros!$B$8+1,
IF(AND(F471&lt;=Parámetros!$B$8,G471&lt;=Parámetros!$D$8),IF(OR(G471="",G471=0),Parámetros!$D$8-Parámetros!$B$8+1,G471-Parámetros!$B$8+1),
IF(AND(F471&gt;Parámetros!$B$8,OR(G471&gt;Parámetros!$D$8,G471="",G471=0)),Parámetros!$D$8-F471+1,
IF(AND(F471&gt;Parámetros!$B$8,G471&lt;=Parámetros!$D$8),G471-F471+1))))),0)
-
IF(I471=1,
COUNTIFS('Selección días no hábiles'!A:A,
IF(OR(F471=0,F471="",F471&lt;Parámetros!$B$8),"&gt;="&amp;Parámetros!$B$8,"&gt;="&amp;Listas!F471),
'Selección días no hábiles'!A:A,
IF(OR(G471=0,G471="",G471&gt;=Parámetros!$D$8),"&lt;="&amp;Parámetros!$D$8,"&lt;="&amp;Listas!G471),
'Selección días no hábiles'!C:C,"X"),0)</f>
        <v>1</v>
      </c>
    </row>
    <row r="472" spans="1:11">
      <c r="A472" s="23"/>
      <c r="B472" s="152">
        <v>31699821</v>
      </c>
      <c r="C472" s="153" t="s">
        <v>703</v>
      </c>
      <c r="D472" s="153" t="s">
        <v>1566</v>
      </c>
      <c r="E472" s="154" t="s">
        <v>242</v>
      </c>
      <c r="F472" s="146">
        <v>0</v>
      </c>
      <c r="G472" s="146">
        <v>0</v>
      </c>
      <c r="H472" s="113">
        <f>+IF(AND(OR(F472="",F472=0),OR(G472="",G472=0)),1,IF(AND(OR(F472&lt;=Parámetros!$B$5,F472=0,F472=""),OR(G472&gt;Parámetros!$B$5,G472="",G472=0)),1,IF(AND(F472&gt;Parámetros!$B$5,F472&lt;=Parámetros!$D$5,OR(Listas!G472&gt;Parámetros!$B$5,G472="",G472=0)),1,0)))</f>
        <v>1</v>
      </c>
      <c r="I472" s="113">
        <f>+IF(AND(OR(F472="",F472=0),OR(G472="",G472=0)),1,IF(AND(OR(F472&lt;=Parámetros!$B$8,F472=0,F472=""),OR(G472&gt;Parámetros!$B$8,G472="",G472=0)),1,IF(AND(F472&gt;Parámetros!$B$8,F472&lt;=Parámetros!$D$8,OR(Listas!G472&gt;Parámetros!$B$8,G472="",G472=0)),1,0)))</f>
        <v>1</v>
      </c>
      <c r="J472" s="113">
        <f>IF(H472=1,
IF(AND(OR(F472=0,F472=""),OR(G472=0,G472="")),Parámetros!$D$5-Parámetros!$B$5+1,
IF(AND(OR(F472&lt;=Parámetros!$B$5,F472=0,F472=""),OR(G472&gt;Parámetros!$D$5,G472="",G472=0)),Parámetros!$D$5-Parámetros!$B$5+1,
IF(AND(OR(F472&lt;=Parámetros!$B$5,F472=0,F472=""),G472&lt;=Parámetros!$D$5),IF(OR(G472="",G472=0),Parámetros!$D$5-Parámetros!$B$5+1,G472-Parámetros!$B$5+1),
IF(AND(F472&gt;Parámetros!$B$5,OR(G472&gt;Parámetros!$D$5,G472="",G472=0)),Parámetros!$D$5-F472+1,
IF(AND(F472&gt;Parámetros!$B$5,G472&lt;=Parámetros!$D$5),G472-F472+1))))),0)
-
IF(H472=1,
COUNTIFS('Selección días no hábiles'!A:A,
IF(OR(F472=0,F472="",F472&lt;Parámetros!$B$5),"&gt;="&amp;Parámetros!$B$5,"&gt;="&amp;Listas!F472),
'Selección días no hábiles'!A:A,
IF(OR(G472=0,G472="",G472&gt;=Parámetros!$D$5),"&lt;="&amp;Parámetros!$D$5,"&lt;="&amp;Listas!G472),
'Selección días no hábiles'!C:C,"X"),0)</f>
        <v>43709</v>
      </c>
      <c r="K472" s="113">
        <f>IF(I472=1,
IF(AND(OR(F472=0,F472=""),OR(G472=0,G472="")),Parámetros!$D$8-Parámetros!$B$8+1,
IF(AND(F472&lt;=Parámetros!$B$8,OR(G472&gt;Parámetros!$D$8,G472="",G472=0)),Parámetros!$D$8-Parámetros!$B$8+1,
IF(AND(F472&lt;=Parámetros!$B$8,G472&lt;=Parámetros!$D$8),IF(OR(G472="",G472=0),Parámetros!$D$8-Parámetros!$B$8+1,G472-Parámetros!$B$8+1),
IF(AND(F472&gt;Parámetros!$B$8,OR(G472&gt;Parámetros!$D$8,G472="",G472=0)),Parámetros!$D$8-F472+1,
IF(AND(F472&gt;Parámetros!$B$8,G472&lt;=Parámetros!$D$8),G472-F472+1))))),0)
-
IF(I472=1,
COUNTIFS('Selección días no hábiles'!A:A,
IF(OR(F472=0,F472="",F472&lt;Parámetros!$B$8),"&gt;="&amp;Parámetros!$B$8,"&gt;="&amp;Listas!F472),
'Selección días no hábiles'!A:A,
IF(OR(G472=0,G472="",G472&gt;=Parámetros!$D$8),"&lt;="&amp;Parámetros!$D$8,"&lt;="&amp;Listas!G472),
'Selección días no hábiles'!C:C,"X"),0)</f>
        <v>1</v>
      </c>
    </row>
    <row r="473" spans="1:11">
      <c r="A473" s="23"/>
      <c r="B473" s="152">
        <v>31813371</v>
      </c>
      <c r="C473" s="153" t="s">
        <v>704</v>
      </c>
      <c r="D473" s="153" t="s">
        <v>1748</v>
      </c>
      <c r="E473" s="154" t="s">
        <v>242</v>
      </c>
      <c r="F473" s="146">
        <v>0</v>
      </c>
      <c r="G473" s="146">
        <v>0</v>
      </c>
      <c r="H473" s="113">
        <f>+IF(AND(OR(F473="",F473=0),OR(G473="",G473=0)),1,IF(AND(OR(F473&lt;=Parámetros!$B$5,F473=0,F473=""),OR(G473&gt;Parámetros!$B$5,G473="",G473=0)),1,IF(AND(F473&gt;Parámetros!$B$5,F473&lt;=Parámetros!$D$5,OR(Listas!G473&gt;Parámetros!$B$5,G473="",G473=0)),1,0)))</f>
        <v>1</v>
      </c>
      <c r="I473" s="113">
        <f>+IF(AND(OR(F473="",F473=0),OR(G473="",G473=0)),1,IF(AND(OR(F473&lt;=Parámetros!$B$8,F473=0,F473=""),OR(G473&gt;Parámetros!$B$8,G473="",G473=0)),1,IF(AND(F473&gt;Parámetros!$B$8,F473&lt;=Parámetros!$D$8,OR(Listas!G473&gt;Parámetros!$B$8,G473="",G473=0)),1,0)))</f>
        <v>1</v>
      </c>
      <c r="J473" s="113">
        <f>IF(H473=1,
IF(AND(OR(F473=0,F473=""),OR(G473=0,G473="")),Parámetros!$D$5-Parámetros!$B$5+1,
IF(AND(OR(F473&lt;=Parámetros!$B$5,F473=0,F473=""),OR(G473&gt;Parámetros!$D$5,G473="",G473=0)),Parámetros!$D$5-Parámetros!$B$5+1,
IF(AND(OR(F473&lt;=Parámetros!$B$5,F473=0,F473=""),G473&lt;=Parámetros!$D$5),IF(OR(G473="",G473=0),Parámetros!$D$5-Parámetros!$B$5+1,G473-Parámetros!$B$5+1),
IF(AND(F473&gt;Parámetros!$B$5,OR(G473&gt;Parámetros!$D$5,G473="",G473=0)),Parámetros!$D$5-F473+1,
IF(AND(F473&gt;Parámetros!$B$5,G473&lt;=Parámetros!$D$5),G473-F473+1))))),0)
-
IF(H473=1,
COUNTIFS('Selección días no hábiles'!A:A,
IF(OR(F473=0,F473="",F473&lt;Parámetros!$B$5),"&gt;="&amp;Parámetros!$B$5,"&gt;="&amp;Listas!F473),
'Selección días no hábiles'!A:A,
IF(OR(G473=0,G473="",G473&gt;=Parámetros!$D$5),"&lt;="&amp;Parámetros!$D$5,"&lt;="&amp;Listas!G473),
'Selección días no hábiles'!C:C,"X"),0)</f>
        <v>43709</v>
      </c>
      <c r="K473" s="113">
        <f>IF(I473=1,
IF(AND(OR(F473=0,F473=""),OR(G473=0,G473="")),Parámetros!$D$8-Parámetros!$B$8+1,
IF(AND(F473&lt;=Parámetros!$B$8,OR(G473&gt;Parámetros!$D$8,G473="",G473=0)),Parámetros!$D$8-Parámetros!$B$8+1,
IF(AND(F473&lt;=Parámetros!$B$8,G473&lt;=Parámetros!$D$8),IF(OR(G473="",G473=0),Parámetros!$D$8-Parámetros!$B$8+1,G473-Parámetros!$B$8+1),
IF(AND(F473&gt;Parámetros!$B$8,OR(G473&gt;Parámetros!$D$8,G473="",G473=0)),Parámetros!$D$8-F473+1,
IF(AND(F473&gt;Parámetros!$B$8,G473&lt;=Parámetros!$D$8),G473-F473+1))))),0)
-
IF(I473=1,
COUNTIFS('Selección días no hábiles'!A:A,
IF(OR(F473=0,F473="",F473&lt;Parámetros!$B$8),"&gt;="&amp;Parámetros!$B$8,"&gt;="&amp;Listas!F473),
'Selección días no hábiles'!A:A,
IF(OR(G473=0,G473="",G473&gt;=Parámetros!$D$8),"&lt;="&amp;Parámetros!$D$8,"&lt;="&amp;Listas!G473),
'Selección días no hábiles'!C:C,"X"),0)</f>
        <v>1</v>
      </c>
    </row>
    <row r="474" spans="1:11">
      <c r="A474" s="23"/>
      <c r="B474" s="152">
        <v>27545647</v>
      </c>
      <c r="C474" s="153" t="s">
        <v>705</v>
      </c>
      <c r="D474" s="153" t="s">
        <v>1749</v>
      </c>
      <c r="E474" s="154" t="s">
        <v>242</v>
      </c>
      <c r="F474" s="146">
        <v>0</v>
      </c>
      <c r="G474" s="146">
        <v>0</v>
      </c>
      <c r="H474" s="113">
        <f>+IF(AND(OR(F474="",F474=0),OR(G474="",G474=0)),1,IF(AND(OR(F474&lt;=Parámetros!$B$5,F474=0,F474=""),OR(G474&gt;Parámetros!$B$5,G474="",G474=0)),1,IF(AND(F474&gt;Parámetros!$B$5,F474&lt;=Parámetros!$D$5,OR(Listas!G474&gt;Parámetros!$B$5,G474="",G474=0)),1,0)))</f>
        <v>1</v>
      </c>
      <c r="I474" s="113">
        <f>+IF(AND(OR(F474="",F474=0),OR(G474="",G474=0)),1,IF(AND(OR(F474&lt;=Parámetros!$B$8,F474=0,F474=""),OR(G474&gt;Parámetros!$B$8,G474="",G474=0)),1,IF(AND(F474&gt;Parámetros!$B$8,F474&lt;=Parámetros!$D$8,OR(Listas!G474&gt;Parámetros!$B$8,G474="",G474=0)),1,0)))</f>
        <v>1</v>
      </c>
      <c r="J474" s="113">
        <f>IF(H474=1,
IF(AND(OR(F474=0,F474=""),OR(G474=0,G474="")),Parámetros!$D$5-Parámetros!$B$5+1,
IF(AND(OR(F474&lt;=Parámetros!$B$5,F474=0,F474=""),OR(G474&gt;Parámetros!$D$5,G474="",G474=0)),Parámetros!$D$5-Parámetros!$B$5+1,
IF(AND(OR(F474&lt;=Parámetros!$B$5,F474=0,F474=""),G474&lt;=Parámetros!$D$5),IF(OR(G474="",G474=0),Parámetros!$D$5-Parámetros!$B$5+1,G474-Parámetros!$B$5+1),
IF(AND(F474&gt;Parámetros!$B$5,OR(G474&gt;Parámetros!$D$5,G474="",G474=0)),Parámetros!$D$5-F474+1,
IF(AND(F474&gt;Parámetros!$B$5,G474&lt;=Parámetros!$D$5),G474-F474+1))))),0)
-
IF(H474=1,
COUNTIFS('Selección días no hábiles'!A:A,
IF(OR(F474=0,F474="",F474&lt;Parámetros!$B$5),"&gt;="&amp;Parámetros!$B$5,"&gt;="&amp;Listas!F474),
'Selección días no hábiles'!A:A,
IF(OR(G474=0,G474="",G474&gt;=Parámetros!$D$5),"&lt;="&amp;Parámetros!$D$5,"&lt;="&amp;Listas!G474),
'Selección días no hábiles'!C:C,"X"),0)</f>
        <v>43709</v>
      </c>
      <c r="K474" s="113">
        <f>IF(I474=1,
IF(AND(OR(F474=0,F474=""),OR(G474=0,G474="")),Parámetros!$D$8-Parámetros!$B$8+1,
IF(AND(F474&lt;=Parámetros!$B$8,OR(G474&gt;Parámetros!$D$8,G474="",G474=0)),Parámetros!$D$8-Parámetros!$B$8+1,
IF(AND(F474&lt;=Parámetros!$B$8,G474&lt;=Parámetros!$D$8),IF(OR(G474="",G474=0),Parámetros!$D$8-Parámetros!$B$8+1,G474-Parámetros!$B$8+1),
IF(AND(F474&gt;Parámetros!$B$8,OR(G474&gt;Parámetros!$D$8,G474="",G474=0)),Parámetros!$D$8-F474+1,
IF(AND(F474&gt;Parámetros!$B$8,G474&lt;=Parámetros!$D$8),G474-F474+1))))),0)
-
IF(I474=1,
COUNTIFS('Selección días no hábiles'!A:A,
IF(OR(F474=0,F474="",F474&lt;Parámetros!$B$8),"&gt;="&amp;Parámetros!$B$8,"&gt;="&amp;Listas!F474),
'Selección días no hábiles'!A:A,
IF(OR(G474=0,G474="",G474&gt;=Parámetros!$D$8),"&lt;="&amp;Parámetros!$D$8,"&lt;="&amp;Listas!G474),
'Selección días no hábiles'!C:C,"X"),0)</f>
        <v>1</v>
      </c>
    </row>
    <row r="475" spans="1:11">
      <c r="A475" s="23"/>
      <c r="B475" s="152">
        <v>26004663</v>
      </c>
      <c r="C475" s="153" t="s">
        <v>706</v>
      </c>
      <c r="D475" s="153" t="s">
        <v>1750</v>
      </c>
      <c r="E475" s="154" t="s">
        <v>242</v>
      </c>
      <c r="F475" s="146">
        <v>0</v>
      </c>
      <c r="G475" s="146">
        <v>0</v>
      </c>
      <c r="H475" s="113">
        <f>+IF(AND(OR(F475="",F475=0),OR(G475="",G475=0)),1,IF(AND(OR(F475&lt;=Parámetros!$B$5,F475=0,F475=""),OR(G475&gt;Parámetros!$B$5,G475="",G475=0)),1,IF(AND(F475&gt;Parámetros!$B$5,F475&lt;=Parámetros!$D$5,OR(Listas!G475&gt;Parámetros!$B$5,G475="",G475=0)),1,0)))</f>
        <v>1</v>
      </c>
      <c r="I475" s="113">
        <f>+IF(AND(OR(F475="",F475=0),OR(G475="",G475=0)),1,IF(AND(OR(F475&lt;=Parámetros!$B$8,F475=0,F475=""),OR(G475&gt;Parámetros!$B$8,G475="",G475=0)),1,IF(AND(F475&gt;Parámetros!$B$8,F475&lt;=Parámetros!$D$8,OR(Listas!G475&gt;Parámetros!$B$8,G475="",G475=0)),1,0)))</f>
        <v>1</v>
      </c>
      <c r="J475" s="113">
        <f>IF(H475=1,
IF(AND(OR(F475=0,F475=""),OR(G475=0,G475="")),Parámetros!$D$5-Parámetros!$B$5+1,
IF(AND(OR(F475&lt;=Parámetros!$B$5,F475=0,F475=""),OR(G475&gt;Parámetros!$D$5,G475="",G475=0)),Parámetros!$D$5-Parámetros!$B$5+1,
IF(AND(OR(F475&lt;=Parámetros!$B$5,F475=0,F475=""),G475&lt;=Parámetros!$D$5),IF(OR(G475="",G475=0),Parámetros!$D$5-Parámetros!$B$5+1,G475-Parámetros!$B$5+1),
IF(AND(F475&gt;Parámetros!$B$5,OR(G475&gt;Parámetros!$D$5,G475="",G475=0)),Parámetros!$D$5-F475+1,
IF(AND(F475&gt;Parámetros!$B$5,G475&lt;=Parámetros!$D$5),G475-F475+1))))),0)
-
IF(H475=1,
COUNTIFS('Selección días no hábiles'!A:A,
IF(OR(F475=0,F475="",F475&lt;Parámetros!$B$5),"&gt;="&amp;Parámetros!$B$5,"&gt;="&amp;Listas!F475),
'Selección días no hábiles'!A:A,
IF(OR(G475=0,G475="",G475&gt;=Parámetros!$D$5),"&lt;="&amp;Parámetros!$D$5,"&lt;="&amp;Listas!G475),
'Selección días no hábiles'!C:C,"X"),0)</f>
        <v>43709</v>
      </c>
      <c r="K475" s="113">
        <f>IF(I475=1,
IF(AND(OR(F475=0,F475=""),OR(G475=0,G475="")),Parámetros!$D$8-Parámetros!$B$8+1,
IF(AND(F475&lt;=Parámetros!$B$8,OR(G475&gt;Parámetros!$D$8,G475="",G475=0)),Parámetros!$D$8-Parámetros!$B$8+1,
IF(AND(F475&lt;=Parámetros!$B$8,G475&lt;=Parámetros!$D$8),IF(OR(G475="",G475=0),Parámetros!$D$8-Parámetros!$B$8+1,G475-Parámetros!$B$8+1),
IF(AND(F475&gt;Parámetros!$B$8,OR(G475&gt;Parámetros!$D$8,G475="",G475=0)),Parámetros!$D$8-F475+1,
IF(AND(F475&gt;Parámetros!$B$8,G475&lt;=Parámetros!$D$8),G475-F475+1))))),0)
-
IF(I475=1,
COUNTIFS('Selección días no hábiles'!A:A,
IF(OR(F475=0,F475="",F475&lt;Parámetros!$B$8),"&gt;="&amp;Parámetros!$B$8,"&gt;="&amp;Listas!F475),
'Selección días no hábiles'!A:A,
IF(OR(G475=0,G475="",G475&gt;=Parámetros!$D$8),"&lt;="&amp;Parámetros!$D$8,"&lt;="&amp;Listas!G475),
'Selección días no hábiles'!C:C,"X"),0)</f>
        <v>1</v>
      </c>
    </row>
    <row r="476" spans="1:11">
      <c r="A476" s="23"/>
      <c r="B476" s="152">
        <v>29115811</v>
      </c>
      <c r="C476" s="153" t="s">
        <v>707</v>
      </c>
      <c r="D476" s="153" t="s">
        <v>1694</v>
      </c>
      <c r="E476" s="154" t="s">
        <v>242</v>
      </c>
      <c r="F476" s="146">
        <v>0</v>
      </c>
      <c r="G476" s="146">
        <v>0</v>
      </c>
      <c r="H476" s="113">
        <f>+IF(AND(OR(F476="",F476=0),OR(G476="",G476=0)),1,IF(AND(OR(F476&lt;=Parámetros!$B$5,F476=0,F476=""),OR(G476&gt;Parámetros!$B$5,G476="",G476=0)),1,IF(AND(F476&gt;Parámetros!$B$5,F476&lt;=Parámetros!$D$5,OR(Listas!G476&gt;Parámetros!$B$5,G476="",G476=0)),1,0)))</f>
        <v>1</v>
      </c>
      <c r="I476" s="113">
        <f>+IF(AND(OR(F476="",F476=0),OR(G476="",G476=0)),1,IF(AND(OR(F476&lt;=Parámetros!$B$8,F476=0,F476=""),OR(G476&gt;Parámetros!$B$8,G476="",G476=0)),1,IF(AND(F476&gt;Parámetros!$B$8,F476&lt;=Parámetros!$D$8,OR(Listas!G476&gt;Parámetros!$B$8,G476="",G476=0)),1,0)))</f>
        <v>1</v>
      </c>
      <c r="J476" s="113">
        <f>IF(H476=1,
IF(AND(OR(F476=0,F476=""),OR(G476=0,G476="")),Parámetros!$D$5-Parámetros!$B$5+1,
IF(AND(OR(F476&lt;=Parámetros!$B$5,F476=0,F476=""),OR(G476&gt;Parámetros!$D$5,G476="",G476=0)),Parámetros!$D$5-Parámetros!$B$5+1,
IF(AND(OR(F476&lt;=Parámetros!$B$5,F476=0,F476=""),G476&lt;=Parámetros!$D$5),IF(OR(G476="",G476=0),Parámetros!$D$5-Parámetros!$B$5+1,G476-Parámetros!$B$5+1),
IF(AND(F476&gt;Parámetros!$B$5,OR(G476&gt;Parámetros!$D$5,G476="",G476=0)),Parámetros!$D$5-F476+1,
IF(AND(F476&gt;Parámetros!$B$5,G476&lt;=Parámetros!$D$5),G476-F476+1))))),0)
-
IF(H476=1,
COUNTIFS('Selección días no hábiles'!A:A,
IF(OR(F476=0,F476="",F476&lt;Parámetros!$B$5),"&gt;="&amp;Parámetros!$B$5,"&gt;="&amp;Listas!F476),
'Selección días no hábiles'!A:A,
IF(OR(G476=0,G476="",G476&gt;=Parámetros!$D$5),"&lt;="&amp;Parámetros!$D$5,"&lt;="&amp;Listas!G476),
'Selección días no hábiles'!C:C,"X"),0)</f>
        <v>43709</v>
      </c>
      <c r="K476" s="113">
        <f>IF(I476=1,
IF(AND(OR(F476=0,F476=""),OR(G476=0,G476="")),Parámetros!$D$8-Parámetros!$B$8+1,
IF(AND(F476&lt;=Parámetros!$B$8,OR(G476&gt;Parámetros!$D$8,G476="",G476=0)),Parámetros!$D$8-Parámetros!$B$8+1,
IF(AND(F476&lt;=Parámetros!$B$8,G476&lt;=Parámetros!$D$8),IF(OR(G476="",G476=0),Parámetros!$D$8-Parámetros!$B$8+1,G476-Parámetros!$B$8+1),
IF(AND(F476&gt;Parámetros!$B$8,OR(G476&gt;Parámetros!$D$8,G476="",G476=0)),Parámetros!$D$8-F476+1,
IF(AND(F476&gt;Parámetros!$B$8,G476&lt;=Parámetros!$D$8),G476-F476+1))))),0)
-
IF(I476=1,
COUNTIFS('Selección días no hábiles'!A:A,
IF(OR(F476=0,F476="",F476&lt;Parámetros!$B$8),"&gt;="&amp;Parámetros!$B$8,"&gt;="&amp;Listas!F476),
'Selección días no hábiles'!A:A,
IF(OR(G476=0,G476="",G476&gt;=Parámetros!$D$8),"&lt;="&amp;Parámetros!$D$8,"&lt;="&amp;Listas!G476),
'Selección días no hábiles'!C:C,"X"),0)</f>
        <v>1</v>
      </c>
    </row>
    <row r="477" spans="1:11">
      <c r="A477" s="23"/>
      <c r="B477" s="152">
        <v>30501629</v>
      </c>
      <c r="C477" s="153" t="s">
        <v>708</v>
      </c>
      <c r="D477" s="153" t="s">
        <v>1751</v>
      </c>
      <c r="E477" s="154" t="s">
        <v>242</v>
      </c>
      <c r="F477" s="146">
        <v>0</v>
      </c>
      <c r="G477" s="146">
        <v>0</v>
      </c>
      <c r="H477" s="113">
        <f>+IF(AND(OR(F477="",F477=0),OR(G477="",G477=0)),1,IF(AND(OR(F477&lt;=Parámetros!$B$5,F477=0,F477=""),OR(G477&gt;Parámetros!$B$5,G477="",G477=0)),1,IF(AND(F477&gt;Parámetros!$B$5,F477&lt;=Parámetros!$D$5,OR(Listas!G477&gt;Parámetros!$B$5,G477="",G477=0)),1,0)))</f>
        <v>1</v>
      </c>
      <c r="I477" s="113">
        <f>+IF(AND(OR(F477="",F477=0),OR(G477="",G477=0)),1,IF(AND(OR(F477&lt;=Parámetros!$B$8,F477=0,F477=""),OR(G477&gt;Parámetros!$B$8,G477="",G477=0)),1,IF(AND(F477&gt;Parámetros!$B$8,F477&lt;=Parámetros!$D$8,OR(Listas!G477&gt;Parámetros!$B$8,G477="",G477=0)),1,0)))</f>
        <v>1</v>
      </c>
      <c r="J477" s="113">
        <f>IF(H477=1,
IF(AND(OR(F477=0,F477=""),OR(G477=0,G477="")),Parámetros!$D$5-Parámetros!$B$5+1,
IF(AND(OR(F477&lt;=Parámetros!$B$5,F477=0,F477=""),OR(G477&gt;Parámetros!$D$5,G477="",G477=0)),Parámetros!$D$5-Parámetros!$B$5+1,
IF(AND(OR(F477&lt;=Parámetros!$B$5,F477=0,F477=""),G477&lt;=Parámetros!$D$5),IF(OR(G477="",G477=0),Parámetros!$D$5-Parámetros!$B$5+1,G477-Parámetros!$B$5+1),
IF(AND(F477&gt;Parámetros!$B$5,OR(G477&gt;Parámetros!$D$5,G477="",G477=0)),Parámetros!$D$5-F477+1,
IF(AND(F477&gt;Parámetros!$B$5,G477&lt;=Parámetros!$D$5),G477-F477+1))))),0)
-
IF(H477=1,
COUNTIFS('Selección días no hábiles'!A:A,
IF(OR(F477=0,F477="",F477&lt;Parámetros!$B$5),"&gt;="&amp;Parámetros!$B$5,"&gt;="&amp;Listas!F477),
'Selección días no hábiles'!A:A,
IF(OR(G477=0,G477="",G477&gt;=Parámetros!$D$5),"&lt;="&amp;Parámetros!$D$5,"&lt;="&amp;Listas!G477),
'Selección días no hábiles'!C:C,"X"),0)</f>
        <v>43709</v>
      </c>
      <c r="K477" s="113">
        <f>IF(I477=1,
IF(AND(OR(F477=0,F477=""),OR(G477=0,G477="")),Parámetros!$D$8-Parámetros!$B$8+1,
IF(AND(F477&lt;=Parámetros!$B$8,OR(G477&gt;Parámetros!$D$8,G477="",G477=0)),Parámetros!$D$8-Parámetros!$B$8+1,
IF(AND(F477&lt;=Parámetros!$B$8,G477&lt;=Parámetros!$D$8),IF(OR(G477="",G477=0),Parámetros!$D$8-Parámetros!$B$8+1,G477-Parámetros!$B$8+1),
IF(AND(F477&gt;Parámetros!$B$8,OR(G477&gt;Parámetros!$D$8,G477="",G477=0)),Parámetros!$D$8-F477+1,
IF(AND(F477&gt;Parámetros!$B$8,G477&lt;=Parámetros!$D$8),G477-F477+1))))),0)
-
IF(I477=1,
COUNTIFS('Selección días no hábiles'!A:A,
IF(OR(F477=0,F477="",F477&lt;Parámetros!$B$8),"&gt;="&amp;Parámetros!$B$8,"&gt;="&amp;Listas!F477),
'Selección días no hábiles'!A:A,
IF(OR(G477=0,G477="",G477&gt;=Parámetros!$D$8),"&lt;="&amp;Parámetros!$D$8,"&lt;="&amp;Listas!G477),
'Selección días no hábiles'!C:C,"X"),0)</f>
        <v>1</v>
      </c>
    </row>
    <row r="478" spans="1:11">
      <c r="A478" s="23"/>
      <c r="B478" s="152">
        <v>26450196</v>
      </c>
      <c r="C478" s="153" t="s">
        <v>709</v>
      </c>
      <c r="D478" s="153" t="s">
        <v>1752</v>
      </c>
      <c r="E478" s="154" t="s">
        <v>242</v>
      </c>
      <c r="F478" s="146">
        <v>0</v>
      </c>
      <c r="G478" s="146">
        <v>0</v>
      </c>
      <c r="H478" s="113">
        <f>+IF(AND(OR(F478="",F478=0),OR(G478="",G478=0)),1,IF(AND(OR(F478&lt;=Parámetros!$B$5,F478=0,F478=""),OR(G478&gt;Parámetros!$B$5,G478="",G478=0)),1,IF(AND(F478&gt;Parámetros!$B$5,F478&lt;=Parámetros!$D$5,OR(Listas!G478&gt;Parámetros!$B$5,G478="",G478=0)),1,0)))</f>
        <v>1</v>
      </c>
      <c r="I478" s="113">
        <f>+IF(AND(OR(F478="",F478=0),OR(G478="",G478=0)),1,IF(AND(OR(F478&lt;=Parámetros!$B$8,F478=0,F478=""),OR(G478&gt;Parámetros!$B$8,G478="",G478=0)),1,IF(AND(F478&gt;Parámetros!$B$8,F478&lt;=Parámetros!$D$8,OR(Listas!G478&gt;Parámetros!$B$8,G478="",G478=0)),1,0)))</f>
        <v>1</v>
      </c>
      <c r="J478" s="113">
        <f>IF(H478=1,
IF(AND(OR(F478=0,F478=""),OR(G478=0,G478="")),Parámetros!$D$5-Parámetros!$B$5+1,
IF(AND(OR(F478&lt;=Parámetros!$B$5,F478=0,F478=""),OR(G478&gt;Parámetros!$D$5,G478="",G478=0)),Parámetros!$D$5-Parámetros!$B$5+1,
IF(AND(OR(F478&lt;=Parámetros!$B$5,F478=0,F478=""),G478&lt;=Parámetros!$D$5),IF(OR(G478="",G478=0),Parámetros!$D$5-Parámetros!$B$5+1,G478-Parámetros!$B$5+1),
IF(AND(F478&gt;Parámetros!$B$5,OR(G478&gt;Parámetros!$D$5,G478="",G478=0)),Parámetros!$D$5-F478+1,
IF(AND(F478&gt;Parámetros!$B$5,G478&lt;=Parámetros!$D$5),G478-F478+1))))),0)
-
IF(H478=1,
COUNTIFS('Selección días no hábiles'!A:A,
IF(OR(F478=0,F478="",F478&lt;Parámetros!$B$5),"&gt;="&amp;Parámetros!$B$5,"&gt;="&amp;Listas!F478),
'Selección días no hábiles'!A:A,
IF(OR(G478=0,G478="",G478&gt;=Parámetros!$D$5),"&lt;="&amp;Parámetros!$D$5,"&lt;="&amp;Listas!G478),
'Selección días no hábiles'!C:C,"X"),0)</f>
        <v>43709</v>
      </c>
      <c r="K478" s="113">
        <f>IF(I478=1,
IF(AND(OR(F478=0,F478=""),OR(G478=0,G478="")),Parámetros!$D$8-Parámetros!$B$8+1,
IF(AND(F478&lt;=Parámetros!$B$8,OR(G478&gt;Parámetros!$D$8,G478="",G478=0)),Parámetros!$D$8-Parámetros!$B$8+1,
IF(AND(F478&lt;=Parámetros!$B$8,G478&lt;=Parámetros!$D$8),IF(OR(G478="",G478=0),Parámetros!$D$8-Parámetros!$B$8+1,G478-Parámetros!$B$8+1),
IF(AND(F478&gt;Parámetros!$B$8,OR(G478&gt;Parámetros!$D$8,G478="",G478=0)),Parámetros!$D$8-F478+1,
IF(AND(F478&gt;Parámetros!$B$8,G478&lt;=Parámetros!$D$8),G478-F478+1))))),0)
-
IF(I478=1,
COUNTIFS('Selección días no hábiles'!A:A,
IF(OR(F478=0,F478="",F478&lt;Parámetros!$B$8),"&gt;="&amp;Parámetros!$B$8,"&gt;="&amp;Listas!F478),
'Selección días no hábiles'!A:A,
IF(OR(G478=0,G478="",G478&gt;=Parámetros!$D$8),"&lt;="&amp;Parámetros!$D$8,"&lt;="&amp;Listas!G478),
'Selección días no hábiles'!C:C,"X"),0)</f>
        <v>1</v>
      </c>
    </row>
    <row r="479" spans="1:11">
      <c r="A479" s="23"/>
      <c r="B479" s="152">
        <v>23620823</v>
      </c>
      <c r="C479" s="153" t="s">
        <v>710</v>
      </c>
      <c r="D479" s="153" t="s">
        <v>1753</v>
      </c>
      <c r="E479" s="154" t="s">
        <v>242</v>
      </c>
      <c r="F479" s="146">
        <v>0</v>
      </c>
      <c r="G479" s="146">
        <v>0</v>
      </c>
      <c r="H479" s="113">
        <f>+IF(AND(OR(F479="",F479=0),OR(G479="",G479=0)),1,IF(AND(OR(F479&lt;=Parámetros!$B$5,F479=0,F479=""),OR(G479&gt;Parámetros!$B$5,G479="",G479=0)),1,IF(AND(F479&gt;Parámetros!$B$5,F479&lt;=Parámetros!$D$5,OR(Listas!G479&gt;Parámetros!$B$5,G479="",G479=0)),1,0)))</f>
        <v>1</v>
      </c>
      <c r="I479" s="113">
        <f>+IF(AND(OR(F479="",F479=0),OR(G479="",G479=0)),1,IF(AND(OR(F479&lt;=Parámetros!$B$8,F479=0,F479=""),OR(G479&gt;Parámetros!$B$8,G479="",G479=0)),1,IF(AND(F479&gt;Parámetros!$B$8,F479&lt;=Parámetros!$D$8,OR(Listas!G479&gt;Parámetros!$B$8,G479="",G479=0)),1,0)))</f>
        <v>1</v>
      </c>
      <c r="J479" s="113">
        <f>IF(H479=1,
IF(AND(OR(F479=0,F479=""),OR(G479=0,G479="")),Parámetros!$D$5-Parámetros!$B$5+1,
IF(AND(OR(F479&lt;=Parámetros!$B$5,F479=0,F479=""),OR(G479&gt;Parámetros!$D$5,G479="",G479=0)),Parámetros!$D$5-Parámetros!$B$5+1,
IF(AND(OR(F479&lt;=Parámetros!$B$5,F479=0,F479=""),G479&lt;=Parámetros!$D$5),IF(OR(G479="",G479=0),Parámetros!$D$5-Parámetros!$B$5+1,G479-Parámetros!$B$5+1),
IF(AND(F479&gt;Parámetros!$B$5,OR(G479&gt;Parámetros!$D$5,G479="",G479=0)),Parámetros!$D$5-F479+1,
IF(AND(F479&gt;Parámetros!$B$5,G479&lt;=Parámetros!$D$5),G479-F479+1))))),0)
-
IF(H479=1,
COUNTIFS('Selección días no hábiles'!A:A,
IF(OR(F479=0,F479="",F479&lt;Parámetros!$B$5),"&gt;="&amp;Parámetros!$B$5,"&gt;="&amp;Listas!F479),
'Selección días no hábiles'!A:A,
IF(OR(G479=0,G479="",G479&gt;=Parámetros!$D$5),"&lt;="&amp;Parámetros!$D$5,"&lt;="&amp;Listas!G479),
'Selección días no hábiles'!C:C,"X"),0)</f>
        <v>43709</v>
      </c>
      <c r="K479" s="113">
        <f>IF(I479=1,
IF(AND(OR(F479=0,F479=""),OR(G479=0,G479="")),Parámetros!$D$8-Parámetros!$B$8+1,
IF(AND(F479&lt;=Parámetros!$B$8,OR(G479&gt;Parámetros!$D$8,G479="",G479=0)),Parámetros!$D$8-Parámetros!$B$8+1,
IF(AND(F479&lt;=Parámetros!$B$8,G479&lt;=Parámetros!$D$8),IF(OR(G479="",G479=0),Parámetros!$D$8-Parámetros!$B$8+1,G479-Parámetros!$B$8+1),
IF(AND(F479&gt;Parámetros!$B$8,OR(G479&gt;Parámetros!$D$8,G479="",G479=0)),Parámetros!$D$8-F479+1,
IF(AND(F479&gt;Parámetros!$B$8,G479&lt;=Parámetros!$D$8),G479-F479+1))))),0)
-
IF(I479=1,
COUNTIFS('Selección días no hábiles'!A:A,
IF(OR(F479=0,F479="",F479&lt;Parámetros!$B$8),"&gt;="&amp;Parámetros!$B$8,"&gt;="&amp;Listas!F479),
'Selección días no hábiles'!A:A,
IF(OR(G479=0,G479="",G479&gt;=Parámetros!$D$8),"&lt;="&amp;Parámetros!$D$8,"&lt;="&amp;Listas!G479),
'Selección días no hábiles'!C:C,"X"),0)</f>
        <v>1</v>
      </c>
    </row>
    <row r="480" spans="1:11">
      <c r="A480" s="23"/>
      <c r="B480" s="152">
        <v>32327251</v>
      </c>
      <c r="C480" s="153" t="s">
        <v>711</v>
      </c>
      <c r="D480" s="153" t="s">
        <v>1754</v>
      </c>
      <c r="E480" s="154" t="s">
        <v>242</v>
      </c>
      <c r="F480" s="146">
        <v>0</v>
      </c>
      <c r="G480" s="146">
        <v>0</v>
      </c>
      <c r="H480" s="113">
        <f>+IF(AND(OR(F480="",F480=0),OR(G480="",G480=0)),1,IF(AND(OR(F480&lt;=Parámetros!$B$5,F480=0,F480=""),OR(G480&gt;Parámetros!$B$5,G480="",G480=0)),1,IF(AND(F480&gt;Parámetros!$B$5,F480&lt;=Parámetros!$D$5,OR(Listas!G480&gt;Parámetros!$B$5,G480="",G480=0)),1,0)))</f>
        <v>1</v>
      </c>
      <c r="I480" s="113">
        <f>+IF(AND(OR(F480="",F480=0),OR(G480="",G480=0)),1,IF(AND(OR(F480&lt;=Parámetros!$B$8,F480=0,F480=""),OR(G480&gt;Parámetros!$B$8,G480="",G480=0)),1,IF(AND(F480&gt;Parámetros!$B$8,F480&lt;=Parámetros!$D$8,OR(Listas!G480&gt;Parámetros!$B$8,G480="",G480=0)),1,0)))</f>
        <v>1</v>
      </c>
      <c r="J480" s="113">
        <f>IF(H480=1,
IF(AND(OR(F480=0,F480=""),OR(G480=0,G480="")),Parámetros!$D$5-Parámetros!$B$5+1,
IF(AND(OR(F480&lt;=Parámetros!$B$5,F480=0,F480=""),OR(G480&gt;Parámetros!$D$5,G480="",G480=0)),Parámetros!$D$5-Parámetros!$B$5+1,
IF(AND(OR(F480&lt;=Parámetros!$B$5,F480=0,F480=""),G480&lt;=Parámetros!$D$5),IF(OR(G480="",G480=0),Parámetros!$D$5-Parámetros!$B$5+1,G480-Parámetros!$B$5+1),
IF(AND(F480&gt;Parámetros!$B$5,OR(G480&gt;Parámetros!$D$5,G480="",G480=0)),Parámetros!$D$5-F480+1,
IF(AND(F480&gt;Parámetros!$B$5,G480&lt;=Parámetros!$D$5),G480-F480+1))))),0)
-
IF(H480=1,
COUNTIFS('Selección días no hábiles'!A:A,
IF(OR(F480=0,F480="",F480&lt;Parámetros!$B$5),"&gt;="&amp;Parámetros!$B$5,"&gt;="&amp;Listas!F480),
'Selección días no hábiles'!A:A,
IF(OR(G480=0,G480="",G480&gt;=Parámetros!$D$5),"&lt;="&amp;Parámetros!$D$5,"&lt;="&amp;Listas!G480),
'Selección días no hábiles'!C:C,"X"),0)</f>
        <v>43709</v>
      </c>
      <c r="K480" s="113">
        <f>IF(I480=1,
IF(AND(OR(F480=0,F480=""),OR(G480=0,G480="")),Parámetros!$D$8-Parámetros!$B$8+1,
IF(AND(F480&lt;=Parámetros!$B$8,OR(G480&gt;Parámetros!$D$8,G480="",G480=0)),Parámetros!$D$8-Parámetros!$B$8+1,
IF(AND(F480&lt;=Parámetros!$B$8,G480&lt;=Parámetros!$D$8),IF(OR(G480="",G480=0),Parámetros!$D$8-Parámetros!$B$8+1,G480-Parámetros!$B$8+1),
IF(AND(F480&gt;Parámetros!$B$8,OR(G480&gt;Parámetros!$D$8,G480="",G480=0)),Parámetros!$D$8-F480+1,
IF(AND(F480&gt;Parámetros!$B$8,G480&lt;=Parámetros!$D$8),G480-F480+1))))),0)
-
IF(I480=1,
COUNTIFS('Selección días no hábiles'!A:A,
IF(OR(F480=0,F480="",F480&lt;Parámetros!$B$8),"&gt;="&amp;Parámetros!$B$8,"&gt;="&amp;Listas!F480),
'Selección días no hábiles'!A:A,
IF(OR(G480=0,G480="",G480&gt;=Parámetros!$D$8),"&lt;="&amp;Parámetros!$D$8,"&lt;="&amp;Listas!G480),
'Selección días no hábiles'!C:C,"X"),0)</f>
        <v>1</v>
      </c>
    </row>
    <row r="481" spans="1:11">
      <c r="A481" s="23"/>
      <c r="B481" s="152">
        <v>29241105</v>
      </c>
      <c r="C481" s="153" t="s">
        <v>712</v>
      </c>
      <c r="D481" s="153" t="s">
        <v>1755</v>
      </c>
      <c r="E481" s="154" t="s">
        <v>242</v>
      </c>
      <c r="F481" s="146">
        <v>0</v>
      </c>
      <c r="G481" s="146">
        <v>0</v>
      </c>
      <c r="H481" s="113">
        <f>+IF(AND(OR(F481="",F481=0),OR(G481="",G481=0)),1,IF(AND(OR(F481&lt;=Parámetros!$B$5,F481=0,F481=""),OR(G481&gt;Parámetros!$B$5,G481="",G481=0)),1,IF(AND(F481&gt;Parámetros!$B$5,F481&lt;=Parámetros!$D$5,OR(Listas!G481&gt;Parámetros!$B$5,G481="",G481=0)),1,0)))</f>
        <v>1</v>
      </c>
      <c r="I481" s="113">
        <f>+IF(AND(OR(F481="",F481=0),OR(G481="",G481=0)),1,IF(AND(OR(F481&lt;=Parámetros!$B$8,F481=0,F481=""),OR(G481&gt;Parámetros!$B$8,G481="",G481=0)),1,IF(AND(F481&gt;Parámetros!$B$8,F481&lt;=Parámetros!$D$8,OR(Listas!G481&gt;Parámetros!$B$8,G481="",G481=0)),1,0)))</f>
        <v>1</v>
      </c>
      <c r="J481" s="113">
        <f>IF(H481=1,
IF(AND(OR(F481=0,F481=""),OR(G481=0,G481="")),Parámetros!$D$5-Parámetros!$B$5+1,
IF(AND(OR(F481&lt;=Parámetros!$B$5,F481=0,F481=""),OR(G481&gt;Parámetros!$D$5,G481="",G481=0)),Parámetros!$D$5-Parámetros!$B$5+1,
IF(AND(OR(F481&lt;=Parámetros!$B$5,F481=0,F481=""),G481&lt;=Parámetros!$D$5),IF(OR(G481="",G481=0),Parámetros!$D$5-Parámetros!$B$5+1,G481-Parámetros!$B$5+1),
IF(AND(F481&gt;Parámetros!$B$5,OR(G481&gt;Parámetros!$D$5,G481="",G481=0)),Parámetros!$D$5-F481+1,
IF(AND(F481&gt;Parámetros!$B$5,G481&lt;=Parámetros!$D$5),G481-F481+1))))),0)
-
IF(H481=1,
COUNTIFS('Selección días no hábiles'!A:A,
IF(OR(F481=0,F481="",F481&lt;Parámetros!$B$5),"&gt;="&amp;Parámetros!$B$5,"&gt;="&amp;Listas!F481),
'Selección días no hábiles'!A:A,
IF(OR(G481=0,G481="",G481&gt;=Parámetros!$D$5),"&lt;="&amp;Parámetros!$D$5,"&lt;="&amp;Listas!G481),
'Selección días no hábiles'!C:C,"X"),0)</f>
        <v>43709</v>
      </c>
      <c r="K481" s="113">
        <f>IF(I481=1,
IF(AND(OR(F481=0,F481=""),OR(G481=0,G481="")),Parámetros!$D$8-Parámetros!$B$8+1,
IF(AND(F481&lt;=Parámetros!$B$8,OR(G481&gt;Parámetros!$D$8,G481="",G481=0)),Parámetros!$D$8-Parámetros!$B$8+1,
IF(AND(F481&lt;=Parámetros!$B$8,G481&lt;=Parámetros!$D$8),IF(OR(G481="",G481=0),Parámetros!$D$8-Parámetros!$B$8+1,G481-Parámetros!$B$8+1),
IF(AND(F481&gt;Parámetros!$B$8,OR(G481&gt;Parámetros!$D$8,G481="",G481=0)),Parámetros!$D$8-F481+1,
IF(AND(F481&gt;Parámetros!$B$8,G481&lt;=Parámetros!$D$8),G481-F481+1))))),0)
-
IF(I481=1,
COUNTIFS('Selección días no hábiles'!A:A,
IF(OR(F481=0,F481="",F481&lt;Parámetros!$B$8),"&gt;="&amp;Parámetros!$B$8,"&gt;="&amp;Listas!F481),
'Selección días no hábiles'!A:A,
IF(OR(G481=0,G481="",G481&gt;=Parámetros!$D$8),"&lt;="&amp;Parámetros!$D$8,"&lt;="&amp;Listas!G481),
'Selección días no hábiles'!C:C,"X"),0)</f>
        <v>1</v>
      </c>
    </row>
    <row r="482" spans="1:11">
      <c r="A482" s="23"/>
      <c r="B482" s="152">
        <v>32039087</v>
      </c>
      <c r="C482" s="153" t="s">
        <v>713</v>
      </c>
      <c r="D482" s="153" t="s">
        <v>1625</v>
      </c>
      <c r="E482" s="154" t="s">
        <v>242</v>
      </c>
      <c r="F482" s="146">
        <v>0</v>
      </c>
      <c r="G482" s="146">
        <v>0</v>
      </c>
      <c r="H482" s="113">
        <f>+IF(AND(OR(F482="",F482=0),OR(G482="",G482=0)),1,IF(AND(OR(F482&lt;=Parámetros!$B$5,F482=0,F482=""),OR(G482&gt;Parámetros!$B$5,G482="",G482=0)),1,IF(AND(F482&gt;Parámetros!$B$5,F482&lt;=Parámetros!$D$5,OR(Listas!G482&gt;Parámetros!$B$5,G482="",G482=0)),1,0)))</f>
        <v>1</v>
      </c>
      <c r="I482" s="113">
        <f>+IF(AND(OR(F482="",F482=0),OR(G482="",G482=0)),1,IF(AND(OR(F482&lt;=Parámetros!$B$8,F482=0,F482=""),OR(G482&gt;Parámetros!$B$8,G482="",G482=0)),1,IF(AND(F482&gt;Parámetros!$B$8,F482&lt;=Parámetros!$D$8,OR(Listas!G482&gt;Parámetros!$B$8,G482="",G482=0)),1,0)))</f>
        <v>1</v>
      </c>
      <c r="J482" s="113">
        <f>IF(H482=1,
IF(AND(OR(F482=0,F482=""),OR(G482=0,G482="")),Parámetros!$D$5-Parámetros!$B$5+1,
IF(AND(OR(F482&lt;=Parámetros!$B$5,F482=0,F482=""),OR(G482&gt;Parámetros!$D$5,G482="",G482=0)),Parámetros!$D$5-Parámetros!$B$5+1,
IF(AND(OR(F482&lt;=Parámetros!$B$5,F482=0,F482=""),G482&lt;=Parámetros!$D$5),IF(OR(G482="",G482=0),Parámetros!$D$5-Parámetros!$B$5+1,G482-Parámetros!$B$5+1),
IF(AND(F482&gt;Parámetros!$B$5,OR(G482&gt;Parámetros!$D$5,G482="",G482=0)),Parámetros!$D$5-F482+1,
IF(AND(F482&gt;Parámetros!$B$5,G482&lt;=Parámetros!$D$5),G482-F482+1))))),0)
-
IF(H482=1,
COUNTIFS('Selección días no hábiles'!A:A,
IF(OR(F482=0,F482="",F482&lt;Parámetros!$B$5),"&gt;="&amp;Parámetros!$B$5,"&gt;="&amp;Listas!F482),
'Selección días no hábiles'!A:A,
IF(OR(G482=0,G482="",G482&gt;=Parámetros!$D$5),"&lt;="&amp;Parámetros!$D$5,"&lt;="&amp;Listas!G482),
'Selección días no hábiles'!C:C,"X"),0)</f>
        <v>43709</v>
      </c>
      <c r="K482" s="113">
        <f>IF(I482=1,
IF(AND(OR(F482=0,F482=""),OR(G482=0,G482="")),Parámetros!$D$8-Parámetros!$B$8+1,
IF(AND(F482&lt;=Parámetros!$B$8,OR(G482&gt;Parámetros!$D$8,G482="",G482=0)),Parámetros!$D$8-Parámetros!$B$8+1,
IF(AND(F482&lt;=Parámetros!$B$8,G482&lt;=Parámetros!$D$8),IF(OR(G482="",G482=0),Parámetros!$D$8-Parámetros!$B$8+1,G482-Parámetros!$B$8+1),
IF(AND(F482&gt;Parámetros!$B$8,OR(G482&gt;Parámetros!$D$8,G482="",G482=0)),Parámetros!$D$8-F482+1,
IF(AND(F482&gt;Parámetros!$B$8,G482&lt;=Parámetros!$D$8),G482-F482+1))))),0)
-
IF(I482=1,
COUNTIFS('Selección días no hábiles'!A:A,
IF(OR(F482=0,F482="",F482&lt;Parámetros!$B$8),"&gt;="&amp;Parámetros!$B$8,"&gt;="&amp;Listas!F482),
'Selección días no hábiles'!A:A,
IF(OR(G482=0,G482="",G482&gt;=Parámetros!$D$8),"&lt;="&amp;Parámetros!$D$8,"&lt;="&amp;Listas!G482),
'Selección días no hábiles'!C:C,"X"),0)</f>
        <v>1</v>
      </c>
    </row>
    <row r="483" spans="1:11">
      <c r="A483" s="23"/>
      <c r="B483" s="152">
        <v>22526471</v>
      </c>
      <c r="C483" s="153" t="s">
        <v>714</v>
      </c>
      <c r="D483" s="153" t="s">
        <v>1756</v>
      </c>
      <c r="E483" s="154" t="s">
        <v>242</v>
      </c>
      <c r="F483" s="146">
        <v>0</v>
      </c>
      <c r="G483" s="146">
        <v>0</v>
      </c>
      <c r="H483" s="113">
        <f>+IF(AND(OR(F483="",F483=0),OR(G483="",G483=0)),1,IF(AND(OR(F483&lt;=Parámetros!$B$5,F483=0,F483=""),OR(G483&gt;Parámetros!$B$5,G483="",G483=0)),1,IF(AND(F483&gt;Parámetros!$B$5,F483&lt;=Parámetros!$D$5,OR(Listas!G483&gt;Parámetros!$B$5,G483="",G483=0)),1,0)))</f>
        <v>1</v>
      </c>
      <c r="I483" s="113">
        <f>+IF(AND(OR(F483="",F483=0),OR(G483="",G483=0)),1,IF(AND(OR(F483&lt;=Parámetros!$B$8,F483=0,F483=""),OR(G483&gt;Parámetros!$B$8,G483="",G483=0)),1,IF(AND(F483&gt;Parámetros!$B$8,F483&lt;=Parámetros!$D$8,OR(Listas!G483&gt;Parámetros!$B$8,G483="",G483=0)),1,0)))</f>
        <v>1</v>
      </c>
      <c r="J483" s="113">
        <f>IF(H483=1,
IF(AND(OR(F483=0,F483=""),OR(G483=0,G483="")),Parámetros!$D$5-Parámetros!$B$5+1,
IF(AND(OR(F483&lt;=Parámetros!$B$5,F483=0,F483=""),OR(G483&gt;Parámetros!$D$5,G483="",G483=0)),Parámetros!$D$5-Parámetros!$B$5+1,
IF(AND(OR(F483&lt;=Parámetros!$B$5,F483=0,F483=""),G483&lt;=Parámetros!$D$5),IF(OR(G483="",G483=0),Parámetros!$D$5-Parámetros!$B$5+1,G483-Parámetros!$B$5+1),
IF(AND(F483&gt;Parámetros!$B$5,OR(G483&gt;Parámetros!$D$5,G483="",G483=0)),Parámetros!$D$5-F483+1,
IF(AND(F483&gt;Parámetros!$B$5,G483&lt;=Parámetros!$D$5),G483-F483+1))))),0)
-
IF(H483=1,
COUNTIFS('Selección días no hábiles'!A:A,
IF(OR(F483=0,F483="",F483&lt;Parámetros!$B$5),"&gt;="&amp;Parámetros!$B$5,"&gt;="&amp;Listas!F483),
'Selección días no hábiles'!A:A,
IF(OR(G483=0,G483="",G483&gt;=Parámetros!$D$5),"&lt;="&amp;Parámetros!$D$5,"&lt;="&amp;Listas!G483),
'Selección días no hábiles'!C:C,"X"),0)</f>
        <v>43709</v>
      </c>
      <c r="K483" s="113">
        <f>IF(I483=1,
IF(AND(OR(F483=0,F483=""),OR(G483=0,G483="")),Parámetros!$D$8-Parámetros!$B$8+1,
IF(AND(F483&lt;=Parámetros!$B$8,OR(G483&gt;Parámetros!$D$8,G483="",G483=0)),Parámetros!$D$8-Parámetros!$B$8+1,
IF(AND(F483&lt;=Parámetros!$B$8,G483&lt;=Parámetros!$D$8),IF(OR(G483="",G483=0),Parámetros!$D$8-Parámetros!$B$8+1,G483-Parámetros!$B$8+1),
IF(AND(F483&gt;Parámetros!$B$8,OR(G483&gt;Parámetros!$D$8,G483="",G483=0)),Parámetros!$D$8-F483+1,
IF(AND(F483&gt;Parámetros!$B$8,G483&lt;=Parámetros!$D$8),G483-F483+1))))),0)
-
IF(I483=1,
COUNTIFS('Selección días no hábiles'!A:A,
IF(OR(F483=0,F483="",F483&lt;Parámetros!$B$8),"&gt;="&amp;Parámetros!$B$8,"&gt;="&amp;Listas!F483),
'Selección días no hábiles'!A:A,
IF(OR(G483=0,G483="",G483&gt;=Parámetros!$D$8),"&lt;="&amp;Parámetros!$D$8,"&lt;="&amp;Listas!G483),
'Selección días no hábiles'!C:C,"X"),0)</f>
        <v>1</v>
      </c>
    </row>
    <row r="484" spans="1:11">
      <c r="A484" s="23"/>
      <c r="B484" s="152">
        <v>26789471</v>
      </c>
      <c r="C484" s="153" t="s">
        <v>715</v>
      </c>
      <c r="D484" s="153" t="s">
        <v>1610</v>
      </c>
      <c r="E484" s="154" t="s">
        <v>242</v>
      </c>
      <c r="F484" s="146">
        <v>0</v>
      </c>
      <c r="G484" s="146">
        <v>0</v>
      </c>
      <c r="H484" s="113">
        <f>+IF(AND(OR(F484="",F484=0),OR(G484="",G484=0)),1,IF(AND(OR(F484&lt;=Parámetros!$B$5,F484=0,F484=""),OR(G484&gt;Parámetros!$B$5,G484="",G484=0)),1,IF(AND(F484&gt;Parámetros!$B$5,F484&lt;=Parámetros!$D$5,OR(Listas!G484&gt;Parámetros!$B$5,G484="",G484=0)),1,0)))</f>
        <v>1</v>
      </c>
      <c r="I484" s="113">
        <f>+IF(AND(OR(F484="",F484=0),OR(G484="",G484=0)),1,IF(AND(OR(F484&lt;=Parámetros!$B$8,F484=0,F484=""),OR(G484&gt;Parámetros!$B$8,G484="",G484=0)),1,IF(AND(F484&gt;Parámetros!$B$8,F484&lt;=Parámetros!$D$8,OR(Listas!G484&gt;Parámetros!$B$8,G484="",G484=0)),1,0)))</f>
        <v>1</v>
      </c>
      <c r="J484" s="113">
        <f>IF(H484=1,
IF(AND(OR(F484=0,F484=""),OR(G484=0,G484="")),Parámetros!$D$5-Parámetros!$B$5+1,
IF(AND(OR(F484&lt;=Parámetros!$B$5,F484=0,F484=""),OR(G484&gt;Parámetros!$D$5,G484="",G484=0)),Parámetros!$D$5-Parámetros!$B$5+1,
IF(AND(OR(F484&lt;=Parámetros!$B$5,F484=0,F484=""),G484&lt;=Parámetros!$D$5),IF(OR(G484="",G484=0),Parámetros!$D$5-Parámetros!$B$5+1,G484-Parámetros!$B$5+1),
IF(AND(F484&gt;Parámetros!$B$5,OR(G484&gt;Parámetros!$D$5,G484="",G484=0)),Parámetros!$D$5-F484+1,
IF(AND(F484&gt;Parámetros!$B$5,G484&lt;=Parámetros!$D$5),G484-F484+1))))),0)
-
IF(H484=1,
COUNTIFS('Selección días no hábiles'!A:A,
IF(OR(F484=0,F484="",F484&lt;Parámetros!$B$5),"&gt;="&amp;Parámetros!$B$5,"&gt;="&amp;Listas!F484),
'Selección días no hábiles'!A:A,
IF(OR(G484=0,G484="",G484&gt;=Parámetros!$D$5),"&lt;="&amp;Parámetros!$D$5,"&lt;="&amp;Listas!G484),
'Selección días no hábiles'!C:C,"X"),0)</f>
        <v>43709</v>
      </c>
      <c r="K484" s="113">
        <f>IF(I484=1,
IF(AND(OR(F484=0,F484=""),OR(G484=0,G484="")),Parámetros!$D$8-Parámetros!$B$8+1,
IF(AND(F484&lt;=Parámetros!$B$8,OR(G484&gt;Parámetros!$D$8,G484="",G484=0)),Parámetros!$D$8-Parámetros!$B$8+1,
IF(AND(F484&lt;=Parámetros!$B$8,G484&lt;=Parámetros!$D$8),IF(OR(G484="",G484=0),Parámetros!$D$8-Parámetros!$B$8+1,G484-Parámetros!$B$8+1),
IF(AND(F484&gt;Parámetros!$B$8,OR(G484&gt;Parámetros!$D$8,G484="",G484=0)),Parámetros!$D$8-F484+1,
IF(AND(F484&gt;Parámetros!$B$8,G484&lt;=Parámetros!$D$8),G484-F484+1))))),0)
-
IF(I484=1,
COUNTIFS('Selección días no hábiles'!A:A,
IF(OR(F484=0,F484="",F484&lt;Parámetros!$B$8),"&gt;="&amp;Parámetros!$B$8,"&gt;="&amp;Listas!F484),
'Selección días no hábiles'!A:A,
IF(OR(G484=0,G484="",G484&gt;=Parámetros!$D$8),"&lt;="&amp;Parámetros!$D$8,"&lt;="&amp;Listas!G484),
'Selección días no hábiles'!C:C,"X"),0)</f>
        <v>1</v>
      </c>
    </row>
    <row r="485" spans="1:11">
      <c r="A485" s="23"/>
      <c r="B485" s="152">
        <v>34163382</v>
      </c>
      <c r="C485" s="153" t="s">
        <v>322</v>
      </c>
      <c r="D485" s="153" t="s">
        <v>1757</v>
      </c>
      <c r="E485" s="154" t="s">
        <v>242</v>
      </c>
      <c r="F485" s="146">
        <v>0</v>
      </c>
      <c r="G485" s="146">
        <v>0</v>
      </c>
      <c r="H485" s="113">
        <f>+IF(AND(OR(F485="",F485=0),OR(G485="",G485=0)),1,IF(AND(OR(F485&lt;=Parámetros!$B$5,F485=0,F485=""),OR(G485&gt;Parámetros!$B$5,G485="",G485=0)),1,IF(AND(F485&gt;Parámetros!$B$5,F485&lt;=Parámetros!$D$5,OR(Listas!G485&gt;Parámetros!$B$5,G485="",G485=0)),1,0)))</f>
        <v>1</v>
      </c>
      <c r="I485" s="113">
        <f>+IF(AND(OR(F485="",F485=0),OR(G485="",G485=0)),1,IF(AND(OR(F485&lt;=Parámetros!$B$8,F485=0,F485=""),OR(G485&gt;Parámetros!$B$8,G485="",G485=0)),1,IF(AND(F485&gt;Parámetros!$B$8,F485&lt;=Parámetros!$D$8,OR(Listas!G485&gt;Parámetros!$B$8,G485="",G485=0)),1,0)))</f>
        <v>1</v>
      </c>
      <c r="J485" s="113">
        <f>IF(H485=1,
IF(AND(OR(F485=0,F485=""),OR(G485=0,G485="")),Parámetros!$D$5-Parámetros!$B$5+1,
IF(AND(OR(F485&lt;=Parámetros!$B$5,F485=0,F485=""),OR(G485&gt;Parámetros!$D$5,G485="",G485=0)),Parámetros!$D$5-Parámetros!$B$5+1,
IF(AND(OR(F485&lt;=Parámetros!$B$5,F485=0,F485=""),G485&lt;=Parámetros!$D$5),IF(OR(G485="",G485=0),Parámetros!$D$5-Parámetros!$B$5+1,G485-Parámetros!$B$5+1),
IF(AND(F485&gt;Parámetros!$B$5,OR(G485&gt;Parámetros!$D$5,G485="",G485=0)),Parámetros!$D$5-F485+1,
IF(AND(F485&gt;Parámetros!$B$5,G485&lt;=Parámetros!$D$5),G485-F485+1))))),0)
-
IF(H485=1,
COUNTIFS('Selección días no hábiles'!A:A,
IF(OR(F485=0,F485="",F485&lt;Parámetros!$B$5),"&gt;="&amp;Parámetros!$B$5,"&gt;="&amp;Listas!F485),
'Selección días no hábiles'!A:A,
IF(OR(G485=0,G485="",G485&gt;=Parámetros!$D$5),"&lt;="&amp;Parámetros!$D$5,"&lt;="&amp;Listas!G485),
'Selección días no hábiles'!C:C,"X"),0)</f>
        <v>43709</v>
      </c>
      <c r="K485" s="113">
        <f>IF(I485=1,
IF(AND(OR(F485=0,F485=""),OR(G485=0,G485="")),Parámetros!$D$8-Parámetros!$B$8+1,
IF(AND(F485&lt;=Parámetros!$B$8,OR(G485&gt;Parámetros!$D$8,G485="",G485=0)),Parámetros!$D$8-Parámetros!$B$8+1,
IF(AND(F485&lt;=Parámetros!$B$8,G485&lt;=Parámetros!$D$8),IF(OR(G485="",G485=0),Parámetros!$D$8-Parámetros!$B$8+1,G485-Parámetros!$B$8+1),
IF(AND(F485&gt;Parámetros!$B$8,OR(G485&gt;Parámetros!$D$8,G485="",G485=0)),Parámetros!$D$8-F485+1,
IF(AND(F485&gt;Parámetros!$B$8,G485&lt;=Parámetros!$D$8),G485-F485+1))))),0)
-
IF(I485=1,
COUNTIFS('Selección días no hábiles'!A:A,
IF(OR(F485=0,F485="",F485&lt;Parámetros!$B$8),"&gt;="&amp;Parámetros!$B$8,"&gt;="&amp;Listas!F485),
'Selección días no hábiles'!A:A,
IF(OR(G485=0,G485="",G485&gt;=Parámetros!$D$8),"&lt;="&amp;Parámetros!$D$8,"&lt;="&amp;Listas!G485),
'Selección días no hábiles'!C:C,"X"),0)</f>
        <v>1</v>
      </c>
    </row>
    <row r="486" spans="1:11">
      <c r="A486" s="23"/>
      <c r="B486" s="152">
        <v>33502569</v>
      </c>
      <c r="C486" s="153" t="s">
        <v>716</v>
      </c>
      <c r="D486" s="153" t="s">
        <v>1758</v>
      </c>
      <c r="E486" s="154" t="s">
        <v>242</v>
      </c>
      <c r="F486" s="146">
        <v>0</v>
      </c>
      <c r="G486" s="146">
        <v>0</v>
      </c>
      <c r="H486" s="113">
        <f>+IF(AND(OR(F486="",F486=0),OR(G486="",G486=0)),1,IF(AND(OR(F486&lt;=Parámetros!$B$5,F486=0,F486=""),OR(G486&gt;Parámetros!$B$5,G486="",G486=0)),1,IF(AND(F486&gt;Parámetros!$B$5,F486&lt;=Parámetros!$D$5,OR(Listas!G486&gt;Parámetros!$B$5,G486="",G486=0)),1,0)))</f>
        <v>1</v>
      </c>
      <c r="I486" s="113">
        <f>+IF(AND(OR(F486="",F486=0),OR(G486="",G486=0)),1,IF(AND(OR(F486&lt;=Parámetros!$B$8,F486=0,F486=""),OR(G486&gt;Parámetros!$B$8,G486="",G486=0)),1,IF(AND(F486&gt;Parámetros!$B$8,F486&lt;=Parámetros!$D$8,OR(Listas!G486&gt;Parámetros!$B$8,G486="",G486=0)),1,0)))</f>
        <v>1</v>
      </c>
      <c r="J486" s="113">
        <f>IF(H486=1,
IF(AND(OR(F486=0,F486=""),OR(G486=0,G486="")),Parámetros!$D$5-Parámetros!$B$5+1,
IF(AND(OR(F486&lt;=Parámetros!$B$5,F486=0,F486=""),OR(G486&gt;Parámetros!$D$5,G486="",G486=0)),Parámetros!$D$5-Parámetros!$B$5+1,
IF(AND(OR(F486&lt;=Parámetros!$B$5,F486=0,F486=""),G486&lt;=Parámetros!$D$5),IF(OR(G486="",G486=0),Parámetros!$D$5-Parámetros!$B$5+1,G486-Parámetros!$B$5+1),
IF(AND(F486&gt;Parámetros!$B$5,OR(G486&gt;Parámetros!$D$5,G486="",G486=0)),Parámetros!$D$5-F486+1,
IF(AND(F486&gt;Parámetros!$B$5,G486&lt;=Parámetros!$D$5),G486-F486+1))))),0)
-
IF(H486=1,
COUNTIFS('Selección días no hábiles'!A:A,
IF(OR(F486=0,F486="",F486&lt;Parámetros!$B$5),"&gt;="&amp;Parámetros!$B$5,"&gt;="&amp;Listas!F486),
'Selección días no hábiles'!A:A,
IF(OR(G486=0,G486="",G486&gt;=Parámetros!$D$5),"&lt;="&amp;Parámetros!$D$5,"&lt;="&amp;Listas!G486),
'Selección días no hábiles'!C:C,"X"),0)</f>
        <v>43709</v>
      </c>
      <c r="K486" s="113">
        <f>IF(I486=1,
IF(AND(OR(F486=0,F486=""),OR(G486=0,G486="")),Parámetros!$D$8-Parámetros!$B$8+1,
IF(AND(F486&lt;=Parámetros!$B$8,OR(G486&gt;Parámetros!$D$8,G486="",G486=0)),Parámetros!$D$8-Parámetros!$B$8+1,
IF(AND(F486&lt;=Parámetros!$B$8,G486&lt;=Parámetros!$D$8),IF(OR(G486="",G486=0),Parámetros!$D$8-Parámetros!$B$8+1,G486-Parámetros!$B$8+1),
IF(AND(F486&gt;Parámetros!$B$8,OR(G486&gt;Parámetros!$D$8,G486="",G486=0)),Parámetros!$D$8-F486+1,
IF(AND(F486&gt;Parámetros!$B$8,G486&lt;=Parámetros!$D$8),G486-F486+1))))),0)
-
IF(I486=1,
COUNTIFS('Selección días no hábiles'!A:A,
IF(OR(F486=0,F486="",F486&lt;Parámetros!$B$8),"&gt;="&amp;Parámetros!$B$8,"&gt;="&amp;Listas!F486),
'Selección días no hábiles'!A:A,
IF(OR(G486=0,G486="",G486&gt;=Parámetros!$D$8),"&lt;="&amp;Parámetros!$D$8,"&lt;="&amp;Listas!G486),
'Selección días no hábiles'!C:C,"X"),0)</f>
        <v>1</v>
      </c>
    </row>
    <row r="487" spans="1:11">
      <c r="A487" s="23"/>
      <c r="B487" s="152">
        <v>30385950</v>
      </c>
      <c r="C487" s="153" t="s">
        <v>47</v>
      </c>
      <c r="D487" s="153" t="s">
        <v>1759</v>
      </c>
      <c r="E487" s="154" t="s">
        <v>242</v>
      </c>
      <c r="F487" s="146">
        <v>0</v>
      </c>
      <c r="G487" s="146">
        <v>0</v>
      </c>
      <c r="H487" s="113">
        <f>+IF(AND(OR(F487="",F487=0),OR(G487="",G487=0)),1,IF(AND(OR(F487&lt;=Parámetros!$B$5,F487=0,F487=""),OR(G487&gt;Parámetros!$B$5,G487="",G487=0)),1,IF(AND(F487&gt;Parámetros!$B$5,F487&lt;=Parámetros!$D$5,OR(Listas!G487&gt;Parámetros!$B$5,G487="",G487=0)),1,0)))</f>
        <v>1</v>
      </c>
      <c r="I487" s="113">
        <f>+IF(AND(OR(F487="",F487=0),OR(G487="",G487=0)),1,IF(AND(OR(F487&lt;=Parámetros!$B$8,F487=0,F487=""),OR(G487&gt;Parámetros!$B$8,G487="",G487=0)),1,IF(AND(F487&gt;Parámetros!$B$8,F487&lt;=Parámetros!$D$8,OR(Listas!G487&gt;Parámetros!$B$8,G487="",G487=0)),1,0)))</f>
        <v>1</v>
      </c>
      <c r="J487" s="113">
        <f>IF(H487=1,
IF(AND(OR(F487=0,F487=""),OR(G487=0,G487="")),Parámetros!$D$5-Parámetros!$B$5+1,
IF(AND(OR(F487&lt;=Parámetros!$B$5,F487=0,F487=""),OR(G487&gt;Parámetros!$D$5,G487="",G487=0)),Parámetros!$D$5-Parámetros!$B$5+1,
IF(AND(OR(F487&lt;=Parámetros!$B$5,F487=0,F487=""),G487&lt;=Parámetros!$D$5),IF(OR(G487="",G487=0),Parámetros!$D$5-Parámetros!$B$5+1,G487-Parámetros!$B$5+1),
IF(AND(F487&gt;Parámetros!$B$5,OR(G487&gt;Parámetros!$D$5,G487="",G487=0)),Parámetros!$D$5-F487+1,
IF(AND(F487&gt;Parámetros!$B$5,G487&lt;=Parámetros!$D$5),G487-F487+1))))),0)
-
IF(H487=1,
COUNTIFS('Selección días no hábiles'!A:A,
IF(OR(F487=0,F487="",F487&lt;Parámetros!$B$5),"&gt;="&amp;Parámetros!$B$5,"&gt;="&amp;Listas!F487),
'Selección días no hábiles'!A:A,
IF(OR(G487=0,G487="",G487&gt;=Parámetros!$D$5),"&lt;="&amp;Parámetros!$D$5,"&lt;="&amp;Listas!G487),
'Selección días no hábiles'!C:C,"X"),0)</f>
        <v>43709</v>
      </c>
      <c r="K487" s="113">
        <f>IF(I487=1,
IF(AND(OR(F487=0,F487=""),OR(G487=0,G487="")),Parámetros!$D$8-Parámetros!$B$8+1,
IF(AND(F487&lt;=Parámetros!$B$8,OR(G487&gt;Parámetros!$D$8,G487="",G487=0)),Parámetros!$D$8-Parámetros!$B$8+1,
IF(AND(F487&lt;=Parámetros!$B$8,G487&lt;=Parámetros!$D$8),IF(OR(G487="",G487=0),Parámetros!$D$8-Parámetros!$B$8+1,G487-Parámetros!$B$8+1),
IF(AND(F487&gt;Parámetros!$B$8,OR(G487&gt;Parámetros!$D$8,G487="",G487=0)),Parámetros!$D$8-F487+1,
IF(AND(F487&gt;Parámetros!$B$8,G487&lt;=Parámetros!$D$8),G487-F487+1))))),0)
-
IF(I487=1,
COUNTIFS('Selección días no hábiles'!A:A,
IF(OR(F487=0,F487="",F487&lt;Parámetros!$B$8),"&gt;="&amp;Parámetros!$B$8,"&gt;="&amp;Listas!F487),
'Selección días no hábiles'!A:A,
IF(OR(G487=0,G487="",G487&gt;=Parámetros!$D$8),"&lt;="&amp;Parámetros!$D$8,"&lt;="&amp;Listas!G487),
'Selección días no hábiles'!C:C,"X"),0)</f>
        <v>1</v>
      </c>
    </row>
    <row r="488" spans="1:11">
      <c r="A488" s="23"/>
      <c r="B488" s="152">
        <v>33717674</v>
      </c>
      <c r="C488" s="153" t="s">
        <v>717</v>
      </c>
      <c r="D488" s="153" t="s">
        <v>1760</v>
      </c>
      <c r="E488" s="154" t="s">
        <v>242</v>
      </c>
      <c r="F488" s="146">
        <v>0</v>
      </c>
      <c r="G488" s="146">
        <v>0</v>
      </c>
      <c r="H488" s="113">
        <f>+IF(AND(OR(F488="",F488=0),OR(G488="",G488=0)),1,IF(AND(OR(F488&lt;=Parámetros!$B$5,F488=0,F488=""),OR(G488&gt;Parámetros!$B$5,G488="",G488=0)),1,IF(AND(F488&gt;Parámetros!$B$5,F488&lt;=Parámetros!$D$5,OR(Listas!G488&gt;Parámetros!$B$5,G488="",G488=0)),1,0)))</f>
        <v>1</v>
      </c>
      <c r="I488" s="113">
        <f>+IF(AND(OR(F488="",F488=0),OR(G488="",G488=0)),1,IF(AND(OR(F488&lt;=Parámetros!$B$8,F488=0,F488=""),OR(G488&gt;Parámetros!$B$8,G488="",G488=0)),1,IF(AND(F488&gt;Parámetros!$B$8,F488&lt;=Parámetros!$D$8,OR(Listas!G488&gt;Parámetros!$B$8,G488="",G488=0)),1,0)))</f>
        <v>1</v>
      </c>
      <c r="J488" s="113">
        <f>IF(H488=1,
IF(AND(OR(F488=0,F488=""),OR(G488=0,G488="")),Parámetros!$D$5-Parámetros!$B$5+1,
IF(AND(OR(F488&lt;=Parámetros!$B$5,F488=0,F488=""),OR(G488&gt;Parámetros!$D$5,G488="",G488=0)),Parámetros!$D$5-Parámetros!$B$5+1,
IF(AND(OR(F488&lt;=Parámetros!$B$5,F488=0,F488=""),G488&lt;=Parámetros!$D$5),IF(OR(G488="",G488=0),Parámetros!$D$5-Parámetros!$B$5+1,G488-Parámetros!$B$5+1),
IF(AND(F488&gt;Parámetros!$B$5,OR(G488&gt;Parámetros!$D$5,G488="",G488=0)),Parámetros!$D$5-F488+1,
IF(AND(F488&gt;Parámetros!$B$5,G488&lt;=Parámetros!$D$5),G488-F488+1))))),0)
-
IF(H488=1,
COUNTIFS('Selección días no hábiles'!A:A,
IF(OR(F488=0,F488="",F488&lt;Parámetros!$B$5),"&gt;="&amp;Parámetros!$B$5,"&gt;="&amp;Listas!F488),
'Selección días no hábiles'!A:A,
IF(OR(G488=0,G488="",G488&gt;=Parámetros!$D$5),"&lt;="&amp;Parámetros!$D$5,"&lt;="&amp;Listas!G488),
'Selección días no hábiles'!C:C,"X"),0)</f>
        <v>43709</v>
      </c>
      <c r="K488" s="113">
        <f>IF(I488=1,
IF(AND(OR(F488=0,F488=""),OR(G488=0,G488="")),Parámetros!$D$8-Parámetros!$B$8+1,
IF(AND(F488&lt;=Parámetros!$B$8,OR(G488&gt;Parámetros!$D$8,G488="",G488=0)),Parámetros!$D$8-Parámetros!$B$8+1,
IF(AND(F488&lt;=Parámetros!$B$8,G488&lt;=Parámetros!$D$8),IF(OR(G488="",G488=0),Parámetros!$D$8-Parámetros!$B$8+1,G488-Parámetros!$B$8+1),
IF(AND(F488&gt;Parámetros!$B$8,OR(G488&gt;Parámetros!$D$8,G488="",G488=0)),Parámetros!$D$8-F488+1,
IF(AND(F488&gt;Parámetros!$B$8,G488&lt;=Parámetros!$D$8),G488-F488+1))))),0)
-
IF(I488=1,
COUNTIFS('Selección días no hábiles'!A:A,
IF(OR(F488=0,F488="",F488&lt;Parámetros!$B$8),"&gt;="&amp;Parámetros!$B$8,"&gt;="&amp;Listas!F488),
'Selección días no hábiles'!A:A,
IF(OR(G488=0,G488="",G488&gt;=Parámetros!$D$8),"&lt;="&amp;Parámetros!$D$8,"&lt;="&amp;Listas!G488),
'Selección días no hábiles'!C:C,"X"),0)</f>
        <v>1</v>
      </c>
    </row>
    <row r="489" spans="1:11">
      <c r="A489" s="23"/>
      <c r="B489" s="152">
        <v>25157009</v>
      </c>
      <c r="C489" s="153" t="s">
        <v>55</v>
      </c>
      <c r="D489" s="153" t="s">
        <v>1761</v>
      </c>
      <c r="E489" s="154" t="s">
        <v>242</v>
      </c>
      <c r="F489" s="146">
        <v>0</v>
      </c>
      <c r="G489" s="146">
        <v>0</v>
      </c>
      <c r="H489" s="113">
        <f>+IF(AND(OR(F489="",F489=0),OR(G489="",G489=0)),1,IF(AND(OR(F489&lt;=Parámetros!$B$5,F489=0,F489=""),OR(G489&gt;Parámetros!$B$5,G489="",G489=0)),1,IF(AND(F489&gt;Parámetros!$B$5,F489&lt;=Parámetros!$D$5,OR(Listas!G489&gt;Parámetros!$B$5,G489="",G489=0)),1,0)))</f>
        <v>1</v>
      </c>
      <c r="I489" s="113">
        <f>+IF(AND(OR(F489="",F489=0),OR(G489="",G489=0)),1,IF(AND(OR(F489&lt;=Parámetros!$B$8,F489=0,F489=""),OR(G489&gt;Parámetros!$B$8,G489="",G489=0)),1,IF(AND(F489&gt;Parámetros!$B$8,F489&lt;=Parámetros!$D$8,OR(Listas!G489&gt;Parámetros!$B$8,G489="",G489=0)),1,0)))</f>
        <v>1</v>
      </c>
      <c r="J489" s="113">
        <f>IF(H489=1,
IF(AND(OR(F489=0,F489=""),OR(G489=0,G489="")),Parámetros!$D$5-Parámetros!$B$5+1,
IF(AND(OR(F489&lt;=Parámetros!$B$5,F489=0,F489=""),OR(G489&gt;Parámetros!$D$5,G489="",G489=0)),Parámetros!$D$5-Parámetros!$B$5+1,
IF(AND(OR(F489&lt;=Parámetros!$B$5,F489=0,F489=""),G489&lt;=Parámetros!$D$5),IF(OR(G489="",G489=0),Parámetros!$D$5-Parámetros!$B$5+1,G489-Parámetros!$B$5+1),
IF(AND(F489&gt;Parámetros!$B$5,OR(G489&gt;Parámetros!$D$5,G489="",G489=0)),Parámetros!$D$5-F489+1,
IF(AND(F489&gt;Parámetros!$B$5,G489&lt;=Parámetros!$D$5),G489-F489+1))))),0)
-
IF(H489=1,
COUNTIFS('Selección días no hábiles'!A:A,
IF(OR(F489=0,F489="",F489&lt;Parámetros!$B$5),"&gt;="&amp;Parámetros!$B$5,"&gt;="&amp;Listas!F489),
'Selección días no hábiles'!A:A,
IF(OR(G489=0,G489="",G489&gt;=Parámetros!$D$5),"&lt;="&amp;Parámetros!$D$5,"&lt;="&amp;Listas!G489),
'Selección días no hábiles'!C:C,"X"),0)</f>
        <v>43709</v>
      </c>
      <c r="K489" s="113">
        <f>IF(I489=1,
IF(AND(OR(F489=0,F489=""),OR(G489=0,G489="")),Parámetros!$D$8-Parámetros!$B$8+1,
IF(AND(F489&lt;=Parámetros!$B$8,OR(G489&gt;Parámetros!$D$8,G489="",G489=0)),Parámetros!$D$8-Parámetros!$B$8+1,
IF(AND(F489&lt;=Parámetros!$B$8,G489&lt;=Parámetros!$D$8),IF(OR(G489="",G489=0),Parámetros!$D$8-Parámetros!$B$8+1,G489-Parámetros!$B$8+1),
IF(AND(F489&gt;Parámetros!$B$8,OR(G489&gt;Parámetros!$D$8,G489="",G489=0)),Parámetros!$D$8-F489+1,
IF(AND(F489&gt;Parámetros!$B$8,G489&lt;=Parámetros!$D$8),G489-F489+1))))),0)
-
IF(I489=1,
COUNTIFS('Selección días no hábiles'!A:A,
IF(OR(F489=0,F489="",F489&lt;Parámetros!$B$8),"&gt;="&amp;Parámetros!$B$8,"&gt;="&amp;Listas!F489),
'Selección días no hábiles'!A:A,
IF(OR(G489=0,G489="",G489&gt;=Parámetros!$D$8),"&lt;="&amp;Parámetros!$D$8,"&lt;="&amp;Listas!G489),
'Selección días no hábiles'!C:C,"X"),0)</f>
        <v>1</v>
      </c>
    </row>
    <row r="490" spans="1:11">
      <c r="A490" s="23"/>
      <c r="B490" s="152">
        <v>24267588</v>
      </c>
      <c r="C490" s="153" t="s">
        <v>639</v>
      </c>
      <c r="D490" s="153" t="s">
        <v>1762</v>
      </c>
      <c r="E490" s="154" t="s">
        <v>242</v>
      </c>
      <c r="F490" s="146">
        <v>0</v>
      </c>
      <c r="G490" s="146">
        <v>0</v>
      </c>
      <c r="H490" s="113">
        <f>+IF(AND(OR(F490="",F490=0),OR(G490="",G490=0)),1,IF(AND(OR(F490&lt;=Parámetros!$B$5,F490=0,F490=""),OR(G490&gt;Parámetros!$B$5,G490="",G490=0)),1,IF(AND(F490&gt;Parámetros!$B$5,F490&lt;=Parámetros!$D$5,OR(Listas!G490&gt;Parámetros!$B$5,G490="",G490=0)),1,0)))</f>
        <v>1</v>
      </c>
      <c r="I490" s="113">
        <f>+IF(AND(OR(F490="",F490=0),OR(G490="",G490=0)),1,IF(AND(OR(F490&lt;=Parámetros!$B$8,F490=0,F490=""),OR(G490&gt;Parámetros!$B$8,G490="",G490=0)),1,IF(AND(F490&gt;Parámetros!$B$8,F490&lt;=Parámetros!$D$8,OR(Listas!G490&gt;Parámetros!$B$8,G490="",G490=0)),1,0)))</f>
        <v>1</v>
      </c>
      <c r="J490" s="113">
        <f>IF(H490=1,
IF(AND(OR(F490=0,F490=""),OR(G490=0,G490="")),Parámetros!$D$5-Parámetros!$B$5+1,
IF(AND(OR(F490&lt;=Parámetros!$B$5,F490=0,F490=""),OR(G490&gt;Parámetros!$D$5,G490="",G490=0)),Parámetros!$D$5-Parámetros!$B$5+1,
IF(AND(OR(F490&lt;=Parámetros!$B$5,F490=0,F490=""),G490&lt;=Parámetros!$D$5),IF(OR(G490="",G490=0),Parámetros!$D$5-Parámetros!$B$5+1,G490-Parámetros!$B$5+1),
IF(AND(F490&gt;Parámetros!$B$5,OR(G490&gt;Parámetros!$D$5,G490="",G490=0)),Parámetros!$D$5-F490+1,
IF(AND(F490&gt;Parámetros!$B$5,G490&lt;=Parámetros!$D$5),G490-F490+1))))),0)
-
IF(H490=1,
COUNTIFS('Selección días no hábiles'!A:A,
IF(OR(F490=0,F490="",F490&lt;Parámetros!$B$5),"&gt;="&amp;Parámetros!$B$5,"&gt;="&amp;Listas!F490),
'Selección días no hábiles'!A:A,
IF(OR(G490=0,G490="",G490&gt;=Parámetros!$D$5),"&lt;="&amp;Parámetros!$D$5,"&lt;="&amp;Listas!G490),
'Selección días no hábiles'!C:C,"X"),0)</f>
        <v>43709</v>
      </c>
      <c r="K490" s="113">
        <f>IF(I490=1,
IF(AND(OR(F490=0,F490=""),OR(G490=0,G490="")),Parámetros!$D$8-Parámetros!$B$8+1,
IF(AND(F490&lt;=Parámetros!$B$8,OR(G490&gt;Parámetros!$D$8,G490="",G490=0)),Parámetros!$D$8-Parámetros!$B$8+1,
IF(AND(F490&lt;=Parámetros!$B$8,G490&lt;=Parámetros!$D$8),IF(OR(G490="",G490=0),Parámetros!$D$8-Parámetros!$B$8+1,G490-Parámetros!$B$8+1),
IF(AND(F490&gt;Parámetros!$B$8,OR(G490&gt;Parámetros!$D$8,G490="",G490=0)),Parámetros!$D$8-F490+1,
IF(AND(F490&gt;Parámetros!$B$8,G490&lt;=Parámetros!$D$8),G490-F490+1))))),0)
-
IF(I490=1,
COUNTIFS('Selección días no hábiles'!A:A,
IF(OR(F490=0,F490="",F490&lt;Parámetros!$B$8),"&gt;="&amp;Parámetros!$B$8,"&gt;="&amp;Listas!F490),
'Selección días no hábiles'!A:A,
IF(OR(G490=0,G490="",G490&gt;=Parámetros!$D$8),"&lt;="&amp;Parámetros!$D$8,"&lt;="&amp;Listas!G490),
'Selección días no hábiles'!C:C,"X"),0)</f>
        <v>1</v>
      </c>
    </row>
    <row r="491" spans="1:11">
      <c r="A491" s="23"/>
      <c r="B491" s="152">
        <v>26882439</v>
      </c>
      <c r="C491" s="153" t="s">
        <v>718</v>
      </c>
      <c r="D491" s="153" t="s">
        <v>1763</v>
      </c>
      <c r="E491" s="154" t="s">
        <v>242</v>
      </c>
      <c r="F491" s="146">
        <v>0</v>
      </c>
      <c r="G491" s="146">
        <v>0</v>
      </c>
      <c r="H491" s="113">
        <f>+IF(AND(OR(F491="",F491=0),OR(G491="",G491=0)),1,IF(AND(OR(F491&lt;=Parámetros!$B$5,F491=0,F491=""),OR(G491&gt;Parámetros!$B$5,G491="",G491=0)),1,IF(AND(F491&gt;Parámetros!$B$5,F491&lt;=Parámetros!$D$5,OR(Listas!G491&gt;Parámetros!$B$5,G491="",G491=0)),1,0)))</f>
        <v>1</v>
      </c>
      <c r="I491" s="113">
        <f>+IF(AND(OR(F491="",F491=0),OR(G491="",G491=0)),1,IF(AND(OR(F491&lt;=Parámetros!$B$8,F491=0,F491=""),OR(G491&gt;Parámetros!$B$8,G491="",G491=0)),1,IF(AND(F491&gt;Parámetros!$B$8,F491&lt;=Parámetros!$D$8,OR(Listas!G491&gt;Parámetros!$B$8,G491="",G491=0)),1,0)))</f>
        <v>1</v>
      </c>
      <c r="J491" s="113">
        <f>IF(H491=1,
IF(AND(OR(F491=0,F491=""),OR(G491=0,G491="")),Parámetros!$D$5-Parámetros!$B$5+1,
IF(AND(OR(F491&lt;=Parámetros!$B$5,F491=0,F491=""),OR(G491&gt;Parámetros!$D$5,G491="",G491=0)),Parámetros!$D$5-Parámetros!$B$5+1,
IF(AND(OR(F491&lt;=Parámetros!$B$5,F491=0,F491=""),G491&lt;=Parámetros!$D$5),IF(OR(G491="",G491=0),Parámetros!$D$5-Parámetros!$B$5+1,G491-Parámetros!$B$5+1),
IF(AND(F491&gt;Parámetros!$B$5,OR(G491&gt;Parámetros!$D$5,G491="",G491=0)),Parámetros!$D$5-F491+1,
IF(AND(F491&gt;Parámetros!$B$5,G491&lt;=Parámetros!$D$5),G491-F491+1))))),0)
-
IF(H491=1,
COUNTIFS('Selección días no hábiles'!A:A,
IF(OR(F491=0,F491="",F491&lt;Parámetros!$B$5),"&gt;="&amp;Parámetros!$B$5,"&gt;="&amp;Listas!F491),
'Selección días no hábiles'!A:A,
IF(OR(G491=0,G491="",G491&gt;=Parámetros!$D$5),"&lt;="&amp;Parámetros!$D$5,"&lt;="&amp;Listas!G491),
'Selección días no hábiles'!C:C,"X"),0)</f>
        <v>43709</v>
      </c>
      <c r="K491" s="113">
        <f>IF(I491=1,
IF(AND(OR(F491=0,F491=""),OR(G491=0,G491="")),Parámetros!$D$8-Parámetros!$B$8+1,
IF(AND(F491&lt;=Parámetros!$B$8,OR(G491&gt;Parámetros!$D$8,G491="",G491=0)),Parámetros!$D$8-Parámetros!$B$8+1,
IF(AND(F491&lt;=Parámetros!$B$8,G491&lt;=Parámetros!$D$8),IF(OR(G491="",G491=0),Parámetros!$D$8-Parámetros!$B$8+1,G491-Parámetros!$B$8+1),
IF(AND(F491&gt;Parámetros!$B$8,OR(G491&gt;Parámetros!$D$8,G491="",G491=0)),Parámetros!$D$8-F491+1,
IF(AND(F491&gt;Parámetros!$B$8,G491&lt;=Parámetros!$D$8),G491-F491+1))))),0)
-
IF(I491=1,
COUNTIFS('Selección días no hábiles'!A:A,
IF(OR(F491=0,F491="",F491&lt;Parámetros!$B$8),"&gt;="&amp;Parámetros!$B$8,"&gt;="&amp;Listas!F491),
'Selección días no hábiles'!A:A,
IF(OR(G491=0,G491="",G491&gt;=Parámetros!$D$8),"&lt;="&amp;Parámetros!$D$8,"&lt;="&amp;Listas!G491),
'Selección días no hábiles'!C:C,"X"),0)</f>
        <v>1</v>
      </c>
    </row>
    <row r="492" spans="1:11">
      <c r="A492" s="23"/>
      <c r="B492" s="152">
        <v>24719554</v>
      </c>
      <c r="C492" s="153" t="s">
        <v>719</v>
      </c>
      <c r="D492" s="153" t="s">
        <v>1449</v>
      </c>
      <c r="E492" s="154" t="s">
        <v>242</v>
      </c>
      <c r="F492" s="146">
        <v>0</v>
      </c>
      <c r="G492" s="146">
        <v>0</v>
      </c>
      <c r="H492" s="113">
        <f>+IF(AND(OR(F492="",F492=0),OR(G492="",G492=0)),1,IF(AND(OR(F492&lt;=Parámetros!$B$5,F492=0,F492=""),OR(G492&gt;Parámetros!$B$5,G492="",G492=0)),1,IF(AND(F492&gt;Parámetros!$B$5,F492&lt;=Parámetros!$D$5,OR(Listas!G492&gt;Parámetros!$B$5,G492="",G492=0)),1,0)))</f>
        <v>1</v>
      </c>
      <c r="I492" s="113">
        <f>+IF(AND(OR(F492="",F492=0),OR(G492="",G492=0)),1,IF(AND(OR(F492&lt;=Parámetros!$B$8,F492=0,F492=""),OR(G492&gt;Parámetros!$B$8,G492="",G492=0)),1,IF(AND(F492&gt;Parámetros!$B$8,F492&lt;=Parámetros!$D$8,OR(Listas!G492&gt;Parámetros!$B$8,G492="",G492=0)),1,0)))</f>
        <v>1</v>
      </c>
      <c r="J492" s="113">
        <f>IF(H492=1,
IF(AND(OR(F492=0,F492=""),OR(G492=0,G492="")),Parámetros!$D$5-Parámetros!$B$5+1,
IF(AND(OR(F492&lt;=Parámetros!$B$5,F492=0,F492=""),OR(G492&gt;Parámetros!$D$5,G492="",G492=0)),Parámetros!$D$5-Parámetros!$B$5+1,
IF(AND(OR(F492&lt;=Parámetros!$B$5,F492=0,F492=""),G492&lt;=Parámetros!$D$5),IF(OR(G492="",G492=0),Parámetros!$D$5-Parámetros!$B$5+1,G492-Parámetros!$B$5+1),
IF(AND(F492&gt;Parámetros!$B$5,OR(G492&gt;Parámetros!$D$5,G492="",G492=0)),Parámetros!$D$5-F492+1,
IF(AND(F492&gt;Parámetros!$B$5,G492&lt;=Parámetros!$D$5),G492-F492+1))))),0)
-
IF(H492=1,
COUNTIFS('Selección días no hábiles'!A:A,
IF(OR(F492=0,F492="",F492&lt;Parámetros!$B$5),"&gt;="&amp;Parámetros!$B$5,"&gt;="&amp;Listas!F492),
'Selección días no hábiles'!A:A,
IF(OR(G492=0,G492="",G492&gt;=Parámetros!$D$5),"&lt;="&amp;Parámetros!$D$5,"&lt;="&amp;Listas!G492),
'Selección días no hábiles'!C:C,"X"),0)</f>
        <v>43709</v>
      </c>
      <c r="K492" s="113">
        <f>IF(I492=1,
IF(AND(OR(F492=0,F492=""),OR(G492=0,G492="")),Parámetros!$D$8-Parámetros!$B$8+1,
IF(AND(F492&lt;=Parámetros!$B$8,OR(G492&gt;Parámetros!$D$8,G492="",G492=0)),Parámetros!$D$8-Parámetros!$B$8+1,
IF(AND(F492&lt;=Parámetros!$B$8,G492&lt;=Parámetros!$D$8),IF(OR(G492="",G492=0),Parámetros!$D$8-Parámetros!$B$8+1,G492-Parámetros!$B$8+1),
IF(AND(F492&gt;Parámetros!$B$8,OR(G492&gt;Parámetros!$D$8,G492="",G492=0)),Parámetros!$D$8-F492+1,
IF(AND(F492&gt;Parámetros!$B$8,G492&lt;=Parámetros!$D$8),G492-F492+1))))),0)
-
IF(I492=1,
COUNTIFS('Selección días no hábiles'!A:A,
IF(OR(F492=0,F492="",F492&lt;Parámetros!$B$8),"&gt;="&amp;Parámetros!$B$8,"&gt;="&amp;Listas!F492),
'Selección días no hábiles'!A:A,
IF(OR(G492=0,G492="",G492&gt;=Parámetros!$D$8),"&lt;="&amp;Parámetros!$D$8,"&lt;="&amp;Listas!G492),
'Selección días no hábiles'!C:C,"X"),0)</f>
        <v>1</v>
      </c>
    </row>
    <row r="493" spans="1:11">
      <c r="A493" s="23"/>
      <c r="B493" s="152">
        <v>29992017</v>
      </c>
      <c r="C493" s="153" t="s">
        <v>35</v>
      </c>
      <c r="D493" s="153" t="s">
        <v>1764</v>
      </c>
      <c r="E493" s="154" t="s">
        <v>242</v>
      </c>
      <c r="F493" s="146">
        <v>0</v>
      </c>
      <c r="G493" s="146">
        <v>0</v>
      </c>
      <c r="H493" s="113">
        <f>+IF(AND(OR(F493="",F493=0),OR(G493="",G493=0)),1,IF(AND(OR(F493&lt;=Parámetros!$B$5,F493=0,F493=""),OR(G493&gt;Parámetros!$B$5,G493="",G493=0)),1,IF(AND(F493&gt;Parámetros!$B$5,F493&lt;=Parámetros!$D$5,OR(Listas!G493&gt;Parámetros!$B$5,G493="",G493=0)),1,0)))</f>
        <v>1</v>
      </c>
      <c r="I493" s="113">
        <f>+IF(AND(OR(F493="",F493=0),OR(G493="",G493=0)),1,IF(AND(OR(F493&lt;=Parámetros!$B$8,F493=0,F493=""),OR(G493&gt;Parámetros!$B$8,G493="",G493=0)),1,IF(AND(F493&gt;Parámetros!$B$8,F493&lt;=Parámetros!$D$8,OR(Listas!G493&gt;Parámetros!$B$8,G493="",G493=0)),1,0)))</f>
        <v>1</v>
      </c>
      <c r="J493" s="113">
        <f>IF(H493=1,
IF(AND(OR(F493=0,F493=""),OR(G493=0,G493="")),Parámetros!$D$5-Parámetros!$B$5+1,
IF(AND(OR(F493&lt;=Parámetros!$B$5,F493=0,F493=""),OR(G493&gt;Parámetros!$D$5,G493="",G493=0)),Parámetros!$D$5-Parámetros!$B$5+1,
IF(AND(OR(F493&lt;=Parámetros!$B$5,F493=0,F493=""),G493&lt;=Parámetros!$D$5),IF(OR(G493="",G493=0),Parámetros!$D$5-Parámetros!$B$5+1,G493-Parámetros!$B$5+1),
IF(AND(F493&gt;Parámetros!$B$5,OR(G493&gt;Parámetros!$D$5,G493="",G493=0)),Parámetros!$D$5-F493+1,
IF(AND(F493&gt;Parámetros!$B$5,G493&lt;=Parámetros!$D$5),G493-F493+1))))),0)
-
IF(H493=1,
COUNTIFS('Selección días no hábiles'!A:A,
IF(OR(F493=0,F493="",F493&lt;Parámetros!$B$5),"&gt;="&amp;Parámetros!$B$5,"&gt;="&amp;Listas!F493),
'Selección días no hábiles'!A:A,
IF(OR(G493=0,G493="",G493&gt;=Parámetros!$D$5),"&lt;="&amp;Parámetros!$D$5,"&lt;="&amp;Listas!G493),
'Selección días no hábiles'!C:C,"X"),0)</f>
        <v>43709</v>
      </c>
      <c r="K493" s="113">
        <f>IF(I493=1,
IF(AND(OR(F493=0,F493=""),OR(G493=0,G493="")),Parámetros!$D$8-Parámetros!$B$8+1,
IF(AND(F493&lt;=Parámetros!$B$8,OR(G493&gt;Parámetros!$D$8,G493="",G493=0)),Parámetros!$D$8-Parámetros!$B$8+1,
IF(AND(F493&lt;=Parámetros!$B$8,G493&lt;=Parámetros!$D$8),IF(OR(G493="",G493=0),Parámetros!$D$8-Parámetros!$B$8+1,G493-Parámetros!$B$8+1),
IF(AND(F493&gt;Parámetros!$B$8,OR(G493&gt;Parámetros!$D$8,G493="",G493=0)),Parámetros!$D$8-F493+1,
IF(AND(F493&gt;Parámetros!$B$8,G493&lt;=Parámetros!$D$8),G493-F493+1))))),0)
-
IF(I493=1,
COUNTIFS('Selección días no hábiles'!A:A,
IF(OR(F493=0,F493="",F493&lt;Parámetros!$B$8),"&gt;="&amp;Parámetros!$B$8,"&gt;="&amp;Listas!F493),
'Selección días no hábiles'!A:A,
IF(OR(G493=0,G493="",G493&gt;=Parámetros!$D$8),"&lt;="&amp;Parámetros!$D$8,"&lt;="&amp;Listas!G493),
'Selección días no hábiles'!C:C,"X"),0)</f>
        <v>1</v>
      </c>
    </row>
    <row r="494" spans="1:11">
      <c r="A494" s="23"/>
      <c r="B494" s="152">
        <v>31851299</v>
      </c>
      <c r="C494" s="153" t="s">
        <v>720</v>
      </c>
      <c r="D494" s="153" t="s">
        <v>1765</v>
      </c>
      <c r="E494" s="154" t="s">
        <v>242</v>
      </c>
      <c r="F494" s="146">
        <v>0</v>
      </c>
      <c r="G494" s="146">
        <v>0</v>
      </c>
      <c r="H494" s="113">
        <f>+IF(AND(OR(F494="",F494=0),OR(G494="",G494=0)),1,IF(AND(OR(F494&lt;=Parámetros!$B$5,F494=0,F494=""),OR(G494&gt;Parámetros!$B$5,G494="",G494=0)),1,IF(AND(F494&gt;Parámetros!$B$5,F494&lt;=Parámetros!$D$5,OR(Listas!G494&gt;Parámetros!$B$5,G494="",G494=0)),1,0)))</f>
        <v>1</v>
      </c>
      <c r="I494" s="113">
        <f>+IF(AND(OR(F494="",F494=0),OR(G494="",G494=0)),1,IF(AND(OR(F494&lt;=Parámetros!$B$8,F494=0,F494=""),OR(G494&gt;Parámetros!$B$8,G494="",G494=0)),1,IF(AND(F494&gt;Parámetros!$B$8,F494&lt;=Parámetros!$D$8,OR(Listas!G494&gt;Parámetros!$B$8,G494="",G494=0)),1,0)))</f>
        <v>1</v>
      </c>
      <c r="J494" s="113">
        <f>IF(H494=1,
IF(AND(OR(F494=0,F494=""),OR(G494=0,G494="")),Parámetros!$D$5-Parámetros!$B$5+1,
IF(AND(OR(F494&lt;=Parámetros!$B$5,F494=0,F494=""),OR(G494&gt;Parámetros!$D$5,G494="",G494=0)),Parámetros!$D$5-Parámetros!$B$5+1,
IF(AND(OR(F494&lt;=Parámetros!$B$5,F494=0,F494=""),G494&lt;=Parámetros!$D$5),IF(OR(G494="",G494=0),Parámetros!$D$5-Parámetros!$B$5+1,G494-Parámetros!$B$5+1),
IF(AND(F494&gt;Parámetros!$B$5,OR(G494&gt;Parámetros!$D$5,G494="",G494=0)),Parámetros!$D$5-F494+1,
IF(AND(F494&gt;Parámetros!$B$5,G494&lt;=Parámetros!$D$5),G494-F494+1))))),0)
-
IF(H494=1,
COUNTIFS('Selección días no hábiles'!A:A,
IF(OR(F494=0,F494="",F494&lt;Parámetros!$B$5),"&gt;="&amp;Parámetros!$B$5,"&gt;="&amp;Listas!F494),
'Selección días no hábiles'!A:A,
IF(OR(G494=0,G494="",G494&gt;=Parámetros!$D$5),"&lt;="&amp;Parámetros!$D$5,"&lt;="&amp;Listas!G494),
'Selección días no hábiles'!C:C,"X"),0)</f>
        <v>43709</v>
      </c>
      <c r="K494" s="113">
        <f>IF(I494=1,
IF(AND(OR(F494=0,F494=""),OR(G494=0,G494="")),Parámetros!$D$8-Parámetros!$B$8+1,
IF(AND(F494&lt;=Parámetros!$B$8,OR(G494&gt;Parámetros!$D$8,G494="",G494=0)),Parámetros!$D$8-Parámetros!$B$8+1,
IF(AND(F494&lt;=Parámetros!$B$8,G494&lt;=Parámetros!$D$8),IF(OR(G494="",G494=0),Parámetros!$D$8-Parámetros!$B$8+1,G494-Parámetros!$B$8+1),
IF(AND(F494&gt;Parámetros!$B$8,OR(G494&gt;Parámetros!$D$8,G494="",G494=0)),Parámetros!$D$8-F494+1,
IF(AND(F494&gt;Parámetros!$B$8,G494&lt;=Parámetros!$D$8),G494-F494+1))))),0)
-
IF(I494=1,
COUNTIFS('Selección días no hábiles'!A:A,
IF(OR(F494=0,F494="",F494&lt;Parámetros!$B$8),"&gt;="&amp;Parámetros!$B$8,"&gt;="&amp;Listas!F494),
'Selección días no hábiles'!A:A,
IF(OR(G494=0,G494="",G494&gt;=Parámetros!$D$8),"&lt;="&amp;Parámetros!$D$8,"&lt;="&amp;Listas!G494),
'Selección días no hábiles'!C:C,"X"),0)</f>
        <v>1</v>
      </c>
    </row>
    <row r="495" spans="1:11">
      <c r="A495" s="23"/>
      <c r="B495" s="152">
        <v>33500177</v>
      </c>
      <c r="C495" s="153" t="s">
        <v>721</v>
      </c>
      <c r="D495" s="153" t="s">
        <v>1766</v>
      </c>
      <c r="E495" s="154" t="s">
        <v>242</v>
      </c>
      <c r="F495" s="146">
        <v>0</v>
      </c>
      <c r="G495" s="146">
        <v>0</v>
      </c>
      <c r="H495" s="113">
        <f>+IF(AND(OR(F495="",F495=0),OR(G495="",G495=0)),1,IF(AND(OR(F495&lt;=Parámetros!$B$5,F495=0,F495=""),OR(G495&gt;Parámetros!$B$5,G495="",G495=0)),1,IF(AND(F495&gt;Parámetros!$B$5,F495&lt;=Parámetros!$D$5,OR(Listas!G495&gt;Parámetros!$B$5,G495="",G495=0)),1,0)))</f>
        <v>1</v>
      </c>
      <c r="I495" s="113">
        <f>+IF(AND(OR(F495="",F495=0),OR(G495="",G495=0)),1,IF(AND(OR(F495&lt;=Parámetros!$B$8,F495=0,F495=""),OR(G495&gt;Parámetros!$B$8,G495="",G495=0)),1,IF(AND(F495&gt;Parámetros!$B$8,F495&lt;=Parámetros!$D$8,OR(Listas!G495&gt;Parámetros!$B$8,G495="",G495=0)),1,0)))</f>
        <v>1</v>
      </c>
      <c r="J495" s="113">
        <f>IF(H495=1,
IF(AND(OR(F495=0,F495=""),OR(G495=0,G495="")),Parámetros!$D$5-Parámetros!$B$5+1,
IF(AND(OR(F495&lt;=Parámetros!$B$5,F495=0,F495=""),OR(G495&gt;Parámetros!$D$5,G495="",G495=0)),Parámetros!$D$5-Parámetros!$B$5+1,
IF(AND(OR(F495&lt;=Parámetros!$B$5,F495=0,F495=""),G495&lt;=Parámetros!$D$5),IF(OR(G495="",G495=0),Parámetros!$D$5-Parámetros!$B$5+1,G495-Parámetros!$B$5+1),
IF(AND(F495&gt;Parámetros!$B$5,OR(G495&gt;Parámetros!$D$5,G495="",G495=0)),Parámetros!$D$5-F495+1,
IF(AND(F495&gt;Parámetros!$B$5,G495&lt;=Parámetros!$D$5),G495-F495+1))))),0)
-
IF(H495=1,
COUNTIFS('Selección días no hábiles'!A:A,
IF(OR(F495=0,F495="",F495&lt;Parámetros!$B$5),"&gt;="&amp;Parámetros!$B$5,"&gt;="&amp;Listas!F495),
'Selección días no hábiles'!A:A,
IF(OR(G495=0,G495="",G495&gt;=Parámetros!$D$5),"&lt;="&amp;Parámetros!$D$5,"&lt;="&amp;Listas!G495),
'Selección días no hábiles'!C:C,"X"),0)</f>
        <v>43709</v>
      </c>
      <c r="K495" s="113">
        <f>IF(I495=1,
IF(AND(OR(F495=0,F495=""),OR(G495=0,G495="")),Parámetros!$D$8-Parámetros!$B$8+1,
IF(AND(F495&lt;=Parámetros!$B$8,OR(G495&gt;Parámetros!$D$8,G495="",G495=0)),Parámetros!$D$8-Parámetros!$B$8+1,
IF(AND(F495&lt;=Parámetros!$B$8,G495&lt;=Parámetros!$D$8),IF(OR(G495="",G495=0),Parámetros!$D$8-Parámetros!$B$8+1,G495-Parámetros!$B$8+1),
IF(AND(F495&gt;Parámetros!$B$8,OR(G495&gt;Parámetros!$D$8,G495="",G495=0)),Parámetros!$D$8-F495+1,
IF(AND(F495&gt;Parámetros!$B$8,G495&lt;=Parámetros!$D$8),G495-F495+1))))),0)
-
IF(I495=1,
COUNTIFS('Selección días no hábiles'!A:A,
IF(OR(F495=0,F495="",F495&lt;Parámetros!$B$8),"&gt;="&amp;Parámetros!$B$8,"&gt;="&amp;Listas!F495),
'Selección días no hábiles'!A:A,
IF(OR(G495=0,G495="",G495&gt;=Parámetros!$D$8),"&lt;="&amp;Parámetros!$D$8,"&lt;="&amp;Listas!G495),
'Selección días no hábiles'!C:C,"X"),0)</f>
        <v>1</v>
      </c>
    </row>
    <row r="496" spans="1:11">
      <c r="A496" s="23"/>
      <c r="B496" s="152">
        <v>32236379</v>
      </c>
      <c r="C496" s="153" t="s">
        <v>722</v>
      </c>
      <c r="D496" s="153" t="s">
        <v>1767</v>
      </c>
      <c r="E496" s="154" t="s">
        <v>242</v>
      </c>
      <c r="F496" s="146">
        <v>0</v>
      </c>
      <c r="G496" s="146">
        <v>0</v>
      </c>
      <c r="H496" s="113">
        <f>+IF(AND(OR(F496="",F496=0),OR(G496="",G496=0)),1,IF(AND(OR(F496&lt;=Parámetros!$B$5,F496=0,F496=""),OR(G496&gt;Parámetros!$B$5,G496="",G496=0)),1,IF(AND(F496&gt;Parámetros!$B$5,F496&lt;=Parámetros!$D$5,OR(Listas!G496&gt;Parámetros!$B$5,G496="",G496=0)),1,0)))</f>
        <v>1</v>
      </c>
      <c r="I496" s="113">
        <f>+IF(AND(OR(F496="",F496=0),OR(G496="",G496=0)),1,IF(AND(OR(F496&lt;=Parámetros!$B$8,F496=0,F496=""),OR(G496&gt;Parámetros!$B$8,G496="",G496=0)),1,IF(AND(F496&gt;Parámetros!$B$8,F496&lt;=Parámetros!$D$8,OR(Listas!G496&gt;Parámetros!$B$8,G496="",G496=0)),1,0)))</f>
        <v>1</v>
      </c>
      <c r="J496" s="113">
        <f>IF(H496=1,
IF(AND(OR(F496=0,F496=""),OR(G496=0,G496="")),Parámetros!$D$5-Parámetros!$B$5+1,
IF(AND(OR(F496&lt;=Parámetros!$B$5,F496=0,F496=""),OR(G496&gt;Parámetros!$D$5,G496="",G496=0)),Parámetros!$D$5-Parámetros!$B$5+1,
IF(AND(OR(F496&lt;=Parámetros!$B$5,F496=0,F496=""),G496&lt;=Parámetros!$D$5),IF(OR(G496="",G496=0),Parámetros!$D$5-Parámetros!$B$5+1,G496-Parámetros!$B$5+1),
IF(AND(F496&gt;Parámetros!$B$5,OR(G496&gt;Parámetros!$D$5,G496="",G496=0)),Parámetros!$D$5-F496+1,
IF(AND(F496&gt;Parámetros!$B$5,G496&lt;=Parámetros!$D$5),G496-F496+1))))),0)
-
IF(H496=1,
COUNTIFS('Selección días no hábiles'!A:A,
IF(OR(F496=0,F496="",F496&lt;Parámetros!$B$5),"&gt;="&amp;Parámetros!$B$5,"&gt;="&amp;Listas!F496),
'Selección días no hábiles'!A:A,
IF(OR(G496=0,G496="",G496&gt;=Parámetros!$D$5),"&lt;="&amp;Parámetros!$D$5,"&lt;="&amp;Listas!G496),
'Selección días no hábiles'!C:C,"X"),0)</f>
        <v>43709</v>
      </c>
      <c r="K496" s="113">
        <f>IF(I496=1,
IF(AND(OR(F496=0,F496=""),OR(G496=0,G496="")),Parámetros!$D$8-Parámetros!$B$8+1,
IF(AND(F496&lt;=Parámetros!$B$8,OR(G496&gt;Parámetros!$D$8,G496="",G496=0)),Parámetros!$D$8-Parámetros!$B$8+1,
IF(AND(F496&lt;=Parámetros!$B$8,G496&lt;=Parámetros!$D$8),IF(OR(G496="",G496=0),Parámetros!$D$8-Parámetros!$B$8+1,G496-Parámetros!$B$8+1),
IF(AND(F496&gt;Parámetros!$B$8,OR(G496&gt;Parámetros!$D$8,G496="",G496=0)),Parámetros!$D$8-F496+1,
IF(AND(F496&gt;Parámetros!$B$8,G496&lt;=Parámetros!$D$8),G496-F496+1))))),0)
-
IF(I496=1,
COUNTIFS('Selección días no hábiles'!A:A,
IF(OR(F496=0,F496="",F496&lt;Parámetros!$B$8),"&gt;="&amp;Parámetros!$B$8,"&gt;="&amp;Listas!F496),
'Selección días no hábiles'!A:A,
IF(OR(G496=0,G496="",G496&gt;=Parámetros!$D$8),"&lt;="&amp;Parámetros!$D$8,"&lt;="&amp;Listas!G496),
'Selección días no hábiles'!C:C,"X"),0)</f>
        <v>1</v>
      </c>
    </row>
    <row r="497" spans="1:11">
      <c r="A497" s="23"/>
      <c r="B497" s="152">
        <v>32930056</v>
      </c>
      <c r="C497" s="153" t="s">
        <v>723</v>
      </c>
      <c r="D497" s="153" t="s">
        <v>1768</v>
      </c>
      <c r="E497" s="154" t="s">
        <v>242</v>
      </c>
      <c r="F497" s="146">
        <v>0</v>
      </c>
      <c r="G497" s="146">
        <v>0</v>
      </c>
      <c r="H497" s="113">
        <f>+IF(AND(OR(F497="",F497=0),OR(G497="",G497=0)),1,IF(AND(OR(F497&lt;=Parámetros!$B$5,F497=0,F497=""),OR(G497&gt;Parámetros!$B$5,G497="",G497=0)),1,IF(AND(F497&gt;Parámetros!$B$5,F497&lt;=Parámetros!$D$5,OR(Listas!G497&gt;Parámetros!$B$5,G497="",G497=0)),1,0)))</f>
        <v>1</v>
      </c>
      <c r="I497" s="113">
        <f>+IF(AND(OR(F497="",F497=0),OR(G497="",G497=0)),1,IF(AND(OR(F497&lt;=Parámetros!$B$8,F497=0,F497=""),OR(G497&gt;Parámetros!$B$8,G497="",G497=0)),1,IF(AND(F497&gt;Parámetros!$B$8,F497&lt;=Parámetros!$D$8,OR(Listas!G497&gt;Parámetros!$B$8,G497="",G497=0)),1,0)))</f>
        <v>1</v>
      </c>
      <c r="J497" s="113">
        <f>IF(H497=1,
IF(AND(OR(F497=0,F497=""),OR(G497=0,G497="")),Parámetros!$D$5-Parámetros!$B$5+1,
IF(AND(OR(F497&lt;=Parámetros!$B$5,F497=0,F497=""),OR(G497&gt;Parámetros!$D$5,G497="",G497=0)),Parámetros!$D$5-Parámetros!$B$5+1,
IF(AND(OR(F497&lt;=Parámetros!$B$5,F497=0,F497=""),G497&lt;=Parámetros!$D$5),IF(OR(G497="",G497=0),Parámetros!$D$5-Parámetros!$B$5+1,G497-Parámetros!$B$5+1),
IF(AND(F497&gt;Parámetros!$B$5,OR(G497&gt;Parámetros!$D$5,G497="",G497=0)),Parámetros!$D$5-F497+1,
IF(AND(F497&gt;Parámetros!$B$5,G497&lt;=Parámetros!$D$5),G497-F497+1))))),0)
-
IF(H497=1,
COUNTIFS('Selección días no hábiles'!A:A,
IF(OR(F497=0,F497="",F497&lt;Parámetros!$B$5),"&gt;="&amp;Parámetros!$B$5,"&gt;="&amp;Listas!F497),
'Selección días no hábiles'!A:A,
IF(OR(G497=0,G497="",G497&gt;=Parámetros!$D$5),"&lt;="&amp;Parámetros!$D$5,"&lt;="&amp;Listas!G497),
'Selección días no hábiles'!C:C,"X"),0)</f>
        <v>43709</v>
      </c>
      <c r="K497" s="113">
        <f>IF(I497=1,
IF(AND(OR(F497=0,F497=""),OR(G497=0,G497="")),Parámetros!$D$8-Parámetros!$B$8+1,
IF(AND(F497&lt;=Parámetros!$B$8,OR(G497&gt;Parámetros!$D$8,G497="",G497=0)),Parámetros!$D$8-Parámetros!$B$8+1,
IF(AND(F497&lt;=Parámetros!$B$8,G497&lt;=Parámetros!$D$8),IF(OR(G497="",G497=0),Parámetros!$D$8-Parámetros!$B$8+1,G497-Parámetros!$B$8+1),
IF(AND(F497&gt;Parámetros!$B$8,OR(G497&gt;Parámetros!$D$8,G497="",G497=0)),Parámetros!$D$8-F497+1,
IF(AND(F497&gt;Parámetros!$B$8,G497&lt;=Parámetros!$D$8),G497-F497+1))))),0)
-
IF(I497=1,
COUNTIFS('Selección días no hábiles'!A:A,
IF(OR(F497=0,F497="",F497&lt;Parámetros!$B$8),"&gt;="&amp;Parámetros!$B$8,"&gt;="&amp;Listas!F497),
'Selección días no hábiles'!A:A,
IF(OR(G497=0,G497="",G497&gt;=Parámetros!$D$8),"&lt;="&amp;Parámetros!$D$8,"&lt;="&amp;Listas!G497),
'Selección días no hábiles'!C:C,"X"),0)</f>
        <v>1</v>
      </c>
    </row>
    <row r="498" spans="1:11">
      <c r="A498" s="23"/>
      <c r="B498" s="152">
        <v>36608009</v>
      </c>
      <c r="C498" s="153" t="s">
        <v>724</v>
      </c>
      <c r="D498" s="153" t="s">
        <v>1769</v>
      </c>
      <c r="E498" s="154" t="s">
        <v>242</v>
      </c>
      <c r="F498" s="146">
        <v>0</v>
      </c>
      <c r="G498" s="146">
        <v>0</v>
      </c>
      <c r="H498" s="113">
        <f>+IF(AND(OR(F498="",F498=0),OR(G498="",G498=0)),1,IF(AND(OR(F498&lt;=Parámetros!$B$5,F498=0,F498=""),OR(G498&gt;Parámetros!$B$5,G498="",G498=0)),1,IF(AND(F498&gt;Parámetros!$B$5,F498&lt;=Parámetros!$D$5,OR(Listas!G498&gt;Parámetros!$B$5,G498="",G498=0)),1,0)))</f>
        <v>1</v>
      </c>
      <c r="I498" s="113">
        <f>+IF(AND(OR(F498="",F498=0),OR(G498="",G498=0)),1,IF(AND(OR(F498&lt;=Parámetros!$B$8,F498=0,F498=""),OR(G498&gt;Parámetros!$B$8,G498="",G498=0)),1,IF(AND(F498&gt;Parámetros!$B$8,F498&lt;=Parámetros!$D$8,OR(Listas!G498&gt;Parámetros!$B$8,G498="",G498=0)),1,0)))</f>
        <v>1</v>
      </c>
      <c r="J498" s="113">
        <f>IF(H498=1,
IF(AND(OR(F498=0,F498=""),OR(G498=0,G498="")),Parámetros!$D$5-Parámetros!$B$5+1,
IF(AND(OR(F498&lt;=Parámetros!$B$5,F498=0,F498=""),OR(G498&gt;Parámetros!$D$5,G498="",G498=0)),Parámetros!$D$5-Parámetros!$B$5+1,
IF(AND(OR(F498&lt;=Parámetros!$B$5,F498=0,F498=""),G498&lt;=Parámetros!$D$5),IF(OR(G498="",G498=0),Parámetros!$D$5-Parámetros!$B$5+1,G498-Parámetros!$B$5+1),
IF(AND(F498&gt;Parámetros!$B$5,OR(G498&gt;Parámetros!$D$5,G498="",G498=0)),Parámetros!$D$5-F498+1,
IF(AND(F498&gt;Parámetros!$B$5,G498&lt;=Parámetros!$D$5),G498-F498+1))))),0)
-
IF(H498=1,
COUNTIFS('Selección días no hábiles'!A:A,
IF(OR(F498=0,F498="",F498&lt;Parámetros!$B$5),"&gt;="&amp;Parámetros!$B$5,"&gt;="&amp;Listas!F498),
'Selección días no hábiles'!A:A,
IF(OR(G498=0,G498="",G498&gt;=Parámetros!$D$5),"&lt;="&amp;Parámetros!$D$5,"&lt;="&amp;Listas!G498),
'Selección días no hábiles'!C:C,"X"),0)</f>
        <v>43709</v>
      </c>
      <c r="K498" s="113">
        <f>IF(I498=1,
IF(AND(OR(F498=0,F498=""),OR(G498=0,G498="")),Parámetros!$D$8-Parámetros!$B$8+1,
IF(AND(F498&lt;=Parámetros!$B$8,OR(G498&gt;Parámetros!$D$8,G498="",G498=0)),Parámetros!$D$8-Parámetros!$B$8+1,
IF(AND(F498&lt;=Parámetros!$B$8,G498&lt;=Parámetros!$D$8),IF(OR(G498="",G498=0),Parámetros!$D$8-Parámetros!$B$8+1,G498-Parámetros!$B$8+1),
IF(AND(F498&gt;Parámetros!$B$8,OR(G498&gt;Parámetros!$D$8,G498="",G498=0)),Parámetros!$D$8-F498+1,
IF(AND(F498&gt;Parámetros!$B$8,G498&lt;=Parámetros!$D$8),G498-F498+1))))),0)
-
IF(I498=1,
COUNTIFS('Selección días no hábiles'!A:A,
IF(OR(F498=0,F498="",F498&lt;Parámetros!$B$8),"&gt;="&amp;Parámetros!$B$8,"&gt;="&amp;Listas!F498),
'Selección días no hábiles'!A:A,
IF(OR(G498=0,G498="",G498&gt;=Parámetros!$D$8),"&lt;="&amp;Parámetros!$D$8,"&lt;="&amp;Listas!G498),
'Selección días no hábiles'!C:C,"X"),0)</f>
        <v>1</v>
      </c>
    </row>
    <row r="499" spans="1:11">
      <c r="A499" s="23"/>
      <c r="B499" s="152">
        <v>24613986</v>
      </c>
      <c r="C499" s="153" t="s">
        <v>725</v>
      </c>
      <c r="D499" s="153" t="s">
        <v>1770</v>
      </c>
      <c r="E499" s="154" t="s">
        <v>242</v>
      </c>
      <c r="F499" s="146">
        <v>0</v>
      </c>
      <c r="G499" s="146">
        <v>0</v>
      </c>
      <c r="H499" s="113">
        <f>+IF(AND(OR(F499="",F499=0),OR(G499="",G499=0)),1,IF(AND(OR(F499&lt;=Parámetros!$B$5,F499=0,F499=""),OR(G499&gt;Parámetros!$B$5,G499="",G499=0)),1,IF(AND(F499&gt;Parámetros!$B$5,F499&lt;=Parámetros!$D$5,OR(Listas!G499&gt;Parámetros!$B$5,G499="",G499=0)),1,0)))</f>
        <v>1</v>
      </c>
      <c r="I499" s="113">
        <f>+IF(AND(OR(F499="",F499=0),OR(G499="",G499=0)),1,IF(AND(OR(F499&lt;=Parámetros!$B$8,F499=0,F499=""),OR(G499&gt;Parámetros!$B$8,G499="",G499=0)),1,IF(AND(F499&gt;Parámetros!$B$8,F499&lt;=Parámetros!$D$8,OR(Listas!G499&gt;Parámetros!$B$8,G499="",G499=0)),1,0)))</f>
        <v>1</v>
      </c>
      <c r="J499" s="113">
        <f>IF(H499=1,
IF(AND(OR(F499=0,F499=""),OR(G499=0,G499="")),Parámetros!$D$5-Parámetros!$B$5+1,
IF(AND(OR(F499&lt;=Parámetros!$B$5,F499=0,F499=""),OR(G499&gt;Parámetros!$D$5,G499="",G499=0)),Parámetros!$D$5-Parámetros!$B$5+1,
IF(AND(OR(F499&lt;=Parámetros!$B$5,F499=0,F499=""),G499&lt;=Parámetros!$D$5),IF(OR(G499="",G499=0),Parámetros!$D$5-Parámetros!$B$5+1,G499-Parámetros!$B$5+1),
IF(AND(F499&gt;Parámetros!$B$5,OR(G499&gt;Parámetros!$D$5,G499="",G499=0)),Parámetros!$D$5-F499+1,
IF(AND(F499&gt;Parámetros!$B$5,G499&lt;=Parámetros!$D$5),G499-F499+1))))),0)
-
IF(H499=1,
COUNTIFS('Selección días no hábiles'!A:A,
IF(OR(F499=0,F499="",F499&lt;Parámetros!$B$5),"&gt;="&amp;Parámetros!$B$5,"&gt;="&amp;Listas!F499),
'Selección días no hábiles'!A:A,
IF(OR(G499=0,G499="",G499&gt;=Parámetros!$D$5),"&lt;="&amp;Parámetros!$D$5,"&lt;="&amp;Listas!G499),
'Selección días no hábiles'!C:C,"X"),0)</f>
        <v>43709</v>
      </c>
      <c r="K499" s="113">
        <f>IF(I499=1,
IF(AND(OR(F499=0,F499=""),OR(G499=0,G499="")),Parámetros!$D$8-Parámetros!$B$8+1,
IF(AND(F499&lt;=Parámetros!$B$8,OR(G499&gt;Parámetros!$D$8,G499="",G499=0)),Parámetros!$D$8-Parámetros!$B$8+1,
IF(AND(F499&lt;=Parámetros!$B$8,G499&lt;=Parámetros!$D$8),IF(OR(G499="",G499=0),Parámetros!$D$8-Parámetros!$B$8+1,G499-Parámetros!$B$8+1),
IF(AND(F499&gt;Parámetros!$B$8,OR(G499&gt;Parámetros!$D$8,G499="",G499=0)),Parámetros!$D$8-F499+1,
IF(AND(F499&gt;Parámetros!$B$8,G499&lt;=Parámetros!$D$8),G499-F499+1))))),0)
-
IF(I499=1,
COUNTIFS('Selección días no hábiles'!A:A,
IF(OR(F499=0,F499="",F499&lt;Parámetros!$B$8),"&gt;="&amp;Parámetros!$B$8,"&gt;="&amp;Listas!F499),
'Selección días no hábiles'!A:A,
IF(OR(G499=0,G499="",G499&gt;=Parámetros!$D$8),"&lt;="&amp;Parámetros!$D$8,"&lt;="&amp;Listas!G499),
'Selección días no hábiles'!C:C,"X"),0)</f>
        <v>1</v>
      </c>
    </row>
    <row r="500" spans="1:11">
      <c r="A500" s="23"/>
      <c r="B500" s="152">
        <v>31058895</v>
      </c>
      <c r="C500" s="153" t="s">
        <v>726</v>
      </c>
      <c r="D500" s="153" t="s">
        <v>805</v>
      </c>
      <c r="E500" s="154" t="s">
        <v>242</v>
      </c>
      <c r="F500" s="146">
        <v>0</v>
      </c>
      <c r="G500" s="146">
        <v>0</v>
      </c>
      <c r="H500" s="113">
        <f>+IF(AND(OR(F500="",F500=0),OR(G500="",G500=0)),1,IF(AND(OR(F500&lt;=Parámetros!$B$5,F500=0,F500=""),OR(G500&gt;Parámetros!$B$5,G500="",G500=0)),1,IF(AND(F500&gt;Parámetros!$B$5,F500&lt;=Parámetros!$D$5,OR(Listas!G500&gt;Parámetros!$B$5,G500="",G500=0)),1,0)))</f>
        <v>1</v>
      </c>
      <c r="I500" s="113">
        <f>+IF(AND(OR(F500="",F500=0),OR(G500="",G500=0)),1,IF(AND(OR(F500&lt;=Parámetros!$B$8,F500=0,F500=""),OR(G500&gt;Parámetros!$B$8,G500="",G500=0)),1,IF(AND(F500&gt;Parámetros!$B$8,F500&lt;=Parámetros!$D$8,OR(Listas!G500&gt;Parámetros!$B$8,G500="",G500=0)),1,0)))</f>
        <v>1</v>
      </c>
      <c r="J500" s="113">
        <f>IF(H500=1,
IF(AND(OR(F500=0,F500=""),OR(G500=0,G500="")),Parámetros!$D$5-Parámetros!$B$5+1,
IF(AND(OR(F500&lt;=Parámetros!$B$5,F500=0,F500=""),OR(G500&gt;Parámetros!$D$5,G500="",G500=0)),Parámetros!$D$5-Parámetros!$B$5+1,
IF(AND(OR(F500&lt;=Parámetros!$B$5,F500=0,F500=""),G500&lt;=Parámetros!$D$5),IF(OR(G500="",G500=0),Parámetros!$D$5-Parámetros!$B$5+1,G500-Parámetros!$B$5+1),
IF(AND(F500&gt;Parámetros!$B$5,OR(G500&gt;Parámetros!$D$5,G500="",G500=0)),Parámetros!$D$5-F500+1,
IF(AND(F500&gt;Parámetros!$B$5,G500&lt;=Parámetros!$D$5),G500-F500+1))))),0)
-
IF(H500=1,
COUNTIFS('Selección días no hábiles'!A:A,
IF(OR(F500=0,F500="",F500&lt;Parámetros!$B$5),"&gt;="&amp;Parámetros!$B$5,"&gt;="&amp;Listas!F500),
'Selección días no hábiles'!A:A,
IF(OR(G500=0,G500="",G500&gt;=Parámetros!$D$5),"&lt;="&amp;Parámetros!$D$5,"&lt;="&amp;Listas!G500),
'Selección días no hábiles'!C:C,"X"),0)</f>
        <v>43709</v>
      </c>
      <c r="K500" s="113">
        <f>IF(I500=1,
IF(AND(OR(F500=0,F500=""),OR(G500=0,G500="")),Parámetros!$D$8-Parámetros!$B$8+1,
IF(AND(F500&lt;=Parámetros!$B$8,OR(G500&gt;Parámetros!$D$8,G500="",G500=0)),Parámetros!$D$8-Parámetros!$B$8+1,
IF(AND(F500&lt;=Parámetros!$B$8,G500&lt;=Parámetros!$D$8),IF(OR(G500="",G500=0),Parámetros!$D$8-Parámetros!$B$8+1,G500-Parámetros!$B$8+1),
IF(AND(F500&gt;Parámetros!$B$8,OR(G500&gt;Parámetros!$D$8,G500="",G500=0)),Parámetros!$D$8-F500+1,
IF(AND(F500&gt;Parámetros!$B$8,G500&lt;=Parámetros!$D$8),G500-F500+1))))),0)
-
IF(I500=1,
COUNTIFS('Selección días no hábiles'!A:A,
IF(OR(F500=0,F500="",F500&lt;Parámetros!$B$8),"&gt;="&amp;Parámetros!$B$8,"&gt;="&amp;Listas!F500),
'Selección días no hábiles'!A:A,
IF(OR(G500=0,G500="",G500&gt;=Parámetros!$D$8),"&lt;="&amp;Parámetros!$D$8,"&lt;="&amp;Listas!G500),
'Selección días no hábiles'!C:C,"X"),0)</f>
        <v>1</v>
      </c>
    </row>
    <row r="501" spans="1:11">
      <c r="A501" s="23"/>
      <c r="B501" s="152">
        <v>29221310</v>
      </c>
      <c r="C501" s="153" t="s">
        <v>727</v>
      </c>
      <c r="D501" s="153" t="s">
        <v>1771</v>
      </c>
      <c r="E501" s="154" t="s">
        <v>242</v>
      </c>
      <c r="F501" s="146">
        <v>0</v>
      </c>
      <c r="G501" s="146">
        <v>0</v>
      </c>
      <c r="H501" s="113">
        <f>+IF(AND(OR(F501="",F501=0),OR(G501="",G501=0)),1,IF(AND(OR(F501&lt;=Parámetros!$B$5,F501=0,F501=""),OR(G501&gt;Parámetros!$B$5,G501="",G501=0)),1,IF(AND(F501&gt;Parámetros!$B$5,F501&lt;=Parámetros!$D$5,OR(Listas!G501&gt;Parámetros!$B$5,G501="",G501=0)),1,0)))</f>
        <v>1</v>
      </c>
      <c r="I501" s="113">
        <f>+IF(AND(OR(F501="",F501=0),OR(G501="",G501=0)),1,IF(AND(OR(F501&lt;=Parámetros!$B$8,F501=0,F501=""),OR(G501&gt;Parámetros!$B$8,G501="",G501=0)),1,IF(AND(F501&gt;Parámetros!$B$8,F501&lt;=Parámetros!$D$8,OR(Listas!G501&gt;Parámetros!$B$8,G501="",G501=0)),1,0)))</f>
        <v>1</v>
      </c>
      <c r="J501" s="113">
        <f>IF(H501=1,
IF(AND(OR(F501=0,F501=""),OR(G501=0,G501="")),Parámetros!$D$5-Parámetros!$B$5+1,
IF(AND(OR(F501&lt;=Parámetros!$B$5,F501=0,F501=""),OR(G501&gt;Parámetros!$D$5,G501="",G501=0)),Parámetros!$D$5-Parámetros!$B$5+1,
IF(AND(OR(F501&lt;=Parámetros!$B$5,F501=0,F501=""),G501&lt;=Parámetros!$D$5),IF(OR(G501="",G501=0),Parámetros!$D$5-Parámetros!$B$5+1,G501-Parámetros!$B$5+1),
IF(AND(F501&gt;Parámetros!$B$5,OR(G501&gt;Parámetros!$D$5,G501="",G501=0)),Parámetros!$D$5-F501+1,
IF(AND(F501&gt;Parámetros!$B$5,G501&lt;=Parámetros!$D$5),G501-F501+1))))),0)
-
IF(H501=1,
COUNTIFS('Selección días no hábiles'!A:A,
IF(OR(F501=0,F501="",F501&lt;Parámetros!$B$5),"&gt;="&amp;Parámetros!$B$5,"&gt;="&amp;Listas!F501),
'Selección días no hábiles'!A:A,
IF(OR(G501=0,G501="",G501&gt;=Parámetros!$D$5),"&lt;="&amp;Parámetros!$D$5,"&lt;="&amp;Listas!G501),
'Selección días no hábiles'!C:C,"X"),0)</f>
        <v>43709</v>
      </c>
      <c r="K501" s="113">
        <f>IF(I501=1,
IF(AND(OR(F501=0,F501=""),OR(G501=0,G501="")),Parámetros!$D$8-Parámetros!$B$8+1,
IF(AND(F501&lt;=Parámetros!$B$8,OR(G501&gt;Parámetros!$D$8,G501="",G501=0)),Parámetros!$D$8-Parámetros!$B$8+1,
IF(AND(F501&lt;=Parámetros!$B$8,G501&lt;=Parámetros!$D$8),IF(OR(G501="",G501=0),Parámetros!$D$8-Parámetros!$B$8+1,G501-Parámetros!$B$8+1),
IF(AND(F501&gt;Parámetros!$B$8,OR(G501&gt;Parámetros!$D$8,G501="",G501=0)),Parámetros!$D$8-F501+1,
IF(AND(F501&gt;Parámetros!$B$8,G501&lt;=Parámetros!$D$8),G501-F501+1))))),0)
-
IF(I501=1,
COUNTIFS('Selección días no hábiles'!A:A,
IF(OR(F501=0,F501="",F501&lt;Parámetros!$B$8),"&gt;="&amp;Parámetros!$B$8,"&gt;="&amp;Listas!F501),
'Selección días no hábiles'!A:A,
IF(OR(G501=0,G501="",G501&gt;=Parámetros!$D$8),"&lt;="&amp;Parámetros!$D$8,"&lt;="&amp;Listas!G501),
'Selección días no hábiles'!C:C,"X"),0)</f>
        <v>1</v>
      </c>
    </row>
    <row r="502" spans="1:11">
      <c r="A502" s="23"/>
      <c r="B502" s="152">
        <v>33496615</v>
      </c>
      <c r="C502" s="153" t="s">
        <v>728</v>
      </c>
      <c r="D502" s="153" t="s">
        <v>1772</v>
      </c>
      <c r="E502" s="154" t="s">
        <v>242</v>
      </c>
      <c r="F502" s="146">
        <v>0</v>
      </c>
      <c r="G502" s="146">
        <v>0</v>
      </c>
      <c r="H502" s="113">
        <f>+IF(AND(OR(F502="",F502=0),OR(G502="",G502=0)),1,IF(AND(OR(F502&lt;=Parámetros!$B$5,F502=0,F502=""),OR(G502&gt;Parámetros!$B$5,G502="",G502=0)),1,IF(AND(F502&gt;Parámetros!$B$5,F502&lt;=Parámetros!$D$5,OR(Listas!G502&gt;Parámetros!$B$5,G502="",G502=0)),1,0)))</f>
        <v>1</v>
      </c>
      <c r="I502" s="113">
        <f>+IF(AND(OR(F502="",F502=0),OR(G502="",G502=0)),1,IF(AND(OR(F502&lt;=Parámetros!$B$8,F502=0,F502=""),OR(G502&gt;Parámetros!$B$8,G502="",G502=0)),1,IF(AND(F502&gt;Parámetros!$B$8,F502&lt;=Parámetros!$D$8,OR(Listas!G502&gt;Parámetros!$B$8,G502="",G502=0)),1,0)))</f>
        <v>1</v>
      </c>
      <c r="J502" s="113">
        <f>IF(H502=1,
IF(AND(OR(F502=0,F502=""),OR(G502=0,G502="")),Parámetros!$D$5-Parámetros!$B$5+1,
IF(AND(OR(F502&lt;=Parámetros!$B$5,F502=0,F502=""),OR(G502&gt;Parámetros!$D$5,G502="",G502=0)),Parámetros!$D$5-Parámetros!$B$5+1,
IF(AND(OR(F502&lt;=Parámetros!$B$5,F502=0,F502=""),G502&lt;=Parámetros!$D$5),IF(OR(G502="",G502=0),Parámetros!$D$5-Parámetros!$B$5+1,G502-Parámetros!$B$5+1),
IF(AND(F502&gt;Parámetros!$B$5,OR(G502&gt;Parámetros!$D$5,G502="",G502=0)),Parámetros!$D$5-F502+1,
IF(AND(F502&gt;Parámetros!$B$5,G502&lt;=Parámetros!$D$5),G502-F502+1))))),0)
-
IF(H502=1,
COUNTIFS('Selección días no hábiles'!A:A,
IF(OR(F502=0,F502="",F502&lt;Parámetros!$B$5),"&gt;="&amp;Parámetros!$B$5,"&gt;="&amp;Listas!F502),
'Selección días no hábiles'!A:A,
IF(OR(G502=0,G502="",G502&gt;=Parámetros!$D$5),"&lt;="&amp;Parámetros!$D$5,"&lt;="&amp;Listas!G502),
'Selección días no hábiles'!C:C,"X"),0)</f>
        <v>43709</v>
      </c>
      <c r="K502" s="113">
        <f>IF(I502=1,
IF(AND(OR(F502=0,F502=""),OR(G502=0,G502="")),Parámetros!$D$8-Parámetros!$B$8+1,
IF(AND(F502&lt;=Parámetros!$B$8,OR(G502&gt;Parámetros!$D$8,G502="",G502=0)),Parámetros!$D$8-Parámetros!$B$8+1,
IF(AND(F502&lt;=Parámetros!$B$8,G502&lt;=Parámetros!$D$8),IF(OR(G502="",G502=0),Parámetros!$D$8-Parámetros!$B$8+1,G502-Parámetros!$B$8+1),
IF(AND(F502&gt;Parámetros!$B$8,OR(G502&gt;Parámetros!$D$8,G502="",G502=0)),Parámetros!$D$8-F502+1,
IF(AND(F502&gt;Parámetros!$B$8,G502&lt;=Parámetros!$D$8),G502-F502+1))))),0)
-
IF(I502=1,
COUNTIFS('Selección días no hábiles'!A:A,
IF(OR(F502=0,F502="",F502&lt;Parámetros!$B$8),"&gt;="&amp;Parámetros!$B$8,"&gt;="&amp;Listas!F502),
'Selección días no hábiles'!A:A,
IF(OR(G502=0,G502="",G502&gt;=Parámetros!$D$8),"&lt;="&amp;Parámetros!$D$8,"&lt;="&amp;Listas!G502),
'Selección días no hábiles'!C:C,"X"),0)</f>
        <v>1</v>
      </c>
    </row>
    <row r="503" spans="1:11">
      <c r="A503" s="23"/>
      <c r="B503" s="152">
        <v>34360145</v>
      </c>
      <c r="C503" s="153" t="s">
        <v>729</v>
      </c>
      <c r="D503" s="153" t="s">
        <v>1773</v>
      </c>
      <c r="E503" s="154" t="s">
        <v>242</v>
      </c>
      <c r="F503" s="146">
        <v>0</v>
      </c>
      <c r="G503" s="146">
        <v>0</v>
      </c>
      <c r="H503" s="113">
        <f>+IF(AND(OR(F503="",F503=0),OR(G503="",G503=0)),1,IF(AND(OR(F503&lt;=Parámetros!$B$5,F503=0,F503=""),OR(G503&gt;Parámetros!$B$5,G503="",G503=0)),1,IF(AND(F503&gt;Parámetros!$B$5,F503&lt;=Parámetros!$D$5,OR(Listas!G503&gt;Parámetros!$B$5,G503="",G503=0)),1,0)))</f>
        <v>1</v>
      </c>
      <c r="I503" s="113">
        <f>+IF(AND(OR(F503="",F503=0),OR(G503="",G503=0)),1,IF(AND(OR(F503&lt;=Parámetros!$B$8,F503=0,F503=""),OR(G503&gt;Parámetros!$B$8,G503="",G503=0)),1,IF(AND(F503&gt;Parámetros!$B$8,F503&lt;=Parámetros!$D$8,OR(Listas!G503&gt;Parámetros!$B$8,G503="",G503=0)),1,0)))</f>
        <v>1</v>
      </c>
      <c r="J503" s="113">
        <f>IF(H503=1,
IF(AND(OR(F503=0,F503=""),OR(G503=0,G503="")),Parámetros!$D$5-Parámetros!$B$5+1,
IF(AND(OR(F503&lt;=Parámetros!$B$5,F503=0,F503=""),OR(G503&gt;Parámetros!$D$5,G503="",G503=0)),Parámetros!$D$5-Parámetros!$B$5+1,
IF(AND(OR(F503&lt;=Parámetros!$B$5,F503=0,F503=""),G503&lt;=Parámetros!$D$5),IF(OR(G503="",G503=0),Parámetros!$D$5-Parámetros!$B$5+1,G503-Parámetros!$B$5+1),
IF(AND(F503&gt;Parámetros!$B$5,OR(G503&gt;Parámetros!$D$5,G503="",G503=0)),Parámetros!$D$5-F503+1,
IF(AND(F503&gt;Parámetros!$B$5,G503&lt;=Parámetros!$D$5),G503-F503+1))))),0)
-
IF(H503=1,
COUNTIFS('Selección días no hábiles'!A:A,
IF(OR(F503=0,F503="",F503&lt;Parámetros!$B$5),"&gt;="&amp;Parámetros!$B$5,"&gt;="&amp;Listas!F503),
'Selección días no hábiles'!A:A,
IF(OR(G503=0,G503="",G503&gt;=Parámetros!$D$5),"&lt;="&amp;Parámetros!$D$5,"&lt;="&amp;Listas!G503),
'Selección días no hábiles'!C:C,"X"),0)</f>
        <v>43709</v>
      </c>
      <c r="K503" s="113">
        <f>IF(I503=1,
IF(AND(OR(F503=0,F503=""),OR(G503=0,G503="")),Parámetros!$D$8-Parámetros!$B$8+1,
IF(AND(F503&lt;=Parámetros!$B$8,OR(G503&gt;Parámetros!$D$8,G503="",G503=0)),Parámetros!$D$8-Parámetros!$B$8+1,
IF(AND(F503&lt;=Parámetros!$B$8,G503&lt;=Parámetros!$D$8),IF(OR(G503="",G503=0),Parámetros!$D$8-Parámetros!$B$8+1,G503-Parámetros!$B$8+1),
IF(AND(F503&gt;Parámetros!$B$8,OR(G503&gt;Parámetros!$D$8,G503="",G503=0)),Parámetros!$D$8-F503+1,
IF(AND(F503&gt;Parámetros!$B$8,G503&lt;=Parámetros!$D$8),G503-F503+1))))),0)
-
IF(I503=1,
COUNTIFS('Selección días no hábiles'!A:A,
IF(OR(F503=0,F503="",F503&lt;Parámetros!$B$8),"&gt;="&amp;Parámetros!$B$8,"&gt;="&amp;Listas!F503),
'Selección días no hábiles'!A:A,
IF(OR(G503=0,G503="",G503&gt;=Parámetros!$D$8),"&lt;="&amp;Parámetros!$D$8,"&lt;="&amp;Listas!G503),
'Selección días no hábiles'!C:C,"X"),0)</f>
        <v>1</v>
      </c>
    </row>
    <row r="504" spans="1:11">
      <c r="A504" s="23"/>
      <c r="B504" s="152">
        <v>23929306</v>
      </c>
      <c r="C504" s="153" t="s">
        <v>730</v>
      </c>
      <c r="D504" s="153" t="s">
        <v>1774</v>
      </c>
      <c r="E504" s="154" t="s">
        <v>242</v>
      </c>
      <c r="F504" s="146">
        <v>0</v>
      </c>
      <c r="G504" s="146">
        <v>0</v>
      </c>
      <c r="H504" s="113">
        <f>+IF(AND(OR(F504="",F504=0),OR(G504="",G504=0)),1,IF(AND(OR(F504&lt;=Parámetros!$B$5,F504=0,F504=""),OR(G504&gt;Parámetros!$B$5,G504="",G504=0)),1,IF(AND(F504&gt;Parámetros!$B$5,F504&lt;=Parámetros!$D$5,OR(Listas!G504&gt;Parámetros!$B$5,G504="",G504=0)),1,0)))</f>
        <v>1</v>
      </c>
      <c r="I504" s="113">
        <f>+IF(AND(OR(F504="",F504=0),OR(G504="",G504=0)),1,IF(AND(OR(F504&lt;=Parámetros!$B$8,F504=0,F504=""),OR(G504&gt;Parámetros!$B$8,G504="",G504=0)),1,IF(AND(F504&gt;Parámetros!$B$8,F504&lt;=Parámetros!$D$8,OR(Listas!G504&gt;Parámetros!$B$8,G504="",G504=0)),1,0)))</f>
        <v>1</v>
      </c>
      <c r="J504" s="113">
        <f>IF(H504=1,
IF(AND(OR(F504=0,F504=""),OR(G504=0,G504="")),Parámetros!$D$5-Parámetros!$B$5+1,
IF(AND(OR(F504&lt;=Parámetros!$B$5,F504=0,F504=""),OR(G504&gt;Parámetros!$D$5,G504="",G504=0)),Parámetros!$D$5-Parámetros!$B$5+1,
IF(AND(OR(F504&lt;=Parámetros!$B$5,F504=0,F504=""),G504&lt;=Parámetros!$D$5),IF(OR(G504="",G504=0),Parámetros!$D$5-Parámetros!$B$5+1,G504-Parámetros!$B$5+1),
IF(AND(F504&gt;Parámetros!$B$5,OR(G504&gt;Parámetros!$D$5,G504="",G504=0)),Parámetros!$D$5-F504+1,
IF(AND(F504&gt;Parámetros!$B$5,G504&lt;=Parámetros!$D$5),G504-F504+1))))),0)
-
IF(H504=1,
COUNTIFS('Selección días no hábiles'!A:A,
IF(OR(F504=0,F504="",F504&lt;Parámetros!$B$5),"&gt;="&amp;Parámetros!$B$5,"&gt;="&amp;Listas!F504),
'Selección días no hábiles'!A:A,
IF(OR(G504=0,G504="",G504&gt;=Parámetros!$D$5),"&lt;="&amp;Parámetros!$D$5,"&lt;="&amp;Listas!G504),
'Selección días no hábiles'!C:C,"X"),0)</f>
        <v>43709</v>
      </c>
      <c r="K504" s="113">
        <f>IF(I504=1,
IF(AND(OR(F504=0,F504=""),OR(G504=0,G504="")),Parámetros!$D$8-Parámetros!$B$8+1,
IF(AND(F504&lt;=Parámetros!$B$8,OR(G504&gt;Parámetros!$D$8,G504="",G504=0)),Parámetros!$D$8-Parámetros!$B$8+1,
IF(AND(F504&lt;=Parámetros!$B$8,G504&lt;=Parámetros!$D$8),IF(OR(G504="",G504=0),Parámetros!$D$8-Parámetros!$B$8+1,G504-Parámetros!$B$8+1),
IF(AND(F504&gt;Parámetros!$B$8,OR(G504&gt;Parámetros!$D$8,G504="",G504=0)),Parámetros!$D$8-F504+1,
IF(AND(F504&gt;Parámetros!$B$8,G504&lt;=Parámetros!$D$8),G504-F504+1))))),0)
-
IF(I504=1,
COUNTIFS('Selección días no hábiles'!A:A,
IF(OR(F504=0,F504="",F504&lt;Parámetros!$B$8),"&gt;="&amp;Parámetros!$B$8,"&gt;="&amp;Listas!F504),
'Selección días no hábiles'!A:A,
IF(OR(G504=0,G504="",G504&gt;=Parámetros!$D$8),"&lt;="&amp;Parámetros!$D$8,"&lt;="&amp;Listas!G504),
'Selección días no hábiles'!C:C,"X"),0)</f>
        <v>1</v>
      </c>
    </row>
    <row r="505" spans="1:11">
      <c r="A505" s="23"/>
      <c r="B505" s="152">
        <v>25497468</v>
      </c>
      <c r="C505" s="153" t="s">
        <v>731</v>
      </c>
      <c r="D505" s="153" t="s">
        <v>1775</v>
      </c>
      <c r="E505" s="154" t="s">
        <v>242</v>
      </c>
      <c r="F505" s="146">
        <v>0</v>
      </c>
      <c r="G505" s="146">
        <v>0</v>
      </c>
      <c r="H505" s="113">
        <f>+IF(AND(OR(F505="",F505=0),OR(G505="",G505=0)),1,IF(AND(OR(F505&lt;=Parámetros!$B$5,F505=0,F505=""),OR(G505&gt;Parámetros!$B$5,G505="",G505=0)),1,IF(AND(F505&gt;Parámetros!$B$5,F505&lt;=Parámetros!$D$5,OR(Listas!G505&gt;Parámetros!$B$5,G505="",G505=0)),1,0)))</f>
        <v>1</v>
      </c>
      <c r="I505" s="113">
        <f>+IF(AND(OR(F505="",F505=0),OR(G505="",G505=0)),1,IF(AND(OR(F505&lt;=Parámetros!$B$8,F505=0,F505=""),OR(G505&gt;Parámetros!$B$8,G505="",G505=0)),1,IF(AND(F505&gt;Parámetros!$B$8,F505&lt;=Parámetros!$D$8,OR(Listas!G505&gt;Parámetros!$B$8,G505="",G505=0)),1,0)))</f>
        <v>1</v>
      </c>
      <c r="J505" s="113">
        <f>IF(H505=1,
IF(AND(OR(F505=0,F505=""),OR(G505=0,G505="")),Parámetros!$D$5-Parámetros!$B$5+1,
IF(AND(OR(F505&lt;=Parámetros!$B$5,F505=0,F505=""),OR(G505&gt;Parámetros!$D$5,G505="",G505=0)),Parámetros!$D$5-Parámetros!$B$5+1,
IF(AND(OR(F505&lt;=Parámetros!$B$5,F505=0,F505=""),G505&lt;=Parámetros!$D$5),IF(OR(G505="",G505=0),Parámetros!$D$5-Parámetros!$B$5+1,G505-Parámetros!$B$5+1),
IF(AND(F505&gt;Parámetros!$B$5,OR(G505&gt;Parámetros!$D$5,G505="",G505=0)),Parámetros!$D$5-F505+1,
IF(AND(F505&gt;Parámetros!$B$5,G505&lt;=Parámetros!$D$5),G505-F505+1))))),0)
-
IF(H505=1,
COUNTIFS('Selección días no hábiles'!A:A,
IF(OR(F505=0,F505="",F505&lt;Parámetros!$B$5),"&gt;="&amp;Parámetros!$B$5,"&gt;="&amp;Listas!F505),
'Selección días no hábiles'!A:A,
IF(OR(G505=0,G505="",G505&gt;=Parámetros!$D$5),"&lt;="&amp;Parámetros!$D$5,"&lt;="&amp;Listas!G505),
'Selección días no hábiles'!C:C,"X"),0)</f>
        <v>43709</v>
      </c>
      <c r="K505" s="113">
        <f>IF(I505=1,
IF(AND(OR(F505=0,F505=""),OR(G505=0,G505="")),Parámetros!$D$8-Parámetros!$B$8+1,
IF(AND(F505&lt;=Parámetros!$B$8,OR(G505&gt;Parámetros!$D$8,G505="",G505=0)),Parámetros!$D$8-Parámetros!$B$8+1,
IF(AND(F505&lt;=Parámetros!$B$8,G505&lt;=Parámetros!$D$8),IF(OR(G505="",G505=0),Parámetros!$D$8-Parámetros!$B$8+1,G505-Parámetros!$B$8+1),
IF(AND(F505&gt;Parámetros!$B$8,OR(G505&gt;Parámetros!$D$8,G505="",G505=0)),Parámetros!$D$8-F505+1,
IF(AND(F505&gt;Parámetros!$B$8,G505&lt;=Parámetros!$D$8),G505-F505+1))))),0)
-
IF(I505=1,
COUNTIFS('Selección días no hábiles'!A:A,
IF(OR(F505=0,F505="",F505&lt;Parámetros!$B$8),"&gt;="&amp;Parámetros!$B$8,"&gt;="&amp;Listas!F505),
'Selección días no hábiles'!A:A,
IF(OR(G505=0,G505="",G505&gt;=Parámetros!$D$8),"&lt;="&amp;Parámetros!$D$8,"&lt;="&amp;Listas!G505),
'Selección días no hábiles'!C:C,"X"),0)</f>
        <v>1</v>
      </c>
    </row>
    <row r="506" spans="1:11">
      <c r="A506" s="23"/>
      <c r="B506" s="152">
        <v>26757325</v>
      </c>
      <c r="C506" s="153" t="s">
        <v>732</v>
      </c>
      <c r="D506" s="153" t="s">
        <v>1776</v>
      </c>
      <c r="E506" s="154" t="s">
        <v>242</v>
      </c>
      <c r="F506" s="146">
        <v>0</v>
      </c>
      <c r="G506" s="146">
        <v>0</v>
      </c>
      <c r="H506" s="113">
        <f>+IF(AND(OR(F506="",F506=0),OR(G506="",G506=0)),1,IF(AND(OR(F506&lt;=Parámetros!$B$5,F506=0,F506=""),OR(G506&gt;Parámetros!$B$5,G506="",G506=0)),1,IF(AND(F506&gt;Parámetros!$B$5,F506&lt;=Parámetros!$D$5,OR(Listas!G506&gt;Parámetros!$B$5,G506="",G506=0)),1,0)))</f>
        <v>1</v>
      </c>
      <c r="I506" s="113">
        <f>+IF(AND(OR(F506="",F506=0),OR(G506="",G506=0)),1,IF(AND(OR(F506&lt;=Parámetros!$B$8,F506=0,F506=""),OR(G506&gt;Parámetros!$B$8,G506="",G506=0)),1,IF(AND(F506&gt;Parámetros!$B$8,F506&lt;=Parámetros!$D$8,OR(Listas!G506&gt;Parámetros!$B$8,G506="",G506=0)),1,0)))</f>
        <v>1</v>
      </c>
      <c r="J506" s="113">
        <f>IF(H506=1,
IF(AND(OR(F506=0,F506=""),OR(G506=0,G506="")),Parámetros!$D$5-Parámetros!$B$5+1,
IF(AND(OR(F506&lt;=Parámetros!$B$5,F506=0,F506=""),OR(G506&gt;Parámetros!$D$5,G506="",G506=0)),Parámetros!$D$5-Parámetros!$B$5+1,
IF(AND(OR(F506&lt;=Parámetros!$B$5,F506=0,F506=""),G506&lt;=Parámetros!$D$5),IF(OR(G506="",G506=0),Parámetros!$D$5-Parámetros!$B$5+1,G506-Parámetros!$B$5+1),
IF(AND(F506&gt;Parámetros!$B$5,OR(G506&gt;Parámetros!$D$5,G506="",G506=0)),Parámetros!$D$5-F506+1,
IF(AND(F506&gt;Parámetros!$B$5,G506&lt;=Parámetros!$D$5),G506-F506+1))))),0)
-
IF(H506=1,
COUNTIFS('Selección días no hábiles'!A:A,
IF(OR(F506=0,F506="",F506&lt;Parámetros!$B$5),"&gt;="&amp;Parámetros!$B$5,"&gt;="&amp;Listas!F506),
'Selección días no hábiles'!A:A,
IF(OR(G506=0,G506="",G506&gt;=Parámetros!$D$5),"&lt;="&amp;Parámetros!$D$5,"&lt;="&amp;Listas!G506),
'Selección días no hábiles'!C:C,"X"),0)</f>
        <v>43709</v>
      </c>
      <c r="K506" s="113">
        <f>IF(I506=1,
IF(AND(OR(F506=0,F506=""),OR(G506=0,G506="")),Parámetros!$D$8-Parámetros!$B$8+1,
IF(AND(F506&lt;=Parámetros!$B$8,OR(G506&gt;Parámetros!$D$8,G506="",G506=0)),Parámetros!$D$8-Parámetros!$B$8+1,
IF(AND(F506&lt;=Parámetros!$B$8,G506&lt;=Parámetros!$D$8),IF(OR(G506="",G506=0),Parámetros!$D$8-Parámetros!$B$8+1,G506-Parámetros!$B$8+1),
IF(AND(F506&gt;Parámetros!$B$8,OR(G506&gt;Parámetros!$D$8,G506="",G506=0)),Parámetros!$D$8-F506+1,
IF(AND(F506&gt;Parámetros!$B$8,G506&lt;=Parámetros!$D$8),G506-F506+1))))),0)
-
IF(I506=1,
COUNTIFS('Selección días no hábiles'!A:A,
IF(OR(F506=0,F506="",F506&lt;Parámetros!$B$8),"&gt;="&amp;Parámetros!$B$8,"&gt;="&amp;Listas!F506),
'Selección días no hábiles'!A:A,
IF(OR(G506=0,G506="",G506&gt;=Parámetros!$D$8),"&lt;="&amp;Parámetros!$D$8,"&lt;="&amp;Listas!G506),
'Selección días no hábiles'!C:C,"X"),0)</f>
        <v>1</v>
      </c>
    </row>
    <row r="507" spans="1:11">
      <c r="A507" s="23"/>
      <c r="B507" s="152">
        <v>32660213</v>
      </c>
      <c r="C507" s="153" t="s">
        <v>733</v>
      </c>
      <c r="D507" s="153" t="s">
        <v>1777</v>
      </c>
      <c r="E507" s="154" t="s">
        <v>242</v>
      </c>
      <c r="F507" s="146">
        <v>0</v>
      </c>
      <c r="G507" s="146">
        <v>0</v>
      </c>
      <c r="H507" s="113">
        <f>+IF(AND(OR(F507="",F507=0),OR(G507="",G507=0)),1,IF(AND(OR(F507&lt;=Parámetros!$B$5,F507=0,F507=""),OR(G507&gt;Parámetros!$B$5,G507="",G507=0)),1,IF(AND(F507&gt;Parámetros!$B$5,F507&lt;=Parámetros!$D$5,OR(Listas!G507&gt;Parámetros!$B$5,G507="",G507=0)),1,0)))</f>
        <v>1</v>
      </c>
      <c r="I507" s="113">
        <f>+IF(AND(OR(F507="",F507=0),OR(G507="",G507=0)),1,IF(AND(OR(F507&lt;=Parámetros!$B$8,F507=0,F507=""),OR(G507&gt;Parámetros!$B$8,G507="",G507=0)),1,IF(AND(F507&gt;Parámetros!$B$8,F507&lt;=Parámetros!$D$8,OR(Listas!G507&gt;Parámetros!$B$8,G507="",G507=0)),1,0)))</f>
        <v>1</v>
      </c>
      <c r="J507" s="113">
        <f>IF(H507=1,
IF(AND(OR(F507=0,F507=""),OR(G507=0,G507="")),Parámetros!$D$5-Parámetros!$B$5+1,
IF(AND(OR(F507&lt;=Parámetros!$B$5,F507=0,F507=""),OR(G507&gt;Parámetros!$D$5,G507="",G507=0)),Parámetros!$D$5-Parámetros!$B$5+1,
IF(AND(OR(F507&lt;=Parámetros!$B$5,F507=0,F507=""),G507&lt;=Parámetros!$D$5),IF(OR(G507="",G507=0),Parámetros!$D$5-Parámetros!$B$5+1,G507-Parámetros!$B$5+1),
IF(AND(F507&gt;Parámetros!$B$5,OR(G507&gt;Parámetros!$D$5,G507="",G507=0)),Parámetros!$D$5-F507+1,
IF(AND(F507&gt;Parámetros!$B$5,G507&lt;=Parámetros!$D$5),G507-F507+1))))),0)
-
IF(H507=1,
COUNTIFS('Selección días no hábiles'!A:A,
IF(OR(F507=0,F507="",F507&lt;Parámetros!$B$5),"&gt;="&amp;Parámetros!$B$5,"&gt;="&amp;Listas!F507),
'Selección días no hábiles'!A:A,
IF(OR(G507=0,G507="",G507&gt;=Parámetros!$D$5),"&lt;="&amp;Parámetros!$D$5,"&lt;="&amp;Listas!G507),
'Selección días no hábiles'!C:C,"X"),0)</f>
        <v>43709</v>
      </c>
      <c r="K507" s="113">
        <f>IF(I507=1,
IF(AND(OR(F507=0,F507=""),OR(G507=0,G507="")),Parámetros!$D$8-Parámetros!$B$8+1,
IF(AND(F507&lt;=Parámetros!$B$8,OR(G507&gt;Parámetros!$D$8,G507="",G507=0)),Parámetros!$D$8-Parámetros!$B$8+1,
IF(AND(F507&lt;=Parámetros!$B$8,G507&lt;=Parámetros!$D$8),IF(OR(G507="",G507=0),Parámetros!$D$8-Parámetros!$B$8+1,G507-Parámetros!$B$8+1),
IF(AND(F507&gt;Parámetros!$B$8,OR(G507&gt;Parámetros!$D$8,G507="",G507=0)),Parámetros!$D$8-F507+1,
IF(AND(F507&gt;Parámetros!$B$8,G507&lt;=Parámetros!$D$8),G507-F507+1))))),0)
-
IF(I507=1,
COUNTIFS('Selección días no hábiles'!A:A,
IF(OR(F507=0,F507="",F507&lt;Parámetros!$B$8),"&gt;="&amp;Parámetros!$B$8,"&gt;="&amp;Listas!F507),
'Selección días no hábiles'!A:A,
IF(OR(G507=0,G507="",G507&gt;=Parámetros!$D$8),"&lt;="&amp;Parámetros!$D$8,"&lt;="&amp;Listas!G507),
'Selección días no hábiles'!C:C,"X"),0)</f>
        <v>1</v>
      </c>
    </row>
    <row r="508" spans="1:11">
      <c r="A508" s="23"/>
      <c r="B508" s="152">
        <v>29054182</v>
      </c>
      <c r="C508" s="153" t="s">
        <v>734</v>
      </c>
      <c r="D508" s="153" t="s">
        <v>1778</v>
      </c>
      <c r="E508" s="154" t="s">
        <v>242</v>
      </c>
      <c r="F508" s="146">
        <v>0</v>
      </c>
      <c r="G508" s="146">
        <v>0</v>
      </c>
      <c r="H508" s="113">
        <f>+IF(AND(OR(F508="",F508=0),OR(G508="",G508=0)),1,IF(AND(OR(F508&lt;=Parámetros!$B$5,F508=0,F508=""),OR(G508&gt;Parámetros!$B$5,G508="",G508=0)),1,IF(AND(F508&gt;Parámetros!$B$5,F508&lt;=Parámetros!$D$5,OR(Listas!G508&gt;Parámetros!$B$5,G508="",G508=0)),1,0)))</f>
        <v>1</v>
      </c>
      <c r="I508" s="113">
        <f>+IF(AND(OR(F508="",F508=0),OR(G508="",G508=0)),1,IF(AND(OR(F508&lt;=Parámetros!$B$8,F508=0,F508=""),OR(G508&gt;Parámetros!$B$8,G508="",G508=0)),1,IF(AND(F508&gt;Parámetros!$B$8,F508&lt;=Parámetros!$D$8,OR(Listas!G508&gt;Parámetros!$B$8,G508="",G508=0)),1,0)))</f>
        <v>1</v>
      </c>
      <c r="J508" s="113">
        <f>IF(H508=1,
IF(AND(OR(F508=0,F508=""),OR(G508=0,G508="")),Parámetros!$D$5-Parámetros!$B$5+1,
IF(AND(OR(F508&lt;=Parámetros!$B$5,F508=0,F508=""),OR(G508&gt;Parámetros!$D$5,G508="",G508=0)),Parámetros!$D$5-Parámetros!$B$5+1,
IF(AND(OR(F508&lt;=Parámetros!$B$5,F508=0,F508=""),G508&lt;=Parámetros!$D$5),IF(OR(G508="",G508=0),Parámetros!$D$5-Parámetros!$B$5+1,G508-Parámetros!$B$5+1),
IF(AND(F508&gt;Parámetros!$B$5,OR(G508&gt;Parámetros!$D$5,G508="",G508=0)),Parámetros!$D$5-F508+1,
IF(AND(F508&gt;Parámetros!$B$5,G508&lt;=Parámetros!$D$5),G508-F508+1))))),0)
-
IF(H508=1,
COUNTIFS('Selección días no hábiles'!A:A,
IF(OR(F508=0,F508="",F508&lt;Parámetros!$B$5),"&gt;="&amp;Parámetros!$B$5,"&gt;="&amp;Listas!F508),
'Selección días no hábiles'!A:A,
IF(OR(G508=0,G508="",G508&gt;=Parámetros!$D$5),"&lt;="&amp;Parámetros!$D$5,"&lt;="&amp;Listas!G508),
'Selección días no hábiles'!C:C,"X"),0)</f>
        <v>43709</v>
      </c>
      <c r="K508" s="113">
        <f>IF(I508=1,
IF(AND(OR(F508=0,F508=""),OR(G508=0,G508="")),Parámetros!$D$8-Parámetros!$B$8+1,
IF(AND(F508&lt;=Parámetros!$B$8,OR(G508&gt;Parámetros!$D$8,G508="",G508=0)),Parámetros!$D$8-Parámetros!$B$8+1,
IF(AND(F508&lt;=Parámetros!$B$8,G508&lt;=Parámetros!$D$8),IF(OR(G508="",G508=0),Parámetros!$D$8-Parámetros!$B$8+1,G508-Parámetros!$B$8+1),
IF(AND(F508&gt;Parámetros!$B$8,OR(G508&gt;Parámetros!$D$8,G508="",G508=0)),Parámetros!$D$8-F508+1,
IF(AND(F508&gt;Parámetros!$B$8,G508&lt;=Parámetros!$D$8),G508-F508+1))))),0)
-
IF(I508=1,
COUNTIFS('Selección días no hábiles'!A:A,
IF(OR(F508=0,F508="",F508&lt;Parámetros!$B$8),"&gt;="&amp;Parámetros!$B$8,"&gt;="&amp;Listas!F508),
'Selección días no hábiles'!A:A,
IF(OR(G508=0,G508="",G508&gt;=Parámetros!$D$8),"&lt;="&amp;Parámetros!$D$8,"&lt;="&amp;Listas!G508),
'Selección días no hábiles'!C:C,"X"),0)</f>
        <v>1</v>
      </c>
    </row>
    <row r="509" spans="1:11">
      <c r="A509" s="23"/>
      <c r="B509" s="152">
        <v>25937562</v>
      </c>
      <c r="C509" s="153" t="s">
        <v>735</v>
      </c>
      <c r="D509" s="153" t="s">
        <v>1779</v>
      </c>
      <c r="E509" s="154" t="s">
        <v>242</v>
      </c>
      <c r="F509" s="146">
        <v>0</v>
      </c>
      <c r="G509" s="146">
        <v>0</v>
      </c>
      <c r="H509" s="113">
        <f>+IF(AND(OR(F509="",F509=0),OR(G509="",G509=0)),1,IF(AND(OR(F509&lt;=Parámetros!$B$5,F509=0,F509=""),OR(G509&gt;Parámetros!$B$5,G509="",G509=0)),1,IF(AND(F509&gt;Parámetros!$B$5,F509&lt;=Parámetros!$D$5,OR(Listas!G509&gt;Parámetros!$B$5,G509="",G509=0)),1,0)))</f>
        <v>1</v>
      </c>
      <c r="I509" s="113">
        <f>+IF(AND(OR(F509="",F509=0),OR(G509="",G509=0)),1,IF(AND(OR(F509&lt;=Parámetros!$B$8,F509=0,F509=""),OR(G509&gt;Parámetros!$B$8,G509="",G509=0)),1,IF(AND(F509&gt;Parámetros!$B$8,F509&lt;=Parámetros!$D$8,OR(Listas!G509&gt;Parámetros!$B$8,G509="",G509=0)),1,0)))</f>
        <v>1</v>
      </c>
      <c r="J509" s="113">
        <f>IF(H509=1,
IF(AND(OR(F509=0,F509=""),OR(G509=0,G509="")),Parámetros!$D$5-Parámetros!$B$5+1,
IF(AND(OR(F509&lt;=Parámetros!$B$5,F509=0,F509=""),OR(G509&gt;Parámetros!$D$5,G509="",G509=0)),Parámetros!$D$5-Parámetros!$B$5+1,
IF(AND(OR(F509&lt;=Parámetros!$B$5,F509=0,F509=""),G509&lt;=Parámetros!$D$5),IF(OR(G509="",G509=0),Parámetros!$D$5-Parámetros!$B$5+1,G509-Parámetros!$B$5+1),
IF(AND(F509&gt;Parámetros!$B$5,OR(G509&gt;Parámetros!$D$5,G509="",G509=0)),Parámetros!$D$5-F509+1,
IF(AND(F509&gt;Parámetros!$B$5,G509&lt;=Parámetros!$D$5),G509-F509+1))))),0)
-
IF(H509=1,
COUNTIFS('Selección días no hábiles'!A:A,
IF(OR(F509=0,F509="",F509&lt;Parámetros!$B$5),"&gt;="&amp;Parámetros!$B$5,"&gt;="&amp;Listas!F509),
'Selección días no hábiles'!A:A,
IF(OR(G509=0,G509="",G509&gt;=Parámetros!$D$5),"&lt;="&amp;Parámetros!$D$5,"&lt;="&amp;Listas!G509),
'Selección días no hábiles'!C:C,"X"),0)</f>
        <v>43709</v>
      </c>
      <c r="K509" s="113">
        <f>IF(I509=1,
IF(AND(OR(F509=0,F509=""),OR(G509=0,G509="")),Parámetros!$D$8-Parámetros!$B$8+1,
IF(AND(F509&lt;=Parámetros!$B$8,OR(G509&gt;Parámetros!$D$8,G509="",G509=0)),Parámetros!$D$8-Parámetros!$B$8+1,
IF(AND(F509&lt;=Parámetros!$B$8,G509&lt;=Parámetros!$D$8),IF(OR(G509="",G509=0),Parámetros!$D$8-Parámetros!$B$8+1,G509-Parámetros!$B$8+1),
IF(AND(F509&gt;Parámetros!$B$8,OR(G509&gt;Parámetros!$D$8,G509="",G509=0)),Parámetros!$D$8-F509+1,
IF(AND(F509&gt;Parámetros!$B$8,G509&lt;=Parámetros!$D$8),G509-F509+1))))),0)
-
IF(I509=1,
COUNTIFS('Selección días no hábiles'!A:A,
IF(OR(F509=0,F509="",F509&lt;Parámetros!$B$8),"&gt;="&amp;Parámetros!$B$8,"&gt;="&amp;Listas!F509),
'Selección días no hábiles'!A:A,
IF(OR(G509=0,G509="",G509&gt;=Parámetros!$D$8),"&lt;="&amp;Parámetros!$D$8,"&lt;="&amp;Listas!G509),
'Selección días no hábiles'!C:C,"X"),0)</f>
        <v>1</v>
      </c>
    </row>
    <row r="510" spans="1:11">
      <c r="A510" s="23"/>
      <c r="B510" s="152">
        <v>27566351</v>
      </c>
      <c r="C510" s="153" t="s">
        <v>736</v>
      </c>
      <c r="D510" s="153" t="s">
        <v>1610</v>
      </c>
      <c r="E510" s="154" t="s">
        <v>242</v>
      </c>
      <c r="F510" s="146">
        <v>0</v>
      </c>
      <c r="G510" s="146">
        <v>0</v>
      </c>
      <c r="H510" s="113">
        <f>+IF(AND(OR(F510="",F510=0),OR(G510="",G510=0)),1,IF(AND(OR(F510&lt;=Parámetros!$B$5,F510=0,F510=""),OR(G510&gt;Parámetros!$B$5,G510="",G510=0)),1,IF(AND(F510&gt;Parámetros!$B$5,F510&lt;=Parámetros!$D$5,OR(Listas!G510&gt;Parámetros!$B$5,G510="",G510=0)),1,0)))</f>
        <v>1</v>
      </c>
      <c r="I510" s="113">
        <f>+IF(AND(OR(F510="",F510=0),OR(G510="",G510=0)),1,IF(AND(OR(F510&lt;=Parámetros!$B$8,F510=0,F510=""),OR(G510&gt;Parámetros!$B$8,G510="",G510=0)),1,IF(AND(F510&gt;Parámetros!$B$8,F510&lt;=Parámetros!$D$8,OR(Listas!G510&gt;Parámetros!$B$8,G510="",G510=0)),1,0)))</f>
        <v>1</v>
      </c>
      <c r="J510" s="113">
        <f>IF(H510=1,
IF(AND(OR(F510=0,F510=""),OR(G510=0,G510="")),Parámetros!$D$5-Parámetros!$B$5+1,
IF(AND(OR(F510&lt;=Parámetros!$B$5,F510=0,F510=""),OR(G510&gt;Parámetros!$D$5,G510="",G510=0)),Parámetros!$D$5-Parámetros!$B$5+1,
IF(AND(OR(F510&lt;=Parámetros!$B$5,F510=0,F510=""),G510&lt;=Parámetros!$D$5),IF(OR(G510="",G510=0),Parámetros!$D$5-Parámetros!$B$5+1,G510-Parámetros!$B$5+1),
IF(AND(F510&gt;Parámetros!$B$5,OR(G510&gt;Parámetros!$D$5,G510="",G510=0)),Parámetros!$D$5-F510+1,
IF(AND(F510&gt;Parámetros!$B$5,G510&lt;=Parámetros!$D$5),G510-F510+1))))),0)
-
IF(H510=1,
COUNTIFS('Selección días no hábiles'!A:A,
IF(OR(F510=0,F510="",F510&lt;Parámetros!$B$5),"&gt;="&amp;Parámetros!$B$5,"&gt;="&amp;Listas!F510),
'Selección días no hábiles'!A:A,
IF(OR(G510=0,G510="",G510&gt;=Parámetros!$D$5),"&lt;="&amp;Parámetros!$D$5,"&lt;="&amp;Listas!G510),
'Selección días no hábiles'!C:C,"X"),0)</f>
        <v>43709</v>
      </c>
      <c r="K510" s="113">
        <f>IF(I510=1,
IF(AND(OR(F510=0,F510=""),OR(G510=0,G510="")),Parámetros!$D$8-Parámetros!$B$8+1,
IF(AND(F510&lt;=Parámetros!$B$8,OR(G510&gt;Parámetros!$D$8,G510="",G510=0)),Parámetros!$D$8-Parámetros!$B$8+1,
IF(AND(F510&lt;=Parámetros!$B$8,G510&lt;=Parámetros!$D$8),IF(OR(G510="",G510=0),Parámetros!$D$8-Parámetros!$B$8+1,G510-Parámetros!$B$8+1),
IF(AND(F510&gt;Parámetros!$B$8,OR(G510&gt;Parámetros!$D$8,G510="",G510=0)),Parámetros!$D$8-F510+1,
IF(AND(F510&gt;Parámetros!$B$8,G510&lt;=Parámetros!$D$8),G510-F510+1))))),0)
-
IF(I510=1,
COUNTIFS('Selección días no hábiles'!A:A,
IF(OR(F510=0,F510="",F510&lt;Parámetros!$B$8),"&gt;="&amp;Parámetros!$B$8,"&gt;="&amp;Listas!F510),
'Selección días no hábiles'!A:A,
IF(OR(G510=0,G510="",G510&gt;=Parámetros!$D$8),"&lt;="&amp;Parámetros!$D$8,"&lt;="&amp;Listas!G510),
'Selección días no hábiles'!C:C,"X"),0)</f>
        <v>1</v>
      </c>
    </row>
    <row r="511" spans="1:11">
      <c r="A511" s="23"/>
      <c r="B511" s="152">
        <v>32660032</v>
      </c>
      <c r="C511" s="153" t="s">
        <v>737</v>
      </c>
      <c r="D511" s="153" t="s">
        <v>80</v>
      </c>
      <c r="E511" s="154" t="s">
        <v>242</v>
      </c>
      <c r="F511" s="146">
        <v>0</v>
      </c>
      <c r="G511" s="146">
        <v>0</v>
      </c>
      <c r="H511" s="113">
        <f>+IF(AND(OR(F511="",F511=0),OR(G511="",G511=0)),1,IF(AND(OR(F511&lt;=Parámetros!$B$5,F511=0,F511=""),OR(G511&gt;Parámetros!$B$5,G511="",G511=0)),1,IF(AND(F511&gt;Parámetros!$B$5,F511&lt;=Parámetros!$D$5,OR(Listas!G511&gt;Parámetros!$B$5,G511="",G511=0)),1,0)))</f>
        <v>1</v>
      </c>
      <c r="I511" s="113">
        <f>+IF(AND(OR(F511="",F511=0),OR(G511="",G511=0)),1,IF(AND(OR(F511&lt;=Parámetros!$B$8,F511=0,F511=""),OR(G511&gt;Parámetros!$B$8,G511="",G511=0)),1,IF(AND(F511&gt;Parámetros!$B$8,F511&lt;=Parámetros!$D$8,OR(Listas!G511&gt;Parámetros!$B$8,G511="",G511=0)),1,0)))</f>
        <v>1</v>
      </c>
      <c r="J511" s="113">
        <f>IF(H511=1,
IF(AND(OR(F511=0,F511=""),OR(G511=0,G511="")),Parámetros!$D$5-Parámetros!$B$5+1,
IF(AND(OR(F511&lt;=Parámetros!$B$5,F511=0,F511=""),OR(G511&gt;Parámetros!$D$5,G511="",G511=0)),Parámetros!$D$5-Parámetros!$B$5+1,
IF(AND(OR(F511&lt;=Parámetros!$B$5,F511=0,F511=""),G511&lt;=Parámetros!$D$5),IF(OR(G511="",G511=0),Parámetros!$D$5-Parámetros!$B$5+1,G511-Parámetros!$B$5+1),
IF(AND(F511&gt;Parámetros!$B$5,OR(G511&gt;Parámetros!$D$5,G511="",G511=0)),Parámetros!$D$5-F511+1,
IF(AND(F511&gt;Parámetros!$B$5,G511&lt;=Parámetros!$D$5),G511-F511+1))))),0)
-
IF(H511=1,
COUNTIFS('Selección días no hábiles'!A:A,
IF(OR(F511=0,F511="",F511&lt;Parámetros!$B$5),"&gt;="&amp;Parámetros!$B$5,"&gt;="&amp;Listas!F511),
'Selección días no hábiles'!A:A,
IF(OR(G511=0,G511="",G511&gt;=Parámetros!$D$5),"&lt;="&amp;Parámetros!$D$5,"&lt;="&amp;Listas!G511),
'Selección días no hábiles'!C:C,"X"),0)</f>
        <v>43709</v>
      </c>
      <c r="K511" s="113">
        <f>IF(I511=1,
IF(AND(OR(F511=0,F511=""),OR(G511=0,G511="")),Parámetros!$D$8-Parámetros!$B$8+1,
IF(AND(F511&lt;=Parámetros!$B$8,OR(G511&gt;Parámetros!$D$8,G511="",G511=0)),Parámetros!$D$8-Parámetros!$B$8+1,
IF(AND(F511&lt;=Parámetros!$B$8,G511&lt;=Parámetros!$D$8),IF(OR(G511="",G511=0),Parámetros!$D$8-Parámetros!$B$8+1,G511-Parámetros!$B$8+1),
IF(AND(F511&gt;Parámetros!$B$8,OR(G511&gt;Parámetros!$D$8,G511="",G511=0)),Parámetros!$D$8-F511+1,
IF(AND(F511&gt;Parámetros!$B$8,G511&lt;=Parámetros!$D$8),G511-F511+1))))),0)
-
IF(I511=1,
COUNTIFS('Selección días no hábiles'!A:A,
IF(OR(F511=0,F511="",F511&lt;Parámetros!$B$8),"&gt;="&amp;Parámetros!$B$8,"&gt;="&amp;Listas!F511),
'Selección días no hábiles'!A:A,
IF(OR(G511=0,G511="",G511&gt;=Parámetros!$D$8),"&lt;="&amp;Parámetros!$D$8,"&lt;="&amp;Listas!G511),
'Selección días no hábiles'!C:C,"X"),0)</f>
        <v>1</v>
      </c>
    </row>
    <row r="512" spans="1:11">
      <c r="A512" s="23"/>
      <c r="B512" s="152">
        <v>11196579</v>
      </c>
      <c r="C512" s="153" t="s">
        <v>347</v>
      </c>
      <c r="D512" s="153" t="s">
        <v>1780</v>
      </c>
      <c r="E512" s="154" t="s">
        <v>241</v>
      </c>
      <c r="F512" s="146">
        <v>0</v>
      </c>
      <c r="G512" s="146">
        <v>0</v>
      </c>
      <c r="H512" s="113">
        <f>+IF(AND(OR(F512="",F512=0),OR(G512="",G512=0)),1,IF(AND(OR(F512&lt;=Parámetros!$B$5,F512=0,F512=""),OR(G512&gt;Parámetros!$B$5,G512="",G512=0)),1,IF(AND(F512&gt;Parámetros!$B$5,F512&lt;=Parámetros!$D$5,OR(Listas!G512&gt;Parámetros!$B$5,G512="",G512=0)),1,0)))</f>
        <v>1</v>
      </c>
      <c r="I512" s="113">
        <f>+IF(AND(OR(F512="",F512=0),OR(G512="",G512=0)),1,IF(AND(OR(F512&lt;=Parámetros!$B$8,F512=0,F512=""),OR(G512&gt;Parámetros!$B$8,G512="",G512=0)),1,IF(AND(F512&gt;Parámetros!$B$8,F512&lt;=Parámetros!$D$8,OR(Listas!G512&gt;Parámetros!$B$8,G512="",G512=0)),1,0)))</f>
        <v>1</v>
      </c>
      <c r="J512" s="113">
        <f>IF(H512=1,
IF(AND(OR(F512=0,F512=""),OR(G512=0,G512="")),Parámetros!$D$5-Parámetros!$B$5+1,
IF(AND(OR(F512&lt;=Parámetros!$B$5,F512=0,F512=""),OR(G512&gt;Parámetros!$D$5,G512="",G512=0)),Parámetros!$D$5-Parámetros!$B$5+1,
IF(AND(OR(F512&lt;=Parámetros!$B$5,F512=0,F512=""),G512&lt;=Parámetros!$D$5),IF(OR(G512="",G512=0),Parámetros!$D$5-Parámetros!$B$5+1,G512-Parámetros!$B$5+1),
IF(AND(F512&gt;Parámetros!$B$5,OR(G512&gt;Parámetros!$D$5,G512="",G512=0)),Parámetros!$D$5-F512+1,
IF(AND(F512&gt;Parámetros!$B$5,G512&lt;=Parámetros!$D$5),G512-F512+1))))),0)
-
IF(H512=1,
COUNTIFS('Selección días no hábiles'!A:A,
IF(OR(F512=0,F512="",F512&lt;Parámetros!$B$5),"&gt;="&amp;Parámetros!$B$5,"&gt;="&amp;Listas!F512),
'Selección días no hábiles'!A:A,
IF(OR(G512=0,G512="",G512&gt;=Parámetros!$D$5),"&lt;="&amp;Parámetros!$D$5,"&lt;="&amp;Listas!G512),
'Selección días no hábiles'!C:C,"X"),0)</f>
        <v>43709</v>
      </c>
      <c r="K512" s="113">
        <f>IF(I512=1,
IF(AND(OR(F512=0,F512=""),OR(G512=0,G512="")),Parámetros!$D$8-Parámetros!$B$8+1,
IF(AND(F512&lt;=Parámetros!$B$8,OR(G512&gt;Parámetros!$D$8,G512="",G512=0)),Parámetros!$D$8-Parámetros!$B$8+1,
IF(AND(F512&lt;=Parámetros!$B$8,G512&lt;=Parámetros!$D$8),IF(OR(G512="",G512=0),Parámetros!$D$8-Parámetros!$B$8+1,G512-Parámetros!$B$8+1),
IF(AND(F512&gt;Parámetros!$B$8,OR(G512&gt;Parámetros!$D$8,G512="",G512=0)),Parámetros!$D$8-F512+1,
IF(AND(F512&gt;Parámetros!$B$8,G512&lt;=Parámetros!$D$8),G512-F512+1))))),0)
-
IF(I512=1,
COUNTIFS('Selección días no hábiles'!A:A,
IF(OR(F512=0,F512="",F512&lt;Parámetros!$B$8),"&gt;="&amp;Parámetros!$B$8,"&gt;="&amp;Listas!F512),
'Selección días no hábiles'!A:A,
IF(OR(G512=0,G512="",G512&gt;=Parámetros!$D$8),"&lt;="&amp;Parámetros!$D$8,"&lt;="&amp;Listas!G512),
'Selección días no hábiles'!C:C,"X"),0)</f>
        <v>1</v>
      </c>
    </row>
    <row r="513" spans="1:11">
      <c r="A513" s="23"/>
      <c r="B513" s="152">
        <v>11210645</v>
      </c>
      <c r="C513" s="153" t="s">
        <v>603</v>
      </c>
      <c r="D513" s="153" t="s">
        <v>1781</v>
      </c>
      <c r="E513" s="154" t="s">
        <v>241</v>
      </c>
      <c r="F513" s="146">
        <v>0</v>
      </c>
      <c r="G513" s="146">
        <v>0</v>
      </c>
      <c r="H513" s="113">
        <f>+IF(AND(OR(F513="",F513=0),OR(G513="",G513=0)),1,IF(AND(OR(F513&lt;=Parámetros!$B$5,F513=0,F513=""),OR(G513&gt;Parámetros!$B$5,G513="",G513=0)),1,IF(AND(F513&gt;Parámetros!$B$5,F513&lt;=Parámetros!$D$5,OR(Listas!G513&gt;Parámetros!$B$5,G513="",G513=0)),1,0)))</f>
        <v>1</v>
      </c>
      <c r="I513" s="113">
        <f>+IF(AND(OR(F513="",F513=0),OR(G513="",G513=0)),1,IF(AND(OR(F513&lt;=Parámetros!$B$8,F513=0,F513=""),OR(G513&gt;Parámetros!$B$8,G513="",G513=0)),1,IF(AND(F513&gt;Parámetros!$B$8,F513&lt;=Parámetros!$D$8,OR(Listas!G513&gt;Parámetros!$B$8,G513="",G513=0)),1,0)))</f>
        <v>1</v>
      </c>
      <c r="J513" s="113">
        <f>IF(H513=1,
IF(AND(OR(F513=0,F513=""),OR(G513=0,G513="")),Parámetros!$D$5-Parámetros!$B$5+1,
IF(AND(OR(F513&lt;=Parámetros!$B$5,F513=0,F513=""),OR(G513&gt;Parámetros!$D$5,G513="",G513=0)),Parámetros!$D$5-Parámetros!$B$5+1,
IF(AND(OR(F513&lt;=Parámetros!$B$5,F513=0,F513=""),G513&lt;=Parámetros!$D$5),IF(OR(G513="",G513=0),Parámetros!$D$5-Parámetros!$B$5+1,G513-Parámetros!$B$5+1),
IF(AND(F513&gt;Parámetros!$B$5,OR(G513&gt;Parámetros!$D$5,G513="",G513=0)),Parámetros!$D$5-F513+1,
IF(AND(F513&gt;Parámetros!$B$5,G513&lt;=Parámetros!$D$5),G513-F513+1))))),0)
-
IF(H513=1,
COUNTIFS('Selección días no hábiles'!A:A,
IF(OR(F513=0,F513="",F513&lt;Parámetros!$B$5),"&gt;="&amp;Parámetros!$B$5,"&gt;="&amp;Listas!F513),
'Selección días no hábiles'!A:A,
IF(OR(G513=0,G513="",G513&gt;=Parámetros!$D$5),"&lt;="&amp;Parámetros!$D$5,"&lt;="&amp;Listas!G513),
'Selección días no hábiles'!C:C,"X"),0)</f>
        <v>43709</v>
      </c>
      <c r="K513" s="113">
        <f>IF(I513=1,
IF(AND(OR(F513=0,F513=""),OR(G513=0,G513="")),Parámetros!$D$8-Parámetros!$B$8+1,
IF(AND(F513&lt;=Parámetros!$B$8,OR(G513&gt;Parámetros!$D$8,G513="",G513=0)),Parámetros!$D$8-Parámetros!$B$8+1,
IF(AND(F513&lt;=Parámetros!$B$8,G513&lt;=Parámetros!$D$8),IF(OR(G513="",G513=0),Parámetros!$D$8-Parámetros!$B$8+1,G513-Parámetros!$B$8+1),
IF(AND(F513&gt;Parámetros!$B$8,OR(G513&gt;Parámetros!$D$8,G513="",G513=0)),Parámetros!$D$8-F513+1,
IF(AND(F513&gt;Parámetros!$B$8,G513&lt;=Parámetros!$D$8),G513-F513+1))))),0)
-
IF(I513=1,
COUNTIFS('Selección días no hábiles'!A:A,
IF(OR(F513=0,F513="",F513&lt;Parámetros!$B$8),"&gt;="&amp;Parámetros!$B$8,"&gt;="&amp;Listas!F513),
'Selección días no hábiles'!A:A,
IF(OR(G513=0,G513="",G513&gt;=Parámetros!$D$8),"&lt;="&amp;Parámetros!$D$8,"&lt;="&amp;Listas!G513),
'Selección días no hábiles'!C:C,"X"),0)</f>
        <v>1</v>
      </c>
    </row>
    <row r="514" spans="1:11">
      <c r="A514" s="23"/>
      <c r="B514" s="152">
        <v>13070656</v>
      </c>
      <c r="C514" s="153" t="s">
        <v>738</v>
      </c>
      <c r="D514" s="153" t="s">
        <v>1782</v>
      </c>
      <c r="E514" s="154" t="s">
        <v>241</v>
      </c>
      <c r="F514" s="146">
        <v>0</v>
      </c>
      <c r="G514" s="146">
        <v>0</v>
      </c>
      <c r="H514" s="113">
        <f>+IF(AND(OR(F514="",F514=0),OR(G514="",G514=0)),1,IF(AND(OR(F514&lt;=Parámetros!$B$5,F514=0,F514=""),OR(G514&gt;Parámetros!$B$5,G514="",G514=0)),1,IF(AND(F514&gt;Parámetros!$B$5,F514&lt;=Parámetros!$D$5,OR(Listas!G514&gt;Parámetros!$B$5,G514="",G514=0)),1,0)))</f>
        <v>1</v>
      </c>
      <c r="I514" s="113">
        <f>+IF(AND(OR(F514="",F514=0),OR(G514="",G514=0)),1,IF(AND(OR(F514&lt;=Parámetros!$B$8,F514=0,F514=""),OR(G514&gt;Parámetros!$B$8,G514="",G514=0)),1,IF(AND(F514&gt;Parámetros!$B$8,F514&lt;=Parámetros!$D$8,OR(Listas!G514&gt;Parámetros!$B$8,G514="",G514=0)),1,0)))</f>
        <v>1</v>
      </c>
      <c r="J514" s="113">
        <f>IF(H514=1,
IF(AND(OR(F514=0,F514=""),OR(G514=0,G514="")),Parámetros!$D$5-Parámetros!$B$5+1,
IF(AND(OR(F514&lt;=Parámetros!$B$5,F514=0,F514=""),OR(G514&gt;Parámetros!$D$5,G514="",G514=0)),Parámetros!$D$5-Parámetros!$B$5+1,
IF(AND(OR(F514&lt;=Parámetros!$B$5,F514=0,F514=""),G514&lt;=Parámetros!$D$5),IF(OR(G514="",G514=0),Parámetros!$D$5-Parámetros!$B$5+1,G514-Parámetros!$B$5+1),
IF(AND(F514&gt;Parámetros!$B$5,OR(G514&gt;Parámetros!$D$5,G514="",G514=0)),Parámetros!$D$5-F514+1,
IF(AND(F514&gt;Parámetros!$B$5,G514&lt;=Parámetros!$D$5),G514-F514+1))))),0)
-
IF(H514=1,
COUNTIFS('Selección días no hábiles'!A:A,
IF(OR(F514=0,F514="",F514&lt;Parámetros!$B$5),"&gt;="&amp;Parámetros!$B$5,"&gt;="&amp;Listas!F514),
'Selección días no hábiles'!A:A,
IF(OR(G514=0,G514="",G514&gt;=Parámetros!$D$5),"&lt;="&amp;Parámetros!$D$5,"&lt;="&amp;Listas!G514),
'Selección días no hábiles'!C:C,"X"),0)</f>
        <v>43709</v>
      </c>
      <c r="K514" s="113">
        <f>IF(I514=1,
IF(AND(OR(F514=0,F514=""),OR(G514=0,G514="")),Parámetros!$D$8-Parámetros!$B$8+1,
IF(AND(F514&lt;=Parámetros!$B$8,OR(G514&gt;Parámetros!$D$8,G514="",G514=0)),Parámetros!$D$8-Parámetros!$B$8+1,
IF(AND(F514&lt;=Parámetros!$B$8,G514&lt;=Parámetros!$D$8),IF(OR(G514="",G514=0),Parámetros!$D$8-Parámetros!$B$8+1,G514-Parámetros!$B$8+1),
IF(AND(F514&gt;Parámetros!$B$8,OR(G514&gt;Parámetros!$D$8,G514="",G514=0)),Parámetros!$D$8-F514+1,
IF(AND(F514&gt;Parámetros!$B$8,G514&lt;=Parámetros!$D$8),G514-F514+1))))),0)
-
IF(I514=1,
COUNTIFS('Selección días no hábiles'!A:A,
IF(OR(F514=0,F514="",F514&lt;Parámetros!$B$8),"&gt;="&amp;Parámetros!$B$8,"&gt;="&amp;Listas!F514),
'Selección días no hábiles'!A:A,
IF(OR(G514=0,G514="",G514&gt;=Parámetros!$D$8),"&lt;="&amp;Parámetros!$D$8,"&lt;="&amp;Listas!G514),
'Selección días no hábiles'!C:C,"X"),0)</f>
        <v>1</v>
      </c>
    </row>
    <row r="515" spans="1:11">
      <c r="A515" s="23"/>
      <c r="B515" s="152">
        <v>27346287</v>
      </c>
      <c r="C515" s="153" t="s">
        <v>739</v>
      </c>
      <c r="D515" s="153" t="s">
        <v>1783</v>
      </c>
      <c r="E515" s="154" t="s">
        <v>241</v>
      </c>
      <c r="F515" s="146">
        <v>0</v>
      </c>
      <c r="G515" s="146">
        <v>0</v>
      </c>
      <c r="H515" s="113">
        <f>+IF(AND(OR(F515="",F515=0),OR(G515="",G515=0)),1,IF(AND(OR(F515&lt;=Parámetros!$B$5,F515=0,F515=""),OR(G515&gt;Parámetros!$B$5,G515="",G515=0)),1,IF(AND(F515&gt;Parámetros!$B$5,F515&lt;=Parámetros!$D$5,OR(Listas!G515&gt;Parámetros!$B$5,G515="",G515=0)),1,0)))</f>
        <v>1</v>
      </c>
      <c r="I515" s="113">
        <f>+IF(AND(OR(F515="",F515=0),OR(G515="",G515=0)),1,IF(AND(OR(F515&lt;=Parámetros!$B$8,F515=0,F515=""),OR(G515&gt;Parámetros!$B$8,G515="",G515=0)),1,IF(AND(F515&gt;Parámetros!$B$8,F515&lt;=Parámetros!$D$8,OR(Listas!G515&gt;Parámetros!$B$8,G515="",G515=0)),1,0)))</f>
        <v>1</v>
      </c>
      <c r="J515" s="113">
        <f>IF(H515=1,
IF(AND(OR(F515=0,F515=""),OR(G515=0,G515="")),Parámetros!$D$5-Parámetros!$B$5+1,
IF(AND(OR(F515&lt;=Parámetros!$B$5,F515=0,F515=""),OR(G515&gt;Parámetros!$D$5,G515="",G515=0)),Parámetros!$D$5-Parámetros!$B$5+1,
IF(AND(OR(F515&lt;=Parámetros!$B$5,F515=0,F515=""),G515&lt;=Parámetros!$D$5),IF(OR(G515="",G515=0),Parámetros!$D$5-Parámetros!$B$5+1,G515-Parámetros!$B$5+1),
IF(AND(F515&gt;Parámetros!$B$5,OR(G515&gt;Parámetros!$D$5,G515="",G515=0)),Parámetros!$D$5-F515+1,
IF(AND(F515&gt;Parámetros!$B$5,G515&lt;=Parámetros!$D$5),G515-F515+1))))),0)
-
IF(H515=1,
COUNTIFS('Selección días no hábiles'!A:A,
IF(OR(F515=0,F515="",F515&lt;Parámetros!$B$5),"&gt;="&amp;Parámetros!$B$5,"&gt;="&amp;Listas!F515),
'Selección días no hábiles'!A:A,
IF(OR(G515=0,G515="",G515&gt;=Parámetros!$D$5),"&lt;="&amp;Parámetros!$D$5,"&lt;="&amp;Listas!G515),
'Selección días no hábiles'!C:C,"X"),0)</f>
        <v>43709</v>
      </c>
      <c r="K515" s="113">
        <f>IF(I515=1,
IF(AND(OR(F515=0,F515=""),OR(G515=0,G515="")),Parámetros!$D$8-Parámetros!$B$8+1,
IF(AND(F515&lt;=Parámetros!$B$8,OR(G515&gt;Parámetros!$D$8,G515="",G515=0)),Parámetros!$D$8-Parámetros!$B$8+1,
IF(AND(F515&lt;=Parámetros!$B$8,G515&lt;=Parámetros!$D$8),IF(OR(G515="",G515=0),Parámetros!$D$8-Parámetros!$B$8+1,G515-Parámetros!$B$8+1),
IF(AND(F515&gt;Parámetros!$B$8,OR(G515&gt;Parámetros!$D$8,G515="",G515=0)),Parámetros!$D$8-F515+1,
IF(AND(F515&gt;Parámetros!$B$8,G515&lt;=Parámetros!$D$8),G515-F515+1))))),0)
-
IF(I515=1,
COUNTIFS('Selección días no hábiles'!A:A,
IF(OR(F515=0,F515="",F515&lt;Parámetros!$B$8),"&gt;="&amp;Parámetros!$B$8,"&gt;="&amp;Listas!F515),
'Selección días no hábiles'!A:A,
IF(OR(G515=0,G515="",G515&gt;=Parámetros!$D$8),"&lt;="&amp;Parámetros!$D$8,"&lt;="&amp;Listas!G515),
'Selección días no hábiles'!C:C,"X"),0)</f>
        <v>1</v>
      </c>
    </row>
    <row r="516" spans="1:11">
      <c r="A516" s="23"/>
      <c r="B516" s="152">
        <v>24019256</v>
      </c>
      <c r="C516" s="153" t="s">
        <v>740</v>
      </c>
      <c r="D516" s="153" t="s">
        <v>1784</v>
      </c>
      <c r="E516" s="154" t="s">
        <v>241</v>
      </c>
      <c r="F516" s="146">
        <v>0</v>
      </c>
      <c r="G516" s="146">
        <v>0</v>
      </c>
      <c r="H516" s="113">
        <f>+IF(AND(OR(F516="",F516=0),OR(G516="",G516=0)),1,IF(AND(OR(F516&lt;=Parámetros!$B$5,F516=0,F516=""),OR(G516&gt;Parámetros!$B$5,G516="",G516=0)),1,IF(AND(F516&gt;Parámetros!$B$5,F516&lt;=Parámetros!$D$5,OR(Listas!G516&gt;Parámetros!$B$5,G516="",G516=0)),1,0)))</f>
        <v>1</v>
      </c>
      <c r="I516" s="113">
        <f>+IF(AND(OR(F516="",F516=0),OR(G516="",G516=0)),1,IF(AND(OR(F516&lt;=Parámetros!$B$8,F516=0,F516=""),OR(G516&gt;Parámetros!$B$8,G516="",G516=0)),1,IF(AND(F516&gt;Parámetros!$B$8,F516&lt;=Parámetros!$D$8,OR(Listas!G516&gt;Parámetros!$B$8,G516="",G516=0)),1,0)))</f>
        <v>1</v>
      </c>
      <c r="J516" s="113">
        <f>IF(H516=1,
IF(AND(OR(F516=0,F516=""),OR(G516=0,G516="")),Parámetros!$D$5-Parámetros!$B$5+1,
IF(AND(OR(F516&lt;=Parámetros!$B$5,F516=0,F516=""),OR(G516&gt;Parámetros!$D$5,G516="",G516=0)),Parámetros!$D$5-Parámetros!$B$5+1,
IF(AND(OR(F516&lt;=Parámetros!$B$5,F516=0,F516=""),G516&lt;=Parámetros!$D$5),IF(OR(G516="",G516=0),Parámetros!$D$5-Parámetros!$B$5+1,G516-Parámetros!$B$5+1),
IF(AND(F516&gt;Parámetros!$B$5,OR(G516&gt;Parámetros!$D$5,G516="",G516=0)),Parámetros!$D$5-F516+1,
IF(AND(F516&gt;Parámetros!$B$5,G516&lt;=Parámetros!$D$5),G516-F516+1))))),0)
-
IF(H516=1,
COUNTIFS('Selección días no hábiles'!A:A,
IF(OR(F516=0,F516="",F516&lt;Parámetros!$B$5),"&gt;="&amp;Parámetros!$B$5,"&gt;="&amp;Listas!F516),
'Selección días no hábiles'!A:A,
IF(OR(G516=0,G516="",G516&gt;=Parámetros!$D$5),"&lt;="&amp;Parámetros!$D$5,"&lt;="&amp;Listas!G516),
'Selección días no hábiles'!C:C,"X"),0)</f>
        <v>43709</v>
      </c>
      <c r="K516" s="113">
        <f>IF(I516=1,
IF(AND(OR(F516=0,F516=""),OR(G516=0,G516="")),Parámetros!$D$8-Parámetros!$B$8+1,
IF(AND(F516&lt;=Parámetros!$B$8,OR(G516&gt;Parámetros!$D$8,G516="",G516=0)),Parámetros!$D$8-Parámetros!$B$8+1,
IF(AND(F516&lt;=Parámetros!$B$8,G516&lt;=Parámetros!$D$8),IF(OR(G516="",G516=0),Parámetros!$D$8-Parámetros!$B$8+1,G516-Parámetros!$B$8+1),
IF(AND(F516&gt;Parámetros!$B$8,OR(G516&gt;Parámetros!$D$8,G516="",G516=0)),Parámetros!$D$8-F516+1,
IF(AND(F516&gt;Parámetros!$B$8,G516&lt;=Parámetros!$D$8),G516-F516+1))))),0)
-
IF(I516=1,
COUNTIFS('Selección días no hábiles'!A:A,
IF(OR(F516=0,F516="",F516&lt;Parámetros!$B$8),"&gt;="&amp;Parámetros!$B$8,"&gt;="&amp;Listas!F516),
'Selección días no hábiles'!A:A,
IF(OR(G516=0,G516="",G516&gt;=Parámetros!$D$8),"&lt;="&amp;Parámetros!$D$8,"&lt;="&amp;Listas!G516),
'Selección días no hábiles'!C:C,"X"),0)</f>
        <v>1</v>
      </c>
    </row>
    <row r="517" spans="1:11">
      <c r="A517" s="23"/>
      <c r="B517" s="152">
        <v>26717024</v>
      </c>
      <c r="C517" s="153" t="s">
        <v>741</v>
      </c>
      <c r="D517" s="153" t="s">
        <v>1785</v>
      </c>
      <c r="E517" s="154" t="s">
        <v>241</v>
      </c>
      <c r="F517" s="146">
        <v>0</v>
      </c>
      <c r="G517" s="146">
        <v>0</v>
      </c>
      <c r="H517" s="113">
        <f>+IF(AND(OR(F517="",F517=0),OR(G517="",G517=0)),1,IF(AND(OR(F517&lt;=Parámetros!$B$5,F517=0,F517=""),OR(G517&gt;Parámetros!$B$5,G517="",G517=0)),1,IF(AND(F517&gt;Parámetros!$B$5,F517&lt;=Parámetros!$D$5,OR(Listas!G517&gt;Parámetros!$B$5,G517="",G517=0)),1,0)))</f>
        <v>1</v>
      </c>
      <c r="I517" s="113">
        <f>+IF(AND(OR(F517="",F517=0),OR(G517="",G517=0)),1,IF(AND(OR(F517&lt;=Parámetros!$B$8,F517=0,F517=""),OR(G517&gt;Parámetros!$B$8,G517="",G517=0)),1,IF(AND(F517&gt;Parámetros!$B$8,F517&lt;=Parámetros!$D$8,OR(Listas!G517&gt;Parámetros!$B$8,G517="",G517=0)),1,0)))</f>
        <v>1</v>
      </c>
      <c r="J517" s="113">
        <f>IF(H517=1,
IF(AND(OR(F517=0,F517=""),OR(G517=0,G517="")),Parámetros!$D$5-Parámetros!$B$5+1,
IF(AND(OR(F517&lt;=Parámetros!$B$5,F517=0,F517=""),OR(G517&gt;Parámetros!$D$5,G517="",G517=0)),Parámetros!$D$5-Parámetros!$B$5+1,
IF(AND(OR(F517&lt;=Parámetros!$B$5,F517=0,F517=""),G517&lt;=Parámetros!$D$5),IF(OR(G517="",G517=0),Parámetros!$D$5-Parámetros!$B$5+1,G517-Parámetros!$B$5+1),
IF(AND(F517&gt;Parámetros!$B$5,OR(G517&gt;Parámetros!$D$5,G517="",G517=0)),Parámetros!$D$5-F517+1,
IF(AND(F517&gt;Parámetros!$B$5,G517&lt;=Parámetros!$D$5),G517-F517+1))))),0)
-
IF(H517=1,
COUNTIFS('Selección días no hábiles'!A:A,
IF(OR(F517=0,F517="",F517&lt;Parámetros!$B$5),"&gt;="&amp;Parámetros!$B$5,"&gt;="&amp;Listas!F517),
'Selección días no hábiles'!A:A,
IF(OR(G517=0,G517="",G517&gt;=Parámetros!$D$5),"&lt;="&amp;Parámetros!$D$5,"&lt;="&amp;Listas!G517),
'Selección días no hábiles'!C:C,"X"),0)</f>
        <v>43709</v>
      </c>
      <c r="K517" s="113">
        <f>IF(I517=1,
IF(AND(OR(F517=0,F517=""),OR(G517=0,G517="")),Parámetros!$D$8-Parámetros!$B$8+1,
IF(AND(F517&lt;=Parámetros!$B$8,OR(G517&gt;Parámetros!$D$8,G517="",G517=0)),Parámetros!$D$8-Parámetros!$B$8+1,
IF(AND(F517&lt;=Parámetros!$B$8,G517&lt;=Parámetros!$D$8),IF(OR(G517="",G517=0),Parámetros!$D$8-Parámetros!$B$8+1,G517-Parámetros!$B$8+1),
IF(AND(F517&gt;Parámetros!$B$8,OR(G517&gt;Parámetros!$D$8,G517="",G517=0)),Parámetros!$D$8-F517+1,
IF(AND(F517&gt;Parámetros!$B$8,G517&lt;=Parámetros!$D$8),G517-F517+1))))),0)
-
IF(I517=1,
COUNTIFS('Selección días no hábiles'!A:A,
IF(OR(F517=0,F517="",F517&lt;Parámetros!$B$8),"&gt;="&amp;Parámetros!$B$8,"&gt;="&amp;Listas!F517),
'Selección días no hábiles'!A:A,
IF(OR(G517=0,G517="",G517&gt;=Parámetros!$D$8),"&lt;="&amp;Parámetros!$D$8,"&lt;="&amp;Listas!G517),
'Selección días no hábiles'!C:C,"X"),0)</f>
        <v>1</v>
      </c>
    </row>
    <row r="518" spans="1:11">
      <c r="A518" s="23"/>
      <c r="B518" s="152">
        <v>29121394</v>
      </c>
      <c r="C518" s="153" t="s">
        <v>742</v>
      </c>
      <c r="D518" s="153" t="s">
        <v>218</v>
      </c>
      <c r="E518" s="154" t="s">
        <v>241</v>
      </c>
      <c r="F518" s="146">
        <v>0</v>
      </c>
      <c r="G518" s="146">
        <v>0</v>
      </c>
      <c r="H518" s="113">
        <f>+IF(AND(OR(F518="",F518=0),OR(G518="",G518=0)),1,IF(AND(OR(F518&lt;=Parámetros!$B$5,F518=0,F518=""),OR(G518&gt;Parámetros!$B$5,G518="",G518=0)),1,IF(AND(F518&gt;Parámetros!$B$5,F518&lt;=Parámetros!$D$5,OR(Listas!G518&gt;Parámetros!$B$5,G518="",G518=0)),1,0)))</f>
        <v>1</v>
      </c>
      <c r="I518" s="113">
        <f>+IF(AND(OR(F518="",F518=0),OR(G518="",G518=0)),1,IF(AND(OR(F518&lt;=Parámetros!$B$8,F518=0,F518=""),OR(G518&gt;Parámetros!$B$8,G518="",G518=0)),1,IF(AND(F518&gt;Parámetros!$B$8,F518&lt;=Parámetros!$D$8,OR(Listas!G518&gt;Parámetros!$B$8,G518="",G518=0)),1,0)))</f>
        <v>1</v>
      </c>
      <c r="J518" s="113">
        <f>IF(H518=1,
IF(AND(OR(F518=0,F518=""),OR(G518=0,G518="")),Parámetros!$D$5-Parámetros!$B$5+1,
IF(AND(OR(F518&lt;=Parámetros!$B$5,F518=0,F518=""),OR(G518&gt;Parámetros!$D$5,G518="",G518=0)),Parámetros!$D$5-Parámetros!$B$5+1,
IF(AND(OR(F518&lt;=Parámetros!$B$5,F518=0,F518=""),G518&lt;=Parámetros!$D$5),IF(OR(G518="",G518=0),Parámetros!$D$5-Parámetros!$B$5+1,G518-Parámetros!$B$5+1),
IF(AND(F518&gt;Parámetros!$B$5,OR(G518&gt;Parámetros!$D$5,G518="",G518=0)),Parámetros!$D$5-F518+1,
IF(AND(F518&gt;Parámetros!$B$5,G518&lt;=Parámetros!$D$5),G518-F518+1))))),0)
-
IF(H518=1,
COUNTIFS('Selección días no hábiles'!A:A,
IF(OR(F518=0,F518="",F518&lt;Parámetros!$B$5),"&gt;="&amp;Parámetros!$B$5,"&gt;="&amp;Listas!F518),
'Selección días no hábiles'!A:A,
IF(OR(G518=0,G518="",G518&gt;=Parámetros!$D$5),"&lt;="&amp;Parámetros!$D$5,"&lt;="&amp;Listas!G518),
'Selección días no hábiles'!C:C,"X"),0)</f>
        <v>43709</v>
      </c>
      <c r="K518" s="113">
        <f>IF(I518=1,
IF(AND(OR(F518=0,F518=""),OR(G518=0,G518="")),Parámetros!$D$8-Parámetros!$B$8+1,
IF(AND(F518&lt;=Parámetros!$B$8,OR(G518&gt;Parámetros!$D$8,G518="",G518=0)),Parámetros!$D$8-Parámetros!$B$8+1,
IF(AND(F518&lt;=Parámetros!$B$8,G518&lt;=Parámetros!$D$8),IF(OR(G518="",G518=0),Parámetros!$D$8-Parámetros!$B$8+1,G518-Parámetros!$B$8+1),
IF(AND(F518&gt;Parámetros!$B$8,OR(G518&gt;Parámetros!$D$8,G518="",G518=0)),Parámetros!$D$8-F518+1,
IF(AND(F518&gt;Parámetros!$B$8,G518&lt;=Parámetros!$D$8),G518-F518+1))))),0)
-
IF(I518=1,
COUNTIFS('Selección días no hábiles'!A:A,
IF(OR(F518=0,F518="",F518&lt;Parámetros!$B$8),"&gt;="&amp;Parámetros!$B$8,"&gt;="&amp;Listas!F518),
'Selección días no hábiles'!A:A,
IF(OR(G518=0,G518="",G518&gt;=Parámetros!$D$8),"&lt;="&amp;Parámetros!$D$8,"&lt;="&amp;Listas!G518),
'Selección días no hábiles'!C:C,"X"),0)</f>
        <v>1</v>
      </c>
    </row>
    <row r="519" spans="1:11">
      <c r="A519" s="23"/>
      <c r="B519" s="152">
        <v>4277681</v>
      </c>
      <c r="C519" s="153" t="s">
        <v>221</v>
      </c>
      <c r="D519" s="153" t="s">
        <v>1786</v>
      </c>
      <c r="E519" s="154" t="s">
        <v>241</v>
      </c>
      <c r="F519" s="146">
        <v>0</v>
      </c>
      <c r="G519" s="146">
        <v>0</v>
      </c>
      <c r="H519" s="113">
        <f>+IF(AND(OR(F519="",F519=0),OR(G519="",G519=0)),1,IF(AND(OR(F519&lt;=Parámetros!$B$5,F519=0,F519=""),OR(G519&gt;Parámetros!$B$5,G519="",G519=0)),1,IF(AND(F519&gt;Parámetros!$B$5,F519&lt;=Parámetros!$D$5,OR(Listas!G519&gt;Parámetros!$B$5,G519="",G519=0)),1,0)))</f>
        <v>1</v>
      </c>
      <c r="I519" s="113">
        <f>+IF(AND(OR(F519="",F519=0),OR(G519="",G519=0)),1,IF(AND(OR(F519&lt;=Parámetros!$B$8,F519=0,F519=""),OR(G519&gt;Parámetros!$B$8,G519="",G519=0)),1,IF(AND(F519&gt;Parámetros!$B$8,F519&lt;=Parámetros!$D$8,OR(Listas!G519&gt;Parámetros!$B$8,G519="",G519=0)),1,0)))</f>
        <v>1</v>
      </c>
      <c r="J519" s="113">
        <f>IF(H519=1,
IF(AND(OR(F519=0,F519=""),OR(G519=0,G519="")),Parámetros!$D$5-Parámetros!$B$5+1,
IF(AND(OR(F519&lt;=Parámetros!$B$5,F519=0,F519=""),OR(G519&gt;Parámetros!$D$5,G519="",G519=0)),Parámetros!$D$5-Parámetros!$B$5+1,
IF(AND(OR(F519&lt;=Parámetros!$B$5,F519=0,F519=""),G519&lt;=Parámetros!$D$5),IF(OR(G519="",G519=0),Parámetros!$D$5-Parámetros!$B$5+1,G519-Parámetros!$B$5+1),
IF(AND(F519&gt;Parámetros!$B$5,OR(G519&gt;Parámetros!$D$5,G519="",G519=0)),Parámetros!$D$5-F519+1,
IF(AND(F519&gt;Parámetros!$B$5,G519&lt;=Parámetros!$D$5),G519-F519+1))))),0)
-
IF(H519=1,
COUNTIFS('Selección días no hábiles'!A:A,
IF(OR(F519=0,F519="",F519&lt;Parámetros!$B$5),"&gt;="&amp;Parámetros!$B$5,"&gt;="&amp;Listas!F519),
'Selección días no hábiles'!A:A,
IF(OR(G519=0,G519="",G519&gt;=Parámetros!$D$5),"&lt;="&amp;Parámetros!$D$5,"&lt;="&amp;Listas!G519),
'Selección días no hábiles'!C:C,"X"),0)</f>
        <v>43709</v>
      </c>
      <c r="K519" s="113">
        <f>IF(I519=1,
IF(AND(OR(F519=0,F519=""),OR(G519=0,G519="")),Parámetros!$D$8-Parámetros!$B$8+1,
IF(AND(F519&lt;=Parámetros!$B$8,OR(G519&gt;Parámetros!$D$8,G519="",G519=0)),Parámetros!$D$8-Parámetros!$B$8+1,
IF(AND(F519&lt;=Parámetros!$B$8,G519&lt;=Parámetros!$D$8),IF(OR(G519="",G519=0),Parámetros!$D$8-Parámetros!$B$8+1,G519-Parámetros!$B$8+1),
IF(AND(F519&gt;Parámetros!$B$8,OR(G519&gt;Parámetros!$D$8,G519="",G519=0)),Parámetros!$D$8-F519+1,
IF(AND(F519&gt;Parámetros!$B$8,G519&lt;=Parámetros!$D$8),G519-F519+1))))),0)
-
IF(I519=1,
COUNTIFS('Selección días no hábiles'!A:A,
IF(OR(F519=0,F519="",F519&lt;Parámetros!$B$8),"&gt;="&amp;Parámetros!$B$8,"&gt;="&amp;Listas!F519),
'Selección días no hábiles'!A:A,
IF(OR(G519=0,G519="",G519&gt;=Parámetros!$D$8),"&lt;="&amp;Parámetros!$D$8,"&lt;="&amp;Listas!G519),
'Selección días no hábiles'!C:C,"X"),0)</f>
        <v>1</v>
      </c>
    </row>
    <row r="520" spans="1:11">
      <c r="A520" s="23"/>
      <c r="B520" s="152">
        <v>30790067</v>
      </c>
      <c r="C520" s="153" t="s">
        <v>743</v>
      </c>
      <c r="D520" s="153" t="s">
        <v>1787</v>
      </c>
      <c r="E520" s="154" t="s">
        <v>241</v>
      </c>
      <c r="F520" s="146">
        <v>0</v>
      </c>
      <c r="G520" s="146">
        <v>0</v>
      </c>
      <c r="H520" s="113">
        <f>+IF(AND(OR(F520="",F520=0),OR(G520="",G520=0)),1,IF(AND(OR(F520&lt;=Parámetros!$B$5,F520=0,F520=""),OR(G520&gt;Parámetros!$B$5,G520="",G520=0)),1,IF(AND(F520&gt;Parámetros!$B$5,F520&lt;=Parámetros!$D$5,OR(Listas!G520&gt;Parámetros!$B$5,G520="",G520=0)),1,0)))</f>
        <v>1</v>
      </c>
      <c r="I520" s="113">
        <f>+IF(AND(OR(F520="",F520=0),OR(G520="",G520=0)),1,IF(AND(OR(F520&lt;=Parámetros!$B$8,F520=0,F520=""),OR(G520&gt;Parámetros!$B$8,G520="",G520=0)),1,IF(AND(F520&gt;Parámetros!$B$8,F520&lt;=Parámetros!$D$8,OR(Listas!G520&gt;Parámetros!$B$8,G520="",G520=0)),1,0)))</f>
        <v>1</v>
      </c>
      <c r="J520" s="113">
        <f>IF(H520=1,
IF(AND(OR(F520=0,F520=""),OR(G520=0,G520="")),Parámetros!$D$5-Parámetros!$B$5+1,
IF(AND(OR(F520&lt;=Parámetros!$B$5,F520=0,F520=""),OR(G520&gt;Parámetros!$D$5,G520="",G520=0)),Parámetros!$D$5-Parámetros!$B$5+1,
IF(AND(OR(F520&lt;=Parámetros!$B$5,F520=0,F520=""),G520&lt;=Parámetros!$D$5),IF(OR(G520="",G520=0),Parámetros!$D$5-Parámetros!$B$5+1,G520-Parámetros!$B$5+1),
IF(AND(F520&gt;Parámetros!$B$5,OR(G520&gt;Parámetros!$D$5,G520="",G520=0)),Parámetros!$D$5-F520+1,
IF(AND(F520&gt;Parámetros!$B$5,G520&lt;=Parámetros!$D$5),G520-F520+1))))),0)
-
IF(H520=1,
COUNTIFS('Selección días no hábiles'!A:A,
IF(OR(F520=0,F520="",F520&lt;Parámetros!$B$5),"&gt;="&amp;Parámetros!$B$5,"&gt;="&amp;Listas!F520),
'Selección días no hábiles'!A:A,
IF(OR(G520=0,G520="",G520&gt;=Parámetros!$D$5),"&lt;="&amp;Parámetros!$D$5,"&lt;="&amp;Listas!G520),
'Selección días no hábiles'!C:C,"X"),0)</f>
        <v>43709</v>
      </c>
      <c r="K520" s="113">
        <f>IF(I520=1,
IF(AND(OR(F520=0,F520=""),OR(G520=0,G520="")),Parámetros!$D$8-Parámetros!$B$8+1,
IF(AND(F520&lt;=Parámetros!$B$8,OR(G520&gt;Parámetros!$D$8,G520="",G520=0)),Parámetros!$D$8-Parámetros!$B$8+1,
IF(AND(F520&lt;=Parámetros!$B$8,G520&lt;=Parámetros!$D$8),IF(OR(G520="",G520=0),Parámetros!$D$8-Parámetros!$B$8+1,G520-Parámetros!$B$8+1),
IF(AND(F520&gt;Parámetros!$B$8,OR(G520&gt;Parámetros!$D$8,G520="",G520=0)),Parámetros!$D$8-F520+1,
IF(AND(F520&gt;Parámetros!$B$8,G520&lt;=Parámetros!$D$8),G520-F520+1))))),0)
-
IF(I520=1,
COUNTIFS('Selección días no hábiles'!A:A,
IF(OR(F520=0,F520="",F520&lt;Parámetros!$B$8),"&gt;="&amp;Parámetros!$B$8,"&gt;="&amp;Listas!F520),
'Selección días no hábiles'!A:A,
IF(OR(G520=0,G520="",G520&gt;=Parámetros!$D$8),"&lt;="&amp;Parámetros!$D$8,"&lt;="&amp;Listas!G520),
'Selección días no hábiles'!C:C,"X"),0)</f>
        <v>1</v>
      </c>
    </row>
    <row r="521" spans="1:11">
      <c r="A521" s="23"/>
      <c r="B521" s="152">
        <v>31001134</v>
      </c>
      <c r="C521" s="153" t="s">
        <v>744</v>
      </c>
      <c r="D521" s="153" t="s">
        <v>1788</v>
      </c>
      <c r="E521" s="154" t="s">
        <v>241</v>
      </c>
      <c r="F521" s="146">
        <v>0</v>
      </c>
      <c r="G521" s="146">
        <v>0</v>
      </c>
      <c r="H521" s="113">
        <f>+IF(AND(OR(F521="",F521=0),OR(G521="",G521=0)),1,IF(AND(OR(F521&lt;=Parámetros!$B$5,F521=0,F521=""),OR(G521&gt;Parámetros!$B$5,G521="",G521=0)),1,IF(AND(F521&gt;Parámetros!$B$5,F521&lt;=Parámetros!$D$5,OR(Listas!G521&gt;Parámetros!$B$5,G521="",G521=0)),1,0)))</f>
        <v>1</v>
      </c>
      <c r="I521" s="113">
        <f>+IF(AND(OR(F521="",F521=0),OR(G521="",G521=0)),1,IF(AND(OR(F521&lt;=Parámetros!$B$8,F521=0,F521=""),OR(G521&gt;Parámetros!$B$8,G521="",G521=0)),1,IF(AND(F521&gt;Parámetros!$B$8,F521&lt;=Parámetros!$D$8,OR(Listas!G521&gt;Parámetros!$B$8,G521="",G521=0)),1,0)))</f>
        <v>1</v>
      </c>
      <c r="J521" s="113">
        <f>IF(H521=1,
IF(AND(OR(F521=0,F521=""),OR(G521=0,G521="")),Parámetros!$D$5-Parámetros!$B$5+1,
IF(AND(OR(F521&lt;=Parámetros!$B$5,F521=0,F521=""),OR(G521&gt;Parámetros!$D$5,G521="",G521=0)),Parámetros!$D$5-Parámetros!$B$5+1,
IF(AND(OR(F521&lt;=Parámetros!$B$5,F521=0,F521=""),G521&lt;=Parámetros!$D$5),IF(OR(G521="",G521=0),Parámetros!$D$5-Parámetros!$B$5+1,G521-Parámetros!$B$5+1),
IF(AND(F521&gt;Parámetros!$B$5,OR(G521&gt;Parámetros!$D$5,G521="",G521=0)),Parámetros!$D$5-F521+1,
IF(AND(F521&gt;Parámetros!$B$5,G521&lt;=Parámetros!$D$5),G521-F521+1))))),0)
-
IF(H521=1,
COUNTIFS('Selección días no hábiles'!A:A,
IF(OR(F521=0,F521="",F521&lt;Parámetros!$B$5),"&gt;="&amp;Parámetros!$B$5,"&gt;="&amp;Listas!F521),
'Selección días no hábiles'!A:A,
IF(OR(G521=0,G521="",G521&gt;=Parámetros!$D$5),"&lt;="&amp;Parámetros!$D$5,"&lt;="&amp;Listas!G521),
'Selección días no hábiles'!C:C,"X"),0)</f>
        <v>43709</v>
      </c>
      <c r="K521" s="113">
        <f>IF(I521=1,
IF(AND(OR(F521=0,F521=""),OR(G521=0,G521="")),Parámetros!$D$8-Parámetros!$B$8+1,
IF(AND(F521&lt;=Parámetros!$B$8,OR(G521&gt;Parámetros!$D$8,G521="",G521=0)),Parámetros!$D$8-Parámetros!$B$8+1,
IF(AND(F521&lt;=Parámetros!$B$8,G521&lt;=Parámetros!$D$8),IF(OR(G521="",G521=0),Parámetros!$D$8-Parámetros!$B$8+1,G521-Parámetros!$B$8+1),
IF(AND(F521&gt;Parámetros!$B$8,OR(G521&gt;Parámetros!$D$8,G521="",G521=0)),Parámetros!$D$8-F521+1,
IF(AND(F521&gt;Parámetros!$B$8,G521&lt;=Parámetros!$D$8),G521-F521+1))))),0)
-
IF(I521=1,
COUNTIFS('Selección días no hábiles'!A:A,
IF(OR(F521=0,F521="",F521&lt;Parámetros!$B$8),"&gt;="&amp;Parámetros!$B$8,"&gt;="&amp;Listas!F521),
'Selección días no hábiles'!A:A,
IF(OR(G521=0,G521="",G521&gt;=Parámetros!$D$8),"&lt;="&amp;Parámetros!$D$8,"&lt;="&amp;Listas!G521),
'Selección días no hábiles'!C:C,"X"),0)</f>
        <v>1</v>
      </c>
    </row>
    <row r="522" spans="1:11">
      <c r="A522" s="23"/>
      <c r="B522" s="152">
        <v>34745918</v>
      </c>
      <c r="C522" s="153" t="s">
        <v>745</v>
      </c>
      <c r="D522" s="153" t="s">
        <v>1789</v>
      </c>
      <c r="E522" s="154" t="s">
        <v>241</v>
      </c>
      <c r="F522" s="146">
        <v>0</v>
      </c>
      <c r="G522" s="146">
        <v>0</v>
      </c>
      <c r="H522" s="113">
        <f>+IF(AND(OR(F522="",F522=0),OR(G522="",G522=0)),1,IF(AND(OR(F522&lt;=Parámetros!$B$5,F522=0,F522=""),OR(G522&gt;Parámetros!$B$5,G522="",G522=0)),1,IF(AND(F522&gt;Parámetros!$B$5,F522&lt;=Parámetros!$D$5,OR(Listas!G522&gt;Parámetros!$B$5,G522="",G522=0)),1,0)))</f>
        <v>1</v>
      </c>
      <c r="I522" s="113">
        <f>+IF(AND(OR(F522="",F522=0),OR(G522="",G522=0)),1,IF(AND(OR(F522&lt;=Parámetros!$B$8,F522=0,F522=""),OR(G522&gt;Parámetros!$B$8,G522="",G522=0)),1,IF(AND(F522&gt;Parámetros!$B$8,F522&lt;=Parámetros!$D$8,OR(Listas!G522&gt;Parámetros!$B$8,G522="",G522=0)),1,0)))</f>
        <v>1</v>
      </c>
      <c r="J522" s="113">
        <f>IF(H522=1,
IF(AND(OR(F522=0,F522=""),OR(G522=0,G522="")),Parámetros!$D$5-Parámetros!$B$5+1,
IF(AND(OR(F522&lt;=Parámetros!$B$5,F522=0,F522=""),OR(G522&gt;Parámetros!$D$5,G522="",G522=0)),Parámetros!$D$5-Parámetros!$B$5+1,
IF(AND(OR(F522&lt;=Parámetros!$B$5,F522=0,F522=""),G522&lt;=Parámetros!$D$5),IF(OR(G522="",G522=0),Parámetros!$D$5-Parámetros!$B$5+1,G522-Parámetros!$B$5+1),
IF(AND(F522&gt;Parámetros!$B$5,OR(G522&gt;Parámetros!$D$5,G522="",G522=0)),Parámetros!$D$5-F522+1,
IF(AND(F522&gt;Parámetros!$B$5,G522&lt;=Parámetros!$D$5),G522-F522+1))))),0)
-
IF(H522=1,
COUNTIFS('Selección días no hábiles'!A:A,
IF(OR(F522=0,F522="",F522&lt;Parámetros!$B$5),"&gt;="&amp;Parámetros!$B$5,"&gt;="&amp;Listas!F522),
'Selección días no hábiles'!A:A,
IF(OR(G522=0,G522="",G522&gt;=Parámetros!$D$5),"&lt;="&amp;Parámetros!$D$5,"&lt;="&amp;Listas!G522),
'Selección días no hábiles'!C:C,"X"),0)</f>
        <v>43709</v>
      </c>
      <c r="K522" s="113">
        <f>IF(I522=1,
IF(AND(OR(F522=0,F522=""),OR(G522=0,G522="")),Parámetros!$D$8-Parámetros!$B$8+1,
IF(AND(F522&lt;=Parámetros!$B$8,OR(G522&gt;Parámetros!$D$8,G522="",G522=0)),Parámetros!$D$8-Parámetros!$B$8+1,
IF(AND(F522&lt;=Parámetros!$B$8,G522&lt;=Parámetros!$D$8),IF(OR(G522="",G522=0),Parámetros!$D$8-Parámetros!$B$8+1,G522-Parámetros!$B$8+1),
IF(AND(F522&gt;Parámetros!$B$8,OR(G522&gt;Parámetros!$D$8,G522="",G522=0)),Parámetros!$D$8-F522+1,
IF(AND(F522&gt;Parámetros!$B$8,G522&lt;=Parámetros!$D$8),G522-F522+1))))),0)
-
IF(I522=1,
COUNTIFS('Selección días no hábiles'!A:A,
IF(OR(F522=0,F522="",F522&lt;Parámetros!$B$8),"&gt;="&amp;Parámetros!$B$8,"&gt;="&amp;Listas!F522),
'Selección días no hábiles'!A:A,
IF(OR(G522=0,G522="",G522&gt;=Parámetros!$D$8),"&lt;="&amp;Parámetros!$D$8,"&lt;="&amp;Listas!G522),
'Selección días no hábiles'!C:C,"X"),0)</f>
        <v>1</v>
      </c>
    </row>
    <row r="523" spans="1:11">
      <c r="A523" s="23"/>
      <c r="B523" s="152">
        <v>26120529</v>
      </c>
      <c r="C523" s="153" t="s">
        <v>746</v>
      </c>
      <c r="D523" s="153" t="s">
        <v>1790</v>
      </c>
      <c r="E523" s="154" t="s">
        <v>241</v>
      </c>
      <c r="F523" s="146">
        <v>0</v>
      </c>
      <c r="G523" s="146">
        <v>0</v>
      </c>
      <c r="H523" s="113">
        <f>+IF(AND(OR(F523="",F523=0),OR(G523="",G523=0)),1,IF(AND(OR(F523&lt;=Parámetros!$B$5,F523=0,F523=""),OR(G523&gt;Parámetros!$B$5,G523="",G523=0)),1,IF(AND(F523&gt;Parámetros!$B$5,F523&lt;=Parámetros!$D$5,OR(Listas!G523&gt;Parámetros!$B$5,G523="",G523=0)),1,0)))</f>
        <v>1</v>
      </c>
      <c r="I523" s="113">
        <f>+IF(AND(OR(F523="",F523=0),OR(G523="",G523=0)),1,IF(AND(OR(F523&lt;=Parámetros!$B$8,F523=0,F523=""),OR(G523&gt;Parámetros!$B$8,G523="",G523=0)),1,IF(AND(F523&gt;Parámetros!$B$8,F523&lt;=Parámetros!$D$8,OR(Listas!G523&gt;Parámetros!$B$8,G523="",G523=0)),1,0)))</f>
        <v>1</v>
      </c>
      <c r="J523" s="113">
        <f>IF(H523=1,
IF(AND(OR(F523=0,F523=""),OR(G523=0,G523="")),Parámetros!$D$5-Parámetros!$B$5+1,
IF(AND(OR(F523&lt;=Parámetros!$B$5,F523=0,F523=""),OR(G523&gt;Parámetros!$D$5,G523="",G523=0)),Parámetros!$D$5-Parámetros!$B$5+1,
IF(AND(OR(F523&lt;=Parámetros!$B$5,F523=0,F523=""),G523&lt;=Parámetros!$D$5),IF(OR(G523="",G523=0),Parámetros!$D$5-Parámetros!$B$5+1,G523-Parámetros!$B$5+1),
IF(AND(F523&gt;Parámetros!$B$5,OR(G523&gt;Parámetros!$D$5,G523="",G523=0)),Parámetros!$D$5-F523+1,
IF(AND(F523&gt;Parámetros!$B$5,G523&lt;=Parámetros!$D$5),G523-F523+1))))),0)
-
IF(H523=1,
COUNTIFS('Selección días no hábiles'!A:A,
IF(OR(F523=0,F523="",F523&lt;Parámetros!$B$5),"&gt;="&amp;Parámetros!$B$5,"&gt;="&amp;Listas!F523),
'Selección días no hábiles'!A:A,
IF(OR(G523=0,G523="",G523&gt;=Parámetros!$D$5),"&lt;="&amp;Parámetros!$D$5,"&lt;="&amp;Listas!G523),
'Selección días no hábiles'!C:C,"X"),0)</f>
        <v>43709</v>
      </c>
      <c r="K523" s="113">
        <f>IF(I523=1,
IF(AND(OR(F523=0,F523=""),OR(G523=0,G523="")),Parámetros!$D$8-Parámetros!$B$8+1,
IF(AND(F523&lt;=Parámetros!$B$8,OR(G523&gt;Parámetros!$D$8,G523="",G523=0)),Parámetros!$D$8-Parámetros!$B$8+1,
IF(AND(F523&lt;=Parámetros!$B$8,G523&lt;=Parámetros!$D$8),IF(OR(G523="",G523=0),Parámetros!$D$8-Parámetros!$B$8+1,G523-Parámetros!$B$8+1),
IF(AND(F523&gt;Parámetros!$B$8,OR(G523&gt;Parámetros!$D$8,G523="",G523=0)),Parámetros!$D$8-F523+1,
IF(AND(F523&gt;Parámetros!$B$8,G523&lt;=Parámetros!$D$8),G523-F523+1))))),0)
-
IF(I523=1,
COUNTIFS('Selección días no hábiles'!A:A,
IF(OR(F523=0,F523="",F523&lt;Parámetros!$B$8),"&gt;="&amp;Parámetros!$B$8,"&gt;="&amp;Listas!F523),
'Selección días no hábiles'!A:A,
IF(OR(G523=0,G523="",G523&gt;=Parámetros!$D$8),"&lt;="&amp;Parámetros!$D$8,"&lt;="&amp;Listas!G523),
'Selección días no hábiles'!C:C,"X"),0)</f>
        <v>1</v>
      </c>
    </row>
    <row r="524" spans="1:11">
      <c r="A524" s="23"/>
      <c r="B524" s="152">
        <v>16818164</v>
      </c>
      <c r="C524" s="153" t="s">
        <v>747</v>
      </c>
      <c r="D524" s="153" t="s">
        <v>1791</v>
      </c>
      <c r="E524" s="154" t="s">
        <v>241</v>
      </c>
      <c r="F524" s="146">
        <v>0</v>
      </c>
      <c r="G524" s="146">
        <v>0</v>
      </c>
      <c r="H524" s="113">
        <f>+IF(AND(OR(F524="",F524=0),OR(G524="",G524=0)),1,IF(AND(OR(F524&lt;=Parámetros!$B$5,F524=0,F524=""),OR(G524&gt;Parámetros!$B$5,G524="",G524=0)),1,IF(AND(F524&gt;Parámetros!$B$5,F524&lt;=Parámetros!$D$5,OR(Listas!G524&gt;Parámetros!$B$5,G524="",G524=0)),1,0)))</f>
        <v>1</v>
      </c>
      <c r="I524" s="113">
        <f>+IF(AND(OR(F524="",F524=0),OR(G524="",G524=0)),1,IF(AND(OR(F524&lt;=Parámetros!$B$8,F524=0,F524=""),OR(G524&gt;Parámetros!$B$8,G524="",G524=0)),1,IF(AND(F524&gt;Parámetros!$B$8,F524&lt;=Parámetros!$D$8,OR(Listas!G524&gt;Parámetros!$B$8,G524="",G524=0)),1,0)))</f>
        <v>1</v>
      </c>
      <c r="J524" s="113">
        <f>IF(H524=1,
IF(AND(OR(F524=0,F524=""),OR(G524=0,G524="")),Parámetros!$D$5-Parámetros!$B$5+1,
IF(AND(OR(F524&lt;=Parámetros!$B$5,F524=0,F524=""),OR(G524&gt;Parámetros!$D$5,G524="",G524=0)),Parámetros!$D$5-Parámetros!$B$5+1,
IF(AND(OR(F524&lt;=Parámetros!$B$5,F524=0,F524=""),G524&lt;=Parámetros!$D$5),IF(OR(G524="",G524=0),Parámetros!$D$5-Parámetros!$B$5+1,G524-Parámetros!$B$5+1),
IF(AND(F524&gt;Parámetros!$B$5,OR(G524&gt;Parámetros!$D$5,G524="",G524=0)),Parámetros!$D$5-F524+1,
IF(AND(F524&gt;Parámetros!$B$5,G524&lt;=Parámetros!$D$5),G524-F524+1))))),0)
-
IF(H524=1,
COUNTIFS('Selección días no hábiles'!A:A,
IF(OR(F524=0,F524="",F524&lt;Parámetros!$B$5),"&gt;="&amp;Parámetros!$B$5,"&gt;="&amp;Listas!F524),
'Selección días no hábiles'!A:A,
IF(OR(G524=0,G524="",G524&gt;=Parámetros!$D$5),"&lt;="&amp;Parámetros!$D$5,"&lt;="&amp;Listas!G524),
'Selección días no hábiles'!C:C,"X"),0)</f>
        <v>43709</v>
      </c>
      <c r="K524" s="113">
        <f>IF(I524=1,
IF(AND(OR(F524=0,F524=""),OR(G524=0,G524="")),Parámetros!$D$8-Parámetros!$B$8+1,
IF(AND(F524&lt;=Parámetros!$B$8,OR(G524&gt;Parámetros!$D$8,G524="",G524=0)),Parámetros!$D$8-Parámetros!$B$8+1,
IF(AND(F524&lt;=Parámetros!$B$8,G524&lt;=Parámetros!$D$8),IF(OR(G524="",G524=0),Parámetros!$D$8-Parámetros!$B$8+1,G524-Parámetros!$B$8+1),
IF(AND(F524&gt;Parámetros!$B$8,OR(G524&gt;Parámetros!$D$8,G524="",G524=0)),Parámetros!$D$8-F524+1,
IF(AND(F524&gt;Parámetros!$B$8,G524&lt;=Parámetros!$D$8),G524-F524+1))))),0)
-
IF(I524=1,
COUNTIFS('Selección días no hábiles'!A:A,
IF(OR(F524=0,F524="",F524&lt;Parámetros!$B$8),"&gt;="&amp;Parámetros!$B$8,"&gt;="&amp;Listas!F524),
'Selección días no hábiles'!A:A,
IF(OR(G524=0,G524="",G524&gt;=Parámetros!$D$8),"&lt;="&amp;Parámetros!$D$8,"&lt;="&amp;Listas!G524),
'Selección días no hábiles'!C:C,"X"),0)</f>
        <v>1</v>
      </c>
    </row>
    <row r="525" spans="1:11">
      <c r="A525" s="23"/>
      <c r="B525" s="152">
        <v>27761067</v>
      </c>
      <c r="C525" s="153" t="s">
        <v>748</v>
      </c>
      <c r="D525" s="153" t="s">
        <v>1792</v>
      </c>
      <c r="E525" s="154" t="s">
        <v>241</v>
      </c>
      <c r="F525" s="146">
        <v>0</v>
      </c>
      <c r="G525" s="146">
        <v>0</v>
      </c>
      <c r="H525" s="113">
        <f>+IF(AND(OR(F525="",F525=0),OR(G525="",G525=0)),1,IF(AND(OR(F525&lt;=Parámetros!$B$5,F525=0,F525=""),OR(G525&gt;Parámetros!$B$5,G525="",G525=0)),1,IF(AND(F525&gt;Parámetros!$B$5,F525&lt;=Parámetros!$D$5,OR(Listas!G525&gt;Parámetros!$B$5,G525="",G525=0)),1,0)))</f>
        <v>1</v>
      </c>
      <c r="I525" s="113">
        <f>+IF(AND(OR(F525="",F525=0),OR(G525="",G525=0)),1,IF(AND(OR(F525&lt;=Parámetros!$B$8,F525=0,F525=""),OR(G525&gt;Parámetros!$B$8,G525="",G525=0)),1,IF(AND(F525&gt;Parámetros!$B$8,F525&lt;=Parámetros!$D$8,OR(Listas!G525&gt;Parámetros!$B$8,G525="",G525=0)),1,0)))</f>
        <v>1</v>
      </c>
      <c r="J525" s="113">
        <f>IF(H525=1,
IF(AND(OR(F525=0,F525=""),OR(G525=0,G525="")),Parámetros!$D$5-Parámetros!$B$5+1,
IF(AND(OR(F525&lt;=Parámetros!$B$5,F525=0,F525=""),OR(G525&gt;Parámetros!$D$5,G525="",G525=0)),Parámetros!$D$5-Parámetros!$B$5+1,
IF(AND(OR(F525&lt;=Parámetros!$B$5,F525=0,F525=""),G525&lt;=Parámetros!$D$5),IF(OR(G525="",G525=0),Parámetros!$D$5-Parámetros!$B$5+1,G525-Parámetros!$B$5+1),
IF(AND(F525&gt;Parámetros!$B$5,OR(G525&gt;Parámetros!$D$5,G525="",G525=0)),Parámetros!$D$5-F525+1,
IF(AND(F525&gt;Parámetros!$B$5,G525&lt;=Parámetros!$D$5),G525-F525+1))))),0)
-
IF(H525=1,
COUNTIFS('Selección días no hábiles'!A:A,
IF(OR(F525=0,F525="",F525&lt;Parámetros!$B$5),"&gt;="&amp;Parámetros!$B$5,"&gt;="&amp;Listas!F525),
'Selección días no hábiles'!A:A,
IF(OR(G525=0,G525="",G525&gt;=Parámetros!$D$5),"&lt;="&amp;Parámetros!$D$5,"&lt;="&amp;Listas!G525),
'Selección días no hábiles'!C:C,"X"),0)</f>
        <v>43709</v>
      </c>
      <c r="K525" s="113">
        <f>IF(I525=1,
IF(AND(OR(F525=0,F525=""),OR(G525=0,G525="")),Parámetros!$D$8-Parámetros!$B$8+1,
IF(AND(F525&lt;=Parámetros!$B$8,OR(G525&gt;Parámetros!$D$8,G525="",G525=0)),Parámetros!$D$8-Parámetros!$B$8+1,
IF(AND(F525&lt;=Parámetros!$B$8,G525&lt;=Parámetros!$D$8),IF(OR(G525="",G525=0),Parámetros!$D$8-Parámetros!$B$8+1,G525-Parámetros!$B$8+1),
IF(AND(F525&gt;Parámetros!$B$8,OR(G525&gt;Parámetros!$D$8,G525="",G525=0)),Parámetros!$D$8-F525+1,
IF(AND(F525&gt;Parámetros!$B$8,G525&lt;=Parámetros!$D$8),G525-F525+1))))),0)
-
IF(I525=1,
COUNTIFS('Selección días no hábiles'!A:A,
IF(OR(F525=0,F525="",F525&lt;Parámetros!$B$8),"&gt;="&amp;Parámetros!$B$8,"&gt;="&amp;Listas!F525),
'Selección días no hábiles'!A:A,
IF(OR(G525=0,G525="",G525&gt;=Parámetros!$D$8),"&lt;="&amp;Parámetros!$D$8,"&lt;="&amp;Listas!G525),
'Selección días no hábiles'!C:C,"X"),0)</f>
        <v>1</v>
      </c>
    </row>
    <row r="526" spans="1:11">
      <c r="A526" s="23"/>
      <c r="B526" s="152">
        <v>10600270</v>
      </c>
      <c r="C526" s="153" t="s">
        <v>749</v>
      </c>
      <c r="D526" s="153" t="s">
        <v>1793</v>
      </c>
      <c r="E526" s="154" t="s">
        <v>241</v>
      </c>
      <c r="F526" s="146">
        <v>0</v>
      </c>
      <c r="G526" s="146">
        <v>0</v>
      </c>
      <c r="H526" s="113">
        <f>+IF(AND(OR(F526="",F526=0),OR(G526="",G526=0)),1,IF(AND(OR(F526&lt;=Parámetros!$B$5,F526=0,F526=""),OR(G526&gt;Parámetros!$B$5,G526="",G526=0)),1,IF(AND(F526&gt;Parámetros!$B$5,F526&lt;=Parámetros!$D$5,OR(Listas!G526&gt;Parámetros!$B$5,G526="",G526=0)),1,0)))</f>
        <v>1</v>
      </c>
      <c r="I526" s="113">
        <f>+IF(AND(OR(F526="",F526=0),OR(G526="",G526=0)),1,IF(AND(OR(F526&lt;=Parámetros!$B$8,F526=0,F526=""),OR(G526&gt;Parámetros!$B$8,G526="",G526=0)),1,IF(AND(F526&gt;Parámetros!$B$8,F526&lt;=Parámetros!$D$8,OR(Listas!G526&gt;Parámetros!$B$8,G526="",G526=0)),1,0)))</f>
        <v>1</v>
      </c>
      <c r="J526" s="113">
        <f>IF(H526=1,
IF(AND(OR(F526=0,F526=""),OR(G526=0,G526="")),Parámetros!$D$5-Parámetros!$B$5+1,
IF(AND(OR(F526&lt;=Parámetros!$B$5,F526=0,F526=""),OR(G526&gt;Parámetros!$D$5,G526="",G526=0)),Parámetros!$D$5-Parámetros!$B$5+1,
IF(AND(OR(F526&lt;=Parámetros!$B$5,F526=0,F526=""),G526&lt;=Parámetros!$D$5),IF(OR(G526="",G526=0),Parámetros!$D$5-Parámetros!$B$5+1,G526-Parámetros!$B$5+1),
IF(AND(F526&gt;Parámetros!$B$5,OR(G526&gt;Parámetros!$D$5,G526="",G526=0)),Parámetros!$D$5-F526+1,
IF(AND(F526&gt;Parámetros!$B$5,G526&lt;=Parámetros!$D$5),G526-F526+1))))),0)
-
IF(H526=1,
COUNTIFS('Selección días no hábiles'!A:A,
IF(OR(F526=0,F526="",F526&lt;Parámetros!$B$5),"&gt;="&amp;Parámetros!$B$5,"&gt;="&amp;Listas!F526),
'Selección días no hábiles'!A:A,
IF(OR(G526=0,G526="",G526&gt;=Parámetros!$D$5),"&lt;="&amp;Parámetros!$D$5,"&lt;="&amp;Listas!G526),
'Selección días no hábiles'!C:C,"X"),0)</f>
        <v>43709</v>
      </c>
      <c r="K526" s="113">
        <f>IF(I526=1,
IF(AND(OR(F526=0,F526=""),OR(G526=0,G526="")),Parámetros!$D$8-Parámetros!$B$8+1,
IF(AND(F526&lt;=Parámetros!$B$8,OR(G526&gt;Parámetros!$D$8,G526="",G526=0)),Parámetros!$D$8-Parámetros!$B$8+1,
IF(AND(F526&lt;=Parámetros!$B$8,G526&lt;=Parámetros!$D$8),IF(OR(G526="",G526=0),Parámetros!$D$8-Parámetros!$B$8+1,G526-Parámetros!$B$8+1),
IF(AND(F526&gt;Parámetros!$B$8,OR(G526&gt;Parámetros!$D$8,G526="",G526=0)),Parámetros!$D$8-F526+1,
IF(AND(F526&gt;Parámetros!$B$8,G526&lt;=Parámetros!$D$8),G526-F526+1))))),0)
-
IF(I526=1,
COUNTIFS('Selección días no hábiles'!A:A,
IF(OR(F526=0,F526="",F526&lt;Parámetros!$B$8),"&gt;="&amp;Parámetros!$B$8,"&gt;="&amp;Listas!F526),
'Selección días no hábiles'!A:A,
IF(OR(G526=0,G526="",G526&gt;=Parámetros!$D$8),"&lt;="&amp;Parámetros!$D$8,"&lt;="&amp;Listas!G526),
'Selección días no hábiles'!C:C,"X"),0)</f>
        <v>1</v>
      </c>
    </row>
    <row r="527" spans="1:11">
      <c r="A527" s="23"/>
      <c r="B527" s="152">
        <v>33382691</v>
      </c>
      <c r="C527" s="153" t="s">
        <v>547</v>
      </c>
      <c r="D527" s="153" t="s">
        <v>89</v>
      </c>
      <c r="E527" s="154" t="s">
        <v>241</v>
      </c>
      <c r="F527" s="146">
        <v>0</v>
      </c>
      <c r="G527" s="146">
        <v>0</v>
      </c>
      <c r="H527" s="113">
        <f>+IF(AND(OR(F527="",F527=0),OR(G527="",G527=0)),1,IF(AND(OR(F527&lt;=Parámetros!$B$5,F527=0,F527=""),OR(G527&gt;Parámetros!$B$5,G527="",G527=0)),1,IF(AND(F527&gt;Parámetros!$B$5,F527&lt;=Parámetros!$D$5,OR(Listas!G527&gt;Parámetros!$B$5,G527="",G527=0)),1,0)))</f>
        <v>1</v>
      </c>
      <c r="I527" s="113">
        <f>+IF(AND(OR(F527="",F527=0),OR(G527="",G527=0)),1,IF(AND(OR(F527&lt;=Parámetros!$B$8,F527=0,F527=""),OR(G527&gt;Parámetros!$B$8,G527="",G527=0)),1,IF(AND(F527&gt;Parámetros!$B$8,F527&lt;=Parámetros!$D$8,OR(Listas!G527&gt;Parámetros!$B$8,G527="",G527=0)),1,0)))</f>
        <v>1</v>
      </c>
      <c r="J527" s="113">
        <f>IF(H527=1,
IF(AND(OR(F527=0,F527=""),OR(G527=0,G527="")),Parámetros!$D$5-Parámetros!$B$5+1,
IF(AND(OR(F527&lt;=Parámetros!$B$5,F527=0,F527=""),OR(G527&gt;Parámetros!$D$5,G527="",G527=0)),Parámetros!$D$5-Parámetros!$B$5+1,
IF(AND(OR(F527&lt;=Parámetros!$B$5,F527=0,F527=""),G527&lt;=Parámetros!$D$5),IF(OR(G527="",G527=0),Parámetros!$D$5-Parámetros!$B$5+1,G527-Parámetros!$B$5+1),
IF(AND(F527&gt;Parámetros!$B$5,OR(G527&gt;Parámetros!$D$5,G527="",G527=0)),Parámetros!$D$5-F527+1,
IF(AND(F527&gt;Parámetros!$B$5,G527&lt;=Parámetros!$D$5),G527-F527+1))))),0)
-
IF(H527=1,
COUNTIFS('Selección días no hábiles'!A:A,
IF(OR(F527=0,F527="",F527&lt;Parámetros!$B$5),"&gt;="&amp;Parámetros!$B$5,"&gt;="&amp;Listas!F527),
'Selección días no hábiles'!A:A,
IF(OR(G527=0,G527="",G527&gt;=Parámetros!$D$5),"&lt;="&amp;Parámetros!$D$5,"&lt;="&amp;Listas!G527),
'Selección días no hábiles'!C:C,"X"),0)</f>
        <v>43709</v>
      </c>
      <c r="K527" s="113">
        <f>IF(I527=1,
IF(AND(OR(F527=0,F527=""),OR(G527=0,G527="")),Parámetros!$D$8-Parámetros!$B$8+1,
IF(AND(F527&lt;=Parámetros!$B$8,OR(G527&gt;Parámetros!$D$8,G527="",G527=0)),Parámetros!$D$8-Parámetros!$B$8+1,
IF(AND(F527&lt;=Parámetros!$B$8,G527&lt;=Parámetros!$D$8),IF(OR(G527="",G527=0),Parámetros!$D$8-Parámetros!$B$8+1,G527-Parámetros!$B$8+1),
IF(AND(F527&gt;Parámetros!$B$8,OR(G527&gt;Parámetros!$D$8,G527="",G527=0)),Parámetros!$D$8-F527+1,
IF(AND(F527&gt;Parámetros!$B$8,G527&lt;=Parámetros!$D$8),G527-F527+1))))),0)
-
IF(I527=1,
COUNTIFS('Selección días no hábiles'!A:A,
IF(OR(F527=0,F527="",F527&lt;Parámetros!$B$8),"&gt;="&amp;Parámetros!$B$8,"&gt;="&amp;Listas!F527),
'Selección días no hábiles'!A:A,
IF(OR(G527=0,G527="",G527&gt;=Parámetros!$D$8),"&lt;="&amp;Parámetros!$D$8,"&lt;="&amp;Listas!G527),
'Selección días no hábiles'!C:C,"X"),0)</f>
        <v>1</v>
      </c>
    </row>
    <row r="528" spans="1:11">
      <c r="A528" s="23"/>
      <c r="B528" s="152">
        <v>17793426</v>
      </c>
      <c r="C528" s="153" t="s">
        <v>62</v>
      </c>
      <c r="D528" s="153" t="s">
        <v>1794</v>
      </c>
      <c r="E528" s="154" t="s">
        <v>241</v>
      </c>
      <c r="F528" s="146">
        <v>0</v>
      </c>
      <c r="G528" s="146">
        <v>0</v>
      </c>
      <c r="H528" s="113">
        <f>+IF(AND(OR(F528="",F528=0),OR(G528="",G528=0)),1,IF(AND(OR(F528&lt;=Parámetros!$B$5,F528=0,F528=""),OR(G528&gt;Parámetros!$B$5,G528="",G528=0)),1,IF(AND(F528&gt;Parámetros!$B$5,F528&lt;=Parámetros!$D$5,OR(Listas!G528&gt;Parámetros!$B$5,G528="",G528=0)),1,0)))</f>
        <v>1</v>
      </c>
      <c r="I528" s="113">
        <f>+IF(AND(OR(F528="",F528=0),OR(G528="",G528=0)),1,IF(AND(OR(F528&lt;=Parámetros!$B$8,F528=0,F528=""),OR(G528&gt;Parámetros!$B$8,G528="",G528=0)),1,IF(AND(F528&gt;Parámetros!$B$8,F528&lt;=Parámetros!$D$8,OR(Listas!G528&gt;Parámetros!$B$8,G528="",G528=0)),1,0)))</f>
        <v>1</v>
      </c>
      <c r="J528" s="113">
        <f>IF(H528=1,
IF(AND(OR(F528=0,F528=""),OR(G528=0,G528="")),Parámetros!$D$5-Parámetros!$B$5+1,
IF(AND(OR(F528&lt;=Parámetros!$B$5,F528=0,F528=""),OR(G528&gt;Parámetros!$D$5,G528="",G528=0)),Parámetros!$D$5-Parámetros!$B$5+1,
IF(AND(OR(F528&lt;=Parámetros!$B$5,F528=0,F528=""),G528&lt;=Parámetros!$D$5),IF(OR(G528="",G528=0),Parámetros!$D$5-Parámetros!$B$5+1,G528-Parámetros!$B$5+1),
IF(AND(F528&gt;Parámetros!$B$5,OR(G528&gt;Parámetros!$D$5,G528="",G528=0)),Parámetros!$D$5-F528+1,
IF(AND(F528&gt;Parámetros!$B$5,G528&lt;=Parámetros!$D$5),G528-F528+1))))),0)
-
IF(H528=1,
COUNTIFS('Selección días no hábiles'!A:A,
IF(OR(F528=0,F528="",F528&lt;Parámetros!$B$5),"&gt;="&amp;Parámetros!$B$5,"&gt;="&amp;Listas!F528),
'Selección días no hábiles'!A:A,
IF(OR(G528=0,G528="",G528&gt;=Parámetros!$D$5),"&lt;="&amp;Parámetros!$D$5,"&lt;="&amp;Listas!G528),
'Selección días no hábiles'!C:C,"X"),0)</f>
        <v>43709</v>
      </c>
      <c r="K528" s="113">
        <f>IF(I528=1,
IF(AND(OR(F528=0,F528=""),OR(G528=0,G528="")),Parámetros!$D$8-Parámetros!$B$8+1,
IF(AND(F528&lt;=Parámetros!$B$8,OR(G528&gt;Parámetros!$D$8,G528="",G528=0)),Parámetros!$D$8-Parámetros!$B$8+1,
IF(AND(F528&lt;=Parámetros!$B$8,G528&lt;=Parámetros!$D$8),IF(OR(G528="",G528=0),Parámetros!$D$8-Parámetros!$B$8+1,G528-Parámetros!$B$8+1),
IF(AND(F528&gt;Parámetros!$B$8,OR(G528&gt;Parámetros!$D$8,G528="",G528=0)),Parámetros!$D$8-F528+1,
IF(AND(F528&gt;Parámetros!$B$8,G528&lt;=Parámetros!$D$8),G528-F528+1))))),0)
-
IF(I528=1,
COUNTIFS('Selección días no hábiles'!A:A,
IF(OR(F528=0,F528="",F528&lt;Parámetros!$B$8),"&gt;="&amp;Parámetros!$B$8,"&gt;="&amp;Listas!F528),
'Selección días no hábiles'!A:A,
IF(OR(G528=0,G528="",G528&gt;=Parámetros!$D$8),"&lt;="&amp;Parámetros!$D$8,"&lt;="&amp;Listas!G528),
'Selección días no hábiles'!C:C,"X"),0)</f>
        <v>1</v>
      </c>
    </row>
    <row r="529" spans="1:11">
      <c r="A529" s="23"/>
      <c r="B529" s="152">
        <v>30487952</v>
      </c>
      <c r="C529" s="153" t="s">
        <v>750</v>
      </c>
      <c r="D529" s="153" t="s">
        <v>1795</v>
      </c>
      <c r="E529" s="154" t="s">
        <v>241</v>
      </c>
      <c r="F529" s="146">
        <v>0</v>
      </c>
      <c r="G529" s="146">
        <v>0</v>
      </c>
      <c r="H529" s="113">
        <f>+IF(AND(OR(F529="",F529=0),OR(G529="",G529=0)),1,IF(AND(OR(F529&lt;=Parámetros!$B$5,F529=0,F529=""),OR(G529&gt;Parámetros!$B$5,G529="",G529=0)),1,IF(AND(F529&gt;Parámetros!$B$5,F529&lt;=Parámetros!$D$5,OR(Listas!G529&gt;Parámetros!$B$5,G529="",G529=0)),1,0)))</f>
        <v>1</v>
      </c>
      <c r="I529" s="113">
        <f>+IF(AND(OR(F529="",F529=0),OR(G529="",G529=0)),1,IF(AND(OR(F529&lt;=Parámetros!$B$8,F529=0,F529=""),OR(G529&gt;Parámetros!$B$8,G529="",G529=0)),1,IF(AND(F529&gt;Parámetros!$B$8,F529&lt;=Parámetros!$D$8,OR(Listas!G529&gt;Parámetros!$B$8,G529="",G529=0)),1,0)))</f>
        <v>1</v>
      </c>
      <c r="J529" s="113">
        <f>IF(H529=1,
IF(AND(OR(F529=0,F529=""),OR(G529=0,G529="")),Parámetros!$D$5-Parámetros!$B$5+1,
IF(AND(OR(F529&lt;=Parámetros!$B$5,F529=0,F529=""),OR(G529&gt;Parámetros!$D$5,G529="",G529=0)),Parámetros!$D$5-Parámetros!$B$5+1,
IF(AND(OR(F529&lt;=Parámetros!$B$5,F529=0,F529=""),G529&lt;=Parámetros!$D$5),IF(OR(G529="",G529=0),Parámetros!$D$5-Parámetros!$B$5+1,G529-Parámetros!$B$5+1),
IF(AND(F529&gt;Parámetros!$B$5,OR(G529&gt;Parámetros!$D$5,G529="",G529=0)),Parámetros!$D$5-F529+1,
IF(AND(F529&gt;Parámetros!$B$5,G529&lt;=Parámetros!$D$5),G529-F529+1))))),0)
-
IF(H529=1,
COUNTIFS('Selección días no hábiles'!A:A,
IF(OR(F529=0,F529="",F529&lt;Parámetros!$B$5),"&gt;="&amp;Parámetros!$B$5,"&gt;="&amp;Listas!F529),
'Selección días no hábiles'!A:A,
IF(OR(G529=0,G529="",G529&gt;=Parámetros!$D$5),"&lt;="&amp;Parámetros!$D$5,"&lt;="&amp;Listas!G529),
'Selección días no hábiles'!C:C,"X"),0)</f>
        <v>43709</v>
      </c>
      <c r="K529" s="113">
        <f>IF(I529=1,
IF(AND(OR(F529=0,F529=""),OR(G529=0,G529="")),Parámetros!$D$8-Parámetros!$B$8+1,
IF(AND(F529&lt;=Parámetros!$B$8,OR(G529&gt;Parámetros!$D$8,G529="",G529=0)),Parámetros!$D$8-Parámetros!$B$8+1,
IF(AND(F529&lt;=Parámetros!$B$8,G529&lt;=Parámetros!$D$8),IF(OR(G529="",G529=0),Parámetros!$D$8-Parámetros!$B$8+1,G529-Parámetros!$B$8+1),
IF(AND(F529&gt;Parámetros!$B$8,OR(G529&gt;Parámetros!$D$8,G529="",G529=0)),Parámetros!$D$8-F529+1,
IF(AND(F529&gt;Parámetros!$B$8,G529&lt;=Parámetros!$D$8),G529-F529+1))))),0)
-
IF(I529=1,
COUNTIFS('Selección días no hábiles'!A:A,
IF(OR(F529=0,F529="",F529&lt;Parámetros!$B$8),"&gt;="&amp;Parámetros!$B$8,"&gt;="&amp;Listas!F529),
'Selección días no hábiles'!A:A,
IF(OR(G529=0,G529="",G529&gt;=Parámetros!$D$8),"&lt;="&amp;Parámetros!$D$8,"&lt;="&amp;Listas!G529),
'Selección días no hábiles'!C:C,"X"),0)</f>
        <v>1</v>
      </c>
    </row>
    <row r="530" spans="1:11">
      <c r="A530" s="23"/>
      <c r="B530" s="152">
        <v>10600541</v>
      </c>
      <c r="C530" s="153" t="s">
        <v>751</v>
      </c>
      <c r="D530" s="153" t="s">
        <v>1796</v>
      </c>
      <c r="E530" s="154" t="s">
        <v>241</v>
      </c>
      <c r="F530" s="146">
        <v>0</v>
      </c>
      <c r="G530" s="146">
        <v>0</v>
      </c>
      <c r="H530" s="113">
        <f>+IF(AND(OR(F530="",F530=0),OR(G530="",G530=0)),1,IF(AND(OR(F530&lt;=Parámetros!$B$5,F530=0,F530=""),OR(G530&gt;Parámetros!$B$5,G530="",G530=0)),1,IF(AND(F530&gt;Parámetros!$B$5,F530&lt;=Parámetros!$D$5,OR(Listas!G530&gt;Parámetros!$B$5,G530="",G530=0)),1,0)))</f>
        <v>1</v>
      </c>
      <c r="I530" s="113">
        <f>+IF(AND(OR(F530="",F530=0),OR(G530="",G530=0)),1,IF(AND(OR(F530&lt;=Parámetros!$B$8,F530=0,F530=""),OR(G530&gt;Parámetros!$B$8,G530="",G530=0)),1,IF(AND(F530&gt;Parámetros!$B$8,F530&lt;=Parámetros!$D$8,OR(Listas!G530&gt;Parámetros!$B$8,G530="",G530=0)),1,0)))</f>
        <v>1</v>
      </c>
      <c r="J530" s="113">
        <f>IF(H530=1,
IF(AND(OR(F530=0,F530=""),OR(G530=0,G530="")),Parámetros!$D$5-Parámetros!$B$5+1,
IF(AND(OR(F530&lt;=Parámetros!$B$5,F530=0,F530=""),OR(G530&gt;Parámetros!$D$5,G530="",G530=0)),Parámetros!$D$5-Parámetros!$B$5+1,
IF(AND(OR(F530&lt;=Parámetros!$B$5,F530=0,F530=""),G530&lt;=Parámetros!$D$5),IF(OR(G530="",G530=0),Parámetros!$D$5-Parámetros!$B$5+1,G530-Parámetros!$B$5+1),
IF(AND(F530&gt;Parámetros!$B$5,OR(G530&gt;Parámetros!$D$5,G530="",G530=0)),Parámetros!$D$5-F530+1,
IF(AND(F530&gt;Parámetros!$B$5,G530&lt;=Parámetros!$D$5),G530-F530+1))))),0)
-
IF(H530=1,
COUNTIFS('Selección días no hábiles'!A:A,
IF(OR(F530=0,F530="",F530&lt;Parámetros!$B$5),"&gt;="&amp;Parámetros!$B$5,"&gt;="&amp;Listas!F530),
'Selección días no hábiles'!A:A,
IF(OR(G530=0,G530="",G530&gt;=Parámetros!$D$5),"&lt;="&amp;Parámetros!$D$5,"&lt;="&amp;Listas!G530),
'Selección días no hábiles'!C:C,"X"),0)</f>
        <v>43709</v>
      </c>
      <c r="K530" s="113">
        <f>IF(I530=1,
IF(AND(OR(F530=0,F530=""),OR(G530=0,G530="")),Parámetros!$D$8-Parámetros!$B$8+1,
IF(AND(F530&lt;=Parámetros!$B$8,OR(G530&gt;Parámetros!$D$8,G530="",G530=0)),Parámetros!$D$8-Parámetros!$B$8+1,
IF(AND(F530&lt;=Parámetros!$B$8,G530&lt;=Parámetros!$D$8),IF(OR(G530="",G530=0),Parámetros!$D$8-Parámetros!$B$8+1,G530-Parámetros!$B$8+1),
IF(AND(F530&gt;Parámetros!$B$8,OR(G530&gt;Parámetros!$D$8,G530="",G530=0)),Parámetros!$D$8-F530+1,
IF(AND(F530&gt;Parámetros!$B$8,G530&lt;=Parámetros!$D$8),G530-F530+1))))),0)
-
IF(I530=1,
COUNTIFS('Selección días no hábiles'!A:A,
IF(OR(F530=0,F530="",F530&lt;Parámetros!$B$8),"&gt;="&amp;Parámetros!$B$8,"&gt;="&amp;Listas!F530),
'Selección días no hábiles'!A:A,
IF(OR(G530=0,G530="",G530&gt;=Parámetros!$D$8),"&lt;="&amp;Parámetros!$D$8,"&lt;="&amp;Listas!G530),
'Selección días no hábiles'!C:C,"X"),0)</f>
        <v>1</v>
      </c>
    </row>
    <row r="531" spans="1:11">
      <c r="A531" s="23"/>
      <c r="B531" s="152">
        <v>19032355</v>
      </c>
      <c r="C531" s="153" t="s">
        <v>752</v>
      </c>
      <c r="D531" s="153" t="s">
        <v>1797</v>
      </c>
      <c r="E531" s="154" t="s">
        <v>241</v>
      </c>
      <c r="F531" s="146">
        <v>0</v>
      </c>
      <c r="G531" s="146">
        <v>0</v>
      </c>
      <c r="H531" s="113">
        <f>+IF(AND(OR(F531="",F531=0),OR(G531="",G531=0)),1,IF(AND(OR(F531&lt;=Parámetros!$B$5,F531=0,F531=""),OR(G531&gt;Parámetros!$B$5,G531="",G531=0)),1,IF(AND(F531&gt;Parámetros!$B$5,F531&lt;=Parámetros!$D$5,OR(Listas!G531&gt;Parámetros!$B$5,G531="",G531=0)),1,0)))</f>
        <v>1</v>
      </c>
      <c r="I531" s="113">
        <f>+IF(AND(OR(F531="",F531=0),OR(G531="",G531=0)),1,IF(AND(OR(F531&lt;=Parámetros!$B$8,F531=0,F531=""),OR(G531&gt;Parámetros!$B$8,G531="",G531=0)),1,IF(AND(F531&gt;Parámetros!$B$8,F531&lt;=Parámetros!$D$8,OR(Listas!G531&gt;Parámetros!$B$8,G531="",G531=0)),1,0)))</f>
        <v>1</v>
      </c>
      <c r="J531" s="113">
        <f>IF(H531=1,
IF(AND(OR(F531=0,F531=""),OR(G531=0,G531="")),Parámetros!$D$5-Parámetros!$B$5+1,
IF(AND(OR(F531&lt;=Parámetros!$B$5,F531=0,F531=""),OR(G531&gt;Parámetros!$D$5,G531="",G531=0)),Parámetros!$D$5-Parámetros!$B$5+1,
IF(AND(OR(F531&lt;=Parámetros!$B$5,F531=0,F531=""),G531&lt;=Parámetros!$D$5),IF(OR(G531="",G531=0),Parámetros!$D$5-Parámetros!$B$5+1,G531-Parámetros!$B$5+1),
IF(AND(F531&gt;Parámetros!$B$5,OR(G531&gt;Parámetros!$D$5,G531="",G531=0)),Parámetros!$D$5-F531+1,
IF(AND(F531&gt;Parámetros!$B$5,G531&lt;=Parámetros!$D$5),G531-F531+1))))),0)
-
IF(H531=1,
COUNTIFS('Selección días no hábiles'!A:A,
IF(OR(F531=0,F531="",F531&lt;Parámetros!$B$5),"&gt;="&amp;Parámetros!$B$5,"&gt;="&amp;Listas!F531),
'Selección días no hábiles'!A:A,
IF(OR(G531=0,G531="",G531&gt;=Parámetros!$D$5),"&lt;="&amp;Parámetros!$D$5,"&lt;="&amp;Listas!G531),
'Selección días no hábiles'!C:C,"X"),0)</f>
        <v>43709</v>
      </c>
      <c r="K531" s="113">
        <f>IF(I531=1,
IF(AND(OR(F531=0,F531=""),OR(G531=0,G531="")),Parámetros!$D$8-Parámetros!$B$8+1,
IF(AND(F531&lt;=Parámetros!$B$8,OR(G531&gt;Parámetros!$D$8,G531="",G531=0)),Parámetros!$D$8-Parámetros!$B$8+1,
IF(AND(F531&lt;=Parámetros!$B$8,G531&lt;=Parámetros!$D$8),IF(OR(G531="",G531=0),Parámetros!$D$8-Parámetros!$B$8+1,G531-Parámetros!$B$8+1),
IF(AND(F531&gt;Parámetros!$B$8,OR(G531&gt;Parámetros!$D$8,G531="",G531=0)),Parámetros!$D$8-F531+1,
IF(AND(F531&gt;Parámetros!$B$8,G531&lt;=Parámetros!$D$8),G531-F531+1))))),0)
-
IF(I531=1,
COUNTIFS('Selección días no hábiles'!A:A,
IF(OR(F531=0,F531="",F531&lt;Parámetros!$B$8),"&gt;="&amp;Parámetros!$B$8,"&gt;="&amp;Listas!F531),
'Selección días no hábiles'!A:A,
IF(OR(G531=0,G531="",G531&gt;=Parámetros!$D$8),"&lt;="&amp;Parámetros!$D$8,"&lt;="&amp;Listas!G531),
'Selección días no hábiles'!C:C,"X"),0)</f>
        <v>1</v>
      </c>
    </row>
    <row r="532" spans="1:11">
      <c r="A532" s="23"/>
      <c r="B532" s="152">
        <v>31794843</v>
      </c>
      <c r="C532" s="153" t="s">
        <v>753</v>
      </c>
      <c r="D532" s="153" t="s">
        <v>1798</v>
      </c>
      <c r="E532" s="154" t="s">
        <v>241</v>
      </c>
      <c r="F532" s="146">
        <v>0</v>
      </c>
      <c r="G532" s="146">
        <v>0</v>
      </c>
      <c r="H532" s="113">
        <f>+IF(AND(OR(F532="",F532=0),OR(G532="",G532=0)),1,IF(AND(OR(F532&lt;=Parámetros!$B$5,F532=0,F532=""),OR(G532&gt;Parámetros!$B$5,G532="",G532=0)),1,IF(AND(F532&gt;Parámetros!$B$5,F532&lt;=Parámetros!$D$5,OR(Listas!G532&gt;Parámetros!$B$5,G532="",G532=0)),1,0)))</f>
        <v>1</v>
      </c>
      <c r="I532" s="113">
        <f>+IF(AND(OR(F532="",F532=0),OR(G532="",G532=0)),1,IF(AND(OR(F532&lt;=Parámetros!$B$8,F532=0,F532=""),OR(G532&gt;Parámetros!$B$8,G532="",G532=0)),1,IF(AND(F532&gt;Parámetros!$B$8,F532&lt;=Parámetros!$D$8,OR(Listas!G532&gt;Parámetros!$B$8,G532="",G532=0)),1,0)))</f>
        <v>1</v>
      </c>
      <c r="J532" s="113">
        <f>IF(H532=1,
IF(AND(OR(F532=0,F532=""),OR(G532=0,G532="")),Parámetros!$D$5-Parámetros!$B$5+1,
IF(AND(OR(F532&lt;=Parámetros!$B$5,F532=0,F532=""),OR(G532&gt;Parámetros!$D$5,G532="",G532=0)),Parámetros!$D$5-Parámetros!$B$5+1,
IF(AND(OR(F532&lt;=Parámetros!$B$5,F532=0,F532=""),G532&lt;=Parámetros!$D$5),IF(OR(G532="",G532=0),Parámetros!$D$5-Parámetros!$B$5+1,G532-Parámetros!$B$5+1),
IF(AND(F532&gt;Parámetros!$B$5,OR(G532&gt;Parámetros!$D$5,G532="",G532=0)),Parámetros!$D$5-F532+1,
IF(AND(F532&gt;Parámetros!$B$5,G532&lt;=Parámetros!$D$5),G532-F532+1))))),0)
-
IF(H532=1,
COUNTIFS('Selección días no hábiles'!A:A,
IF(OR(F532=0,F532="",F532&lt;Parámetros!$B$5),"&gt;="&amp;Parámetros!$B$5,"&gt;="&amp;Listas!F532),
'Selección días no hábiles'!A:A,
IF(OR(G532=0,G532="",G532&gt;=Parámetros!$D$5),"&lt;="&amp;Parámetros!$D$5,"&lt;="&amp;Listas!G532),
'Selección días no hábiles'!C:C,"X"),0)</f>
        <v>43709</v>
      </c>
      <c r="K532" s="113">
        <f>IF(I532=1,
IF(AND(OR(F532=0,F532=""),OR(G532=0,G532="")),Parámetros!$D$8-Parámetros!$B$8+1,
IF(AND(F532&lt;=Parámetros!$B$8,OR(G532&gt;Parámetros!$D$8,G532="",G532=0)),Parámetros!$D$8-Parámetros!$B$8+1,
IF(AND(F532&lt;=Parámetros!$B$8,G532&lt;=Parámetros!$D$8),IF(OR(G532="",G532=0),Parámetros!$D$8-Parámetros!$B$8+1,G532-Parámetros!$B$8+1),
IF(AND(F532&gt;Parámetros!$B$8,OR(G532&gt;Parámetros!$D$8,G532="",G532=0)),Parámetros!$D$8-F532+1,
IF(AND(F532&gt;Parámetros!$B$8,G532&lt;=Parámetros!$D$8),G532-F532+1))))),0)
-
IF(I532=1,
COUNTIFS('Selección días no hábiles'!A:A,
IF(OR(F532=0,F532="",F532&lt;Parámetros!$B$8),"&gt;="&amp;Parámetros!$B$8,"&gt;="&amp;Listas!F532),
'Selección días no hábiles'!A:A,
IF(OR(G532=0,G532="",G532&gt;=Parámetros!$D$8),"&lt;="&amp;Parámetros!$D$8,"&lt;="&amp;Listas!G532),
'Selección días no hábiles'!C:C,"X"),0)</f>
        <v>1</v>
      </c>
    </row>
    <row r="533" spans="1:11">
      <c r="A533" s="23"/>
      <c r="B533" s="152">
        <v>8048872</v>
      </c>
      <c r="C533" s="153" t="s">
        <v>754</v>
      </c>
      <c r="D533" s="153" t="s">
        <v>1799</v>
      </c>
      <c r="E533" s="154" t="s">
        <v>241</v>
      </c>
      <c r="F533" s="146">
        <v>0</v>
      </c>
      <c r="G533" s="146">
        <v>0</v>
      </c>
      <c r="H533" s="113">
        <f>+IF(AND(OR(F533="",F533=0),OR(G533="",G533=0)),1,IF(AND(OR(F533&lt;=Parámetros!$B$5,F533=0,F533=""),OR(G533&gt;Parámetros!$B$5,G533="",G533=0)),1,IF(AND(F533&gt;Parámetros!$B$5,F533&lt;=Parámetros!$D$5,OR(Listas!G533&gt;Parámetros!$B$5,G533="",G533=0)),1,0)))</f>
        <v>1</v>
      </c>
      <c r="I533" s="113">
        <f>+IF(AND(OR(F533="",F533=0),OR(G533="",G533=0)),1,IF(AND(OR(F533&lt;=Parámetros!$B$8,F533=0,F533=""),OR(G533&gt;Parámetros!$B$8,G533="",G533=0)),1,IF(AND(F533&gt;Parámetros!$B$8,F533&lt;=Parámetros!$D$8,OR(Listas!G533&gt;Parámetros!$B$8,G533="",G533=0)),1,0)))</f>
        <v>1</v>
      </c>
      <c r="J533" s="113">
        <f>IF(H533=1,
IF(AND(OR(F533=0,F533=""),OR(G533=0,G533="")),Parámetros!$D$5-Parámetros!$B$5+1,
IF(AND(OR(F533&lt;=Parámetros!$B$5,F533=0,F533=""),OR(G533&gt;Parámetros!$D$5,G533="",G533=0)),Parámetros!$D$5-Parámetros!$B$5+1,
IF(AND(OR(F533&lt;=Parámetros!$B$5,F533=0,F533=""),G533&lt;=Parámetros!$D$5),IF(OR(G533="",G533=0),Parámetros!$D$5-Parámetros!$B$5+1,G533-Parámetros!$B$5+1),
IF(AND(F533&gt;Parámetros!$B$5,OR(G533&gt;Parámetros!$D$5,G533="",G533=0)),Parámetros!$D$5-F533+1,
IF(AND(F533&gt;Parámetros!$B$5,G533&lt;=Parámetros!$D$5),G533-F533+1))))),0)
-
IF(H533=1,
COUNTIFS('Selección días no hábiles'!A:A,
IF(OR(F533=0,F533="",F533&lt;Parámetros!$B$5),"&gt;="&amp;Parámetros!$B$5,"&gt;="&amp;Listas!F533),
'Selección días no hábiles'!A:A,
IF(OR(G533=0,G533="",G533&gt;=Parámetros!$D$5),"&lt;="&amp;Parámetros!$D$5,"&lt;="&amp;Listas!G533),
'Selección días no hábiles'!C:C,"X"),0)</f>
        <v>43709</v>
      </c>
      <c r="K533" s="113">
        <f>IF(I533=1,
IF(AND(OR(F533=0,F533=""),OR(G533=0,G533="")),Parámetros!$D$8-Parámetros!$B$8+1,
IF(AND(F533&lt;=Parámetros!$B$8,OR(G533&gt;Parámetros!$D$8,G533="",G533=0)),Parámetros!$D$8-Parámetros!$B$8+1,
IF(AND(F533&lt;=Parámetros!$B$8,G533&lt;=Parámetros!$D$8),IF(OR(G533="",G533=0),Parámetros!$D$8-Parámetros!$B$8+1,G533-Parámetros!$B$8+1),
IF(AND(F533&gt;Parámetros!$B$8,OR(G533&gt;Parámetros!$D$8,G533="",G533=0)),Parámetros!$D$8-F533+1,
IF(AND(F533&gt;Parámetros!$B$8,G533&lt;=Parámetros!$D$8),G533-F533+1))))),0)
-
IF(I533=1,
COUNTIFS('Selección días no hábiles'!A:A,
IF(OR(F533=0,F533="",F533&lt;Parámetros!$B$8),"&gt;="&amp;Parámetros!$B$8,"&gt;="&amp;Listas!F533),
'Selección días no hábiles'!A:A,
IF(OR(G533=0,G533="",G533&gt;=Parámetros!$D$8),"&lt;="&amp;Parámetros!$D$8,"&lt;="&amp;Listas!G533),
'Selección días no hábiles'!C:C,"X"),0)</f>
        <v>1</v>
      </c>
    </row>
    <row r="534" spans="1:11">
      <c r="A534" s="23"/>
      <c r="B534" s="152">
        <v>17964214</v>
      </c>
      <c r="C534" s="153" t="s">
        <v>755</v>
      </c>
      <c r="D534" s="153" t="s">
        <v>1800</v>
      </c>
      <c r="E534" s="154" t="s">
        <v>241</v>
      </c>
      <c r="F534" s="146">
        <v>0</v>
      </c>
      <c r="G534" s="146">
        <v>0</v>
      </c>
      <c r="H534" s="113">
        <f>+IF(AND(OR(F534="",F534=0),OR(G534="",G534=0)),1,IF(AND(OR(F534&lt;=Parámetros!$B$5,F534=0,F534=""),OR(G534&gt;Parámetros!$B$5,G534="",G534=0)),1,IF(AND(F534&gt;Parámetros!$B$5,F534&lt;=Parámetros!$D$5,OR(Listas!G534&gt;Parámetros!$B$5,G534="",G534=0)),1,0)))</f>
        <v>1</v>
      </c>
      <c r="I534" s="113">
        <f>+IF(AND(OR(F534="",F534=0),OR(G534="",G534=0)),1,IF(AND(OR(F534&lt;=Parámetros!$B$8,F534=0,F534=""),OR(G534&gt;Parámetros!$B$8,G534="",G534=0)),1,IF(AND(F534&gt;Parámetros!$B$8,F534&lt;=Parámetros!$D$8,OR(Listas!G534&gt;Parámetros!$B$8,G534="",G534=0)),1,0)))</f>
        <v>1</v>
      </c>
      <c r="J534" s="113">
        <f>IF(H534=1,
IF(AND(OR(F534=0,F534=""),OR(G534=0,G534="")),Parámetros!$D$5-Parámetros!$B$5+1,
IF(AND(OR(F534&lt;=Parámetros!$B$5,F534=0,F534=""),OR(G534&gt;Parámetros!$D$5,G534="",G534=0)),Parámetros!$D$5-Parámetros!$B$5+1,
IF(AND(OR(F534&lt;=Parámetros!$B$5,F534=0,F534=""),G534&lt;=Parámetros!$D$5),IF(OR(G534="",G534=0),Parámetros!$D$5-Parámetros!$B$5+1,G534-Parámetros!$B$5+1),
IF(AND(F534&gt;Parámetros!$B$5,OR(G534&gt;Parámetros!$D$5,G534="",G534=0)),Parámetros!$D$5-F534+1,
IF(AND(F534&gt;Parámetros!$B$5,G534&lt;=Parámetros!$D$5),G534-F534+1))))),0)
-
IF(H534=1,
COUNTIFS('Selección días no hábiles'!A:A,
IF(OR(F534=0,F534="",F534&lt;Parámetros!$B$5),"&gt;="&amp;Parámetros!$B$5,"&gt;="&amp;Listas!F534),
'Selección días no hábiles'!A:A,
IF(OR(G534=0,G534="",G534&gt;=Parámetros!$D$5),"&lt;="&amp;Parámetros!$D$5,"&lt;="&amp;Listas!G534),
'Selección días no hábiles'!C:C,"X"),0)</f>
        <v>43709</v>
      </c>
      <c r="K534" s="113">
        <f>IF(I534=1,
IF(AND(OR(F534=0,F534=""),OR(G534=0,G534="")),Parámetros!$D$8-Parámetros!$B$8+1,
IF(AND(F534&lt;=Parámetros!$B$8,OR(G534&gt;Parámetros!$D$8,G534="",G534=0)),Parámetros!$D$8-Parámetros!$B$8+1,
IF(AND(F534&lt;=Parámetros!$B$8,G534&lt;=Parámetros!$D$8),IF(OR(G534="",G534=0),Parámetros!$D$8-Parámetros!$B$8+1,G534-Parámetros!$B$8+1),
IF(AND(F534&gt;Parámetros!$B$8,OR(G534&gt;Parámetros!$D$8,G534="",G534=0)),Parámetros!$D$8-F534+1,
IF(AND(F534&gt;Parámetros!$B$8,G534&lt;=Parámetros!$D$8),G534-F534+1))))),0)
-
IF(I534=1,
COUNTIFS('Selección días no hábiles'!A:A,
IF(OR(F534=0,F534="",F534&lt;Parámetros!$B$8),"&gt;="&amp;Parámetros!$B$8,"&gt;="&amp;Listas!F534),
'Selección días no hábiles'!A:A,
IF(OR(G534=0,G534="",G534&gt;=Parámetros!$D$8),"&lt;="&amp;Parámetros!$D$8,"&lt;="&amp;Listas!G534),
'Selección días no hábiles'!C:C,"X"),0)</f>
        <v>1</v>
      </c>
    </row>
    <row r="535" spans="1:11">
      <c r="A535" s="23"/>
      <c r="B535" s="152">
        <v>11210788</v>
      </c>
      <c r="C535" s="153" t="s">
        <v>756</v>
      </c>
      <c r="D535" s="153" t="s">
        <v>1801</v>
      </c>
      <c r="E535" s="154" t="s">
        <v>241</v>
      </c>
      <c r="F535" s="146">
        <v>0</v>
      </c>
      <c r="G535" s="146">
        <v>0</v>
      </c>
      <c r="H535" s="113">
        <f>+IF(AND(OR(F535="",F535=0),OR(G535="",G535=0)),1,IF(AND(OR(F535&lt;=Parámetros!$B$5,F535=0,F535=""),OR(G535&gt;Parámetros!$B$5,G535="",G535=0)),1,IF(AND(F535&gt;Parámetros!$B$5,F535&lt;=Parámetros!$D$5,OR(Listas!G535&gt;Parámetros!$B$5,G535="",G535=0)),1,0)))</f>
        <v>1</v>
      </c>
      <c r="I535" s="113">
        <f>+IF(AND(OR(F535="",F535=0),OR(G535="",G535=0)),1,IF(AND(OR(F535&lt;=Parámetros!$B$8,F535=0,F535=""),OR(G535&gt;Parámetros!$B$8,G535="",G535=0)),1,IF(AND(F535&gt;Parámetros!$B$8,F535&lt;=Parámetros!$D$8,OR(Listas!G535&gt;Parámetros!$B$8,G535="",G535=0)),1,0)))</f>
        <v>1</v>
      </c>
      <c r="J535" s="113">
        <f>IF(H535=1,
IF(AND(OR(F535=0,F535=""),OR(G535=0,G535="")),Parámetros!$D$5-Parámetros!$B$5+1,
IF(AND(OR(F535&lt;=Parámetros!$B$5,F535=0,F535=""),OR(G535&gt;Parámetros!$D$5,G535="",G535=0)),Parámetros!$D$5-Parámetros!$B$5+1,
IF(AND(OR(F535&lt;=Parámetros!$B$5,F535=0,F535=""),G535&lt;=Parámetros!$D$5),IF(OR(G535="",G535=0),Parámetros!$D$5-Parámetros!$B$5+1,G535-Parámetros!$B$5+1),
IF(AND(F535&gt;Parámetros!$B$5,OR(G535&gt;Parámetros!$D$5,G535="",G535=0)),Parámetros!$D$5-F535+1,
IF(AND(F535&gt;Parámetros!$B$5,G535&lt;=Parámetros!$D$5),G535-F535+1))))),0)
-
IF(H535=1,
COUNTIFS('Selección días no hábiles'!A:A,
IF(OR(F535=0,F535="",F535&lt;Parámetros!$B$5),"&gt;="&amp;Parámetros!$B$5,"&gt;="&amp;Listas!F535),
'Selección días no hábiles'!A:A,
IF(OR(G535=0,G535="",G535&gt;=Parámetros!$D$5),"&lt;="&amp;Parámetros!$D$5,"&lt;="&amp;Listas!G535),
'Selección días no hábiles'!C:C,"X"),0)</f>
        <v>43709</v>
      </c>
      <c r="K535" s="113">
        <f>IF(I535=1,
IF(AND(OR(F535=0,F535=""),OR(G535=0,G535="")),Parámetros!$D$8-Parámetros!$B$8+1,
IF(AND(F535&lt;=Parámetros!$B$8,OR(G535&gt;Parámetros!$D$8,G535="",G535=0)),Parámetros!$D$8-Parámetros!$B$8+1,
IF(AND(F535&lt;=Parámetros!$B$8,G535&lt;=Parámetros!$D$8),IF(OR(G535="",G535=0),Parámetros!$D$8-Parámetros!$B$8+1,G535-Parámetros!$B$8+1),
IF(AND(F535&gt;Parámetros!$B$8,OR(G535&gt;Parámetros!$D$8,G535="",G535=0)),Parámetros!$D$8-F535+1,
IF(AND(F535&gt;Parámetros!$B$8,G535&lt;=Parámetros!$D$8),G535-F535+1))))),0)
-
IF(I535=1,
COUNTIFS('Selección días no hábiles'!A:A,
IF(OR(F535=0,F535="",F535&lt;Parámetros!$B$8),"&gt;="&amp;Parámetros!$B$8,"&gt;="&amp;Listas!F535),
'Selección días no hábiles'!A:A,
IF(OR(G535=0,G535="",G535&gt;=Parámetros!$D$8),"&lt;="&amp;Parámetros!$D$8,"&lt;="&amp;Listas!G535),
'Selección días no hábiles'!C:C,"X"),0)</f>
        <v>1</v>
      </c>
    </row>
    <row r="536" spans="1:11">
      <c r="A536" s="23"/>
      <c r="B536" s="152">
        <v>14337272</v>
      </c>
      <c r="C536" s="153" t="s">
        <v>757</v>
      </c>
      <c r="D536" s="153" t="s">
        <v>1802</v>
      </c>
      <c r="E536" s="154" t="s">
        <v>241</v>
      </c>
      <c r="F536" s="146">
        <v>0</v>
      </c>
      <c r="G536" s="146">
        <v>0</v>
      </c>
      <c r="H536" s="113">
        <f>+IF(AND(OR(F536="",F536=0),OR(G536="",G536=0)),1,IF(AND(OR(F536&lt;=Parámetros!$B$5,F536=0,F536=""),OR(G536&gt;Parámetros!$B$5,G536="",G536=0)),1,IF(AND(F536&gt;Parámetros!$B$5,F536&lt;=Parámetros!$D$5,OR(Listas!G536&gt;Parámetros!$B$5,G536="",G536=0)),1,0)))</f>
        <v>1</v>
      </c>
      <c r="I536" s="113">
        <f>+IF(AND(OR(F536="",F536=0),OR(G536="",G536=0)),1,IF(AND(OR(F536&lt;=Parámetros!$B$8,F536=0,F536=""),OR(G536&gt;Parámetros!$B$8,G536="",G536=0)),1,IF(AND(F536&gt;Parámetros!$B$8,F536&lt;=Parámetros!$D$8,OR(Listas!G536&gt;Parámetros!$B$8,G536="",G536=0)),1,0)))</f>
        <v>1</v>
      </c>
      <c r="J536" s="113">
        <f>IF(H536=1,
IF(AND(OR(F536=0,F536=""),OR(G536=0,G536="")),Parámetros!$D$5-Parámetros!$B$5+1,
IF(AND(OR(F536&lt;=Parámetros!$B$5,F536=0,F536=""),OR(G536&gt;Parámetros!$D$5,G536="",G536=0)),Parámetros!$D$5-Parámetros!$B$5+1,
IF(AND(OR(F536&lt;=Parámetros!$B$5,F536=0,F536=""),G536&lt;=Parámetros!$D$5),IF(OR(G536="",G536=0),Parámetros!$D$5-Parámetros!$B$5+1,G536-Parámetros!$B$5+1),
IF(AND(F536&gt;Parámetros!$B$5,OR(G536&gt;Parámetros!$D$5,G536="",G536=0)),Parámetros!$D$5-F536+1,
IF(AND(F536&gt;Parámetros!$B$5,G536&lt;=Parámetros!$D$5),G536-F536+1))))),0)
-
IF(H536=1,
COUNTIFS('Selección días no hábiles'!A:A,
IF(OR(F536=0,F536="",F536&lt;Parámetros!$B$5),"&gt;="&amp;Parámetros!$B$5,"&gt;="&amp;Listas!F536),
'Selección días no hábiles'!A:A,
IF(OR(G536=0,G536="",G536&gt;=Parámetros!$D$5),"&lt;="&amp;Parámetros!$D$5,"&lt;="&amp;Listas!G536),
'Selección días no hábiles'!C:C,"X"),0)</f>
        <v>43709</v>
      </c>
      <c r="K536" s="113">
        <f>IF(I536=1,
IF(AND(OR(F536=0,F536=""),OR(G536=0,G536="")),Parámetros!$D$8-Parámetros!$B$8+1,
IF(AND(F536&lt;=Parámetros!$B$8,OR(G536&gt;Parámetros!$D$8,G536="",G536=0)),Parámetros!$D$8-Parámetros!$B$8+1,
IF(AND(F536&lt;=Parámetros!$B$8,G536&lt;=Parámetros!$D$8),IF(OR(G536="",G536=0),Parámetros!$D$8-Parámetros!$B$8+1,G536-Parámetros!$B$8+1),
IF(AND(F536&gt;Parámetros!$B$8,OR(G536&gt;Parámetros!$D$8,G536="",G536=0)),Parámetros!$D$8-F536+1,
IF(AND(F536&gt;Parámetros!$B$8,G536&lt;=Parámetros!$D$8),G536-F536+1))))),0)
-
IF(I536=1,
COUNTIFS('Selección días no hábiles'!A:A,
IF(OR(F536=0,F536="",F536&lt;Parámetros!$B$8),"&gt;="&amp;Parámetros!$B$8,"&gt;="&amp;Listas!F536),
'Selección días no hábiles'!A:A,
IF(OR(G536=0,G536="",G536&gt;=Parámetros!$D$8),"&lt;="&amp;Parámetros!$D$8,"&lt;="&amp;Listas!G536),
'Selección días no hábiles'!C:C,"X"),0)</f>
        <v>1</v>
      </c>
    </row>
    <row r="537" spans="1:11">
      <c r="A537" s="23"/>
      <c r="B537" s="152">
        <v>94686302</v>
      </c>
      <c r="C537" s="153" t="s">
        <v>758</v>
      </c>
      <c r="D537" s="153" t="s">
        <v>1803</v>
      </c>
      <c r="E537" s="154" t="s">
        <v>241</v>
      </c>
      <c r="F537" s="146">
        <v>0</v>
      </c>
      <c r="G537" s="146">
        <v>0</v>
      </c>
      <c r="H537" s="113">
        <f>+IF(AND(OR(F537="",F537=0),OR(G537="",G537=0)),1,IF(AND(OR(F537&lt;=Parámetros!$B$5,F537=0,F537=""),OR(G537&gt;Parámetros!$B$5,G537="",G537=0)),1,IF(AND(F537&gt;Parámetros!$B$5,F537&lt;=Parámetros!$D$5,OR(Listas!G537&gt;Parámetros!$B$5,G537="",G537=0)),1,0)))</f>
        <v>1</v>
      </c>
      <c r="I537" s="113">
        <f>+IF(AND(OR(F537="",F537=0),OR(G537="",G537=0)),1,IF(AND(OR(F537&lt;=Parámetros!$B$8,F537=0,F537=""),OR(G537&gt;Parámetros!$B$8,G537="",G537=0)),1,IF(AND(F537&gt;Parámetros!$B$8,F537&lt;=Parámetros!$D$8,OR(Listas!G537&gt;Parámetros!$B$8,G537="",G537=0)),1,0)))</f>
        <v>1</v>
      </c>
      <c r="J537" s="113">
        <f>IF(H537=1,
IF(AND(OR(F537=0,F537=""),OR(G537=0,G537="")),Parámetros!$D$5-Parámetros!$B$5+1,
IF(AND(OR(F537&lt;=Parámetros!$B$5,F537=0,F537=""),OR(G537&gt;Parámetros!$D$5,G537="",G537=0)),Parámetros!$D$5-Parámetros!$B$5+1,
IF(AND(OR(F537&lt;=Parámetros!$B$5,F537=0,F537=""),G537&lt;=Parámetros!$D$5),IF(OR(G537="",G537=0),Parámetros!$D$5-Parámetros!$B$5+1,G537-Parámetros!$B$5+1),
IF(AND(F537&gt;Parámetros!$B$5,OR(G537&gt;Parámetros!$D$5,G537="",G537=0)),Parámetros!$D$5-F537+1,
IF(AND(F537&gt;Parámetros!$B$5,G537&lt;=Parámetros!$D$5),G537-F537+1))))),0)
-
IF(H537=1,
COUNTIFS('Selección días no hábiles'!A:A,
IF(OR(F537=0,F537="",F537&lt;Parámetros!$B$5),"&gt;="&amp;Parámetros!$B$5,"&gt;="&amp;Listas!F537),
'Selección días no hábiles'!A:A,
IF(OR(G537=0,G537="",G537&gt;=Parámetros!$D$5),"&lt;="&amp;Parámetros!$D$5,"&lt;="&amp;Listas!G537),
'Selección días no hábiles'!C:C,"X"),0)</f>
        <v>43709</v>
      </c>
      <c r="K537" s="113">
        <f>IF(I537=1,
IF(AND(OR(F537=0,F537=""),OR(G537=0,G537="")),Parámetros!$D$8-Parámetros!$B$8+1,
IF(AND(F537&lt;=Parámetros!$B$8,OR(G537&gt;Parámetros!$D$8,G537="",G537=0)),Parámetros!$D$8-Parámetros!$B$8+1,
IF(AND(F537&lt;=Parámetros!$B$8,G537&lt;=Parámetros!$D$8),IF(OR(G537="",G537=0),Parámetros!$D$8-Parámetros!$B$8+1,G537-Parámetros!$B$8+1),
IF(AND(F537&gt;Parámetros!$B$8,OR(G537&gt;Parámetros!$D$8,G537="",G537=0)),Parámetros!$D$8-F537+1,
IF(AND(F537&gt;Parámetros!$B$8,G537&lt;=Parámetros!$D$8),G537-F537+1))))),0)
-
IF(I537=1,
COUNTIFS('Selección días no hábiles'!A:A,
IF(OR(F537=0,F537="",F537&lt;Parámetros!$B$8),"&gt;="&amp;Parámetros!$B$8,"&gt;="&amp;Listas!F537),
'Selección días no hábiles'!A:A,
IF(OR(G537=0,G537="",G537&gt;=Parámetros!$D$8),"&lt;="&amp;Parámetros!$D$8,"&lt;="&amp;Listas!G537),
'Selección días no hábiles'!C:C,"X"),0)</f>
        <v>1</v>
      </c>
    </row>
    <row r="538" spans="1:11">
      <c r="A538" s="23"/>
      <c r="B538" s="152" t="s">
        <v>270</v>
      </c>
      <c r="C538" s="153" t="s">
        <v>759</v>
      </c>
      <c r="D538" s="153" t="s">
        <v>1804</v>
      </c>
      <c r="E538" s="154" t="s">
        <v>241</v>
      </c>
      <c r="F538" s="146">
        <v>0</v>
      </c>
      <c r="G538" s="146">
        <v>0</v>
      </c>
      <c r="H538" s="113">
        <f>+IF(AND(OR(F538="",F538=0),OR(G538="",G538=0)),1,IF(AND(OR(F538&lt;=Parámetros!$B$5,F538=0,F538=""),OR(G538&gt;Parámetros!$B$5,G538="",G538=0)),1,IF(AND(F538&gt;Parámetros!$B$5,F538&lt;=Parámetros!$D$5,OR(Listas!G538&gt;Parámetros!$B$5,G538="",G538=0)),1,0)))</f>
        <v>1</v>
      </c>
      <c r="I538" s="113">
        <f>+IF(AND(OR(F538="",F538=0),OR(G538="",G538=0)),1,IF(AND(OR(F538&lt;=Parámetros!$B$8,F538=0,F538=""),OR(G538&gt;Parámetros!$B$8,G538="",G538=0)),1,IF(AND(F538&gt;Parámetros!$B$8,F538&lt;=Parámetros!$D$8,OR(Listas!G538&gt;Parámetros!$B$8,G538="",G538=0)),1,0)))</f>
        <v>1</v>
      </c>
      <c r="J538" s="113">
        <f>IF(H538=1,
IF(AND(OR(F538=0,F538=""),OR(G538=0,G538="")),Parámetros!$D$5-Parámetros!$B$5+1,
IF(AND(OR(F538&lt;=Parámetros!$B$5,F538=0,F538=""),OR(G538&gt;Parámetros!$D$5,G538="",G538=0)),Parámetros!$D$5-Parámetros!$B$5+1,
IF(AND(OR(F538&lt;=Parámetros!$B$5,F538=0,F538=""),G538&lt;=Parámetros!$D$5),IF(OR(G538="",G538=0),Parámetros!$D$5-Parámetros!$B$5+1,G538-Parámetros!$B$5+1),
IF(AND(F538&gt;Parámetros!$B$5,OR(G538&gt;Parámetros!$D$5,G538="",G538=0)),Parámetros!$D$5-F538+1,
IF(AND(F538&gt;Parámetros!$B$5,G538&lt;=Parámetros!$D$5),G538-F538+1))))),0)
-
IF(H538=1,
COUNTIFS('Selección días no hábiles'!A:A,
IF(OR(F538=0,F538="",F538&lt;Parámetros!$B$5),"&gt;="&amp;Parámetros!$B$5,"&gt;="&amp;Listas!F538),
'Selección días no hábiles'!A:A,
IF(OR(G538=0,G538="",G538&gt;=Parámetros!$D$5),"&lt;="&amp;Parámetros!$D$5,"&lt;="&amp;Listas!G538),
'Selección días no hábiles'!C:C,"X"),0)</f>
        <v>43709</v>
      </c>
      <c r="K538" s="113">
        <f>IF(I538=1,
IF(AND(OR(F538=0,F538=""),OR(G538=0,G538="")),Parámetros!$D$8-Parámetros!$B$8+1,
IF(AND(F538&lt;=Parámetros!$B$8,OR(G538&gt;Parámetros!$D$8,G538="",G538=0)),Parámetros!$D$8-Parámetros!$B$8+1,
IF(AND(F538&lt;=Parámetros!$B$8,G538&lt;=Parámetros!$D$8),IF(OR(G538="",G538=0),Parámetros!$D$8-Parámetros!$B$8+1,G538-Parámetros!$B$8+1),
IF(AND(F538&gt;Parámetros!$B$8,OR(G538&gt;Parámetros!$D$8,G538="",G538=0)),Parámetros!$D$8-F538+1,
IF(AND(F538&gt;Parámetros!$B$8,G538&lt;=Parámetros!$D$8),G538-F538+1))))),0)
-
IF(I538=1,
COUNTIFS('Selección días no hábiles'!A:A,
IF(OR(F538=0,F538="",F538&lt;Parámetros!$B$8),"&gt;="&amp;Parámetros!$B$8,"&gt;="&amp;Listas!F538),
'Selección días no hábiles'!A:A,
IF(OR(G538=0,G538="",G538&gt;=Parámetros!$D$8),"&lt;="&amp;Parámetros!$D$8,"&lt;="&amp;Listas!G538),
'Selección días no hábiles'!C:C,"X"),0)</f>
        <v>1</v>
      </c>
    </row>
    <row r="539" spans="1:11">
      <c r="A539" s="23"/>
      <c r="B539" s="152">
        <v>17516136</v>
      </c>
      <c r="C539" s="153" t="s">
        <v>320</v>
      </c>
      <c r="D539" s="153" t="s">
        <v>1805</v>
      </c>
      <c r="E539" s="154" t="s">
        <v>241</v>
      </c>
      <c r="F539" s="146">
        <v>0</v>
      </c>
      <c r="G539" s="146">
        <v>0</v>
      </c>
      <c r="H539" s="113">
        <f>+IF(AND(OR(F539="",F539=0),OR(G539="",G539=0)),1,IF(AND(OR(F539&lt;=Parámetros!$B$5,F539=0,F539=""),OR(G539&gt;Parámetros!$B$5,G539="",G539=0)),1,IF(AND(F539&gt;Parámetros!$B$5,F539&lt;=Parámetros!$D$5,OR(Listas!G539&gt;Parámetros!$B$5,G539="",G539=0)),1,0)))</f>
        <v>1</v>
      </c>
      <c r="I539" s="113">
        <f>+IF(AND(OR(F539="",F539=0),OR(G539="",G539=0)),1,IF(AND(OR(F539&lt;=Parámetros!$B$8,F539=0,F539=""),OR(G539&gt;Parámetros!$B$8,G539="",G539=0)),1,IF(AND(F539&gt;Parámetros!$B$8,F539&lt;=Parámetros!$D$8,OR(Listas!G539&gt;Parámetros!$B$8,G539="",G539=0)),1,0)))</f>
        <v>1</v>
      </c>
      <c r="J539" s="113">
        <f>IF(H539=1,
IF(AND(OR(F539=0,F539=""),OR(G539=0,G539="")),Parámetros!$D$5-Parámetros!$B$5+1,
IF(AND(OR(F539&lt;=Parámetros!$B$5,F539=0,F539=""),OR(G539&gt;Parámetros!$D$5,G539="",G539=0)),Parámetros!$D$5-Parámetros!$B$5+1,
IF(AND(OR(F539&lt;=Parámetros!$B$5,F539=0,F539=""),G539&lt;=Parámetros!$D$5),IF(OR(G539="",G539=0),Parámetros!$D$5-Parámetros!$B$5+1,G539-Parámetros!$B$5+1),
IF(AND(F539&gt;Parámetros!$B$5,OR(G539&gt;Parámetros!$D$5,G539="",G539=0)),Parámetros!$D$5-F539+1,
IF(AND(F539&gt;Parámetros!$B$5,G539&lt;=Parámetros!$D$5),G539-F539+1))))),0)
-
IF(H539=1,
COUNTIFS('Selección días no hábiles'!A:A,
IF(OR(F539=0,F539="",F539&lt;Parámetros!$B$5),"&gt;="&amp;Parámetros!$B$5,"&gt;="&amp;Listas!F539),
'Selección días no hábiles'!A:A,
IF(OR(G539=0,G539="",G539&gt;=Parámetros!$D$5),"&lt;="&amp;Parámetros!$D$5,"&lt;="&amp;Listas!G539),
'Selección días no hábiles'!C:C,"X"),0)</f>
        <v>43709</v>
      </c>
      <c r="K539" s="113">
        <f>IF(I539=1,
IF(AND(OR(F539=0,F539=""),OR(G539=0,G539="")),Parámetros!$D$8-Parámetros!$B$8+1,
IF(AND(F539&lt;=Parámetros!$B$8,OR(G539&gt;Parámetros!$D$8,G539="",G539=0)),Parámetros!$D$8-Parámetros!$B$8+1,
IF(AND(F539&lt;=Parámetros!$B$8,G539&lt;=Parámetros!$D$8),IF(OR(G539="",G539=0),Parámetros!$D$8-Parámetros!$B$8+1,G539-Parámetros!$B$8+1),
IF(AND(F539&gt;Parámetros!$B$8,OR(G539&gt;Parámetros!$D$8,G539="",G539=0)),Parámetros!$D$8-F539+1,
IF(AND(F539&gt;Parámetros!$B$8,G539&lt;=Parámetros!$D$8),G539-F539+1))))),0)
-
IF(I539=1,
COUNTIFS('Selección días no hábiles'!A:A,
IF(OR(F539=0,F539="",F539&lt;Parámetros!$B$8),"&gt;="&amp;Parámetros!$B$8,"&gt;="&amp;Listas!F539),
'Selección días no hábiles'!A:A,
IF(OR(G539=0,G539="",G539&gt;=Parámetros!$D$8),"&lt;="&amp;Parámetros!$D$8,"&lt;="&amp;Listas!G539),
'Selección días no hábiles'!C:C,"X"),0)</f>
        <v>1</v>
      </c>
    </row>
    <row r="540" spans="1:11">
      <c r="A540" s="23"/>
      <c r="B540" s="152">
        <v>36326716</v>
      </c>
      <c r="C540" s="153" t="s">
        <v>760</v>
      </c>
      <c r="D540" s="153" t="s">
        <v>1806</v>
      </c>
      <c r="E540" s="154" t="s">
        <v>241</v>
      </c>
      <c r="F540" s="146">
        <v>0</v>
      </c>
      <c r="G540" s="146">
        <v>0</v>
      </c>
      <c r="H540" s="113">
        <f>+IF(AND(OR(F540="",F540=0),OR(G540="",G540=0)),1,IF(AND(OR(F540&lt;=Parámetros!$B$5,F540=0,F540=""),OR(G540&gt;Parámetros!$B$5,G540="",G540=0)),1,IF(AND(F540&gt;Parámetros!$B$5,F540&lt;=Parámetros!$D$5,OR(Listas!G540&gt;Parámetros!$B$5,G540="",G540=0)),1,0)))</f>
        <v>1</v>
      </c>
      <c r="I540" s="113">
        <f>+IF(AND(OR(F540="",F540=0),OR(G540="",G540=0)),1,IF(AND(OR(F540&lt;=Parámetros!$B$8,F540=0,F540=""),OR(G540&gt;Parámetros!$B$8,G540="",G540=0)),1,IF(AND(F540&gt;Parámetros!$B$8,F540&lt;=Parámetros!$D$8,OR(Listas!G540&gt;Parámetros!$B$8,G540="",G540=0)),1,0)))</f>
        <v>1</v>
      </c>
      <c r="J540" s="113">
        <f>IF(H540=1,
IF(AND(OR(F540=0,F540=""),OR(G540=0,G540="")),Parámetros!$D$5-Parámetros!$B$5+1,
IF(AND(OR(F540&lt;=Parámetros!$B$5,F540=0,F540=""),OR(G540&gt;Parámetros!$D$5,G540="",G540=0)),Parámetros!$D$5-Parámetros!$B$5+1,
IF(AND(OR(F540&lt;=Parámetros!$B$5,F540=0,F540=""),G540&lt;=Parámetros!$D$5),IF(OR(G540="",G540=0),Parámetros!$D$5-Parámetros!$B$5+1,G540-Parámetros!$B$5+1),
IF(AND(F540&gt;Parámetros!$B$5,OR(G540&gt;Parámetros!$D$5,G540="",G540=0)),Parámetros!$D$5-F540+1,
IF(AND(F540&gt;Parámetros!$B$5,G540&lt;=Parámetros!$D$5),G540-F540+1))))),0)
-
IF(H540=1,
COUNTIFS('Selección días no hábiles'!A:A,
IF(OR(F540=0,F540="",F540&lt;Parámetros!$B$5),"&gt;="&amp;Parámetros!$B$5,"&gt;="&amp;Listas!F540),
'Selección días no hábiles'!A:A,
IF(OR(G540=0,G540="",G540&gt;=Parámetros!$D$5),"&lt;="&amp;Parámetros!$D$5,"&lt;="&amp;Listas!G540),
'Selección días no hábiles'!C:C,"X"),0)</f>
        <v>43709</v>
      </c>
      <c r="K540" s="113">
        <f>IF(I540=1,
IF(AND(OR(F540=0,F540=""),OR(G540=0,G540="")),Parámetros!$D$8-Parámetros!$B$8+1,
IF(AND(F540&lt;=Parámetros!$B$8,OR(G540&gt;Parámetros!$D$8,G540="",G540=0)),Parámetros!$D$8-Parámetros!$B$8+1,
IF(AND(F540&lt;=Parámetros!$B$8,G540&lt;=Parámetros!$D$8),IF(OR(G540="",G540=0),Parámetros!$D$8-Parámetros!$B$8+1,G540-Parámetros!$B$8+1),
IF(AND(F540&gt;Parámetros!$B$8,OR(G540&gt;Parámetros!$D$8,G540="",G540=0)),Parámetros!$D$8-F540+1,
IF(AND(F540&gt;Parámetros!$B$8,G540&lt;=Parámetros!$D$8),G540-F540+1))))),0)
-
IF(I540=1,
COUNTIFS('Selección días no hábiles'!A:A,
IF(OR(F540=0,F540="",F540&lt;Parámetros!$B$8),"&gt;="&amp;Parámetros!$B$8,"&gt;="&amp;Listas!F540),
'Selección días no hábiles'!A:A,
IF(OR(G540=0,G540="",G540&gt;=Parámetros!$D$8),"&lt;="&amp;Parámetros!$D$8,"&lt;="&amp;Listas!G540),
'Selección días no hábiles'!C:C,"X"),0)</f>
        <v>1</v>
      </c>
    </row>
    <row r="541" spans="1:11">
      <c r="A541" s="23"/>
      <c r="B541" s="152">
        <v>34330799</v>
      </c>
      <c r="C541" s="153" t="s">
        <v>761</v>
      </c>
      <c r="D541" s="153" t="s">
        <v>1807</v>
      </c>
      <c r="E541" s="154" t="s">
        <v>241</v>
      </c>
      <c r="F541" s="146">
        <v>0</v>
      </c>
      <c r="G541" s="146">
        <v>0</v>
      </c>
      <c r="H541" s="113">
        <f>+IF(AND(OR(F541="",F541=0),OR(G541="",G541=0)),1,IF(AND(OR(F541&lt;=Parámetros!$B$5,F541=0,F541=""),OR(G541&gt;Parámetros!$B$5,G541="",G541=0)),1,IF(AND(F541&gt;Parámetros!$B$5,F541&lt;=Parámetros!$D$5,OR(Listas!G541&gt;Parámetros!$B$5,G541="",G541=0)),1,0)))</f>
        <v>1</v>
      </c>
      <c r="I541" s="113">
        <f>+IF(AND(OR(F541="",F541=0),OR(G541="",G541=0)),1,IF(AND(OR(F541&lt;=Parámetros!$B$8,F541=0,F541=""),OR(G541&gt;Parámetros!$B$8,G541="",G541=0)),1,IF(AND(F541&gt;Parámetros!$B$8,F541&lt;=Parámetros!$D$8,OR(Listas!G541&gt;Parámetros!$B$8,G541="",G541=0)),1,0)))</f>
        <v>1</v>
      </c>
      <c r="J541" s="113">
        <f>IF(H541=1,
IF(AND(OR(F541=0,F541=""),OR(G541=0,G541="")),Parámetros!$D$5-Parámetros!$B$5+1,
IF(AND(OR(F541&lt;=Parámetros!$B$5,F541=0,F541=""),OR(G541&gt;Parámetros!$D$5,G541="",G541=0)),Parámetros!$D$5-Parámetros!$B$5+1,
IF(AND(OR(F541&lt;=Parámetros!$B$5,F541=0,F541=""),G541&lt;=Parámetros!$D$5),IF(OR(G541="",G541=0),Parámetros!$D$5-Parámetros!$B$5+1,G541-Parámetros!$B$5+1),
IF(AND(F541&gt;Parámetros!$B$5,OR(G541&gt;Parámetros!$D$5,G541="",G541=0)),Parámetros!$D$5-F541+1,
IF(AND(F541&gt;Parámetros!$B$5,G541&lt;=Parámetros!$D$5),G541-F541+1))))),0)
-
IF(H541=1,
COUNTIFS('Selección días no hábiles'!A:A,
IF(OR(F541=0,F541="",F541&lt;Parámetros!$B$5),"&gt;="&amp;Parámetros!$B$5,"&gt;="&amp;Listas!F541),
'Selección días no hábiles'!A:A,
IF(OR(G541=0,G541="",G541&gt;=Parámetros!$D$5),"&lt;="&amp;Parámetros!$D$5,"&lt;="&amp;Listas!G541),
'Selección días no hábiles'!C:C,"X"),0)</f>
        <v>43709</v>
      </c>
      <c r="K541" s="113">
        <f>IF(I541=1,
IF(AND(OR(F541=0,F541=""),OR(G541=0,G541="")),Parámetros!$D$8-Parámetros!$B$8+1,
IF(AND(F541&lt;=Parámetros!$B$8,OR(G541&gt;Parámetros!$D$8,G541="",G541=0)),Parámetros!$D$8-Parámetros!$B$8+1,
IF(AND(F541&lt;=Parámetros!$B$8,G541&lt;=Parámetros!$D$8),IF(OR(G541="",G541=0),Parámetros!$D$8-Parámetros!$B$8+1,G541-Parámetros!$B$8+1),
IF(AND(F541&gt;Parámetros!$B$8,OR(G541&gt;Parámetros!$D$8,G541="",G541=0)),Parámetros!$D$8-F541+1,
IF(AND(F541&gt;Parámetros!$B$8,G541&lt;=Parámetros!$D$8),G541-F541+1))))),0)
-
IF(I541=1,
COUNTIFS('Selección días no hábiles'!A:A,
IF(OR(F541=0,F541="",F541&lt;Parámetros!$B$8),"&gt;="&amp;Parámetros!$B$8,"&gt;="&amp;Listas!F541),
'Selección días no hábiles'!A:A,
IF(OR(G541=0,G541="",G541&gt;=Parámetros!$D$8),"&lt;="&amp;Parámetros!$D$8,"&lt;="&amp;Listas!G541),
'Selección días no hábiles'!C:C,"X"),0)</f>
        <v>1</v>
      </c>
    </row>
    <row r="542" spans="1:11">
      <c r="A542" s="23"/>
      <c r="B542" s="152">
        <v>94450889</v>
      </c>
      <c r="C542" s="153" t="s">
        <v>762</v>
      </c>
      <c r="D542" s="153" t="s">
        <v>1808</v>
      </c>
      <c r="E542" s="154" t="s">
        <v>241</v>
      </c>
      <c r="F542" s="146">
        <v>0</v>
      </c>
      <c r="G542" s="146">
        <v>0</v>
      </c>
      <c r="H542" s="113">
        <f>+IF(AND(OR(F542="",F542=0),OR(G542="",G542=0)),1,IF(AND(OR(F542&lt;=Parámetros!$B$5,F542=0,F542=""),OR(G542&gt;Parámetros!$B$5,G542="",G542=0)),1,IF(AND(F542&gt;Parámetros!$B$5,F542&lt;=Parámetros!$D$5,OR(Listas!G542&gt;Parámetros!$B$5,G542="",G542=0)),1,0)))</f>
        <v>1</v>
      </c>
      <c r="I542" s="113">
        <f>+IF(AND(OR(F542="",F542=0),OR(G542="",G542=0)),1,IF(AND(OR(F542&lt;=Parámetros!$B$8,F542=0,F542=""),OR(G542&gt;Parámetros!$B$8,G542="",G542=0)),1,IF(AND(F542&gt;Parámetros!$B$8,F542&lt;=Parámetros!$D$8,OR(Listas!G542&gt;Parámetros!$B$8,G542="",G542=0)),1,0)))</f>
        <v>1</v>
      </c>
      <c r="J542" s="113">
        <f>IF(H542=1,
IF(AND(OR(F542=0,F542=""),OR(G542=0,G542="")),Parámetros!$D$5-Parámetros!$B$5+1,
IF(AND(OR(F542&lt;=Parámetros!$B$5,F542=0,F542=""),OR(G542&gt;Parámetros!$D$5,G542="",G542=0)),Parámetros!$D$5-Parámetros!$B$5+1,
IF(AND(OR(F542&lt;=Parámetros!$B$5,F542=0,F542=""),G542&lt;=Parámetros!$D$5),IF(OR(G542="",G542=0),Parámetros!$D$5-Parámetros!$B$5+1,G542-Parámetros!$B$5+1),
IF(AND(F542&gt;Parámetros!$B$5,OR(G542&gt;Parámetros!$D$5,G542="",G542=0)),Parámetros!$D$5-F542+1,
IF(AND(F542&gt;Parámetros!$B$5,G542&lt;=Parámetros!$D$5),G542-F542+1))))),0)
-
IF(H542=1,
COUNTIFS('Selección días no hábiles'!A:A,
IF(OR(F542=0,F542="",F542&lt;Parámetros!$B$5),"&gt;="&amp;Parámetros!$B$5,"&gt;="&amp;Listas!F542),
'Selección días no hábiles'!A:A,
IF(OR(G542=0,G542="",G542&gt;=Parámetros!$D$5),"&lt;="&amp;Parámetros!$D$5,"&lt;="&amp;Listas!G542),
'Selección días no hábiles'!C:C,"X"),0)</f>
        <v>43709</v>
      </c>
      <c r="K542" s="113">
        <f>IF(I542=1,
IF(AND(OR(F542=0,F542=""),OR(G542=0,G542="")),Parámetros!$D$8-Parámetros!$B$8+1,
IF(AND(F542&lt;=Parámetros!$B$8,OR(G542&gt;Parámetros!$D$8,G542="",G542=0)),Parámetros!$D$8-Parámetros!$B$8+1,
IF(AND(F542&lt;=Parámetros!$B$8,G542&lt;=Parámetros!$D$8),IF(OR(G542="",G542=0),Parámetros!$D$8-Parámetros!$B$8+1,G542-Parámetros!$B$8+1),
IF(AND(F542&gt;Parámetros!$B$8,OR(G542&gt;Parámetros!$D$8,G542="",G542=0)),Parámetros!$D$8-F542+1,
IF(AND(F542&gt;Parámetros!$B$8,G542&lt;=Parámetros!$D$8),G542-F542+1))))),0)
-
IF(I542=1,
COUNTIFS('Selección días no hábiles'!A:A,
IF(OR(F542=0,F542="",F542&lt;Parámetros!$B$8),"&gt;="&amp;Parámetros!$B$8,"&gt;="&amp;Listas!F542),
'Selección días no hábiles'!A:A,
IF(OR(G542=0,G542="",G542&gt;=Parámetros!$D$8),"&lt;="&amp;Parámetros!$D$8,"&lt;="&amp;Listas!G542),
'Selección días no hábiles'!C:C,"X"),0)</f>
        <v>1</v>
      </c>
    </row>
    <row r="543" spans="1:11">
      <c r="A543" s="23"/>
      <c r="B543" s="152">
        <v>26594734</v>
      </c>
      <c r="C543" s="153" t="s">
        <v>763</v>
      </c>
      <c r="D543" s="153" t="s">
        <v>1809</v>
      </c>
      <c r="E543" s="154" t="s">
        <v>241</v>
      </c>
      <c r="F543" s="146">
        <v>0</v>
      </c>
      <c r="G543" s="146">
        <v>0</v>
      </c>
      <c r="H543" s="113">
        <f>+IF(AND(OR(F543="",F543=0),OR(G543="",G543=0)),1,IF(AND(OR(F543&lt;=Parámetros!$B$5,F543=0,F543=""),OR(G543&gt;Parámetros!$B$5,G543="",G543=0)),1,IF(AND(F543&gt;Parámetros!$B$5,F543&lt;=Parámetros!$D$5,OR(Listas!G543&gt;Parámetros!$B$5,G543="",G543=0)),1,0)))</f>
        <v>1</v>
      </c>
      <c r="I543" s="113">
        <f>+IF(AND(OR(F543="",F543=0),OR(G543="",G543=0)),1,IF(AND(OR(F543&lt;=Parámetros!$B$8,F543=0,F543=""),OR(G543&gt;Parámetros!$B$8,G543="",G543=0)),1,IF(AND(F543&gt;Parámetros!$B$8,F543&lt;=Parámetros!$D$8,OR(Listas!G543&gt;Parámetros!$B$8,G543="",G543=0)),1,0)))</f>
        <v>1</v>
      </c>
      <c r="J543" s="113">
        <f>IF(H543=1,
IF(AND(OR(F543=0,F543=""),OR(G543=0,G543="")),Parámetros!$D$5-Parámetros!$B$5+1,
IF(AND(OR(F543&lt;=Parámetros!$B$5,F543=0,F543=""),OR(G543&gt;Parámetros!$D$5,G543="",G543=0)),Parámetros!$D$5-Parámetros!$B$5+1,
IF(AND(OR(F543&lt;=Parámetros!$B$5,F543=0,F543=""),G543&lt;=Parámetros!$D$5),IF(OR(G543="",G543=0),Parámetros!$D$5-Parámetros!$B$5+1,G543-Parámetros!$B$5+1),
IF(AND(F543&gt;Parámetros!$B$5,OR(G543&gt;Parámetros!$D$5,G543="",G543=0)),Parámetros!$D$5-F543+1,
IF(AND(F543&gt;Parámetros!$B$5,G543&lt;=Parámetros!$D$5),G543-F543+1))))),0)
-
IF(H543=1,
COUNTIFS('Selección días no hábiles'!A:A,
IF(OR(F543=0,F543="",F543&lt;Parámetros!$B$5),"&gt;="&amp;Parámetros!$B$5,"&gt;="&amp;Listas!F543),
'Selección días no hábiles'!A:A,
IF(OR(G543=0,G543="",G543&gt;=Parámetros!$D$5),"&lt;="&amp;Parámetros!$D$5,"&lt;="&amp;Listas!G543),
'Selección días no hábiles'!C:C,"X"),0)</f>
        <v>43709</v>
      </c>
      <c r="K543" s="113">
        <f>IF(I543=1,
IF(AND(OR(F543=0,F543=""),OR(G543=0,G543="")),Parámetros!$D$8-Parámetros!$B$8+1,
IF(AND(F543&lt;=Parámetros!$B$8,OR(G543&gt;Parámetros!$D$8,G543="",G543=0)),Parámetros!$D$8-Parámetros!$B$8+1,
IF(AND(F543&lt;=Parámetros!$B$8,G543&lt;=Parámetros!$D$8),IF(OR(G543="",G543=0),Parámetros!$D$8-Parámetros!$B$8+1,G543-Parámetros!$B$8+1),
IF(AND(F543&gt;Parámetros!$B$8,OR(G543&gt;Parámetros!$D$8,G543="",G543=0)),Parámetros!$D$8-F543+1,
IF(AND(F543&gt;Parámetros!$B$8,G543&lt;=Parámetros!$D$8),G543-F543+1))))),0)
-
IF(I543=1,
COUNTIFS('Selección días no hábiles'!A:A,
IF(OR(F543=0,F543="",F543&lt;Parámetros!$B$8),"&gt;="&amp;Parámetros!$B$8,"&gt;="&amp;Listas!F543),
'Selección días no hábiles'!A:A,
IF(OR(G543=0,G543="",G543&gt;=Parámetros!$D$8),"&lt;="&amp;Parámetros!$D$8,"&lt;="&amp;Listas!G543),
'Selección días no hábiles'!C:C,"X"),0)</f>
        <v>1</v>
      </c>
    </row>
    <row r="544" spans="1:11">
      <c r="A544" s="23"/>
      <c r="B544" s="152">
        <v>16795949</v>
      </c>
      <c r="C544" s="153" t="s">
        <v>764</v>
      </c>
      <c r="D544" s="153" t="s">
        <v>1810</v>
      </c>
      <c r="E544" s="154" t="s">
        <v>241</v>
      </c>
      <c r="F544" s="146">
        <v>0</v>
      </c>
      <c r="G544" s="146">
        <v>0</v>
      </c>
      <c r="H544" s="113">
        <f>+IF(AND(OR(F544="",F544=0),OR(G544="",G544=0)),1,IF(AND(OR(F544&lt;=Parámetros!$B$5,F544=0,F544=""),OR(G544&gt;Parámetros!$B$5,G544="",G544=0)),1,IF(AND(F544&gt;Parámetros!$B$5,F544&lt;=Parámetros!$D$5,OR(Listas!G544&gt;Parámetros!$B$5,G544="",G544=0)),1,0)))</f>
        <v>1</v>
      </c>
      <c r="I544" s="113">
        <f>+IF(AND(OR(F544="",F544=0),OR(G544="",G544=0)),1,IF(AND(OR(F544&lt;=Parámetros!$B$8,F544=0,F544=""),OR(G544&gt;Parámetros!$B$8,G544="",G544=0)),1,IF(AND(F544&gt;Parámetros!$B$8,F544&lt;=Parámetros!$D$8,OR(Listas!G544&gt;Parámetros!$B$8,G544="",G544=0)),1,0)))</f>
        <v>1</v>
      </c>
      <c r="J544" s="113">
        <f>IF(H544=1,
IF(AND(OR(F544=0,F544=""),OR(G544=0,G544="")),Parámetros!$D$5-Parámetros!$B$5+1,
IF(AND(OR(F544&lt;=Parámetros!$B$5,F544=0,F544=""),OR(G544&gt;Parámetros!$D$5,G544="",G544=0)),Parámetros!$D$5-Parámetros!$B$5+1,
IF(AND(OR(F544&lt;=Parámetros!$B$5,F544=0,F544=""),G544&lt;=Parámetros!$D$5),IF(OR(G544="",G544=0),Parámetros!$D$5-Parámetros!$B$5+1,G544-Parámetros!$B$5+1),
IF(AND(F544&gt;Parámetros!$B$5,OR(G544&gt;Parámetros!$D$5,G544="",G544=0)),Parámetros!$D$5-F544+1,
IF(AND(F544&gt;Parámetros!$B$5,G544&lt;=Parámetros!$D$5),G544-F544+1))))),0)
-
IF(H544=1,
COUNTIFS('Selección días no hábiles'!A:A,
IF(OR(F544=0,F544="",F544&lt;Parámetros!$B$5),"&gt;="&amp;Parámetros!$B$5,"&gt;="&amp;Listas!F544),
'Selección días no hábiles'!A:A,
IF(OR(G544=0,G544="",G544&gt;=Parámetros!$D$5),"&lt;="&amp;Parámetros!$D$5,"&lt;="&amp;Listas!G544),
'Selección días no hábiles'!C:C,"X"),0)</f>
        <v>43709</v>
      </c>
      <c r="K544" s="113">
        <f>IF(I544=1,
IF(AND(OR(F544=0,F544=""),OR(G544=0,G544="")),Parámetros!$D$8-Parámetros!$B$8+1,
IF(AND(F544&lt;=Parámetros!$B$8,OR(G544&gt;Parámetros!$D$8,G544="",G544=0)),Parámetros!$D$8-Parámetros!$B$8+1,
IF(AND(F544&lt;=Parámetros!$B$8,G544&lt;=Parámetros!$D$8),IF(OR(G544="",G544=0),Parámetros!$D$8-Parámetros!$B$8+1,G544-Parámetros!$B$8+1),
IF(AND(F544&gt;Parámetros!$B$8,OR(G544&gt;Parámetros!$D$8,G544="",G544=0)),Parámetros!$D$8-F544+1,
IF(AND(F544&gt;Parámetros!$B$8,G544&lt;=Parámetros!$D$8),G544-F544+1))))),0)
-
IF(I544=1,
COUNTIFS('Selección días no hábiles'!A:A,
IF(OR(F544=0,F544="",F544&lt;Parámetros!$B$8),"&gt;="&amp;Parámetros!$B$8,"&gt;="&amp;Listas!F544),
'Selección días no hábiles'!A:A,
IF(OR(G544=0,G544="",G544&gt;=Parámetros!$D$8),"&lt;="&amp;Parámetros!$D$8,"&lt;="&amp;Listas!G544),
'Selección días no hábiles'!C:C,"X"),0)</f>
        <v>1</v>
      </c>
    </row>
    <row r="545" spans="1:11">
      <c r="A545" s="23"/>
      <c r="B545" s="152">
        <v>95010231</v>
      </c>
      <c r="C545" s="153" t="s">
        <v>765</v>
      </c>
      <c r="D545" s="153" t="s">
        <v>1811</v>
      </c>
      <c r="E545" s="154" t="s">
        <v>241</v>
      </c>
      <c r="F545" s="146">
        <v>0</v>
      </c>
      <c r="G545" s="146">
        <v>0</v>
      </c>
      <c r="H545" s="113">
        <f>+IF(AND(OR(F545="",F545=0),OR(G545="",G545=0)),1,IF(AND(OR(F545&lt;=Parámetros!$B$5,F545=0,F545=""),OR(G545&gt;Parámetros!$B$5,G545="",G545=0)),1,IF(AND(F545&gt;Parámetros!$B$5,F545&lt;=Parámetros!$D$5,OR(Listas!G545&gt;Parámetros!$B$5,G545="",G545=0)),1,0)))</f>
        <v>1</v>
      </c>
      <c r="I545" s="113">
        <f>+IF(AND(OR(F545="",F545=0),OR(G545="",G545=0)),1,IF(AND(OR(F545&lt;=Parámetros!$B$8,F545=0,F545=""),OR(G545&gt;Parámetros!$B$8,G545="",G545=0)),1,IF(AND(F545&gt;Parámetros!$B$8,F545&lt;=Parámetros!$D$8,OR(Listas!G545&gt;Parámetros!$B$8,G545="",G545=0)),1,0)))</f>
        <v>1</v>
      </c>
      <c r="J545" s="113">
        <f>IF(H545=1,
IF(AND(OR(F545=0,F545=""),OR(G545=0,G545="")),Parámetros!$D$5-Parámetros!$B$5+1,
IF(AND(OR(F545&lt;=Parámetros!$B$5,F545=0,F545=""),OR(G545&gt;Parámetros!$D$5,G545="",G545=0)),Parámetros!$D$5-Parámetros!$B$5+1,
IF(AND(OR(F545&lt;=Parámetros!$B$5,F545=0,F545=""),G545&lt;=Parámetros!$D$5),IF(OR(G545="",G545=0),Parámetros!$D$5-Parámetros!$B$5+1,G545-Parámetros!$B$5+1),
IF(AND(F545&gt;Parámetros!$B$5,OR(G545&gt;Parámetros!$D$5,G545="",G545=0)),Parámetros!$D$5-F545+1,
IF(AND(F545&gt;Parámetros!$B$5,G545&lt;=Parámetros!$D$5),G545-F545+1))))),0)
-
IF(H545=1,
COUNTIFS('Selección días no hábiles'!A:A,
IF(OR(F545=0,F545="",F545&lt;Parámetros!$B$5),"&gt;="&amp;Parámetros!$B$5,"&gt;="&amp;Listas!F545),
'Selección días no hábiles'!A:A,
IF(OR(G545=0,G545="",G545&gt;=Parámetros!$D$5),"&lt;="&amp;Parámetros!$D$5,"&lt;="&amp;Listas!G545),
'Selección días no hábiles'!C:C,"X"),0)</f>
        <v>43709</v>
      </c>
      <c r="K545" s="113">
        <f>IF(I545=1,
IF(AND(OR(F545=0,F545=""),OR(G545=0,G545="")),Parámetros!$D$8-Parámetros!$B$8+1,
IF(AND(F545&lt;=Parámetros!$B$8,OR(G545&gt;Parámetros!$D$8,G545="",G545=0)),Parámetros!$D$8-Parámetros!$B$8+1,
IF(AND(F545&lt;=Parámetros!$B$8,G545&lt;=Parámetros!$D$8),IF(OR(G545="",G545=0),Parámetros!$D$8-Parámetros!$B$8+1,G545-Parámetros!$B$8+1),
IF(AND(F545&gt;Parámetros!$B$8,OR(G545&gt;Parámetros!$D$8,G545="",G545=0)),Parámetros!$D$8-F545+1,
IF(AND(F545&gt;Parámetros!$B$8,G545&lt;=Parámetros!$D$8),G545-F545+1))))),0)
-
IF(I545=1,
COUNTIFS('Selección días no hábiles'!A:A,
IF(OR(F545=0,F545="",F545&lt;Parámetros!$B$8),"&gt;="&amp;Parámetros!$B$8,"&gt;="&amp;Listas!F545),
'Selección días no hábiles'!A:A,
IF(OR(G545=0,G545="",G545&gt;=Parámetros!$D$8),"&lt;="&amp;Parámetros!$D$8,"&lt;="&amp;Listas!G545),
'Selección días no hábiles'!C:C,"X"),0)</f>
        <v>1</v>
      </c>
    </row>
    <row r="546" spans="1:11">
      <c r="A546" s="23"/>
      <c r="B546" s="152">
        <v>26658981</v>
      </c>
      <c r="C546" s="153" t="s">
        <v>65</v>
      </c>
      <c r="D546" s="153" t="s">
        <v>1812</v>
      </c>
      <c r="E546" s="154" t="s">
        <v>241</v>
      </c>
      <c r="F546" s="146">
        <v>0</v>
      </c>
      <c r="G546" s="146">
        <v>0</v>
      </c>
      <c r="H546" s="113">
        <f>+IF(AND(OR(F546="",F546=0),OR(G546="",G546=0)),1,IF(AND(OR(F546&lt;=Parámetros!$B$5,F546=0,F546=""),OR(G546&gt;Parámetros!$B$5,G546="",G546=0)),1,IF(AND(F546&gt;Parámetros!$B$5,F546&lt;=Parámetros!$D$5,OR(Listas!G546&gt;Parámetros!$B$5,G546="",G546=0)),1,0)))</f>
        <v>1</v>
      </c>
      <c r="I546" s="113">
        <f>+IF(AND(OR(F546="",F546=0),OR(G546="",G546=0)),1,IF(AND(OR(F546&lt;=Parámetros!$B$8,F546=0,F546=""),OR(G546&gt;Parámetros!$B$8,G546="",G546=0)),1,IF(AND(F546&gt;Parámetros!$B$8,F546&lt;=Parámetros!$D$8,OR(Listas!G546&gt;Parámetros!$B$8,G546="",G546=0)),1,0)))</f>
        <v>1</v>
      </c>
      <c r="J546" s="113">
        <f>IF(H546=1,
IF(AND(OR(F546=0,F546=""),OR(G546=0,G546="")),Parámetros!$D$5-Parámetros!$B$5+1,
IF(AND(OR(F546&lt;=Parámetros!$B$5,F546=0,F546=""),OR(G546&gt;Parámetros!$D$5,G546="",G546=0)),Parámetros!$D$5-Parámetros!$B$5+1,
IF(AND(OR(F546&lt;=Parámetros!$B$5,F546=0,F546=""),G546&lt;=Parámetros!$D$5),IF(OR(G546="",G546=0),Parámetros!$D$5-Parámetros!$B$5+1,G546-Parámetros!$B$5+1),
IF(AND(F546&gt;Parámetros!$B$5,OR(G546&gt;Parámetros!$D$5,G546="",G546=0)),Parámetros!$D$5-F546+1,
IF(AND(F546&gt;Parámetros!$B$5,G546&lt;=Parámetros!$D$5),G546-F546+1))))),0)
-
IF(H546=1,
COUNTIFS('Selección días no hábiles'!A:A,
IF(OR(F546=0,F546="",F546&lt;Parámetros!$B$5),"&gt;="&amp;Parámetros!$B$5,"&gt;="&amp;Listas!F546),
'Selección días no hábiles'!A:A,
IF(OR(G546=0,G546="",G546&gt;=Parámetros!$D$5),"&lt;="&amp;Parámetros!$D$5,"&lt;="&amp;Listas!G546),
'Selección días no hábiles'!C:C,"X"),0)</f>
        <v>43709</v>
      </c>
      <c r="K546" s="113">
        <f>IF(I546=1,
IF(AND(OR(F546=0,F546=""),OR(G546=0,G546="")),Parámetros!$D$8-Parámetros!$B$8+1,
IF(AND(F546&lt;=Parámetros!$B$8,OR(G546&gt;Parámetros!$D$8,G546="",G546=0)),Parámetros!$D$8-Parámetros!$B$8+1,
IF(AND(F546&lt;=Parámetros!$B$8,G546&lt;=Parámetros!$D$8),IF(OR(G546="",G546=0),Parámetros!$D$8-Parámetros!$B$8+1,G546-Parámetros!$B$8+1),
IF(AND(F546&gt;Parámetros!$B$8,OR(G546&gt;Parámetros!$D$8,G546="",G546=0)),Parámetros!$D$8-F546+1,
IF(AND(F546&gt;Parámetros!$B$8,G546&lt;=Parámetros!$D$8),G546-F546+1))))),0)
-
IF(I546=1,
COUNTIFS('Selección días no hábiles'!A:A,
IF(OR(F546=0,F546="",F546&lt;Parámetros!$B$8),"&gt;="&amp;Parámetros!$B$8,"&gt;="&amp;Listas!F546),
'Selección días no hábiles'!A:A,
IF(OR(G546=0,G546="",G546&gt;=Parámetros!$D$8),"&lt;="&amp;Parámetros!$D$8,"&lt;="&amp;Listas!G546),
'Selección días no hábiles'!C:C,"X"),0)</f>
        <v>1</v>
      </c>
    </row>
    <row r="547" spans="1:11">
      <c r="A547" s="23"/>
      <c r="B547" s="152">
        <v>27905426</v>
      </c>
      <c r="C547" s="153" t="s">
        <v>766</v>
      </c>
      <c r="D547" s="153" t="s">
        <v>1813</v>
      </c>
      <c r="E547" s="154" t="s">
        <v>241</v>
      </c>
      <c r="F547" s="146">
        <v>0</v>
      </c>
      <c r="G547" s="146">
        <v>0</v>
      </c>
      <c r="H547" s="113">
        <f>+IF(AND(OR(F547="",F547=0),OR(G547="",G547=0)),1,IF(AND(OR(F547&lt;=Parámetros!$B$5,F547=0,F547=""),OR(G547&gt;Parámetros!$B$5,G547="",G547=0)),1,IF(AND(F547&gt;Parámetros!$B$5,F547&lt;=Parámetros!$D$5,OR(Listas!G547&gt;Parámetros!$B$5,G547="",G547=0)),1,0)))</f>
        <v>1</v>
      </c>
      <c r="I547" s="113">
        <f>+IF(AND(OR(F547="",F547=0),OR(G547="",G547=0)),1,IF(AND(OR(F547&lt;=Parámetros!$B$8,F547=0,F547=""),OR(G547&gt;Parámetros!$B$8,G547="",G547=0)),1,IF(AND(F547&gt;Parámetros!$B$8,F547&lt;=Parámetros!$D$8,OR(Listas!G547&gt;Parámetros!$B$8,G547="",G547=0)),1,0)))</f>
        <v>1</v>
      </c>
      <c r="J547" s="113">
        <f>IF(H547=1,
IF(AND(OR(F547=0,F547=""),OR(G547=0,G547="")),Parámetros!$D$5-Parámetros!$B$5+1,
IF(AND(OR(F547&lt;=Parámetros!$B$5,F547=0,F547=""),OR(G547&gt;Parámetros!$D$5,G547="",G547=0)),Parámetros!$D$5-Parámetros!$B$5+1,
IF(AND(OR(F547&lt;=Parámetros!$B$5,F547=0,F547=""),G547&lt;=Parámetros!$D$5),IF(OR(G547="",G547=0),Parámetros!$D$5-Parámetros!$B$5+1,G547-Parámetros!$B$5+1),
IF(AND(F547&gt;Parámetros!$B$5,OR(G547&gt;Parámetros!$D$5,G547="",G547=0)),Parámetros!$D$5-F547+1,
IF(AND(F547&gt;Parámetros!$B$5,G547&lt;=Parámetros!$D$5),G547-F547+1))))),0)
-
IF(H547=1,
COUNTIFS('Selección días no hábiles'!A:A,
IF(OR(F547=0,F547="",F547&lt;Parámetros!$B$5),"&gt;="&amp;Parámetros!$B$5,"&gt;="&amp;Listas!F547),
'Selección días no hábiles'!A:A,
IF(OR(G547=0,G547="",G547&gt;=Parámetros!$D$5),"&lt;="&amp;Parámetros!$D$5,"&lt;="&amp;Listas!G547),
'Selección días no hábiles'!C:C,"X"),0)</f>
        <v>43709</v>
      </c>
      <c r="K547" s="113">
        <f>IF(I547=1,
IF(AND(OR(F547=0,F547=""),OR(G547=0,G547="")),Parámetros!$D$8-Parámetros!$B$8+1,
IF(AND(F547&lt;=Parámetros!$B$8,OR(G547&gt;Parámetros!$D$8,G547="",G547=0)),Parámetros!$D$8-Parámetros!$B$8+1,
IF(AND(F547&lt;=Parámetros!$B$8,G547&lt;=Parámetros!$D$8),IF(OR(G547="",G547=0),Parámetros!$D$8-Parámetros!$B$8+1,G547-Parámetros!$B$8+1),
IF(AND(F547&gt;Parámetros!$B$8,OR(G547&gt;Parámetros!$D$8,G547="",G547=0)),Parámetros!$D$8-F547+1,
IF(AND(F547&gt;Parámetros!$B$8,G547&lt;=Parámetros!$D$8),G547-F547+1))))),0)
-
IF(I547=1,
COUNTIFS('Selección días no hábiles'!A:A,
IF(OR(F547=0,F547="",F547&lt;Parámetros!$B$8),"&gt;="&amp;Parámetros!$B$8,"&gt;="&amp;Listas!F547),
'Selección días no hábiles'!A:A,
IF(OR(G547=0,G547="",G547&gt;=Parámetros!$D$8),"&lt;="&amp;Parámetros!$D$8,"&lt;="&amp;Listas!G547),
'Selección días no hábiles'!C:C,"X"),0)</f>
        <v>1</v>
      </c>
    </row>
    <row r="548" spans="1:11">
      <c r="A548" s="23"/>
      <c r="B548" s="152" t="s">
        <v>271</v>
      </c>
      <c r="C548" s="153" t="s">
        <v>767</v>
      </c>
      <c r="D548" s="153" t="s">
        <v>1814</v>
      </c>
      <c r="E548" s="154" t="s">
        <v>241</v>
      </c>
      <c r="F548" s="146">
        <v>0</v>
      </c>
      <c r="G548" s="146">
        <v>0</v>
      </c>
      <c r="H548" s="113">
        <f>+IF(AND(OR(F548="",F548=0),OR(G548="",G548=0)),1,IF(AND(OR(F548&lt;=Parámetros!$B$5,F548=0,F548=""),OR(G548&gt;Parámetros!$B$5,G548="",G548=0)),1,IF(AND(F548&gt;Parámetros!$B$5,F548&lt;=Parámetros!$D$5,OR(Listas!G548&gt;Parámetros!$B$5,G548="",G548=0)),1,0)))</f>
        <v>1</v>
      </c>
      <c r="I548" s="113">
        <f>+IF(AND(OR(F548="",F548=0),OR(G548="",G548=0)),1,IF(AND(OR(F548&lt;=Parámetros!$B$8,F548=0,F548=""),OR(G548&gt;Parámetros!$B$8,G548="",G548=0)),1,IF(AND(F548&gt;Parámetros!$B$8,F548&lt;=Parámetros!$D$8,OR(Listas!G548&gt;Parámetros!$B$8,G548="",G548=0)),1,0)))</f>
        <v>1</v>
      </c>
      <c r="J548" s="113">
        <f>IF(H548=1,
IF(AND(OR(F548=0,F548=""),OR(G548=0,G548="")),Parámetros!$D$5-Parámetros!$B$5+1,
IF(AND(OR(F548&lt;=Parámetros!$B$5,F548=0,F548=""),OR(G548&gt;Parámetros!$D$5,G548="",G548=0)),Parámetros!$D$5-Parámetros!$B$5+1,
IF(AND(OR(F548&lt;=Parámetros!$B$5,F548=0,F548=""),G548&lt;=Parámetros!$D$5),IF(OR(G548="",G548=0),Parámetros!$D$5-Parámetros!$B$5+1,G548-Parámetros!$B$5+1),
IF(AND(F548&gt;Parámetros!$B$5,OR(G548&gt;Parámetros!$D$5,G548="",G548=0)),Parámetros!$D$5-F548+1,
IF(AND(F548&gt;Parámetros!$B$5,G548&lt;=Parámetros!$D$5),G548-F548+1))))),0)
-
IF(H548=1,
COUNTIFS('Selección días no hábiles'!A:A,
IF(OR(F548=0,F548="",F548&lt;Parámetros!$B$5),"&gt;="&amp;Parámetros!$B$5,"&gt;="&amp;Listas!F548),
'Selección días no hábiles'!A:A,
IF(OR(G548=0,G548="",G548&gt;=Parámetros!$D$5),"&lt;="&amp;Parámetros!$D$5,"&lt;="&amp;Listas!G548),
'Selección días no hábiles'!C:C,"X"),0)</f>
        <v>43709</v>
      </c>
      <c r="K548" s="113">
        <f>IF(I548=1,
IF(AND(OR(F548=0,F548=""),OR(G548=0,G548="")),Parámetros!$D$8-Parámetros!$B$8+1,
IF(AND(F548&lt;=Parámetros!$B$8,OR(G548&gt;Parámetros!$D$8,G548="",G548=0)),Parámetros!$D$8-Parámetros!$B$8+1,
IF(AND(F548&lt;=Parámetros!$B$8,G548&lt;=Parámetros!$D$8),IF(OR(G548="",G548=0),Parámetros!$D$8-Parámetros!$B$8+1,G548-Parámetros!$B$8+1),
IF(AND(F548&gt;Parámetros!$B$8,OR(G548&gt;Parámetros!$D$8,G548="",G548=0)),Parámetros!$D$8-F548+1,
IF(AND(F548&gt;Parámetros!$B$8,G548&lt;=Parámetros!$D$8),G548-F548+1))))),0)
-
IF(I548=1,
COUNTIFS('Selección días no hábiles'!A:A,
IF(OR(F548=0,F548="",F548&lt;Parámetros!$B$8),"&gt;="&amp;Parámetros!$B$8,"&gt;="&amp;Listas!F548),
'Selección días no hábiles'!A:A,
IF(OR(G548=0,G548="",G548&gt;=Parámetros!$D$8),"&lt;="&amp;Parámetros!$D$8,"&lt;="&amp;Listas!G548),
'Selección días no hábiles'!C:C,"X"),0)</f>
        <v>1</v>
      </c>
    </row>
    <row r="549" spans="1:11">
      <c r="A549" s="23"/>
      <c r="B549" s="152">
        <v>11790380</v>
      </c>
      <c r="C549" s="153" t="s">
        <v>768</v>
      </c>
      <c r="D549" s="153" t="s">
        <v>1815</v>
      </c>
      <c r="E549" s="154" t="s">
        <v>241</v>
      </c>
      <c r="F549" s="146">
        <v>0</v>
      </c>
      <c r="G549" s="146">
        <v>0</v>
      </c>
      <c r="H549" s="113">
        <f>+IF(AND(OR(F549="",F549=0),OR(G549="",G549=0)),1,IF(AND(OR(F549&lt;=Parámetros!$B$5,F549=0,F549=""),OR(G549&gt;Parámetros!$B$5,G549="",G549=0)),1,IF(AND(F549&gt;Parámetros!$B$5,F549&lt;=Parámetros!$D$5,OR(Listas!G549&gt;Parámetros!$B$5,G549="",G549=0)),1,0)))</f>
        <v>1</v>
      </c>
      <c r="I549" s="113">
        <f>+IF(AND(OR(F549="",F549=0),OR(G549="",G549=0)),1,IF(AND(OR(F549&lt;=Parámetros!$B$8,F549=0,F549=""),OR(G549&gt;Parámetros!$B$8,G549="",G549=0)),1,IF(AND(F549&gt;Parámetros!$B$8,F549&lt;=Parámetros!$D$8,OR(Listas!G549&gt;Parámetros!$B$8,G549="",G549=0)),1,0)))</f>
        <v>1</v>
      </c>
      <c r="J549" s="113">
        <f>IF(H549=1,
IF(AND(OR(F549=0,F549=""),OR(G549=0,G549="")),Parámetros!$D$5-Parámetros!$B$5+1,
IF(AND(OR(F549&lt;=Parámetros!$B$5,F549=0,F549=""),OR(G549&gt;Parámetros!$D$5,G549="",G549=0)),Parámetros!$D$5-Parámetros!$B$5+1,
IF(AND(OR(F549&lt;=Parámetros!$B$5,F549=0,F549=""),G549&lt;=Parámetros!$D$5),IF(OR(G549="",G549=0),Parámetros!$D$5-Parámetros!$B$5+1,G549-Parámetros!$B$5+1),
IF(AND(F549&gt;Parámetros!$B$5,OR(G549&gt;Parámetros!$D$5,G549="",G549=0)),Parámetros!$D$5-F549+1,
IF(AND(F549&gt;Parámetros!$B$5,G549&lt;=Parámetros!$D$5),G549-F549+1))))),0)
-
IF(H549=1,
COUNTIFS('Selección días no hábiles'!A:A,
IF(OR(F549=0,F549="",F549&lt;Parámetros!$B$5),"&gt;="&amp;Parámetros!$B$5,"&gt;="&amp;Listas!F549),
'Selección días no hábiles'!A:A,
IF(OR(G549=0,G549="",G549&gt;=Parámetros!$D$5),"&lt;="&amp;Parámetros!$D$5,"&lt;="&amp;Listas!G549),
'Selección días no hábiles'!C:C,"X"),0)</f>
        <v>43709</v>
      </c>
      <c r="K549" s="113">
        <f>IF(I549=1,
IF(AND(OR(F549=0,F549=""),OR(G549=0,G549="")),Parámetros!$D$8-Parámetros!$B$8+1,
IF(AND(F549&lt;=Parámetros!$B$8,OR(G549&gt;Parámetros!$D$8,G549="",G549=0)),Parámetros!$D$8-Parámetros!$B$8+1,
IF(AND(F549&lt;=Parámetros!$B$8,G549&lt;=Parámetros!$D$8),IF(OR(G549="",G549=0),Parámetros!$D$8-Parámetros!$B$8+1,G549-Parámetros!$B$8+1),
IF(AND(F549&gt;Parámetros!$B$8,OR(G549&gt;Parámetros!$D$8,G549="",G549=0)),Parámetros!$D$8-F549+1,
IF(AND(F549&gt;Parámetros!$B$8,G549&lt;=Parámetros!$D$8),G549-F549+1))))),0)
-
IF(I549=1,
COUNTIFS('Selección días no hábiles'!A:A,
IF(OR(F549=0,F549="",F549&lt;Parámetros!$B$8),"&gt;="&amp;Parámetros!$B$8,"&gt;="&amp;Listas!F549),
'Selección días no hábiles'!A:A,
IF(OR(G549=0,G549="",G549&gt;=Parámetros!$D$8),"&lt;="&amp;Parámetros!$D$8,"&lt;="&amp;Listas!G549),
'Selección días no hábiles'!C:C,"X"),0)</f>
        <v>1</v>
      </c>
    </row>
    <row r="550" spans="1:11">
      <c r="A550" s="23"/>
      <c r="B550" s="152">
        <v>21412000</v>
      </c>
      <c r="C550" s="153" t="s">
        <v>332</v>
      </c>
      <c r="D550" s="153" t="s">
        <v>1816</v>
      </c>
      <c r="E550" s="154" t="s">
        <v>241</v>
      </c>
      <c r="F550" s="146">
        <v>0</v>
      </c>
      <c r="G550" s="146">
        <v>0</v>
      </c>
      <c r="H550" s="113">
        <f>+IF(AND(OR(F550="",F550=0),OR(G550="",G550=0)),1,IF(AND(OR(F550&lt;=Parámetros!$B$5,F550=0,F550=""),OR(G550&gt;Parámetros!$B$5,G550="",G550=0)),1,IF(AND(F550&gt;Parámetros!$B$5,F550&lt;=Parámetros!$D$5,OR(Listas!G550&gt;Parámetros!$B$5,G550="",G550=0)),1,0)))</f>
        <v>1</v>
      </c>
      <c r="I550" s="113">
        <f>+IF(AND(OR(F550="",F550=0),OR(G550="",G550=0)),1,IF(AND(OR(F550&lt;=Parámetros!$B$8,F550=0,F550=""),OR(G550&gt;Parámetros!$B$8,G550="",G550=0)),1,IF(AND(F550&gt;Parámetros!$B$8,F550&lt;=Parámetros!$D$8,OR(Listas!G550&gt;Parámetros!$B$8,G550="",G550=0)),1,0)))</f>
        <v>1</v>
      </c>
      <c r="J550" s="113">
        <f>IF(H550=1,
IF(AND(OR(F550=0,F550=""),OR(G550=0,G550="")),Parámetros!$D$5-Parámetros!$B$5+1,
IF(AND(OR(F550&lt;=Parámetros!$B$5,F550=0,F550=""),OR(G550&gt;Parámetros!$D$5,G550="",G550=0)),Parámetros!$D$5-Parámetros!$B$5+1,
IF(AND(OR(F550&lt;=Parámetros!$B$5,F550=0,F550=""),G550&lt;=Parámetros!$D$5),IF(OR(G550="",G550=0),Parámetros!$D$5-Parámetros!$B$5+1,G550-Parámetros!$B$5+1),
IF(AND(F550&gt;Parámetros!$B$5,OR(G550&gt;Parámetros!$D$5,G550="",G550=0)),Parámetros!$D$5-F550+1,
IF(AND(F550&gt;Parámetros!$B$5,G550&lt;=Parámetros!$D$5),G550-F550+1))))),0)
-
IF(H550=1,
COUNTIFS('Selección días no hábiles'!A:A,
IF(OR(F550=0,F550="",F550&lt;Parámetros!$B$5),"&gt;="&amp;Parámetros!$B$5,"&gt;="&amp;Listas!F550),
'Selección días no hábiles'!A:A,
IF(OR(G550=0,G550="",G550&gt;=Parámetros!$D$5),"&lt;="&amp;Parámetros!$D$5,"&lt;="&amp;Listas!G550),
'Selección días no hábiles'!C:C,"X"),0)</f>
        <v>43709</v>
      </c>
      <c r="K550" s="113">
        <f>IF(I550=1,
IF(AND(OR(F550=0,F550=""),OR(G550=0,G550="")),Parámetros!$D$8-Parámetros!$B$8+1,
IF(AND(F550&lt;=Parámetros!$B$8,OR(G550&gt;Parámetros!$D$8,G550="",G550=0)),Parámetros!$D$8-Parámetros!$B$8+1,
IF(AND(F550&lt;=Parámetros!$B$8,G550&lt;=Parámetros!$D$8),IF(OR(G550="",G550=0),Parámetros!$D$8-Parámetros!$B$8+1,G550-Parámetros!$B$8+1),
IF(AND(F550&gt;Parámetros!$B$8,OR(G550&gt;Parámetros!$D$8,G550="",G550=0)),Parámetros!$D$8-F550+1,
IF(AND(F550&gt;Parámetros!$B$8,G550&lt;=Parámetros!$D$8),G550-F550+1))))),0)
-
IF(I550=1,
COUNTIFS('Selección días no hábiles'!A:A,
IF(OR(F550=0,F550="",F550&lt;Parámetros!$B$8),"&gt;="&amp;Parámetros!$B$8,"&gt;="&amp;Listas!F550),
'Selección días no hábiles'!A:A,
IF(OR(G550=0,G550="",G550&gt;=Parámetros!$D$8),"&lt;="&amp;Parámetros!$D$8,"&lt;="&amp;Listas!G550),
'Selección días no hábiles'!C:C,"X"),0)</f>
        <v>1</v>
      </c>
    </row>
    <row r="551" spans="1:11">
      <c r="A551" s="23"/>
      <c r="B551" s="152">
        <v>36655223</v>
      </c>
      <c r="C551" s="153" t="s">
        <v>769</v>
      </c>
      <c r="D551" s="153" t="s">
        <v>1817</v>
      </c>
      <c r="E551" s="154" t="s">
        <v>241</v>
      </c>
      <c r="F551" s="146">
        <v>0</v>
      </c>
      <c r="G551" s="146">
        <v>0</v>
      </c>
      <c r="H551" s="113">
        <f>+IF(AND(OR(F551="",F551=0),OR(G551="",G551=0)),1,IF(AND(OR(F551&lt;=Parámetros!$B$5,F551=0,F551=""),OR(G551&gt;Parámetros!$B$5,G551="",G551=0)),1,IF(AND(F551&gt;Parámetros!$B$5,F551&lt;=Parámetros!$D$5,OR(Listas!G551&gt;Parámetros!$B$5,G551="",G551=0)),1,0)))</f>
        <v>1</v>
      </c>
      <c r="I551" s="113">
        <f>+IF(AND(OR(F551="",F551=0),OR(G551="",G551=0)),1,IF(AND(OR(F551&lt;=Parámetros!$B$8,F551=0,F551=""),OR(G551&gt;Parámetros!$B$8,G551="",G551=0)),1,IF(AND(F551&gt;Parámetros!$B$8,F551&lt;=Parámetros!$D$8,OR(Listas!G551&gt;Parámetros!$B$8,G551="",G551=0)),1,0)))</f>
        <v>1</v>
      </c>
      <c r="J551" s="113">
        <f>IF(H551=1,
IF(AND(OR(F551=0,F551=""),OR(G551=0,G551="")),Parámetros!$D$5-Parámetros!$B$5+1,
IF(AND(OR(F551&lt;=Parámetros!$B$5,F551=0,F551=""),OR(G551&gt;Parámetros!$D$5,G551="",G551=0)),Parámetros!$D$5-Parámetros!$B$5+1,
IF(AND(OR(F551&lt;=Parámetros!$B$5,F551=0,F551=""),G551&lt;=Parámetros!$D$5),IF(OR(G551="",G551=0),Parámetros!$D$5-Parámetros!$B$5+1,G551-Parámetros!$B$5+1),
IF(AND(F551&gt;Parámetros!$B$5,OR(G551&gt;Parámetros!$D$5,G551="",G551=0)),Parámetros!$D$5-F551+1,
IF(AND(F551&gt;Parámetros!$B$5,G551&lt;=Parámetros!$D$5),G551-F551+1))))),0)
-
IF(H551=1,
COUNTIFS('Selección días no hábiles'!A:A,
IF(OR(F551=0,F551="",F551&lt;Parámetros!$B$5),"&gt;="&amp;Parámetros!$B$5,"&gt;="&amp;Listas!F551),
'Selección días no hábiles'!A:A,
IF(OR(G551=0,G551="",G551&gt;=Parámetros!$D$5),"&lt;="&amp;Parámetros!$D$5,"&lt;="&amp;Listas!G551),
'Selección días no hábiles'!C:C,"X"),0)</f>
        <v>43709</v>
      </c>
      <c r="K551" s="113">
        <f>IF(I551=1,
IF(AND(OR(F551=0,F551=""),OR(G551=0,G551="")),Parámetros!$D$8-Parámetros!$B$8+1,
IF(AND(F551&lt;=Parámetros!$B$8,OR(G551&gt;Parámetros!$D$8,G551="",G551=0)),Parámetros!$D$8-Parámetros!$B$8+1,
IF(AND(F551&lt;=Parámetros!$B$8,G551&lt;=Parámetros!$D$8),IF(OR(G551="",G551=0),Parámetros!$D$8-Parámetros!$B$8+1,G551-Parámetros!$B$8+1),
IF(AND(F551&gt;Parámetros!$B$8,OR(G551&gt;Parámetros!$D$8,G551="",G551=0)),Parámetros!$D$8-F551+1,
IF(AND(F551&gt;Parámetros!$B$8,G551&lt;=Parámetros!$D$8),G551-F551+1))))),0)
-
IF(I551=1,
COUNTIFS('Selección días no hábiles'!A:A,
IF(OR(F551=0,F551="",F551&lt;Parámetros!$B$8),"&gt;="&amp;Parámetros!$B$8,"&gt;="&amp;Listas!F551),
'Selección días no hábiles'!A:A,
IF(OR(G551=0,G551="",G551&gt;=Parámetros!$D$8),"&lt;="&amp;Parámetros!$D$8,"&lt;="&amp;Listas!G551),
'Selección días no hábiles'!C:C,"X"),0)</f>
        <v>1</v>
      </c>
    </row>
    <row r="552" spans="1:11">
      <c r="A552" s="23"/>
      <c r="B552" s="152">
        <v>31569774</v>
      </c>
      <c r="C552" s="153" t="s">
        <v>770</v>
      </c>
      <c r="D552" s="153" t="s">
        <v>1818</v>
      </c>
      <c r="E552" s="154" t="s">
        <v>241</v>
      </c>
      <c r="F552" s="146">
        <v>0</v>
      </c>
      <c r="G552" s="146">
        <v>0</v>
      </c>
      <c r="H552" s="113">
        <f>+IF(AND(OR(F552="",F552=0),OR(G552="",G552=0)),1,IF(AND(OR(F552&lt;=Parámetros!$B$5,F552=0,F552=""),OR(G552&gt;Parámetros!$B$5,G552="",G552=0)),1,IF(AND(F552&gt;Parámetros!$B$5,F552&lt;=Parámetros!$D$5,OR(Listas!G552&gt;Parámetros!$B$5,G552="",G552=0)),1,0)))</f>
        <v>1</v>
      </c>
      <c r="I552" s="113">
        <f>+IF(AND(OR(F552="",F552=0),OR(G552="",G552=0)),1,IF(AND(OR(F552&lt;=Parámetros!$B$8,F552=0,F552=""),OR(G552&gt;Parámetros!$B$8,G552="",G552=0)),1,IF(AND(F552&gt;Parámetros!$B$8,F552&lt;=Parámetros!$D$8,OR(Listas!G552&gt;Parámetros!$B$8,G552="",G552=0)),1,0)))</f>
        <v>1</v>
      </c>
      <c r="J552" s="113">
        <f>IF(H552=1,
IF(AND(OR(F552=0,F552=""),OR(G552=0,G552="")),Parámetros!$D$5-Parámetros!$B$5+1,
IF(AND(OR(F552&lt;=Parámetros!$B$5,F552=0,F552=""),OR(G552&gt;Parámetros!$D$5,G552="",G552=0)),Parámetros!$D$5-Parámetros!$B$5+1,
IF(AND(OR(F552&lt;=Parámetros!$B$5,F552=0,F552=""),G552&lt;=Parámetros!$D$5),IF(OR(G552="",G552=0),Parámetros!$D$5-Parámetros!$B$5+1,G552-Parámetros!$B$5+1),
IF(AND(F552&gt;Parámetros!$B$5,OR(G552&gt;Parámetros!$D$5,G552="",G552=0)),Parámetros!$D$5-F552+1,
IF(AND(F552&gt;Parámetros!$B$5,G552&lt;=Parámetros!$D$5),G552-F552+1))))),0)
-
IF(H552=1,
COUNTIFS('Selección días no hábiles'!A:A,
IF(OR(F552=0,F552="",F552&lt;Parámetros!$B$5),"&gt;="&amp;Parámetros!$B$5,"&gt;="&amp;Listas!F552),
'Selección días no hábiles'!A:A,
IF(OR(G552=0,G552="",G552&gt;=Parámetros!$D$5),"&lt;="&amp;Parámetros!$D$5,"&lt;="&amp;Listas!G552),
'Selección días no hábiles'!C:C,"X"),0)</f>
        <v>43709</v>
      </c>
      <c r="K552" s="113">
        <f>IF(I552=1,
IF(AND(OR(F552=0,F552=""),OR(G552=0,G552="")),Parámetros!$D$8-Parámetros!$B$8+1,
IF(AND(F552&lt;=Parámetros!$B$8,OR(G552&gt;Parámetros!$D$8,G552="",G552=0)),Parámetros!$D$8-Parámetros!$B$8+1,
IF(AND(F552&lt;=Parámetros!$B$8,G552&lt;=Parámetros!$D$8),IF(OR(G552="",G552=0),Parámetros!$D$8-Parámetros!$B$8+1,G552-Parámetros!$B$8+1),
IF(AND(F552&gt;Parámetros!$B$8,OR(G552&gt;Parámetros!$D$8,G552="",G552=0)),Parámetros!$D$8-F552+1,
IF(AND(F552&gt;Parámetros!$B$8,G552&lt;=Parámetros!$D$8),G552-F552+1))))),0)
-
IF(I552=1,
COUNTIFS('Selección días no hábiles'!A:A,
IF(OR(F552=0,F552="",F552&lt;Parámetros!$B$8),"&gt;="&amp;Parámetros!$B$8,"&gt;="&amp;Listas!F552),
'Selección días no hábiles'!A:A,
IF(OR(G552=0,G552="",G552&gt;=Parámetros!$D$8),"&lt;="&amp;Parámetros!$D$8,"&lt;="&amp;Listas!G552),
'Selección días no hábiles'!C:C,"X"),0)</f>
        <v>1</v>
      </c>
    </row>
    <row r="553" spans="1:11">
      <c r="A553" s="23"/>
      <c r="B553" s="152">
        <v>79215141</v>
      </c>
      <c r="C553" s="153" t="s">
        <v>771</v>
      </c>
      <c r="D553" s="153" t="s">
        <v>1803</v>
      </c>
      <c r="E553" s="154" t="s">
        <v>241</v>
      </c>
      <c r="F553" s="146">
        <v>0</v>
      </c>
      <c r="G553" s="146">
        <v>0</v>
      </c>
      <c r="H553" s="113">
        <f>+IF(AND(OR(F553="",F553=0),OR(G553="",G553=0)),1,IF(AND(OR(F553&lt;=Parámetros!$B$5,F553=0,F553=""),OR(G553&gt;Parámetros!$B$5,G553="",G553=0)),1,IF(AND(F553&gt;Parámetros!$B$5,F553&lt;=Parámetros!$D$5,OR(Listas!G553&gt;Parámetros!$B$5,G553="",G553=0)),1,0)))</f>
        <v>1</v>
      </c>
      <c r="I553" s="113">
        <f>+IF(AND(OR(F553="",F553=0),OR(G553="",G553=0)),1,IF(AND(OR(F553&lt;=Parámetros!$B$8,F553=0,F553=""),OR(G553&gt;Parámetros!$B$8,G553="",G553=0)),1,IF(AND(F553&gt;Parámetros!$B$8,F553&lt;=Parámetros!$D$8,OR(Listas!G553&gt;Parámetros!$B$8,G553="",G553=0)),1,0)))</f>
        <v>1</v>
      </c>
      <c r="J553" s="113">
        <f>IF(H553=1,
IF(AND(OR(F553=0,F553=""),OR(G553=0,G553="")),Parámetros!$D$5-Parámetros!$B$5+1,
IF(AND(OR(F553&lt;=Parámetros!$B$5,F553=0,F553=""),OR(G553&gt;Parámetros!$D$5,G553="",G553=0)),Parámetros!$D$5-Parámetros!$B$5+1,
IF(AND(OR(F553&lt;=Parámetros!$B$5,F553=0,F553=""),G553&lt;=Parámetros!$D$5),IF(OR(G553="",G553=0),Parámetros!$D$5-Parámetros!$B$5+1,G553-Parámetros!$B$5+1),
IF(AND(F553&gt;Parámetros!$B$5,OR(G553&gt;Parámetros!$D$5,G553="",G553=0)),Parámetros!$D$5-F553+1,
IF(AND(F553&gt;Parámetros!$B$5,G553&lt;=Parámetros!$D$5),G553-F553+1))))),0)
-
IF(H553=1,
COUNTIFS('Selección días no hábiles'!A:A,
IF(OR(F553=0,F553="",F553&lt;Parámetros!$B$5),"&gt;="&amp;Parámetros!$B$5,"&gt;="&amp;Listas!F553),
'Selección días no hábiles'!A:A,
IF(OR(G553=0,G553="",G553&gt;=Parámetros!$D$5),"&lt;="&amp;Parámetros!$D$5,"&lt;="&amp;Listas!G553),
'Selección días no hábiles'!C:C,"X"),0)</f>
        <v>43709</v>
      </c>
      <c r="K553" s="113">
        <f>IF(I553=1,
IF(AND(OR(F553=0,F553=""),OR(G553=0,G553="")),Parámetros!$D$8-Parámetros!$B$8+1,
IF(AND(F553&lt;=Parámetros!$B$8,OR(G553&gt;Parámetros!$D$8,G553="",G553=0)),Parámetros!$D$8-Parámetros!$B$8+1,
IF(AND(F553&lt;=Parámetros!$B$8,G553&lt;=Parámetros!$D$8),IF(OR(G553="",G553=0),Parámetros!$D$8-Parámetros!$B$8+1,G553-Parámetros!$B$8+1),
IF(AND(F553&gt;Parámetros!$B$8,OR(G553&gt;Parámetros!$D$8,G553="",G553=0)),Parámetros!$D$8-F553+1,
IF(AND(F553&gt;Parámetros!$B$8,G553&lt;=Parámetros!$D$8),G553-F553+1))))),0)
-
IF(I553=1,
COUNTIFS('Selección días no hábiles'!A:A,
IF(OR(F553=0,F553="",F553&lt;Parámetros!$B$8),"&gt;="&amp;Parámetros!$B$8,"&gt;="&amp;Listas!F553),
'Selección días no hábiles'!A:A,
IF(OR(G553=0,G553="",G553&gt;=Parámetros!$D$8),"&lt;="&amp;Parámetros!$D$8,"&lt;="&amp;Listas!G553),
'Selección días no hábiles'!C:C,"X"),0)</f>
        <v>1</v>
      </c>
    </row>
    <row r="554" spans="1:11">
      <c r="A554" s="23"/>
      <c r="B554" s="152">
        <v>35127702</v>
      </c>
      <c r="C554" s="153" t="s">
        <v>772</v>
      </c>
      <c r="D554" s="153" t="s">
        <v>1819</v>
      </c>
      <c r="E554" s="154" t="s">
        <v>241</v>
      </c>
      <c r="F554" s="146">
        <v>0</v>
      </c>
      <c r="G554" s="146">
        <v>0</v>
      </c>
      <c r="H554" s="113">
        <f>+IF(AND(OR(F554="",F554=0),OR(G554="",G554=0)),1,IF(AND(OR(F554&lt;=Parámetros!$B$5,F554=0,F554=""),OR(G554&gt;Parámetros!$B$5,G554="",G554=0)),1,IF(AND(F554&gt;Parámetros!$B$5,F554&lt;=Parámetros!$D$5,OR(Listas!G554&gt;Parámetros!$B$5,G554="",G554=0)),1,0)))</f>
        <v>1</v>
      </c>
      <c r="I554" s="113">
        <f>+IF(AND(OR(F554="",F554=0),OR(G554="",G554=0)),1,IF(AND(OR(F554&lt;=Parámetros!$B$8,F554=0,F554=""),OR(G554&gt;Parámetros!$B$8,G554="",G554=0)),1,IF(AND(F554&gt;Parámetros!$B$8,F554&lt;=Parámetros!$D$8,OR(Listas!G554&gt;Parámetros!$B$8,G554="",G554=0)),1,0)))</f>
        <v>1</v>
      </c>
      <c r="J554" s="113">
        <f>IF(H554=1,
IF(AND(OR(F554=0,F554=""),OR(G554=0,G554="")),Parámetros!$D$5-Parámetros!$B$5+1,
IF(AND(OR(F554&lt;=Parámetros!$B$5,F554=0,F554=""),OR(G554&gt;Parámetros!$D$5,G554="",G554=0)),Parámetros!$D$5-Parámetros!$B$5+1,
IF(AND(OR(F554&lt;=Parámetros!$B$5,F554=0,F554=""),G554&lt;=Parámetros!$D$5),IF(OR(G554="",G554=0),Parámetros!$D$5-Parámetros!$B$5+1,G554-Parámetros!$B$5+1),
IF(AND(F554&gt;Parámetros!$B$5,OR(G554&gt;Parámetros!$D$5,G554="",G554=0)),Parámetros!$D$5-F554+1,
IF(AND(F554&gt;Parámetros!$B$5,G554&lt;=Parámetros!$D$5),G554-F554+1))))),0)
-
IF(H554=1,
COUNTIFS('Selección días no hábiles'!A:A,
IF(OR(F554=0,F554="",F554&lt;Parámetros!$B$5),"&gt;="&amp;Parámetros!$B$5,"&gt;="&amp;Listas!F554),
'Selección días no hábiles'!A:A,
IF(OR(G554=0,G554="",G554&gt;=Parámetros!$D$5),"&lt;="&amp;Parámetros!$D$5,"&lt;="&amp;Listas!G554),
'Selección días no hábiles'!C:C,"X"),0)</f>
        <v>43709</v>
      </c>
      <c r="K554" s="113">
        <f>IF(I554=1,
IF(AND(OR(F554=0,F554=""),OR(G554=0,G554="")),Parámetros!$D$8-Parámetros!$B$8+1,
IF(AND(F554&lt;=Parámetros!$B$8,OR(G554&gt;Parámetros!$D$8,G554="",G554=0)),Parámetros!$D$8-Parámetros!$B$8+1,
IF(AND(F554&lt;=Parámetros!$B$8,G554&lt;=Parámetros!$D$8),IF(OR(G554="",G554=0),Parámetros!$D$8-Parámetros!$B$8+1,G554-Parámetros!$B$8+1),
IF(AND(F554&gt;Parámetros!$B$8,OR(G554&gt;Parámetros!$D$8,G554="",G554=0)),Parámetros!$D$8-F554+1,
IF(AND(F554&gt;Parámetros!$B$8,G554&lt;=Parámetros!$D$8),G554-F554+1))))),0)
-
IF(I554=1,
COUNTIFS('Selección días no hábiles'!A:A,
IF(OR(F554=0,F554="",F554&lt;Parámetros!$B$8),"&gt;="&amp;Parámetros!$B$8,"&gt;="&amp;Listas!F554),
'Selección días no hábiles'!A:A,
IF(OR(G554=0,G554="",G554&gt;=Parámetros!$D$8),"&lt;="&amp;Parámetros!$D$8,"&lt;="&amp;Listas!G554),
'Selección días no hábiles'!C:C,"X"),0)</f>
        <v>1</v>
      </c>
    </row>
    <row r="555" spans="1:11">
      <c r="A555" s="23"/>
      <c r="B555" s="152">
        <v>29288288</v>
      </c>
      <c r="C555" s="153" t="s">
        <v>773</v>
      </c>
      <c r="D555" s="153" t="s">
        <v>1820</v>
      </c>
      <c r="E555" s="154" t="s">
        <v>241</v>
      </c>
      <c r="F555" s="146">
        <v>0</v>
      </c>
      <c r="G555" s="146">
        <v>0</v>
      </c>
      <c r="H555" s="113">
        <f>+IF(AND(OR(F555="",F555=0),OR(G555="",G555=0)),1,IF(AND(OR(F555&lt;=Parámetros!$B$5,F555=0,F555=""),OR(G555&gt;Parámetros!$B$5,G555="",G555=0)),1,IF(AND(F555&gt;Parámetros!$B$5,F555&lt;=Parámetros!$D$5,OR(Listas!G555&gt;Parámetros!$B$5,G555="",G555=0)),1,0)))</f>
        <v>1</v>
      </c>
      <c r="I555" s="113">
        <f>+IF(AND(OR(F555="",F555=0),OR(G555="",G555=0)),1,IF(AND(OR(F555&lt;=Parámetros!$B$8,F555=0,F555=""),OR(G555&gt;Parámetros!$B$8,G555="",G555=0)),1,IF(AND(F555&gt;Parámetros!$B$8,F555&lt;=Parámetros!$D$8,OR(Listas!G555&gt;Parámetros!$B$8,G555="",G555=0)),1,0)))</f>
        <v>1</v>
      </c>
      <c r="J555" s="113">
        <f>IF(H555=1,
IF(AND(OR(F555=0,F555=""),OR(G555=0,G555="")),Parámetros!$D$5-Parámetros!$B$5+1,
IF(AND(OR(F555&lt;=Parámetros!$B$5,F555=0,F555=""),OR(G555&gt;Parámetros!$D$5,G555="",G555=0)),Parámetros!$D$5-Parámetros!$B$5+1,
IF(AND(OR(F555&lt;=Parámetros!$B$5,F555=0,F555=""),G555&lt;=Parámetros!$D$5),IF(OR(G555="",G555=0),Parámetros!$D$5-Parámetros!$B$5+1,G555-Parámetros!$B$5+1),
IF(AND(F555&gt;Parámetros!$B$5,OR(G555&gt;Parámetros!$D$5,G555="",G555=0)),Parámetros!$D$5-F555+1,
IF(AND(F555&gt;Parámetros!$B$5,G555&lt;=Parámetros!$D$5),G555-F555+1))))),0)
-
IF(H555=1,
COUNTIFS('Selección días no hábiles'!A:A,
IF(OR(F555=0,F555="",F555&lt;Parámetros!$B$5),"&gt;="&amp;Parámetros!$B$5,"&gt;="&amp;Listas!F555),
'Selección días no hábiles'!A:A,
IF(OR(G555=0,G555="",G555&gt;=Parámetros!$D$5),"&lt;="&amp;Parámetros!$D$5,"&lt;="&amp;Listas!G555),
'Selección días no hábiles'!C:C,"X"),0)</f>
        <v>43709</v>
      </c>
      <c r="K555" s="113">
        <f>IF(I555=1,
IF(AND(OR(F555=0,F555=""),OR(G555=0,G555="")),Parámetros!$D$8-Parámetros!$B$8+1,
IF(AND(F555&lt;=Parámetros!$B$8,OR(G555&gt;Parámetros!$D$8,G555="",G555=0)),Parámetros!$D$8-Parámetros!$B$8+1,
IF(AND(F555&lt;=Parámetros!$B$8,G555&lt;=Parámetros!$D$8),IF(OR(G555="",G555=0),Parámetros!$D$8-Parámetros!$B$8+1,G555-Parámetros!$B$8+1),
IF(AND(F555&gt;Parámetros!$B$8,OR(G555&gt;Parámetros!$D$8,G555="",G555=0)),Parámetros!$D$8-F555+1,
IF(AND(F555&gt;Parámetros!$B$8,G555&lt;=Parámetros!$D$8),G555-F555+1))))),0)
-
IF(I555=1,
COUNTIFS('Selección días no hábiles'!A:A,
IF(OR(F555=0,F555="",F555&lt;Parámetros!$B$8),"&gt;="&amp;Parámetros!$B$8,"&gt;="&amp;Listas!F555),
'Selección días no hábiles'!A:A,
IF(OR(G555=0,G555="",G555&gt;=Parámetros!$D$8),"&lt;="&amp;Parámetros!$D$8,"&lt;="&amp;Listas!G555),
'Selección días no hábiles'!C:C,"X"),0)</f>
        <v>1</v>
      </c>
    </row>
    <row r="556" spans="1:11">
      <c r="A556" s="23"/>
      <c r="B556" s="152">
        <v>21634007</v>
      </c>
      <c r="C556" s="153" t="s">
        <v>774</v>
      </c>
      <c r="D556" s="153" t="s">
        <v>1821</v>
      </c>
      <c r="E556" s="154" t="s">
        <v>241</v>
      </c>
      <c r="F556" s="146">
        <v>0</v>
      </c>
      <c r="G556" s="146">
        <v>0</v>
      </c>
      <c r="H556" s="113">
        <f>+IF(AND(OR(F556="",F556=0),OR(G556="",G556=0)),1,IF(AND(OR(F556&lt;=Parámetros!$B$5,F556=0,F556=""),OR(G556&gt;Parámetros!$B$5,G556="",G556=0)),1,IF(AND(F556&gt;Parámetros!$B$5,F556&lt;=Parámetros!$D$5,OR(Listas!G556&gt;Parámetros!$B$5,G556="",G556=0)),1,0)))</f>
        <v>1</v>
      </c>
      <c r="I556" s="113">
        <f>+IF(AND(OR(F556="",F556=0),OR(G556="",G556=0)),1,IF(AND(OR(F556&lt;=Parámetros!$B$8,F556=0,F556=""),OR(G556&gt;Parámetros!$B$8,G556="",G556=0)),1,IF(AND(F556&gt;Parámetros!$B$8,F556&lt;=Parámetros!$D$8,OR(Listas!G556&gt;Parámetros!$B$8,G556="",G556=0)),1,0)))</f>
        <v>1</v>
      </c>
      <c r="J556" s="113">
        <f>IF(H556=1,
IF(AND(OR(F556=0,F556=""),OR(G556=0,G556="")),Parámetros!$D$5-Parámetros!$B$5+1,
IF(AND(OR(F556&lt;=Parámetros!$B$5,F556=0,F556=""),OR(G556&gt;Parámetros!$D$5,G556="",G556=0)),Parámetros!$D$5-Parámetros!$B$5+1,
IF(AND(OR(F556&lt;=Parámetros!$B$5,F556=0,F556=""),G556&lt;=Parámetros!$D$5),IF(OR(G556="",G556=0),Parámetros!$D$5-Parámetros!$B$5+1,G556-Parámetros!$B$5+1),
IF(AND(F556&gt;Parámetros!$B$5,OR(G556&gt;Parámetros!$D$5,G556="",G556=0)),Parámetros!$D$5-F556+1,
IF(AND(F556&gt;Parámetros!$B$5,G556&lt;=Parámetros!$D$5),G556-F556+1))))),0)
-
IF(H556=1,
COUNTIFS('Selección días no hábiles'!A:A,
IF(OR(F556=0,F556="",F556&lt;Parámetros!$B$5),"&gt;="&amp;Parámetros!$B$5,"&gt;="&amp;Listas!F556),
'Selección días no hábiles'!A:A,
IF(OR(G556=0,G556="",G556&gt;=Parámetros!$D$5),"&lt;="&amp;Parámetros!$D$5,"&lt;="&amp;Listas!G556),
'Selección días no hábiles'!C:C,"X"),0)</f>
        <v>43709</v>
      </c>
      <c r="K556" s="113">
        <f>IF(I556=1,
IF(AND(OR(F556=0,F556=""),OR(G556=0,G556="")),Parámetros!$D$8-Parámetros!$B$8+1,
IF(AND(F556&lt;=Parámetros!$B$8,OR(G556&gt;Parámetros!$D$8,G556="",G556=0)),Parámetros!$D$8-Parámetros!$B$8+1,
IF(AND(F556&lt;=Parámetros!$B$8,G556&lt;=Parámetros!$D$8),IF(OR(G556="",G556=0),Parámetros!$D$8-Parámetros!$B$8+1,G556-Parámetros!$B$8+1),
IF(AND(F556&gt;Parámetros!$B$8,OR(G556&gt;Parámetros!$D$8,G556="",G556=0)),Parámetros!$D$8-F556+1,
IF(AND(F556&gt;Parámetros!$B$8,G556&lt;=Parámetros!$D$8),G556-F556+1))))),0)
-
IF(I556=1,
COUNTIFS('Selección días no hábiles'!A:A,
IF(OR(F556=0,F556="",F556&lt;Parámetros!$B$8),"&gt;="&amp;Parámetros!$B$8,"&gt;="&amp;Listas!F556),
'Selección días no hábiles'!A:A,
IF(OR(G556=0,G556="",G556&gt;=Parámetros!$D$8),"&lt;="&amp;Parámetros!$D$8,"&lt;="&amp;Listas!G556),
'Selección días no hábiles'!C:C,"X"),0)</f>
        <v>1</v>
      </c>
    </row>
    <row r="557" spans="1:11">
      <c r="A557" s="23"/>
      <c r="B557" s="152">
        <v>24475648</v>
      </c>
      <c r="C557" s="153" t="s">
        <v>775</v>
      </c>
      <c r="D557" s="153" t="s">
        <v>1822</v>
      </c>
      <c r="E557" s="154" t="s">
        <v>241</v>
      </c>
      <c r="F557" s="146">
        <v>0</v>
      </c>
      <c r="G557" s="146">
        <v>0</v>
      </c>
      <c r="H557" s="113">
        <f>+IF(AND(OR(F557="",F557=0),OR(G557="",G557=0)),1,IF(AND(OR(F557&lt;=Parámetros!$B$5,F557=0,F557=""),OR(G557&gt;Parámetros!$B$5,G557="",G557=0)),1,IF(AND(F557&gt;Parámetros!$B$5,F557&lt;=Parámetros!$D$5,OR(Listas!G557&gt;Parámetros!$B$5,G557="",G557=0)),1,0)))</f>
        <v>1</v>
      </c>
      <c r="I557" s="113">
        <f>+IF(AND(OR(F557="",F557=0),OR(G557="",G557=0)),1,IF(AND(OR(F557&lt;=Parámetros!$B$8,F557=0,F557=""),OR(G557&gt;Parámetros!$B$8,G557="",G557=0)),1,IF(AND(F557&gt;Parámetros!$B$8,F557&lt;=Parámetros!$D$8,OR(Listas!G557&gt;Parámetros!$B$8,G557="",G557=0)),1,0)))</f>
        <v>1</v>
      </c>
      <c r="J557" s="113">
        <f>IF(H557=1,
IF(AND(OR(F557=0,F557=""),OR(G557=0,G557="")),Parámetros!$D$5-Parámetros!$B$5+1,
IF(AND(OR(F557&lt;=Parámetros!$B$5,F557=0,F557=""),OR(G557&gt;Parámetros!$D$5,G557="",G557=0)),Parámetros!$D$5-Parámetros!$B$5+1,
IF(AND(OR(F557&lt;=Parámetros!$B$5,F557=0,F557=""),G557&lt;=Parámetros!$D$5),IF(OR(G557="",G557=0),Parámetros!$D$5-Parámetros!$B$5+1,G557-Parámetros!$B$5+1),
IF(AND(F557&gt;Parámetros!$B$5,OR(G557&gt;Parámetros!$D$5,G557="",G557=0)),Parámetros!$D$5-F557+1,
IF(AND(F557&gt;Parámetros!$B$5,G557&lt;=Parámetros!$D$5),G557-F557+1))))),0)
-
IF(H557=1,
COUNTIFS('Selección días no hábiles'!A:A,
IF(OR(F557=0,F557="",F557&lt;Parámetros!$B$5),"&gt;="&amp;Parámetros!$B$5,"&gt;="&amp;Listas!F557),
'Selección días no hábiles'!A:A,
IF(OR(G557=0,G557="",G557&gt;=Parámetros!$D$5),"&lt;="&amp;Parámetros!$D$5,"&lt;="&amp;Listas!G557),
'Selección días no hábiles'!C:C,"X"),0)</f>
        <v>43709</v>
      </c>
      <c r="K557" s="113">
        <f>IF(I557=1,
IF(AND(OR(F557=0,F557=""),OR(G557=0,G557="")),Parámetros!$D$8-Parámetros!$B$8+1,
IF(AND(F557&lt;=Parámetros!$B$8,OR(G557&gt;Parámetros!$D$8,G557="",G557=0)),Parámetros!$D$8-Parámetros!$B$8+1,
IF(AND(F557&lt;=Parámetros!$B$8,G557&lt;=Parámetros!$D$8),IF(OR(G557="",G557=0),Parámetros!$D$8-Parámetros!$B$8+1,G557-Parámetros!$B$8+1),
IF(AND(F557&gt;Parámetros!$B$8,OR(G557&gt;Parámetros!$D$8,G557="",G557=0)),Parámetros!$D$8-F557+1,
IF(AND(F557&gt;Parámetros!$B$8,G557&lt;=Parámetros!$D$8),G557-F557+1))))),0)
-
IF(I557=1,
COUNTIFS('Selección días no hábiles'!A:A,
IF(OR(F557=0,F557="",F557&lt;Parámetros!$B$8),"&gt;="&amp;Parámetros!$B$8,"&gt;="&amp;Listas!F557),
'Selección días no hábiles'!A:A,
IF(OR(G557=0,G557="",G557&gt;=Parámetros!$D$8),"&lt;="&amp;Parámetros!$D$8,"&lt;="&amp;Listas!G557),
'Selección días no hábiles'!C:C,"X"),0)</f>
        <v>1</v>
      </c>
    </row>
    <row r="558" spans="1:11">
      <c r="A558" s="23"/>
      <c r="B558" s="152">
        <v>29120925</v>
      </c>
      <c r="C558" s="153" t="s">
        <v>776</v>
      </c>
      <c r="D558" s="153" t="s">
        <v>1571</v>
      </c>
      <c r="E558" s="154" t="s">
        <v>241</v>
      </c>
      <c r="F558" s="146">
        <v>0</v>
      </c>
      <c r="G558" s="146">
        <v>0</v>
      </c>
      <c r="H558" s="113">
        <f>+IF(AND(OR(F558="",F558=0),OR(G558="",G558=0)),1,IF(AND(OR(F558&lt;=Parámetros!$B$5,F558=0,F558=""),OR(G558&gt;Parámetros!$B$5,G558="",G558=0)),1,IF(AND(F558&gt;Parámetros!$B$5,F558&lt;=Parámetros!$D$5,OR(Listas!G558&gt;Parámetros!$B$5,G558="",G558=0)),1,0)))</f>
        <v>1</v>
      </c>
      <c r="I558" s="113">
        <f>+IF(AND(OR(F558="",F558=0),OR(G558="",G558=0)),1,IF(AND(OR(F558&lt;=Parámetros!$B$8,F558=0,F558=""),OR(G558&gt;Parámetros!$B$8,G558="",G558=0)),1,IF(AND(F558&gt;Parámetros!$B$8,F558&lt;=Parámetros!$D$8,OR(Listas!G558&gt;Parámetros!$B$8,G558="",G558=0)),1,0)))</f>
        <v>1</v>
      </c>
      <c r="J558" s="113">
        <f>IF(H558=1,
IF(AND(OR(F558=0,F558=""),OR(G558=0,G558="")),Parámetros!$D$5-Parámetros!$B$5+1,
IF(AND(OR(F558&lt;=Parámetros!$B$5,F558=0,F558=""),OR(G558&gt;Parámetros!$D$5,G558="",G558=0)),Parámetros!$D$5-Parámetros!$B$5+1,
IF(AND(OR(F558&lt;=Parámetros!$B$5,F558=0,F558=""),G558&lt;=Parámetros!$D$5),IF(OR(G558="",G558=0),Parámetros!$D$5-Parámetros!$B$5+1,G558-Parámetros!$B$5+1),
IF(AND(F558&gt;Parámetros!$B$5,OR(G558&gt;Parámetros!$D$5,G558="",G558=0)),Parámetros!$D$5-F558+1,
IF(AND(F558&gt;Parámetros!$B$5,G558&lt;=Parámetros!$D$5),G558-F558+1))))),0)
-
IF(H558=1,
COUNTIFS('Selección días no hábiles'!A:A,
IF(OR(F558=0,F558="",F558&lt;Parámetros!$B$5),"&gt;="&amp;Parámetros!$B$5,"&gt;="&amp;Listas!F558),
'Selección días no hábiles'!A:A,
IF(OR(G558=0,G558="",G558&gt;=Parámetros!$D$5),"&lt;="&amp;Parámetros!$D$5,"&lt;="&amp;Listas!G558),
'Selección días no hábiles'!C:C,"X"),0)</f>
        <v>43709</v>
      </c>
      <c r="K558" s="113">
        <f>IF(I558=1,
IF(AND(OR(F558=0,F558=""),OR(G558=0,G558="")),Parámetros!$D$8-Parámetros!$B$8+1,
IF(AND(F558&lt;=Parámetros!$B$8,OR(G558&gt;Parámetros!$D$8,G558="",G558=0)),Parámetros!$D$8-Parámetros!$B$8+1,
IF(AND(F558&lt;=Parámetros!$B$8,G558&lt;=Parámetros!$D$8),IF(OR(G558="",G558=0),Parámetros!$D$8-Parámetros!$B$8+1,G558-Parámetros!$B$8+1),
IF(AND(F558&gt;Parámetros!$B$8,OR(G558&gt;Parámetros!$D$8,G558="",G558=0)),Parámetros!$D$8-F558+1,
IF(AND(F558&gt;Parámetros!$B$8,G558&lt;=Parámetros!$D$8),G558-F558+1))))),0)
-
IF(I558=1,
COUNTIFS('Selección días no hábiles'!A:A,
IF(OR(F558=0,F558="",F558&lt;Parámetros!$B$8),"&gt;="&amp;Parámetros!$B$8,"&gt;="&amp;Listas!F558),
'Selección días no hábiles'!A:A,
IF(OR(G558=0,G558="",G558&gt;=Parámetros!$D$8),"&lt;="&amp;Parámetros!$D$8,"&lt;="&amp;Listas!G558),
'Selección días no hábiles'!C:C,"X"),0)</f>
        <v>1</v>
      </c>
    </row>
    <row r="559" spans="1:11">
      <c r="A559" s="23"/>
      <c r="B559" s="152">
        <v>13728106</v>
      </c>
      <c r="C559" s="153" t="s">
        <v>777</v>
      </c>
      <c r="D559" s="153" t="s">
        <v>1823</v>
      </c>
      <c r="E559" s="154" t="s">
        <v>241</v>
      </c>
      <c r="F559" s="146">
        <v>0</v>
      </c>
      <c r="G559" s="146">
        <v>0</v>
      </c>
      <c r="H559" s="113">
        <f>+IF(AND(OR(F559="",F559=0),OR(G559="",G559=0)),1,IF(AND(OR(F559&lt;=Parámetros!$B$5,F559=0,F559=""),OR(G559&gt;Parámetros!$B$5,G559="",G559=0)),1,IF(AND(F559&gt;Parámetros!$B$5,F559&lt;=Parámetros!$D$5,OR(Listas!G559&gt;Parámetros!$B$5,G559="",G559=0)),1,0)))</f>
        <v>1</v>
      </c>
      <c r="I559" s="113">
        <f>+IF(AND(OR(F559="",F559=0),OR(G559="",G559=0)),1,IF(AND(OR(F559&lt;=Parámetros!$B$8,F559=0,F559=""),OR(G559&gt;Parámetros!$B$8,G559="",G559=0)),1,IF(AND(F559&gt;Parámetros!$B$8,F559&lt;=Parámetros!$D$8,OR(Listas!G559&gt;Parámetros!$B$8,G559="",G559=0)),1,0)))</f>
        <v>1</v>
      </c>
      <c r="J559" s="113">
        <f>IF(H559=1,
IF(AND(OR(F559=0,F559=""),OR(G559=0,G559="")),Parámetros!$D$5-Parámetros!$B$5+1,
IF(AND(OR(F559&lt;=Parámetros!$B$5,F559=0,F559=""),OR(G559&gt;Parámetros!$D$5,G559="",G559=0)),Parámetros!$D$5-Parámetros!$B$5+1,
IF(AND(OR(F559&lt;=Parámetros!$B$5,F559=0,F559=""),G559&lt;=Parámetros!$D$5),IF(OR(G559="",G559=0),Parámetros!$D$5-Parámetros!$B$5+1,G559-Parámetros!$B$5+1),
IF(AND(F559&gt;Parámetros!$B$5,OR(G559&gt;Parámetros!$D$5,G559="",G559=0)),Parámetros!$D$5-F559+1,
IF(AND(F559&gt;Parámetros!$B$5,G559&lt;=Parámetros!$D$5),G559-F559+1))))),0)
-
IF(H559=1,
COUNTIFS('Selección días no hábiles'!A:A,
IF(OR(F559=0,F559="",F559&lt;Parámetros!$B$5),"&gt;="&amp;Parámetros!$B$5,"&gt;="&amp;Listas!F559),
'Selección días no hábiles'!A:A,
IF(OR(G559=0,G559="",G559&gt;=Parámetros!$D$5),"&lt;="&amp;Parámetros!$D$5,"&lt;="&amp;Listas!G559),
'Selección días no hábiles'!C:C,"X"),0)</f>
        <v>43709</v>
      </c>
      <c r="K559" s="113">
        <f>IF(I559=1,
IF(AND(OR(F559=0,F559=""),OR(G559=0,G559="")),Parámetros!$D$8-Parámetros!$B$8+1,
IF(AND(F559&lt;=Parámetros!$B$8,OR(G559&gt;Parámetros!$D$8,G559="",G559=0)),Parámetros!$D$8-Parámetros!$B$8+1,
IF(AND(F559&lt;=Parámetros!$B$8,G559&lt;=Parámetros!$D$8),IF(OR(G559="",G559=0),Parámetros!$D$8-Parámetros!$B$8+1,G559-Parámetros!$B$8+1),
IF(AND(F559&gt;Parámetros!$B$8,OR(G559&gt;Parámetros!$D$8,G559="",G559=0)),Parámetros!$D$8-F559+1,
IF(AND(F559&gt;Parámetros!$B$8,G559&lt;=Parámetros!$D$8),G559-F559+1))))),0)
-
IF(I559=1,
COUNTIFS('Selección días no hábiles'!A:A,
IF(OR(F559=0,F559="",F559&lt;Parámetros!$B$8),"&gt;="&amp;Parámetros!$B$8,"&gt;="&amp;Listas!F559),
'Selección días no hábiles'!A:A,
IF(OR(G559=0,G559="",G559&gt;=Parámetros!$D$8),"&lt;="&amp;Parámetros!$D$8,"&lt;="&amp;Listas!G559),
'Selección días no hábiles'!C:C,"X"),0)</f>
        <v>1</v>
      </c>
    </row>
    <row r="560" spans="1:11">
      <c r="A560" s="23"/>
      <c r="B560" s="152">
        <v>25243303</v>
      </c>
      <c r="C560" s="153" t="s">
        <v>778</v>
      </c>
      <c r="D560" s="153" t="s">
        <v>1824</v>
      </c>
      <c r="E560" s="154" t="s">
        <v>241</v>
      </c>
      <c r="F560" s="146">
        <v>0</v>
      </c>
      <c r="G560" s="146">
        <v>0</v>
      </c>
      <c r="H560" s="113">
        <f>+IF(AND(OR(F560="",F560=0),OR(G560="",G560=0)),1,IF(AND(OR(F560&lt;=Parámetros!$B$5,F560=0,F560=""),OR(G560&gt;Parámetros!$B$5,G560="",G560=0)),1,IF(AND(F560&gt;Parámetros!$B$5,F560&lt;=Parámetros!$D$5,OR(Listas!G560&gt;Parámetros!$B$5,G560="",G560=0)),1,0)))</f>
        <v>1</v>
      </c>
      <c r="I560" s="113">
        <f>+IF(AND(OR(F560="",F560=0),OR(G560="",G560=0)),1,IF(AND(OR(F560&lt;=Parámetros!$B$8,F560=0,F560=""),OR(G560&gt;Parámetros!$B$8,G560="",G560=0)),1,IF(AND(F560&gt;Parámetros!$B$8,F560&lt;=Parámetros!$D$8,OR(Listas!G560&gt;Parámetros!$B$8,G560="",G560=0)),1,0)))</f>
        <v>1</v>
      </c>
      <c r="J560" s="113">
        <f>IF(H560=1,
IF(AND(OR(F560=0,F560=""),OR(G560=0,G560="")),Parámetros!$D$5-Parámetros!$B$5+1,
IF(AND(OR(F560&lt;=Parámetros!$B$5,F560=0,F560=""),OR(G560&gt;Parámetros!$D$5,G560="",G560=0)),Parámetros!$D$5-Parámetros!$B$5+1,
IF(AND(OR(F560&lt;=Parámetros!$B$5,F560=0,F560=""),G560&lt;=Parámetros!$D$5),IF(OR(G560="",G560=0),Parámetros!$D$5-Parámetros!$B$5+1,G560-Parámetros!$B$5+1),
IF(AND(F560&gt;Parámetros!$B$5,OR(G560&gt;Parámetros!$D$5,G560="",G560=0)),Parámetros!$D$5-F560+1,
IF(AND(F560&gt;Parámetros!$B$5,G560&lt;=Parámetros!$D$5),G560-F560+1))))),0)
-
IF(H560=1,
COUNTIFS('Selección días no hábiles'!A:A,
IF(OR(F560=0,F560="",F560&lt;Parámetros!$B$5),"&gt;="&amp;Parámetros!$B$5,"&gt;="&amp;Listas!F560),
'Selección días no hábiles'!A:A,
IF(OR(G560=0,G560="",G560&gt;=Parámetros!$D$5),"&lt;="&amp;Parámetros!$D$5,"&lt;="&amp;Listas!G560),
'Selección días no hábiles'!C:C,"X"),0)</f>
        <v>43709</v>
      </c>
      <c r="K560" s="113">
        <f>IF(I560=1,
IF(AND(OR(F560=0,F560=""),OR(G560=0,G560="")),Parámetros!$D$8-Parámetros!$B$8+1,
IF(AND(F560&lt;=Parámetros!$B$8,OR(G560&gt;Parámetros!$D$8,G560="",G560=0)),Parámetros!$D$8-Parámetros!$B$8+1,
IF(AND(F560&lt;=Parámetros!$B$8,G560&lt;=Parámetros!$D$8),IF(OR(G560="",G560=0),Parámetros!$D$8-Parámetros!$B$8+1,G560-Parámetros!$B$8+1),
IF(AND(F560&gt;Parámetros!$B$8,OR(G560&gt;Parámetros!$D$8,G560="",G560=0)),Parámetros!$D$8-F560+1,
IF(AND(F560&gt;Parámetros!$B$8,G560&lt;=Parámetros!$D$8),G560-F560+1))))),0)
-
IF(I560=1,
COUNTIFS('Selección días no hábiles'!A:A,
IF(OR(F560=0,F560="",F560&lt;Parámetros!$B$8),"&gt;="&amp;Parámetros!$B$8,"&gt;="&amp;Listas!F560),
'Selección días no hábiles'!A:A,
IF(OR(G560=0,G560="",G560&gt;=Parámetros!$D$8),"&lt;="&amp;Parámetros!$D$8,"&lt;="&amp;Listas!G560),
'Selección días no hábiles'!C:C,"X"),0)</f>
        <v>1</v>
      </c>
    </row>
    <row r="561" spans="1:11">
      <c r="A561" s="23"/>
      <c r="B561" s="152">
        <v>21905372</v>
      </c>
      <c r="C561" s="153" t="s">
        <v>779</v>
      </c>
      <c r="D561" s="153" t="s">
        <v>1407</v>
      </c>
      <c r="E561" s="154" t="s">
        <v>241</v>
      </c>
      <c r="F561" s="146">
        <v>0</v>
      </c>
      <c r="G561" s="146">
        <v>0</v>
      </c>
      <c r="H561" s="113">
        <f>+IF(AND(OR(F561="",F561=0),OR(G561="",G561=0)),1,IF(AND(OR(F561&lt;=Parámetros!$B$5,F561=0,F561=""),OR(G561&gt;Parámetros!$B$5,G561="",G561=0)),1,IF(AND(F561&gt;Parámetros!$B$5,F561&lt;=Parámetros!$D$5,OR(Listas!G561&gt;Parámetros!$B$5,G561="",G561=0)),1,0)))</f>
        <v>1</v>
      </c>
      <c r="I561" s="113">
        <f>+IF(AND(OR(F561="",F561=0),OR(G561="",G561=0)),1,IF(AND(OR(F561&lt;=Parámetros!$B$8,F561=0,F561=""),OR(G561&gt;Parámetros!$B$8,G561="",G561=0)),1,IF(AND(F561&gt;Parámetros!$B$8,F561&lt;=Parámetros!$D$8,OR(Listas!G561&gt;Parámetros!$B$8,G561="",G561=0)),1,0)))</f>
        <v>1</v>
      </c>
      <c r="J561" s="113">
        <f>IF(H561=1,
IF(AND(OR(F561=0,F561=""),OR(G561=0,G561="")),Parámetros!$D$5-Parámetros!$B$5+1,
IF(AND(OR(F561&lt;=Parámetros!$B$5,F561=0,F561=""),OR(G561&gt;Parámetros!$D$5,G561="",G561=0)),Parámetros!$D$5-Parámetros!$B$5+1,
IF(AND(OR(F561&lt;=Parámetros!$B$5,F561=0,F561=""),G561&lt;=Parámetros!$D$5),IF(OR(G561="",G561=0),Parámetros!$D$5-Parámetros!$B$5+1,G561-Parámetros!$B$5+1),
IF(AND(F561&gt;Parámetros!$B$5,OR(G561&gt;Parámetros!$D$5,G561="",G561=0)),Parámetros!$D$5-F561+1,
IF(AND(F561&gt;Parámetros!$B$5,G561&lt;=Parámetros!$D$5),G561-F561+1))))),0)
-
IF(H561=1,
COUNTIFS('Selección días no hábiles'!A:A,
IF(OR(F561=0,F561="",F561&lt;Parámetros!$B$5),"&gt;="&amp;Parámetros!$B$5,"&gt;="&amp;Listas!F561),
'Selección días no hábiles'!A:A,
IF(OR(G561=0,G561="",G561&gt;=Parámetros!$D$5),"&lt;="&amp;Parámetros!$D$5,"&lt;="&amp;Listas!G561),
'Selección días no hábiles'!C:C,"X"),0)</f>
        <v>43709</v>
      </c>
      <c r="K561" s="113">
        <f>IF(I561=1,
IF(AND(OR(F561=0,F561=""),OR(G561=0,G561="")),Parámetros!$D$8-Parámetros!$B$8+1,
IF(AND(F561&lt;=Parámetros!$B$8,OR(G561&gt;Parámetros!$D$8,G561="",G561=0)),Parámetros!$D$8-Parámetros!$B$8+1,
IF(AND(F561&lt;=Parámetros!$B$8,G561&lt;=Parámetros!$D$8),IF(OR(G561="",G561=0),Parámetros!$D$8-Parámetros!$B$8+1,G561-Parámetros!$B$8+1),
IF(AND(F561&gt;Parámetros!$B$8,OR(G561&gt;Parámetros!$D$8,G561="",G561=0)),Parámetros!$D$8-F561+1,
IF(AND(F561&gt;Parámetros!$B$8,G561&lt;=Parámetros!$D$8),G561-F561+1))))),0)
-
IF(I561=1,
COUNTIFS('Selección días no hábiles'!A:A,
IF(OR(F561=0,F561="",F561&lt;Parámetros!$B$8),"&gt;="&amp;Parámetros!$B$8,"&gt;="&amp;Listas!F561),
'Selección días no hábiles'!A:A,
IF(OR(G561=0,G561="",G561&gt;=Parámetros!$D$8),"&lt;="&amp;Parámetros!$D$8,"&lt;="&amp;Listas!G561),
'Selección días no hábiles'!C:C,"X"),0)</f>
        <v>1</v>
      </c>
    </row>
    <row r="562" spans="1:11">
      <c r="A562" s="23"/>
      <c r="B562" s="152">
        <v>35463034</v>
      </c>
      <c r="C562" s="153" t="s">
        <v>780</v>
      </c>
      <c r="D562" s="153" t="s">
        <v>1825</v>
      </c>
      <c r="E562" s="154" t="s">
        <v>240</v>
      </c>
      <c r="F562" s="146">
        <v>0</v>
      </c>
      <c r="G562" s="146">
        <v>0</v>
      </c>
      <c r="H562" s="113">
        <f>+IF(AND(OR(F562="",F562=0),OR(G562="",G562=0)),1,IF(AND(OR(F562&lt;=Parámetros!$B$5,F562=0,F562=""),OR(G562&gt;Parámetros!$B$5,G562="",G562=0)),1,IF(AND(F562&gt;Parámetros!$B$5,F562&lt;=Parámetros!$D$5,OR(Listas!G562&gt;Parámetros!$B$5,G562="",G562=0)),1,0)))</f>
        <v>1</v>
      </c>
      <c r="I562" s="113">
        <f>+IF(AND(OR(F562="",F562=0),OR(G562="",G562=0)),1,IF(AND(OR(F562&lt;=Parámetros!$B$8,F562=0,F562=""),OR(G562&gt;Parámetros!$B$8,G562="",G562=0)),1,IF(AND(F562&gt;Parámetros!$B$8,F562&lt;=Parámetros!$D$8,OR(Listas!G562&gt;Parámetros!$B$8,G562="",G562=0)),1,0)))</f>
        <v>1</v>
      </c>
      <c r="J562" s="113">
        <f>IF(H562=1,
IF(AND(OR(F562=0,F562=""),OR(G562=0,G562="")),Parámetros!$D$5-Parámetros!$B$5+1,
IF(AND(OR(F562&lt;=Parámetros!$B$5,F562=0,F562=""),OR(G562&gt;Parámetros!$D$5,G562="",G562=0)),Parámetros!$D$5-Parámetros!$B$5+1,
IF(AND(OR(F562&lt;=Parámetros!$B$5,F562=0,F562=""),G562&lt;=Parámetros!$D$5),IF(OR(G562="",G562=0),Parámetros!$D$5-Parámetros!$B$5+1,G562-Parámetros!$B$5+1),
IF(AND(F562&gt;Parámetros!$B$5,OR(G562&gt;Parámetros!$D$5,G562="",G562=0)),Parámetros!$D$5-F562+1,
IF(AND(F562&gt;Parámetros!$B$5,G562&lt;=Parámetros!$D$5),G562-F562+1))))),0)
-
IF(H562=1,
COUNTIFS('Selección días no hábiles'!A:A,
IF(OR(F562=0,F562="",F562&lt;Parámetros!$B$5),"&gt;="&amp;Parámetros!$B$5,"&gt;="&amp;Listas!F562),
'Selección días no hábiles'!A:A,
IF(OR(G562=0,G562="",G562&gt;=Parámetros!$D$5),"&lt;="&amp;Parámetros!$D$5,"&lt;="&amp;Listas!G562),
'Selección días no hábiles'!C:C,"X"),0)</f>
        <v>43709</v>
      </c>
      <c r="K562" s="113">
        <f>IF(I562=1,
IF(AND(OR(F562=0,F562=""),OR(G562=0,G562="")),Parámetros!$D$8-Parámetros!$B$8+1,
IF(AND(F562&lt;=Parámetros!$B$8,OR(G562&gt;Parámetros!$D$8,G562="",G562=0)),Parámetros!$D$8-Parámetros!$B$8+1,
IF(AND(F562&lt;=Parámetros!$B$8,G562&lt;=Parámetros!$D$8),IF(OR(G562="",G562=0),Parámetros!$D$8-Parámetros!$B$8+1,G562-Parámetros!$B$8+1),
IF(AND(F562&gt;Parámetros!$B$8,OR(G562&gt;Parámetros!$D$8,G562="",G562=0)),Parámetros!$D$8-F562+1,
IF(AND(F562&gt;Parámetros!$B$8,G562&lt;=Parámetros!$D$8),G562-F562+1))))),0)
-
IF(I562=1,
COUNTIFS('Selección días no hábiles'!A:A,
IF(OR(F562=0,F562="",F562&lt;Parámetros!$B$8),"&gt;="&amp;Parámetros!$B$8,"&gt;="&amp;Listas!F562),
'Selección días no hábiles'!A:A,
IF(OR(G562=0,G562="",G562&gt;=Parámetros!$D$8),"&lt;="&amp;Parámetros!$D$8,"&lt;="&amp;Listas!G562),
'Selección días no hábiles'!C:C,"X"),0)</f>
        <v>1</v>
      </c>
    </row>
    <row r="563" spans="1:11">
      <c r="A563" s="23"/>
      <c r="B563" s="152">
        <v>33945490</v>
      </c>
      <c r="C563" s="153" t="s">
        <v>781</v>
      </c>
      <c r="D563" s="153" t="s">
        <v>1826</v>
      </c>
      <c r="E563" s="154" t="s">
        <v>240</v>
      </c>
      <c r="F563" s="146">
        <v>0</v>
      </c>
      <c r="G563" s="146">
        <v>0</v>
      </c>
      <c r="H563" s="113">
        <f>+IF(AND(OR(F563="",F563=0),OR(G563="",G563=0)),1,IF(AND(OR(F563&lt;=Parámetros!$B$5,F563=0,F563=""),OR(G563&gt;Parámetros!$B$5,G563="",G563=0)),1,IF(AND(F563&gt;Parámetros!$B$5,F563&lt;=Parámetros!$D$5,OR(Listas!G563&gt;Parámetros!$B$5,G563="",G563=0)),1,0)))</f>
        <v>1</v>
      </c>
      <c r="I563" s="113">
        <f>+IF(AND(OR(F563="",F563=0),OR(G563="",G563=0)),1,IF(AND(OR(F563&lt;=Parámetros!$B$8,F563=0,F563=""),OR(G563&gt;Parámetros!$B$8,G563="",G563=0)),1,IF(AND(F563&gt;Parámetros!$B$8,F563&lt;=Parámetros!$D$8,OR(Listas!G563&gt;Parámetros!$B$8,G563="",G563=0)),1,0)))</f>
        <v>1</v>
      </c>
      <c r="J563" s="113">
        <f>IF(H563=1,
IF(AND(OR(F563=0,F563=""),OR(G563=0,G563="")),Parámetros!$D$5-Parámetros!$B$5+1,
IF(AND(OR(F563&lt;=Parámetros!$B$5,F563=0,F563=""),OR(G563&gt;Parámetros!$D$5,G563="",G563=0)),Parámetros!$D$5-Parámetros!$B$5+1,
IF(AND(OR(F563&lt;=Parámetros!$B$5,F563=0,F563=""),G563&lt;=Parámetros!$D$5),IF(OR(G563="",G563=0),Parámetros!$D$5-Parámetros!$B$5+1,G563-Parámetros!$B$5+1),
IF(AND(F563&gt;Parámetros!$B$5,OR(G563&gt;Parámetros!$D$5,G563="",G563=0)),Parámetros!$D$5-F563+1,
IF(AND(F563&gt;Parámetros!$B$5,G563&lt;=Parámetros!$D$5),G563-F563+1))))),0)
-
IF(H563=1,
COUNTIFS('Selección días no hábiles'!A:A,
IF(OR(F563=0,F563="",F563&lt;Parámetros!$B$5),"&gt;="&amp;Parámetros!$B$5,"&gt;="&amp;Listas!F563),
'Selección días no hábiles'!A:A,
IF(OR(G563=0,G563="",G563&gt;=Parámetros!$D$5),"&lt;="&amp;Parámetros!$D$5,"&lt;="&amp;Listas!G563),
'Selección días no hábiles'!C:C,"X"),0)</f>
        <v>43709</v>
      </c>
      <c r="K563" s="113">
        <f>IF(I563=1,
IF(AND(OR(F563=0,F563=""),OR(G563=0,G563="")),Parámetros!$D$8-Parámetros!$B$8+1,
IF(AND(F563&lt;=Parámetros!$B$8,OR(G563&gt;Parámetros!$D$8,G563="",G563=0)),Parámetros!$D$8-Parámetros!$B$8+1,
IF(AND(F563&lt;=Parámetros!$B$8,G563&lt;=Parámetros!$D$8),IF(OR(G563="",G563=0),Parámetros!$D$8-Parámetros!$B$8+1,G563-Parámetros!$B$8+1),
IF(AND(F563&gt;Parámetros!$B$8,OR(G563&gt;Parámetros!$D$8,G563="",G563=0)),Parámetros!$D$8-F563+1,
IF(AND(F563&gt;Parámetros!$B$8,G563&lt;=Parámetros!$D$8),G563-F563+1))))),0)
-
IF(I563=1,
COUNTIFS('Selección días no hábiles'!A:A,
IF(OR(F563=0,F563="",F563&lt;Parámetros!$B$8),"&gt;="&amp;Parámetros!$B$8,"&gt;="&amp;Listas!F563),
'Selección días no hábiles'!A:A,
IF(OR(G563=0,G563="",G563&gt;=Parámetros!$D$8),"&lt;="&amp;Parámetros!$D$8,"&lt;="&amp;Listas!G563),
'Selección días no hábiles'!C:C,"X"),0)</f>
        <v>1</v>
      </c>
    </row>
    <row r="564" spans="1:11">
      <c r="A564" s="23"/>
      <c r="B564" s="152">
        <v>34650643</v>
      </c>
      <c r="C564" s="153" t="s">
        <v>782</v>
      </c>
      <c r="D564" s="153" t="s">
        <v>1827</v>
      </c>
      <c r="E564" s="154" t="s">
        <v>240</v>
      </c>
      <c r="F564" s="146">
        <v>0</v>
      </c>
      <c r="G564" s="146">
        <v>0</v>
      </c>
      <c r="H564" s="113">
        <f>+IF(AND(OR(F564="",F564=0),OR(G564="",G564=0)),1,IF(AND(OR(F564&lt;=Parámetros!$B$5,F564=0,F564=""),OR(G564&gt;Parámetros!$B$5,G564="",G564=0)),1,IF(AND(F564&gt;Parámetros!$B$5,F564&lt;=Parámetros!$D$5,OR(Listas!G564&gt;Parámetros!$B$5,G564="",G564=0)),1,0)))</f>
        <v>1</v>
      </c>
      <c r="I564" s="113">
        <f>+IF(AND(OR(F564="",F564=0),OR(G564="",G564=0)),1,IF(AND(OR(F564&lt;=Parámetros!$B$8,F564=0,F564=""),OR(G564&gt;Parámetros!$B$8,G564="",G564=0)),1,IF(AND(F564&gt;Parámetros!$B$8,F564&lt;=Parámetros!$D$8,OR(Listas!G564&gt;Parámetros!$B$8,G564="",G564=0)),1,0)))</f>
        <v>1</v>
      </c>
      <c r="J564" s="113">
        <f>IF(H564=1,
IF(AND(OR(F564=0,F564=""),OR(G564=0,G564="")),Parámetros!$D$5-Parámetros!$B$5+1,
IF(AND(OR(F564&lt;=Parámetros!$B$5,F564=0,F564=""),OR(G564&gt;Parámetros!$D$5,G564="",G564=0)),Parámetros!$D$5-Parámetros!$B$5+1,
IF(AND(OR(F564&lt;=Parámetros!$B$5,F564=0,F564=""),G564&lt;=Parámetros!$D$5),IF(OR(G564="",G564=0),Parámetros!$D$5-Parámetros!$B$5+1,G564-Parámetros!$B$5+1),
IF(AND(F564&gt;Parámetros!$B$5,OR(G564&gt;Parámetros!$D$5,G564="",G564=0)),Parámetros!$D$5-F564+1,
IF(AND(F564&gt;Parámetros!$B$5,G564&lt;=Parámetros!$D$5),G564-F564+1))))),0)
-
IF(H564=1,
COUNTIFS('Selección días no hábiles'!A:A,
IF(OR(F564=0,F564="",F564&lt;Parámetros!$B$5),"&gt;="&amp;Parámetros!$B$5,"&gt;="&amp;Listas!F564),
'Selección días no hábiles'!A:A,
IF(OR(G564=0,G564="",G564&gt;=Parámetros!$D$5),"&lt;="&amp;Parámetros!$D$5,"&lt;="&amp;Listas!G564),
'Selección días no hábiles'!C:C,"X"),0)</f>
        <v>43709</v>
      </c>
      <c r="K564" s="113">
        <f>IF(I564=1,
IF(AND(OR(F564=0,F564=""),OR(G564=0,G564="")),Parámetros!$D$8-Parámetros!$B$8+1,
IF(AND(F564&lt;=Parámetros!$B$8,OR(G564&gt;Parámetros!$D$8,G564="",G564=0)),Parámetros!$D$8-Parámetros!$B$8+1,
IF(AND(F564&lt;=Parámetros!$B$8,G564&lt;=Parámetros!$D$8),IF(OR(G564="",G564=0),Parámetros!$D$8-Parámetros!$B$8+1,G564-Parámetros!$B$8+1),
IF(AND(F564&gt;Parámetros!$B$8,OR(G564&gt;Parámetros!$D$8,G564="",G564=0)),Parámetros!$D$8-F564+1,
IF(AND(F564&gt;Parámetros!$B$8,G564&lt;=Parámetros!$D$8),G564-F564+1))))),0)
-
IF(I564=1,
COUNTIFS('Selección días no hábiles'!A:A,
IF(OR(F564=0,F564="",F564&lt;Parámetros!$B$8),"&gt;="&amp;Parámetros!$B$8,"&gt;="&amp;Listas!F564),
'Selección días no hábiles'!A:A,
IF(OR(G564=0,G564="",G564&gt;=Parámetros!$D$8),"&lt;="&amp;Parámetros!$D$8,"&lt;="&amp;Listas!G564),
'Selección días no hábiles'!C:C,"X"),0)</f>
        <v>1</v>
      </c>
    </row>
    <row r="565" spans="1:11">
      <c r="A565" s="23"/>
      <c r="B565" s="152">
        <v>25100635</v>
      </c>
      <c r="C565" s="153" t="s">
        <v>783</v>
      </c>
      <c r="D565" s="153" t="s">
        <v>60</v>
      </c>
      <c r="E565" s="154" t="s">
        <v>240</v>
      </c>
      <c r="F565" s="146">
        <v>0</v>
      </c>
      <c r="G565" s="146">
        <v>0</v>
      </c>
      <c r="H565" s="113">
        <f>+IF(AND(OR(F565="",F565=0),OR(G565="",G565=0)),1,IF(AND(OR(F565&lt;=Parámetros!$B$5,F565=0,F565=""),OR(G565&gt;Parámetros!$B$5,G565="",G565=0)),1,IF(AND(F565&gt;Parámetros!$B$5,F565&lt;=Parámetros!$D$5,OR(Listas!G565&gt;Parámetros!$B$5,G565="",G565=0)),1,0)))</f>
        <v>1</v>
      </c>
      <c r="I565" s="113">
        <f>+IF(AND(OR(F565="",F565=0),OR(G565="",G565=0)),1,IF(AND(OR(F565&lt;=Parámetros!$B$8,F565=0,F565=""),OR(G565&gt;Parámetros!$B$8,G565="",G565=0)),1,IF(AND(F565&gt;Parámetros!$B$8,F565&lt;=Parámetros!$D$8,OR(Listas!G565&gt;Parámetros!$B$8,G565="",G565=0)),1,0)))</f>
        <v>1</v>
      </c>
      <c r="J565" s="113">
        <f>IF(H565=1,
IF(AND(OR(F565=0,F565=""),OR(G565=0,G565="")),Parámetros!$D$5-Parámetros!$B$5+1,
IF(AND(OR(F565&lt;=Parámetros!$B$5,F565=0,F565=""),OR(G565&gt;Parámetros!$D$5,G565="",G565=0)),Parámetros!$D$5-Parámetros!$B$5+1,
IF(AND(OR(F565&lt;=Parámetros!$B$5,F565=0,F565=""),G565&lt;=Parámetros!$D$5),IF(OR(G565="",G565=0),Parámetros!$D$5-Parámetros!$B$5+1,G565-Parámetros!$B$5+1),
IF(AND(F565&gt;Parámetros!$B$5,OR(G565&gt;Parámetros!$D$5,G565="",G565=0)),Parámetros!$D$5-F565+1,
IF(AND(F565&gt;Parámetros!$B$5,G565&lt;=Parámetros!$D$5),G565-F565+1))))),0)
-
IF(H565=1,
COUNTIFS('Selección días no hábiles'!A:A,
IF(OR(F565=0,F565="",F565&lt;Parámetros!$B$5),"&gt;="&amp;Parámetros!$B$5,"&gt;="&amp;Listas!F565),
'Selección días no hábiles'!A:A,
IF(OR(G565=0,G565="",G565&gt;=Parámetros!$D$5),"&lt;="&amp;Parámetros!$D$5,"&lt;="&amp;Listas!G565),
'Selección días no hábiles'!C:C,"X"),0)</f>
        <v>43709</v>
      </c>
      <c r="K565" s="113">
        <f>IF(I565=1,
IF(AND(OR(F565=0,F565=""),OR(G565=0,G565="")),Parámetros!$D$8-Parámetros!$B$8+1,
IF(AND(F565&lt;=Parámetros!$B$8,OR(G565&gt;Parámetros!$D$8,G565="",G565=0)),Parámetros!$D$8-Parámetros!$B$8+1,
IF(AND(F565&lt;=Parámetros!$B$8,G565&lt;=Parámetros!$D$8),IF(OR(G565="",G565=0),Parámetros!$D$8-Parámetros!$B$8+1,G565-Parámetros!$B$8+1),
IF(AND(F565&gt;Parámetros!$B$8,OR(G565&gt;Parámetros!$D$8,G565="",G565=0)),Parámetros!$D$8-F565+1,
IF(AND(F565&gt;Parámetros!$B$8,G565&lt;=Parámetros!$D$8),G565-F565+1))))),0)
-
IF(I565=1,
COUNTIFS('Selección días no hábiles'!A:A,
IF(OR(F565=0,F565="",F565&lt;Parámetros!$B$8),"&gt;="&amp;Parámetros!$B$8,"&gt;="&amp;Listas!F565),
'Selección días no hábiles'!A:A,
IF(OR(G565=0,G565="",G565&gt;=Parámetros!$D$8),"&lt;="&amp;Parámetros!$D$8,"&lt;="&amp;Listas!G565),
'Selección días no hábiles'!C:C,"X"),0)</f>
        <v>1</v>
      </c>
    </row>
    <row r="566" spans="1:11">
      <c r="A566" s="23"/>
      <c r="B566" s="152">
        <v>28157667</v>
      </c>
      <c r="C566" s="153" t="s">
        <v>603</v>
      </c>
      <c r="D566" s="153" t="s">
        <v>1828</v>
      </c>
      <c r="E566" s="154" t="s">
        <v>240</v>
      </c>
      <c r="F566" s="146">
        <v>0</v>
      </c>
      <c r="G566" s="146">
        <v>0</v>
      </c>
      <c r="H566" s="113">
        <f>+IF(AND(OR(F566="",F566=0),OR(G566="",G566=0)),1,IF(AND(OR(F566&lt;=Parámetros!$B$5,F566=0,F566=""),OR(G566&gt;Parámetros!$B$5,G566="",G566=0)),1,IF(AND(F566&gt;Parámetros!$B$5,F566&lt;=Parámetros!$D$5,OR(Listas!G566&gt;Parámetros!$B$5,G566="",G566=0)),1,0)))</f>
        <v>1</v>
      </c>
      <c r="I566" s="113">
        <f>+IF(AND(OR(F566="",F566=0),OR(G566="",G566=0)),1,IF(AND(OR(F566&lt;=Parámetros!$B$8,F566=0,F566=""),OR(G566&gt;Parámetros!$B$8,G566="",G566=0)),1,IF(AND(F566&gt;Parámetros!$B$8,F566&lt;=Parámetros!$D$8,OR(Listas!G566&gt;Parámetros!$B$8,G566="",G566=0)),1,0)))</f>
        <v>1</v>
      </c>
      <c r="J566" s="113">
        <f>IF(H566=1,
IF(AND(OR(F566=0,F566=""),OR(G566=0,G566="")),Parámetros!$D$5-Parámetros!$B$5+1,
IF(AND(OR(F566&lt;=Parámetros!$B$5,F566=0,F566=""),OR(G566&gt;Parámetros!$D$5,G566="",G566=0)),Parámetros!$D$5-Parámetros!$B$5+1,
IF(AND(OR(F566&lt;=Parámetros!$B$5,F566=0,F566=""),G566&lt;=Parámetros!$D$5),IF(OR(G566="",G566=0),Parámetros!$D$5-Parámetros!$B$5+1,G566-Parámetros!$B$5+1),
IF(AND(F566&gt;Parámetros!$B$5,OR(G566&gt;Parámetros!$D$5,G566="",G566=0)),Parámetros!$D$5-F566+1,
IF(AND(F566&gt;Parámetros!$B$5,G566&lt;=Parámetros!$D$5),G566-F566+1))))),0)
-
IF(H566=1,
COUNTIFS('Selección días no hábiles'!A:A,
IF(OR(F566=0,F566="",F566&lt;Parámetros!$B$5),"&gt;="&amp;Parámetros!$B$5,"&gt;="&amp;Listas!F566),
'Selección días no hábiles'!A:A,
IF(OR(G566=0,G566="",G566&gt;=Parámetros!$D$5),"&lt;="&amp;Parámetros!$D$5,"&lt;="&amp;Listas!G566),
'Selección días no hábiles'!C:C,"X"),0)</f>
        <v>43709</v>
      </c>
      <c r="K566" s="113">
        <f>IF(I566=1,
IF(AND(OR(F566=0,F566=""),OR(G566=0,G566="")),Parámetros!$D$8-Parámetros!$B$8+1,
IF(AND(F566&lt;=Parámetros!$B$8,OR(G566&gt;Parámetros!$D$8,G566="",G566=0)),Parámetros!$D$8-Parámetros!$B$8+1,
IF(AND(F566&lt;=Parámetros!$B$8,G566&lt;=Parámetros!$D$8),IF(OR(G566="",G566=0),Parámetros!$D$8-Parámetros!$B$8+1,G566-Parámetros!$B$8+1),
IF(AND(F566&gt;Parámetros!$B$8,OR(G566&gt;Parámetros!$D$8,G566="",G566=0)),Parámetros!$D$8-F566+1,
IF(AND(F566&gt;Parámetros!$B$8,G566&lt;=Parámetros!$D$8),G566-F566+1))))),0)
-
IF(I566=1,
COUNTIFS('Selección días no hábiles'!A:A,
IF(OR(F566=0,F566="",F566&lt;Parámetros!$B$8),"&gt;="&amp;Parámetros!$B$8,"&gt;="&amp;Listas!F566),
'Selección días no hábiles'!A:A,
IF(OR(G566=0,G566="",G566&gt;=Parámetros!$D$8),"&lt;="&amp;Parámetros!$D$8,"&lt;="&amp;Listas!G566),
'Selección días no hábiles'!C:C,"X"),0)</f>
        <v>1</v>
      </c>
    </row>
    <row r="567" spans="1:11">
      <c r="A567" s="23"/>
      <c r="B567" s="152">
        <v>21898685</v>
      </c>
      <c r="C567" s="153" t="s">
        <v>784</v>
      </c>
      <c r="D567" s="153" t="s">
        <v>1829</v>
      </c>
      <c r="E567" s="154" t="s">
        <v>240</v>
      </c>
      <c r="F567" s="146">
        <v>0</v>
      </c>
      <c r="G567" s="146">
        <v>0</v>
      </c>
      <c r="H567" s="113">
        <f>+IF(AND(OR(F567="",F567=0),OR(G567="",G567=0)),1,IF(AND(OR(F567&lt;=Parámetros!$B$5,F567=0,F567=""),OR(G567&gt;Parámetros!$B$5,G567="",G567=0)),1,IF(AND(F567&gt;Parámetros!$B$5,F567&lt;=Parámetros!$D$5,OR(Listas!G567&gt;Parámetros!$B$5,G567="",G567=0)),1,0)))</f>
        <v>1</v>
      </c>
      <c r="I567" s="113">
        <f>+IF(AND(OR(F567="",F567=0),OR(G567="",G567=0)),1,IF(AND(OR(F567&lt;=Parámetros!$B$8,F567=0,F567=""),OR(G567&gt;Parámetros!$B$8,G567="",G567=0)),1,IF(AND(F567&gt;Parámetros!$B$8,F567&lt;=Parámetros!$D$8,OR(Listas!G567&gt;Parámetros!$B$8,G567="",G567=0)),1,0)))</f>
        <v>1</v>
      </c>
      <c r="J567" s="113">
        <f>IF(H567=1,
IF(AND(OR(F567=0,F567=""),OR(G567=0,G567="")),Parámetros!$D$5-Parámetros!$B$5+1,
IF(AND(OR(F567&lt;=Parámetros!$B$5,F567=0,F567=""),OR(G567&gt;Parámetros!$D$5,G567="",G567=0)),Parámetros!$D$5-Parámetros!$B$5+1,
IF(AND(OR(F567&lt;=Parámetros!$B$5,F567=0,F567=""),G567&lt;=Parámetros!$D$5),IF(OR(G567="",G567=0),Parámetros!$D$5-Parámetros!$B$5+1,G567-Parámetros!$B$5+1),
IF(AND(F567&gt;Parámetros!$B$5,OR(G567&gt;Parámetros!$D$5,G567="",G567=0)),Parámetros!$D$5-F567+1,
IF(AND(F567&gt;Parámetros!$B$5,G567&lt;=Parámetros!$D$5),G567-F567+1))))),0)
-
IF(H567=1,
COUNTIFS('Selección días no hábiles'!A:A,
IF(OR(F567=0,F567="",F567&lt;Parámetros!$B$5),"&gt;="&amp;Parámetros!$B$5,"&gt;="&amp;Listas!F567),
'Selección días no hábiles'!A:A,
IF(OR(G567=0,G567="",G567&gt;=Parámetros!$D$5),"&lt;="&amp;Parámetros!$D$5,"&lt;="&amp;Listas!G567),
'Selección días no hábiles'!C:C,"X"),0)</f>
        <v>43709</v>
      </c>
      <c r="K567" s="113">
        <f>IF(I567=1,
IF(AND(OR(F567=0,F567=""),OR(G567=0,G567="")),Parámetros!$D$8-Parámetros!$B$8+1,
IF(AND(F567&lt;=Parámetros!$B$8,OR(G567&gt;Parámetros!$D$8,G567="",G567=0)),Parámetros!$D$8-Parámetros!$B$8+1,
IF(AND(F567&lt;=Parámetros!$B$8,G567&lt;=Parámetros!$D$8),IF(OR(G567="",G567=0),Parámetros!$D$8-Parámetros!$B$8+1,G567-Parámetros!$B$8+1),
IF(AND(F567&gt;Parámetros!$B$8,OR(G567&gt;Parámetros!$D$8,G567="",G567=0)),Parámetros!$D$8-F567+1,
IF(AND(F567&gt;Parámetros!$B$8,G567&lt;=Parámetros!$D$8),G567-F567+1))))),0)
-
IF(I567=1,
COUNTIFS('Selección días no hábiles'!A:A,
IF(OR(F567=0,F567="",F567&lt;Parámetros!$B$8),"&gt;="&amp;Parámetros!$B$8,"&gt;="&amp;Listas!F567),
'Selección días no hábiles'!A:A,
IF(OR(G567=0,G567="",G567&gt;=Parámetros!$D$8),"&lt;="&amp;Parámetros!$D$8,"&lt;="&amp;Listas!G567),
'Selección días no hábiles'!C:C,"X"),0)</f>
        <v>1</v>
      </c>
    </row>
    <row r="568" spans="1:11">
      <c r="A568" s="23"/>
      <c r="B568" s="152">
        <v>14994741</v>
      </c>
      <c r="C568" s="153" t="s">
        <v>785</v>
      </c>
      <c r="D568" s="153" t="s">
        <v>1830</v>
      </c>
      <c r="E568" s="154" t="s">
        <v>240</v>
      </c>
      <c r="F568" s="146">
        <v>0</v>
      </c>
      <c r="G568" s="146">
        <v>0</v>
      </c>
      <c r="H568" s="113">
        <f>+IF(AND(OR(F568="",F568=0),OR(G568="",G568=0)),1,IF(AND(OR(F568&lt;=Parámetros!$B$5,F568=0,F568=""),OR(G568&gt;Parámetros!$B$5,G568="",G568=0)),1,IF(AND(F568&gt;Parámetros!$B$5,F568&lt;=Parámetros!$D$5,OR(Listas!G568&gt;Parámetros!$B$5,G568="",G568=0)),1,0)))</f>
        <v>1</v>
      </c>
      <c r="I568" s="113">
        <f>+IF(AND(OR(F568="",F568=0),OR(G568="",G568=0)),1,IF(AND(OR(F568&lt;=Parámetros!$B$8,F568=0,F568=""),OR(G568&gt;Parámetros!$B$8,G568="",G568=0)),1,IF(AND(F568&gt;Parámetros!$B$8,F568&lt;=Parámetros!$D$8,OR(Listas!G568&gt;Parámetros!$B$8,G568="",G568=0)),1,0)))</f>
        <v>1</v>
      </c>
      <c r="J568" s="113">
        <f>IF(H568=1,
IF(AND(OR(F568=0,F568=""),OR(G568=0,G568="")),Parámetros!$D$5-Parámetros!$B$5+1,
IF(AND(OR(F568&lt;=Parámetros!$B$5,F568=0,F568=""),OR(G568&gt;Parámetros!$D$5,G568="",G568=0)),Parámetros!$D$5-Parámetros!$B$5+1,
IF(AND(OR(F568&lt;=Parámetros!$B$5,F568=0,F568=""),G568&lt;=Parámetros!$D$5),IF(OR(G568="",G568=0),Parámetros!$D$5-Parámetros!$B$5+1,G568-Parámetros!$B$5+1),
IF(AND(F568&gt;Parámetros!$B$5,OR(G568&gt;Parámetros!$D$5,G568="",G568=0)),Parámetros!$D$5-F568+1,
IF(AND(F568&gt;Parámetros!$B$5,G568&lt;=Parámetros!$D$5),G568-F568+1))))),0)
-
IF(H568=1,
COUNTIFS('Selección días no hábiles'!A:A,
IF(OR(F568=0,F568="",F568&lt;Parámetros!$B$5),"&gt;="&amp;Parámetros!$B$5,"&gt;="&amp;Listas!F568),
'Selección días no hábiles'!A:A,
IF(OR(G568=0,G568="",G568&gt;=Parámetros!$D$5),"&lt;="&amp;Parámetros!$D$5,"&lt;="&amp;Listas!G568),
'Selección días no hábiles'!C:C,"X"),0)</f>
        <v>43709</v>
      </c>
      <c r="K568" s="113">
        <f>IF(I568=1,
IF(AND(OR(F568=0,F568=""),OR(G568=0,G568="")),Parámetros!$D$8-Parámetros!$B$8+1,
IF(AND(F568&lt;=Parámetros!$B$8,OR(G568&gt;Parámetros!$D$8,G568="",G568=0)),Parámetros!$D$8-Parámetros!$B$8+1,
IF(AND(F568&lt;=Parámetros!$B$8,G568&lt;=Parámetros!$D$8),IF(OR(G568="",G568=0),Parámetros!$D$8-Parámetros!$B$8+1,G568-Parámetros!$B$8+1),
IF(AND(F568&gt;Parámetros!$B$8,OR(G568&gt;Parámetros!$D$8,G568="",G568=0)),Parámetros!$D$8-F568+1,
IF(AND(F568&gt;Parámetros!$B$8,G568&lt;=Parámetros!$D$8),G568-F568+1))))),0)
-
IF(I568=1,
COUNTIFS('Selección días no hábiles'!A:A,
IF(OR(F568=0,F568="",F568&lt;Parámetros!$B$8),"&gt;="&amp;Parámetros!$B$8,"&gt;="&amp;Listas!F568),
'Selección días no hábiles'!A:A,
IF(OR(G568=0,G568="",G568&gt;=Parámetros!$D$8),"&lt;="&amp;Parámetros!$D$8,"&lt;="&amp;Listas!G568),
'Selección días no hábiles'!C:C,"X"),0)</f>
        <v>1</v>
      </c>
    </row>
    <row r="569" spans="1:11">
      <c r="A569" s="23"/>
      <c r="B569" s="152">
        <v>33496678</v>
      </c>
      <c r="C569" s="153" t="s">
        <v>786</v>
      </c>
      <c r="D569" s="153" t="s">
        <v>1528</v>
      </c>
      <c r="E569" s="154" t="s">
        <v>240</v>
      </c>
      <c r="F569" s="146">
        <v>0</v>
      </c>
      <c r="G569" s="146">
        <v>0</v>
      </c>
      <c r="H569" s="113">
        <f>+IF(AND(OR(F569="",F569=0),OR(G569="",G569=0)),1,IF(AND(OR(F569&lt;=Parámetros!$B$5,F569=0,F569=""),OR(G569&gt;Parámetros!$B$5,G569="",G569=0)),1,IF(AND(F569&gt;Parámetros!$B$5,F569&lt;=Parámetros!$D$5,OR(Listas!G569&gt;Parámetros!$B$5,G569="",G569=0)),1,0)))</f>
        <v>1</v>
      </c>
      <c r="I569" s="113">
        <f>+IF(AND(OR(F569="",F569=0),OR(G569="",G569=0)),1,IF(AND(OR(F569&lt;=Parámetros!$B$8,F569=0,F569=""),OR(G569&gt;Parámetros!$B$8,G569="",G569=0)),1,IF(AND(F569&gt;Parámetros!$B$8,F569&lt;=Parámetros!$D$8,OR(Listas!G569&gt;Parámetros!$B$8,G569="",G569=0)),1,0)))</f>
        <v>1</v>
      </c>
      <c r="J569" s="113">
        <f>IF(H569=1,
IF(AND(OR(F569=0,F569=""),OR(G569=0,G569="")),Parámetros!$D$5-Parámetros!$B$5+1,
IF(AND(OR(F569&lt;=Parámetros!$B$5,F569=0,F569=""),OR(G569&gt;Parámetros!$D$5,G569="",G569=0)),Parámetros!$D$5-Parámetros!$B$5+1,
IF(AND(OR(F569&lt;=Parámetros!$B$5,F569=0,F569=""),G569&lt;=Parámetros!$D$5),IF(OR(G569="",G569=0),Parámetros!$D$5-Parámetros!$B$5+1,G569-Parámetros!$B$5+1),
IF(AND(F569&gt;Parámetros!$B$5,OR(G569&gt;Parámetros!$D$5,G569="",G569=0)),Parámetros!$D$5-F569+1,
IF(AND(F569&gt;Parámetros!$B$5,G569&lt;=Parámetros!$D$5),G569-F569+1))))),0)
-
IF(H569=1,
COUNTIFS('Selección días no hábiles'!A:A,
IF(OR(F569=0,F569="",F569&lt;Parámetros!$B$5),"&gt;="&amp;Parámetros!$B$5,"&gt;="&amp;Listas!F569),
'Selección días no hábiles'!A:A,
IF(OR(G569=0,G569="",G569&gt;=Parámetros!$D$5),"&lt;="&amp;Parámetros!$D$5,"&lt;="&amp;Listas!G569),
'Selección días no hábiles'!C:C,"X"),0)</f>
        <v>43709</v>
      </c>
      <c r="K569" s="113">
        <f>IF(I569=1,
IF(AND(OR(F569=0,F569=""),OR(G569=0,G569="")),Parámetros!$D$8-Parámetros!$B$8+1,
IF(AND(F569&lt;=Parámetros!$B$8,OR(G569&gt;Parámetros!$D$8,G569="",G569=0)),Parámetros!$D$8-Parámetros!$B$8+1,
IF(AND(F569&lt;=Parámetros!$B$8,G569&lt;=Parámetros!$D$8),IF(OR(G569="",G569=0),Parámetros!$D$8-Parámetros!$B$8+1,G569-Parámetros!$B$8+1),
IF(AND(F569&gt;Parámetros!$B$8,OR(G569&gt;Parámetros!$D$8,G569="",G569=0)),Parámetros!$D$8-F569+1,
IF(AND(F569&gt;Parámetros!$B$8,G569&lt;=Parámetros!$D$8),G569-F569+1))))),0)
-
IF(I569=1,
COUNTIFS('Selección días no hábiles'!A:A,
IF(OR(F569=0,F569="",F569&lt;Parámetros!$B$8),"&gt;="&amp;Parámetros!$B$8,"&gt;="&amp;Listas!F569),
'Selección días no hábiles'!A:A,
IF(OR(G569=0,G569="",G569&gt;=Parámetros!$D$8),"&lt;="&amp;Parámetros!$D$8,"&lt;="&amp;Listas!G569),
'Selección días no hábiles'!C:C,"X"),0)</f>
        <v>1</v>
      </c>
    </row>
    <row r="570" spans="1:11">
      <c r="A570" s="23"/>
      <c r="B570" s="152">
        <v>29855998</v>
      </c>
      <c r="C570" s="153" t="s">
        <v>787</v>
      </c>
      <c r="D570" s="153" t="s">
        <v>1831</v>
      </c>
      <c r="E570" s="154" t="s">
        <v>240</v>
      </c>
      <c r="F570" s="146">
        <v>0</v>
      </c>
      <c r="G570" s="146">
        <v>0</v>
      </c>
      <c r="H570" s="113">
        <f>+IF(AND(OR(F570="",F570=0),OR(G570="",G570=0)),1,IF(AND(OR(F570&lt;=Parámetros!$B$5,F570=0,F570=""),OR(G570&gt;Parámetros!$B$5,G570="",G570=0)),1,IF(AND(F570&gt;Parámetros!$B$5,F570&lt;=Parámetros!$D$5,OR(Listas!G570&gt;Parámetros!$B$5,G570="",G570=0)),1,0)))</f>
        <v>1</v>
      </c>
      <c r="I570" s="113">
        <f>+IF(AND(OR(F570="",F570=0),OR(G570="",G570=0)),1,IF(AND(OR(F570&lt;=Parámetros!$B$8,F570=0,F570=""),OR(G570&gt;Parámetros!$B$8,G570="",G570=0)),1,IF(AND(F570&gt;Parámetros!$B$8,F570&lt;=Parámetros!$D$8,OR(Listas!G570&gt;Parámetros!$B$8,G570="",G570=0)),1,0)))</f>
        <v>1</v>
      </c>
      <c r="J570" s="113">
        <f>IF(H570=1,
IF(AND(OR(F570=0,F570=""),OR(G570=0,G570="")),Parámetros!$D$5-Parámetros!$B$5+1,
IF(AND(OR(F570&lt;=Parámetros!$B$5,F570=0,F570=""),OR(G570&gt;Parámetros!$D$5,G570="",G570=0)),Parámetros!$D$5-Parámetros!$B$5+1,
IF(AND(OR(F570&lt;=Parámetros!$B$5,F570=0,F570=""),G570&lt;=Parámetros!$D$5),IF(OR(G570="",G570=0),Parámetros!$D$5-Parámetros!$B$5+1,G570-Parámetros!$B$5+1),
IF(AND(F570&gt;Parámetros!$B$5,OR(G570&gt;Parámetros!$D$5,G570="",G570=0)),Parámetros!$D$5-F570+1,
IF(AND(F570&gt;Parámetros!$B$5,G570&lt;=Parámetros!$D$5),G570-F570+1))))),0)
-
IF(H570=1,
COUNTIFS('Selección días no hábiles'!A:A,
IF(OR(F570=0,F570="",F570&lt;Parámetros!$B$5),"&gt;="&amp;Parámetros!$B$5,"&gt;="&amp;Listas!F570),
'Selección días no hábiles'!A:A,
IF(OR(G570=0,G570="",G570&gt;=Parámetros!$D$5),"&lt;="&amp;Parámetros!$D$5,"&lt;="&amp;Listas!G570),
'Selección días no hábiles'!C:C,"X"),0)</f>
        <v>43709</v>
      </c>
      <c r="K570" s="113">
        <f>IF(I570=1,
IF(AND(OR(F570=0,F570=""),OR(G570=0,G570="")),Parámetros!$D$8-Parámetros!$B$8+1,
IF(AND(F570&lt;=Parámetros!$B$8,OR(G570&gt;Parámetros!$D$8,G570="",G570=0)),Parámetros!$D$8-Parámetros!$B$8+1,
IF(AND(F570&lt;=Parámetros!$B$8,G570&lt;=Parámetros!$D$8),IF(OR(G570="",G570=0),Parámetros!$D$8-Parámetros!$B$8+1,G570-Parámetros!$B$8+1),
IF(AND(F570&gt;Parámetros!$B$8,OR(G570&gt;Parámetros!$D$8,G570="",G570=0)),Parámetros!$D$8-F570+1,
IF(AND(F570&gt;Parámetros!$B$8,G570&lt;=Parámetros!$D$8),G570-F570+1))))),0)
-
IF(I570=1,
COUNTIFS('Selección días no hábiles'!A:A,
IF(OR(F570=0,F570="",F570&lt;Parámetros!$B$8),"&gt;="&amp;Parámetros!$B$8,"&gt;="&amp;Listas!F570),
'Selección días no hábiles'!A:A,
IF(OR(G570=0,G570="",G570&gt;=Parámetros!$D$8),"&lt;="&amp;Parámetros!$D$8,"&lt;="&amp;Listas!G570),
'Selección días no hábiles'!C:C,"X"),0)</f>
        <v>1</v>
      </c>
    </row>
    <row r="571" spans="1:11">
      <c r="A571" s="23"/>
      <c r="B571" s="152">
        <v>31384357</v>
      </c>
      <c r="C571" s="153" t="s">
        <v>788</v>
      </c>
      <c r="D571" s="153" t="s">
        <v>1832</v>
      </c>
      <c r="E571" s="154" t="s">
        <v>240</v>
      </c>
      <c r="F571" s="146">
        <v>0</v>
      </c>
      <c r="G571" s="146">
        <v>0</v>
      </c>
      <c r="H571" s="113">
        <f>+IF(AND(OR(F571="",F571=0),OR(G571="",G571=0)),1,IF(AND(OR(F571&lt;=Parámetros!$B$5,F571=0,F571=""),OR(G571&gt;Parámetros!$B$5,G571="",G571=0)),1,IF(AND(F571&gt;Parámetros!$B$5,F571&lt;=Parámetros!$D$5,OR(Listas!G571&gt;Parámetros!$B$5,G571="",G571=0)),1,0)))</f>
        <v>1</v>
      </c>
      <c r="I571" s="113">
        <f>+IF(AND(OR(F571="",F571=0),OR(G571="",G571=0)),1,IF(AND(OR(F571&lt;=Parámetros!$B$8,F571=0,F571=""),OR(G571&gt;Parámetros!$B$8,G571="",G571=0)),1,IF(AND(F571&gt;Parámetros!$B$8,F571&lt;=Parámetros!$D$8,OR(Listas!G571&gt;Parámetros!$B$8,G571="",G571=0)),1,0)))</f>
        <v>1</v>
      </c>
      <c r="J571" s="113">
        <f>IF(H571=1,
IF(AND(OR(F571=0,F571=""),OR(G571=0,G571="")),Parámetros!$D$5-Parámetros!$B$5+1,
IF(AND(OR(F571&lt;=Parámetros!$B$5,F571=0,F571=""),OR(G571&gt;Parámetros!$D$5,G571="",G571=0)),Parámetros!$D$5-Parámetros!$B$5+1,
IF(AND(OR(F571&lt;=Parámetros!$B$5,F571=0,F571=""),G571&lt;=Parámetros!$D$5),IF(OR(G571="",G571=0),Parámetros!$D$5-Parámetros!$B$5+1,G571-Parámetros!$B$5+1),
IF(AND(F571&gt;Parámetros!$B$5,OR(G571&gt;Parámetros!$D$5,G571="",G571=0)),Parámetros!$D$5-F571+1,
IF(AND(F571&gt;Parámetros!$B$5,G571&lt;=Parámetros!$D$5),G571-F571+1))))),0)
-
IF(H571=1,
COUNTIFS('Selección días no hábiles'!A:A,
IF(OR(F571=0,F571="",F571&lt;Parámetros!$B$5),"&gt;="&amp;Parámetros!$B$5,"&gt;="&amp;Listas!F571),
'Selección días no hábiles'!A:A,
IF(OR(G571=0,G571="",G571&gt;=Parámetros!$D$5),"&lt;="&amp;Parámetros!$D$5,"&lt;="&amp;Listas!G571),
'Selección días no hábiles'!C:C,"X"),0)</f>
        <v>43709</v>
      </c>
      <c r="K571" s="113">
        <f>IF(I571=1,
IF(AND(OR(F571=0,F571=""),OR(G571=0,G571="")),Parámetros!$D$8-Parámetros!$B$8+1,
IF(AND(F571&lt;=Parámetros!$B$8,OR(G571&gt;Parámetros!$D$8,G571="",G571=0)),Parámetros!$D$8-Parámetros!$B$8+1,
IF(AND(F571&lt;=Parámetros!$B$8,G571&lt;=Parámetros!$D$8),IF(OR(G571="",G571=0),Parámetros!$D$8-Parámetros!$B$8+1,G571-Parámetros!$B$8+1),
IF(AND(F571&gt;Parámetros!$B$8,OR(G571&gt;Parámetros!$D$8,G571="",G571=0)),Parámetros!$D$8-F571+1,
IF(AND(F571&gt;Parámetros!$B$8,G571&lt;=Parámetros!$D$8),G571-F571+1))))),0)
-
IF(I571=1,
COUNTIFS('Selección días no hábiles'!A:A,
IF(OR(F571=0,F571="",F571&lt;Parámetros!$B$8),"&gt;="&amp;Parámetros!$B$8,"&gt;="&amp;Listas!F571),
'Selección días no hábiles'!A:A,
IF(OR(G571=0,G571="",G571&gt;=Parámetros!$D$8),"&lt;="&amp;Parámetros!$D$8,"&lt;="&amp;Listas!G571),
'Selección días no hábiles'!C:C,"X"),0)</f>
        <v>1</v>
      </c>
    </row>
    <row r="572" spans="1:11">
      <c r="A572" s="23"/>
      <c r="B572" s="152">
        <v>31457351</v>
      </c>
      <c r="C572" s="153" t="s">
        <v>789</v>
      </c>
      <c r="D572" s="153" t="s">
        <v>1820</v>
      </c>
      <c r="E572" s="154" t="s">
        <v>240</v>
      </c>
      <c r="F572" s="146">
        <v>0</v>
      </c>
      <c r="G572" s="146">
        <v>0</v>
      </c>
      <c r="H572" s="113">
        <f>+IF(AND(OR(F572="",F572=0),OR(G572="",G572=0)),1,IF(AND(OR(F572&lt;=Parámetros!$B$5,F572=0,F572=""),OR(G572&gt;Parámetros!$B$5,G572="",G572=0)),1,IF(AND(F572&gt;Parámetros!$B$5,F572&lt;=Parámetros!$D$5,OR(Listas!G572&gt;Parámetros!$B$5,G572="",G572=0)),1,0)))</f>
        <v>1</v>
      </c>
      <c r="I572" s="113">
        <f>+IF(AND(OR(F572="",F572=0),OR(G572="",G572=0)),1,IF(AND(OR(F572&lt;=Parámetros!$B$8,F572=0,F572=""),OR(G572&gt;Parámetros!$B$8,G572="",G572=0)),1,IF(AND(F572&gt;Parámetros!$B$8,F572&lt;=Parámetros!$D$8,OR(Listas!G572&gt;Parámetros!$B$8,G572="",G572=0)),1,0)))</f>
        <v>1</v>
      </c>
      <c r="J572" s="113">
        <f>IF(H572=1,
IF(AND(OR(F572=0,F572=""),OR(G572=0,G572="")),Parámetros!$D$5-Parámetros!$B$5+1,
IF(AND(OR(F572&lt;=Parámetros!$B$5,F572=0,F572=""),OR(G572&gt;Parámetros!$D$5,G572="",G572=0)),Parámetros!$D$5-Parámetros!$B$5+1,
IF(AND(OR(F572&lt;=Parámetros!$B$5,F572=0,F572=""),G572&lt;=Parámetros!$D$5),IF(OR(G572="",G572=0),Parámetros!$D$5-Parámetros!$B$5+1,G572-Parámetros!$B$5+1),
IF(AND(F572&gt;Parámetros!$B$5,OR(G572&gt;Parámetros!$D$5,G572="",G572=0)),Parámetros!$D$5-F572+1,
IF(AND(F572&gt;Parámetros!$B$5,G572&lt;=Parámetros!$D$5),G572-F572+1))))),0)
-
IF(H572=1,
COUNTIFS('Selección días no hábiles'!A:A,
IF(OR(F572=0,F572="",F572&lt;Parámetros!$B$5),"&gt;="&amp;Parámetros!$B$5,"&gt;="&amp;Listas!F572),
'Selección días no hábiles'!A:A,
IF(OR(G572=0,G572="",G572&gt;=Parámetros!$D$5),"&lt;="&amp;Parámetros!$D$5,"&lt;="&amp;Listas!G572),
'Selección días no hábiles'!C:C,"X"),0)</f>
        <v>43709</v>
      </c>
      <c r="K572" s="113">
        <f>IF(I572=1,
IF(AND(OR(F572=0,F572=""),OR(G572=0,G572="")),Parámetros!$D$8-Parámetros!$B$8+1,
IF(AND(F572&lt;=Parámetros!$B$8,OR(G572&gt;Parámetros!$D$8,G572="",G572=0)),Parámetros!$D$8-Parámetros!$B$8+1,
IF(AND(F572&lt;=Parámetros!$B$8,G572&lt;=Parámetros!$D$8),IF(OR(G572="",G572=0),Parámetros!$D$8-Parámetros!$B$8+1,G572-Parámetros!$B$8+1),
IF(AND(F572&gt;Parámetros!$B$8,OR(G572&gt;Parámetros!$D$8,G572="",G572=0)),Parámetros!$D$8-F572+1,
IF(AND(F572&gt;Parámetros!$B$8,G572&lt;=Parámetros!$D$8),G572-F572+1))))),0)
-
IF(I572=1,
COUNTIFS('Selección días no hábiles'!A:A,
IF(OR(F572=0,F572="",F572&lt;Parámetros!$B$8),"&gt;="&amp;Parámetros!$B$8,"&gt;="&amp;Listas!F572),
'Selección días no hábiles'!A:A,
IF(OR(G572=0,G572="",G572&gt;=Parámetros!$D$8),"&lt;="&amp;Parámetros!$D$8,"&lt;="&amp;Listas!G572),
'Selección días no hábiles'!C:C,"X"),0)</f>
        <v>1</v>
      </c>
    </row>
    <row r="573" spans="1:11">
      <c r="A573" s="23"/>
      <c r="B573" s="152">
        <v>33424877</v>
      </c>
      <c r="C573" s="153" t="s">
        <v>393</v>
      </c>
      <c r="D573" s="153" t="s">
        <v>34</v>
      </c>
      <c r="E573" s="154" t="s">
        <v>240</v>
      </c>
      <c r="F573" s="146">
        <v>0</v>
      </c>
      <c r="G573" s="146">
        <v>0</v>
      </c>
      <c r="H573" s="113">
        <f>+IF(AND(OR(F573="",F573=0),OR(G573="",G573=0)),1,IF(AND(OR(F573&lt;=Parámetros!$B$5,F573=0,F573=""),OR(G573&gt;Parámetros!$B$5,G573="",G573=0)),1,IF(AND(F573&gt;Parámetros!$B$5,F573&lt;=Parámetros!$D$5,OR(Listas!G573&gt;Parámetros!$B$5,G573="",G573=0)),1,0)))</f>
        <v>1</v>
      </c>
      <c r="I573" s="113">
        <f>+IF(AND(OR(F573="",F573=0),OR(G573="",G573=0)),1,IF(AND(OR(F573&lt;=Parámetros!$B$8,F573=0,F573=""),OR(G573&gt;Parámetros!$B$8,G573="",G573=0)),1,IF(AND(F573&gt;Parámetros!$B$8,F573&lt;=Parámetros!$D$8,OR(Listas!G573&gt;Parámetros!$B$8,G573="",G573=0)),1,0)))</f>
        <v>1</v>
      </c>
      <c r="J573" s="113">
        <f>IF(H573=1,
IF(AND(OR(F573=0,F573=""),OR(G573=0,G573="")),Parámetros!$D$5-Parámetros!$B$5+1,
IF(AND(OR(F573&lt;=Parámetros!$B$5,F573=0,F573=""),OR(G573&gt;Parámetros!$D$5,G573="",G573=0)),Parámetros!$D$5-Parámetros!$B$5+1,
IF(AND(OR(F573&lt;=Parámetros!$B$5,F573=0,F573=""),G573&lt;=Parámetros!$D$5),IF(OR(G573="",G573=0),Parámetros!$D$5-Parámetros!$B$5+1,G573-Parámetros!$B$5+1),
IF(AND(F573&gt;Parámetros!$B$5,OR(G573&gt;Parámetros!$D$5,G573="",G573=0)),Parámetros!$D$5-F573+1,
IF(AND(F573&gt;Parámetros!$B$5,G573&lt;=Parámetros!$D$5),G573-F573+1))))),0)
-
IF(H573=1,
COUNTIFS('Selección días no hábiles'!A:A,
IF(OR(F573=0,F573="",F573&lt;Parámetros!$B$5),"&gt;="&amp;Parámetros!$B$5,"&gt;="&amp;Listas!F573),
'Selección días no hábiles'!A:A,
IF(OR(G573=0,G573="",G573&gt;=Parámetros!$D$5),"&lt;="&amp;Parámetros!$D$5,"&lt;="&amp;Listas!G573),
'Selección días no hábiles'!C:C,"X"),0)</f>
        <v>43709</v>
      </c>
      <c r="K573" s="113">
        <f>IF(I573=1,
IF(AND(OR(F573=0,F573=""),OR(G573=0,G573="")),Parámetros!$D$8-Parámetros!$B$8+1,
IF(AND(F573&lt;=Parámetros!$B$8,OR(G573&gt;Parámetros!$D$8,G573="",G573=0)),Parámetros!$D$8-Parámetros!$B$8+1,
IF(AND(F573&lt;=Parámetros!$B$8,G573&lt;=Parámetros!$D$8),IF(OR(G573="",G573=0),Parámetros!$D$8-Parámetros!$B$8+1,G573-Parámetros!$B$8+1),
IF(AND(F573&gt;Parámetros!$B$8,OR(G573&gt;Parámetros!$D$8,G573="",G573=0)),Parámetros!$D$8-F573+1,
IF(AND(F573&gt;Parámetros!$B$8,G573&lt;=Parámetros!$D$8),G573-F573+1))))),0)
-
IF(I573=1,
COUNTIFS('Selección días no hábiles'!A:A,
IF(OR(F573=0,F573="",F573&lt;Parámetros!$B$8),"&gt;="&amp;Parámetros!$B$8,"&gt;="&amp;Listas!F573),
'Selección días no hábiles'!A:A,
IF(OR(G573=0,G573="",G573&gt;=Parámetros!$D$8),"&lt;="&amp;Parámetros!$D$8,"&lt;="&amp;Listas!G573),
'Selección días no hábiles'!C:C,"X"),0)</f>
        <v>1</v>
      </c>
    </row>
    <row r="574" spans="1:11">
      <c r="A574" s="23"/>
      <c r="B574" s="152">
        <v>23543497</v>
      </c>
      <c r="C574" s="153" t="s">
        <v>790</v>
      </c>
      <c r="D574" s="153" t="s">
        <v>1833</v>
      </c>
      <c r="E574" s="154" t="s">
        <v>240</v>
      </c>
      <c r="F574" s="146">
        <v>0</v>
      </c>
      <c r="G574" s="146">
        <v>0</v>
      </c>
      <c r="H574" s="113">
        <f>+IF(AND(OR(F574="",F574=0),OR(G574="",G574=0)),1,IF(AND(OR(F574&lt;=Parámetros!$B$5,F574=0,F574=""),OR(G574&gt;Parámetros!$B$5,G574="",G574=0)),1,IF(AND(F574&gt;Parámetros!$B$5,F574&lt;=Parámetros!$D$5,OR(Listas!G574&gt;Parámetros!$B$5,G574="",G574=0)),1,0)))</f>
        <v>1</v>
      </c>
      <c r="I574" s="113">
        <f>+IF(AND(OR(F574="",F574=0),OR(G574="",G574=0)),1,IF(AND(OR(F574&lt;=Parámetros!$B$8,F574=0,F574=""),OR(G574&gt;Parámetros!$B$8,G574="",G574=0)),1,IF(AND(F574&gt;Parámetros!$B$8,F574&lt;=Parámetros!$D$8,OR(Listas!G574&gt;Parámetros!$B$8,G574="",G574=0)),1,0)))</f>
        <v>1</v>
      </c>
      <c r="J574" s="113">
        <f>IF(H574=1,
IF(AND(OR(F574=0,F574=""),OR(G574=0,G574="")),Parámetros!$D$5-Parámetros!$B$5+1,
IF(AND(OR(F574&lt;=Parámetros!$B$5,F574=0,F574=""),OR(G574&gt;Parámetros!$D$5,G574="",G574=0)),Parámetros!$D$5-Parámetros!$B$5+1,
IF(AND(OR(F574&lt;=Parámetros!$B$5,F574=0,F574=""),G574&lt;=Parámetros!$D$5),IF(OR(G574="",G574=0),Parámetros!$D$5-Parámetros!$B$5+1,G574-Parámetros!$B$5+1),
IF(AND(F574&gt;Parámetros!$B$5,OR(G574&gt;Parámetros!$D$5,G574="",G574=0)),Parámetros!$D$5-F574+1,
IF(AND(F574&gt;Parámetros!$B$5,G574&lt;=Parámetros!$D$5),G574-F574+1))))),0)
-
IF(H574=1,
COUNTIFS('Selección días no hábiles'!A:A,
IF(OR(F574=0,F574="",F574&lt;Parámetros!$B$5),"&gt;="&amp;Parámetros!$B$5,"&gt;="&amp;Listas!F574),
'Selección días no hábiles'!A:A,
IF(OR(G574=0,G574="",G574&gt;=Parámetros!$D$5),"&lt;="&amp;Parámetros!$D$5,"&lt;="&amp;Listas!G574),
'Selección días no hábiles'!C:C,"X"),0)</f>
        <v>43709</v>
      </c>
      <c r="K574" s="113">
        <f>IF(I574=1,
IF(AND(OR(F574=0,F574=""),OR(G574=0,G574="")),Parámetros!$D$8-Parámetros!$B$8+1,
IF(AND(F574&lt;=Parámetros!$B$8,OR(G574&gt;Parámetros!$D$8,G574="",G574=0)),Parámetros!$D$8-Parámetros!$B$8+1,
IF(AND(F574&lt;=Parámetros!$B$8,G574&lt;=Parámetros!$D$8),IF(OR(G574="",G574=0),Parámetros!$D$8-Parámetros!$B$8+1,G574-Parámetros!$B$8+1),
IF(AND(F574&gt;Parámetros!$B$8,OR(G574&gt;Parámetros!$D$8,G574="",G574=0)),Parámetros!$D$8-F574+1,
IF(AND(F574&gt;Parámetros!$B$8,G574&lt;=Parámetros!$D$8),G574-F574+1))))),0)
-
IF(I574=1,
COUNTIFS('Selección días no hábiles'!A:A,
IF(OR(F574=0,F574="",F574&lt;Parámetros!$B$8),"&gt;="&amp;Parámetros!$B$8,"&gt;="&amp;Listas!F574),
'Selección días no hábiles'!A:A,
IF(OR(G574=0,G574="",G574&gt;=Parámetros!$D$8),"&lt;="&amp;Parámetros!$D$8,"&lt;="&amp;Listas!G574),
'Selección días no hábiles'!C:C,"X"),0)</f>
        <v>1</v>
      </c>
    </row>
    <row r="575" spans="1:11">
      <c r="A575" s="23"/>
      <c r="B575" s="152">
        <v>26664069</v>
      </c>
      <c r="C575" s="153" t="s">
        <v>791</v>
      </c>
      <c r="D575" s="153" t="s">
        <v>1834</v>
      </c>
      <c r="E575" s="154" t="s">
        <v>240</v>
      </c>
      <c r="F575" s="146">
        <v>0</v>
      </c>
      <c r="G575" s="146">
        <v>0</v>
      </c>
      <c r="H575" s="113">
        <f>+IF(AND(OR(F575="",F575=0),OR(G575="",G575=0)),1,IF(AND(OR(F575&lt;=Parámetros!$B$5,F575=0,F575=""),OR(G575&gt;Parámetros!$B$5,G575="",G575=0)),1,IF(AND(F575&gt;Parámetros!$B$5,F575&lt;=Parámetros!$D$5,OR(Listas!G575&gt;Parámetros!$B$5,G575="",G575=0)),1,0)))</f>
        <v>1</v>
      </c>
      <c r="I575" s="113">
        <f>+IF(AND(OR(F575="",F575=0),OR(G575="",G575=0)),1,IF(AND(OR(F575&lt;=Parámetros!$B$8,F575=0,F575=""),OR(G575&gt;Parámetros!$B$8,G575="",G575=0)),1,IF(AND(F575&gt;Parámetros!$B$8,F575&lt;=Parámetros!$D$8,OR(Listas!G575&gt;Parámetros!$B$8,G575="",G575=0)),1,0)))</f>
        <v>1</v>
      </c>
      <c r="J575" s="113">
        <f>IF(H575=1,
IF(AND(OR(F575=0,F575=""),OR(G575=0,G575="")),Parámetros!$D$5-Parámetros!$B$5+1,
IF(AND(OR(F575&lt;=Parámetros!$B$5,F575=0,F575=""),OR(G575&gt;Parámetros!$D$5,G575="",G575=0)),Parámetros!$D$5-Parámetros!$B$5+1,
IF(AND(OR(F575&lt;=Parámetros!$B$5,F575=0,F575=""),G575&lt;=Parámetros!$D$5),IF(OR(G575="",G575=0),Parámetros!$D$5-Parámetros!$B$5+1,G575-Parámetros!$B$5+1),
IF(AND(F575&gt;Parámetros!$B$5,OR(G575&gt;Parámetros!$D$5,G575="",G575=0)),Parámetros!$D$5-F575+1,
IF(AND(F575&gt;Parámetros!$B$5,G575&lt;=Parámetros!$D$5),G575-F575+1))))),0)
-
IF(H575=1,
COUNTIFS('Selección días no hábiles'!A:A,
IF(OR(F575=0,F575="",F575&lt;Parámetros!$B$5),"&gt;="&amp;Parámetros!$B$5,"&gt;="&amp;Listas!F575),
'Selección días no hábiles'!A:A,
IF(OR(G575=0,G575="",G575&gt;=Parámetros!$D$5),"&lt;="&amp;Parámetros!$D$5,"&lt;="&amp;Listas!G575),
'Selección días no hábiles'!C:C,"X"),0)</f>
        <v>43709</v>
      </c>
      <c r="K575" s="113">
        <f>IF(I575=1,
IF(AND(OR(F575=0,F575=""),OR(G575=0,G575="")),Parámetros!$D$8-Parámetros!$B$8+1,
IF(AND(F575&lt;=Parámetros!$B$8,OR(G575&gt;Parámetros!$D$8,G575="",G575=0)),Parámetros!$D$8-Parámetros!$B$8+1,
IF(AND(F575&lt;=Parámetros!$B$8,G575&lt;=Parámetros!$D$8),IF(OR(G575="",G575=0),Parámetros!$D$8-Parámetros!$B$8+1,G575-Parámetros!$B$8+1),
IF(AND(F575&gt;Parámetros!$B$8,OR(G575&gt;Parámetros!$D$8,G575="",G575=0)),Parámetros!$D$8-F575+1,
IF(AND(F575&gt;Parámetros!$B$8,G575&lt;=Parámetros!$D$8),G575-F575+1))))),0)
-
IF(I575=1,
COUNTIFS('Selección días no hábiles'!A:A,
IF(OR(F575=0,F575="",F575&lt;Parámetros!$B$8),"&gt;="&amp;Parámetros!$B$8,"&gt;="&amp;Listas!F575),
'Selección días no hábiles'!A:A,
IF(OR(G575=0,G575="",G575&gt;=Parámetros!$D$8),"&lt;="&amp;Parámetros!$D$8,"&lt;="&amp;Listas!G575),
'Selección días no hábiles'!C:C,"X"),0)</f>
        <v>1</v>
      </c>
    </row>
    <row r="576" spans="1:11">
      <c r="A576" s="23"/>
      <c r="B576" s="152">
        <v>31521228</v>
      </c>
      <c r="C576" s="153" t="s">
        <v>792</v>
      </c>
      <c r="D576" s="153" t="s">
        <v>1835</v>
      </c>
      <c r="E576" s="154" t="s">
        <v>240</v>
      </c>
      <c r="F576" s="146">
        <v>0</v>
      </c>
      <c r="G576" s="146">
        <v>0</v>
      </c>
      <c r="H576" s="113">
        <f>+IF(AND(OR(F576="",F576=0),OR(G576="",G576=0)),1,IF(AND(OR(F576&lt;=Parámetros!$B$5,F576=0,F576=""),OR(G576&gt;Parámetros!$B$5,G576="",G576=0)),1,IF(AND(F576&gt;Parámetros!$B$5,F576&lt;=Parámetros!$D$5,OR(Listas!G576&gt;Parámetros!$B$5,G576="",G576=0)),1,0)))</f>
        <v>1</v>
      </c>
      <c r="I576" s="113">
        <f>+IF(AND(OR(F576="",F576=0),OR(G576="",G576=0)),1,IF(AND(OR(F576&lt;=Parámetros!$B$8,F576=0,F576=""),OR(G576&gt;Parámetros!$B$8,G576="",G576=0)),1,IF(AND(F576&gt;Parámetros!$B$8,F576&lt;=Parámetros!$D$8,OR(Listas!G576&gt;Parámetros!$B$8,G576="",G576=0)),1,0)))</f>
        <v>1</v>
      </c>
      <c r="J576" s="113">
        <f>IF(H576=1,
IF(AND(OR(F576=0,F576=""),OR(G576=0,G576="")),Parámetros!$D$5-Parámetros!$B$5+1,
IF(AND(OR(F576&lt;=Parámetros!$B$5,F576=0,F576=""),OR(G576&gt;Parámetros!$D$5,G576="",G576=0)),Parámetros!$D$5-Parámetros!$B$5+1,
IF(AND(OR(F576&lt;=Parámetros!$B$5,F576=0,F576=""),G576&lt;=Parámetros!$D$5),IF(OR(G576="",G576=0),Parámetros!$D$5-Parámetros!$B$5+1,G576-Parámetros!$B$5+1),
IF(AND(F576&gt;Parámetros!$B$5,OR(G576&gt;Parámetros!$D$5,G576="",G576=0)),Parámetros!$D$5-F576+1,
IF(AND(F576&gt;Parámetros!$B$5,G576&lt;=Parámetros!$D$5),G576-F576+1))))),0)
-
IF(H576=1,
COUNTIFS('Selección días no hábiles'!A:A,
IF(OR(F576=0,F576="",F576&lt;Parámetros!$B$5),"&gt;="&amp;Parámetros!$B$5,"&gt;="&amp;Listas!F576),
'Selección días no hábiles'!A:A,
IF(OR(G576=0,G576="",G576&gt;=Parámetros!$D$5),"&lt;="&amp;Parámetros!$D$5,"&lt;="&amp;Listas!G576),
'Selección días no hábiles'!C:C,"X"),0)</f>
        <v>43709</v>
      </c>
      <c r="K576" s="113">
        <f>IF(I576=1,
IF(AND(OR(F576=0,F576=""),OR(G576=0,G576="")),Parámetros!$D$8-Parámetros!$B$8+1,
IF(AND(F576&lt;=Parámetros!$B$8,OR(G576&gt;Parámetros!$D$8,G576="",G576=0)),Parámetros!$D$8-Parámetros!$B$8+1,
IF(AND(F576&lt;=Parámetros!$B$8,G576&lt;=Parámetros!$D$8),IF(OR(G576="",G576=0),Parámetros!$D$8-Parámetros!$B$8+1,G576-Parámetros!$B$8+1),
IF(AND(F576&gt;Parámetros!$B$8,OR(G576&gt;Parámetros!$D$8,G576="",G576=0)),Parámetros!$D$8-F576+1,
IF(AND(F576&gt;Parámetros!$B$8,G576&lt;=Parámetros!$D$8),G576-F576+1))))),0)
-
IF(I576=1,
COUNTIFS('Selección días no hábiles'!A:A,
IF(OR(F576=0,F576="",F576&lt;Parámetros!$B$8),"&gt;="&amp;Parámetros!$B$8,"&gt;="&amp;Listas!F576),
'Selección días no hábiles'!A:A,
IF(OR(G576=0,G576="",G576&gt;=Parámetros!$D$8),"&lt;="&amp;Parámetros!$D$8,"&lt;="&amp;Listas!G576),
'Selección días no hábiles'!C:C,"X"),0)</f>
        <v>1</v>
      </c>
    </row>
    <row r="577" spans="1:11">
      <c r="A577" s="23"/>
      <c r="B577" s="152">
        <v>23358349</v>
      </c>
      <c r="C577" s="153" t="s">
        <v>793</v>
      </c>
      <c r="D577" s="153" t="s">
        <v>1534</v>
      </c>
      <c r="E577" s="154" t="s">
        <v>240</v>
      </c>
      <c r="F577" s="146">
        <v>0</v>
      </c>
      <c r="G577" s="146">
        <v>0</v>
      </c>
      <c r="H577" s="113">
        <f>+IF(AND(OR(F577="",F577=0),OR(G577="",G577=0)),1,IF(AND(OR(F577&lt;=Parámetros!$B$5,F577=0,F577=""),OR(G577&gt;Parámetros!$B$5,G577="",G577=0)),1,IF(AND(F577&gt;Parámetros!$B$5,F577&lt;=Parámetros!$D$5,OR(Listas!G577&gt;Parámetros!$B$5,G577="",G577=0)),1,0)))</f>
        <v>1</v>
      </c>
      <c r="I577" s="113">
        <f>+IF(AND(OR(F577="",F577=0),OR(G577="",G577=0)),1,IF(AND(OR(F577&lt;=Parámetros!$B$8,F577=0,F577=""),OR(G577&gt;Parámetros!$B$8,G577="",G577=0)),1,IF(AND(F577&gt;Parámetros!$B$8,F577&lt;=Parámetros!$D$8,OR(Listas!G577&gt;Parámetros!$B$8,G577="",G577=0)),1,0)))</f>
        <v>1</v>
      </c>
      <c r="J577" s="113">
        <f>IF(H577=1,
IF(AND(OR(F577=0,F577=""),OR(G577=0,G577="")),Parámetros!$D$5-Parámetros!$B$5+1,
IF(AND(OR(F577&lt;=Parámetros!$B$5,F577=0,F577=""),OR(G577&gt;Parámetros!$D$5,G577="",G577=0)),Parámetros!$D$5-Parámetros!$B$5+1,
IF(AND(OR(F577&lt;=Parámetros!$B$5,F577=0,F577=""),G577&lt;=Parámetros!$D$5),IF(OR(G577="",G577=0),Parámetros!$D$5-Parámetros!$B$5+1,G577-Parámetros!$B$5+1),
IF(AND(F577&gt;Parámetros!$B$5,OR(G577&gt;Parámetros!$D$5,G577="",G577=0)),Parámetros!$D$5-F577+1,
IF(AND(F577&gt;Parámetros!$B$5,G577&lt;=Parámetros!$D$5),G577-F577+1))))),0)
-
IF(H577=1,
COUNTIFS('Selección días no hábiles'!A:A,
IF(OR(F577=0,F577="",F577&lt;Parámetros!$B$5),"&gt;="&amp;Parámetros!$B$5,"&gt;="&amp;Listas!F577),
'Selección días no hábiles'!A:A,
IF(OR(G577=0,G577="",G577&gt;=Parámetros!$D$5),"&lt;="&amp;Parámetros!$D$5,"&lt;="&amp;Listas!G577),
'Selección días no hábiles'!C:C,"X"),0)</f>
        <v>43709</v>
      </c>
      <c r="K577" s="113">
        <f>IF(I577=1,
IF(AND(OR(F577=0,F577=""),OR(G577=0,G577="")),Parámetros!$D$8-Parámetros!$B$8+1,
IF(AND(F577&lt;=Parámetros!$B$8,OR(G577&gt;Parámetros!$D$8,G577="",G577=0)),Parámetros!$D$8-Parámetros!$B$8+1,
IF(AND(F577&lt;=Parámetros!$B$8,G577&lt;=Parámetros!$D$8),IF(OR(G577="",G577=0),Parámetros!$D$8-Parámetros!$B$8+1,G577-Parámetros!$B$8+1),
IF(AND(F577&gt;Parámetros!$B$8,OR(G577&gt;Parámetros!$D$8,G577="",G577=0)),Parámetros!$D$8-F577+1,
IF(AND(F577&gt;Parámetros!$B$8,G577&lt;=Parámetros!$D$8),G577-F577+1))))),0)
-
IF(I577=1,
COUNTIFS('Selección días no hábiles'!A:A,
IF(OR(F577=0,F577="",F577&lt;Parámetros!$B$8),"&gt;="&amp;Parámetros!$B$8,"&gt;="&amp;Listas!F577),
'Selección días no hábiles'!A:A,
IF(OR(G577=0,G577="",G577&gt;=Parámetros!$D$8),"&lt;="&amp;Parámetros!$D$8,"&lt;="&amp;Listas!G577),
'Selección días no hábiles'!C:C,"X"),0)</f>
        <v>1</v>
      </c>
    </row>
    <row r="578" spans="1:11">
      <c r="A578" s="23"/>
      <c r="B578" s="152">
        <v>25685891</v>
      </c>
      <c r="C578" s="153" t="s">
        <v>794</v>
      </c>
      <c r="D578" s="153" t="s">
        <v>1836</v>
      </c>
      <c r="E578" s="154" t="s">
        <v>240</v>
      </c>
      <c r="F578" s="146">
        <v>0</v>
      </c>
      <c r="G578" s="146">
        <v>0</v>
      </c>
      <c r="H578" s="113">
        <f>+IF(AND(OR(F578="",F578=0),OR(G578="",G578=0)),1,IF(AND(OR(F578&lt;=Parámetros!$B$5,F578=0,F578=""),OR(G578&gt;Parámetros!$B$5,G578="",G578=0)),1,IF(AND(F578&gt;Parámetros!$B$5,F578&lt;=Parámetros!$D$5,OR(Listas!G578&gt;Parámetros!$B$5,G578="",G578=0)),1,0)))</f>
        <v>1</v>
      </c>
      <c r="I578" s="113">
        <f>+IF(AND(OR(F578="",F578=0),OR(G578="",G578=0)),1,IF(AND(OR(F578&lt;=Parámetros!$B$8,F578=0,F578=""),OR(G578&gt;Parámetros!$B$8,G578="",G578=0)),1,IF(AND(F578&gt;Parámetros!$B$8,F578&lt;=Parámetros!$D$8,OR(Listas!G578&gt;Parámetros!$B$8,G578="",G578=0)),1,0)))</f>
        <v>1</v>
      </c>
      <c r="J578" s="113">
        <f>IF(H578=1,
IF(AND(OR(F578=0,F578=""),OR(G578=0,G578="")),Parámetros!$D$5-Parámetros!$B$5+1,
IF(AND(OR(F578&lt;=Parámetros!$B$5,F578=0,F578=""),OR(G578&gt;Parámetros!$D$5,G578="",G578=0)),Parámetros!$D$5-Parámetros!$B$5+1,
IF(AND(OR(F578&lt;=Parámetros!$B$5,F578=0,F578=""),G578&lt;=Parámetros!$D$5),IF(OR(G578="",G578=0),Parámetros!$D$5-Parámetros!$B$5+1,G578-Parámetros!$B$5+1),
IF(AND(F578&gt;Parámetros!$B$5,OR(G578&gt;Parámetros!$D$5,G578="",G578=0)),Parámetros!$D$5-F578+1,
IF(AND(F578&gt;Parámetros!$B$5,G578&lt;=Parámetros!$D$5),G578-F578+1))))),0)
-
IF(H578=1,
COUNTIFS('Selección días no hábiles'!A:A,
IF(OR(F578=0,F578="",F578&lt;Parámetros!$B$5),"&gt;="&amp;Parámetros!$B$5,"&gt;="&amp;Listas!F578),
'Selección días no hábiles'!A:A,
IF(OR(G578=0,G578="",G578&gt;=Parámetros!$D$5),"&lt;="&amp;Parámetros!$D$5,"&lt;="&amp;Listas!G578),
'Selección días no hábiles'!C:C,"X"),0)</f>
        <v>43709</v>
      </c>
      <c r="K578" s="113">
        <f>IF(I578=1,
IF(AND(OR(F578=0,F578=""),OR(G578=0,G578="")),Parámetros!$D$8-Parámetros!$B$8+1,
IF(AND(F578&lt;=Parámetros!$B$8,OR(G578&gt;Parámetros!$D$8,G578="",G578=0)),Parámetros!$D$8-Parámetros!$B$8+1,
IF(AND(F578&lt;=Parámetros!$B$8,G578&lt;=Parámetros!$D$8),IF(OR(G578="",G578=0),Parámetros!$D$8-Parámetros!$B$8+1,G578-Parámetros!$B$8+1),
IF(AND(F578&gt;Parámetros!$B$8,OR(G578&gt;Parámetros!$D$8,G578="",G578=0)),Parámetros!$D$8-F578+1,
IF(AND(F578&gt;Parámetros!$B$8,G578&lt;=Parámetros!$D$8),G578-F578+1))))),0)
-
IF(I578=1,
COUNTIFS('Selección días no hábiles'!A:A,
IF(OR(F578=0,F578="",F578&lt;Parámetros!$B$8),"&gt;="&amp;Parámetros!$B$8,"&gt;="&amp;Listas!F578),
'Selección días no hábiles'!A:A,
IF(OR(G578=0,G578="",G578&gt;=Parámetros!$D$8),"&lt;="&amp;Parámetros!$D$8,"&lt;="&amp;Listas!G578),
'Selección días no hábiles'!C:C,"X"),0)</f>
        <v>1</v>
      </c>
    </row>
    <row r="579" spans="1:11">
      <c r="A579" s="23"/>
      <c r="B579" s="152">
        <v>30961847</v>
      </c>
      <c r="C579" s="153" t="s">
        <v>795</v>
      </c>
      <c r="D579" s="153" t="s">
        <v>1837</v>
      </c>
      <c r="E579" s="154" t="s">
        <v>240</v>
      </c>
      <c r="F579" s="146">
        <v>0</v>
      </c>
      <c r="G579" s="146">
        <v>0</v>
      </c>
      <c r="H579" s="113">
        <f>+IF(AND(OR(F579="",F579=0),OR(G579="",G579=0)),1,IF(AND(OR(F579&lt;=Parámetros!$B$5,F579=0,F579=""),OR(G579&gt;Parámetros!$B$5,G579="",G579=0)),1,IF(AND(F579&gt;Parámetros!$B$5,F579&lt;=Parámetros!$D$5,OR(Listas!G579&gt;Parámetros!$B$5,G579="",G579=0)),1,0)))</f>
        <v>1</v>
      </c>
      <c r="I579" s="113">
        <f>+IF(AND(OR(F579="",F579=0),OR(G579="",G579=0)),1,IF(AND(OR(F579&lt;=Parámetros!$B$8,F579=0,F579=""),OR(G579&gt;Parámetros!$B$8,G579="",G579=0)),1,IF(AND(F579&gt;Parámetros!$B$8,F579&lt;=Parámetros!$D$8,OR(Listas!G579&gt;Parámetros!$B$8,G579="",G579=0)),1,0)))</f>
        <v>1</v>
      </c>
      <c r="J579" s="113">
        <f>IF(H579=1,
IF(AND(OR(F579=0,F579=""),OR(G579=0,G579="")),Parámetros!$D$5-Parámetros!$B$5+1,
IF(AND(OR(F579&lt;=Parámetros!$B$5,F579=0,F579=""),OR(G579&gt;Parámetros!$D$5,G579="",G579=0)),Parámetros!$D$5-Parámetros!$B$5+1,
IF(AND(OR(F579&lt;=Parámetros!$B$5,F579=0,F579=""),G579&lt;=Parámetros!$D$5),IF(OR(G579="",G579=0),Parámetros!$D$5-Parámetros!$B$5+1,G579-Parámetros!$B$5+1),
IF(AND(F579&gt;Parámetros!$B$5,OR(G579&gt;Parámetros!$D$5,G579="",G579=0)),Parámetros!$D$5-F579+1,
IF(AND(F579&gt;Parámetros!$B$5,G579&lt;=Parámetros!$D$5),G579-F579+1))))),0)
-
IF(H579=1,
COUNTIFS('Selección días no hábiles'!A:A,
IF(OR(F579=0,F579="",F579&lt;Parámetros!$B$5),"&gt;="&amp;Parámetros!$B$5,"&gt;="&amp;Listas!F579),
'Selección días no hábiles'!A:A,
IF(OR(G579=0,G579="",G579&gt;=Parámetros!$D$5),"&lt;="&amp;Parámetros!$D$5,"&lt;="&amp;Listas!G579),
'Selección días no hábiles'!C:C,"X"),0)</f>
        <v>43709</v>
      </c>
      <c r="K579" s="113">
        <f>IF(I579=1,
IF(AND(OR(F579=0,F579=""),OR(G579=0,G579="")),Parámetros!$D$8-Parámetros!$B$8+1,
IF(AND(F579&lt;=Parámetros!$B$8,OR(G579&gt;Parámetros!$D$8,G579="",G579=0)),Parámetros!$D$8-Parámetros!$B$8+1,
IF(AND(F579&lt;=Parámetros!$B$8,G579&lt;=Parámetros!$D$8),IF(OR(G579="",G579=0),Parámetros!$D$8-Parámetros!$B$8+1,G579-Parámetros!$B$8+1),
IF(AND(F579&gt;Parámetros!$B$8,OR(G579&gt;Parámetros!$D$8,G579="",G579=0)),Parámetros!$D$8-F579+1,
IF(AND(F579&gt;Parámetros!$B$8,G579&lt;=Parámetros!$D$8),G579-F579+1))))),0)
-
IF(I579=1,
COUNTIFS('Selección días no hábiles'!A:A,
IF(OR(F579=0,F579="",F579&lt;Parámetros!$B$8),"&gt;="&amp;Parámetros!$B$8,"&gt;="&amp;Listas!F579),
'Selección días no hábiles'!A:A,
IF(OR(G579=0,G579="",G579&gt;=Parámetros!$D$8),"&lt;="&amp;Parámetros!$D$8,"&lt;="&amp;Listas!G579),
'Selección días no hábiles'!C:C,"X"),0)</f>
        <v>1</v>
      </c>
    </row>
    <row r="580" spans="1:11">
      <c r="A580" s="23"/>
      <c r="B580" s="152">
        <v>32176130</v>
      </c>
      <c r="C580" s="153" t="s">
        <v>796</v>
      </c>
      <c r="D580" s="153" t="s">
        <v>1838</v>
      </c>
      <c r="E580" s="154" t="s">
        <v>240</v>
      </c>
      <c r="F580" s="146">
        <v>0</v>
      </c>
      <c r="G580" s="146">
        <v>0</v>
      </c>
      <c r="H580" s="113">
        <f>+IF(AND(OR(F580="",F580=0),OR(G580="",G580=0)),1,IF(AND(OR(F580&lt;=Parámetros!$B$5,F580=0,F580=""),OR(G580&gt;Parámetros!$B$5,G580="",G580=0)),1,IF(AND(F580&gt;Parámetros!$B$5,F580&lt;=Parámetros!$D$5,OR(Listas!G580&gt;Parámetros!$B$5,G580="",G580=0)),1,0)))</f>
        <v>1</v>
      </c>
      <c r="I580" s="113">
        <f>+IF(AND(OR(F580="",F580=0),OR(G580="",G580=0)),1,IF(AND(OR(F580&lt;=Parámetros!$B$8,F580=0,F580=""),OR(G580&gt;Parámetros!$B$8,G580="",G580=0)),1,IF(AND(F580&gt;Parámetros!$B$8,F580&lt;=Parámetros!$D$8,OR(Listas!G580&gt;Parámetros!$B$8,G580="",G580=0)),1,0)))</f>
        <v>1</v>
      </c>
      <c r="J580" s="113">
        <f>IF(H580=1,
IF(AND(OR(F580=0,F580=""),OR(G580=0,G580="")),Parámetros!$D$5-Parámetros!$B$5+1,
IF(AND(OR(F580&lt;=Parámetros!$B$5,F580=0,F580=""),OR(G580&gt;Parámetros!$D$5,G580="",G580=0)),Parámetros!$D$5-Parámetros!$B$5+1,
IF(AND(OR(F580&lt;=Parámetros!$B$5,F580=0,F580=""),G580&lt;=Parámetros!$D$5),IF(OR(G580="",G580=0),Parámetros!$D$5-Parámetros!$B$5+1,G580-Parámetros!$B$5+1),
IF(AND(F580&gt;Parámetros!$B$5,OR(G580&gt;Parámetros!$D$5,G580="",G580=0)),Parámetros!$D$5-F580+1,
IF(AND(F580&gt;Parámetros!$B$5,G580&lt;=Parámetros!$D$5),G580-F580+1))))),0)
-
IF(H580=1,
COUNTIFS('Selección días no hábiles'!A:A,
IF(OR(F580=0,F580="",F580&lt;Parámetros!$B$5),"&gt;="&amp;Parámetros!$B$5,"&gt;="&amp;Listas!F580),
'Selección días no hábiles'!A:A,
IF(OR(G580=0,G580="",G580&gt;=Parámetros!$D$5),"&lt;="&amp;Parámetros!$D$5,"&lt;="&amp;Listas!G580),
'Selección días no hábiles'!C:C,"X"),0)</f>
        <v>43709</v>
      </c>
      <c r="K580" s="113">
        <f>IF(I580=1,
IF(AND(OR(F580=0,F580=""),OR(G580=0,G580="")),Parámetros!$D$8-Parámetros!$B$8+1,
IF(AND(F580&lt;=Parámetros!$B$8,OR(G580&gt;Parámetros!$D$8,G580="",G580=0)),Parámetros!$D$8-Parámetros!$B$8+1,
IF(AND(F580&lt;=Parámetros!$B$8,G580&lt;=Parámetros!$D$8),IF(OR(G580="",G580=0),Parámetros!$D$8-Parámetros!$B$8+1,G580-Parámetros!$B$8+1),
IF(AND(F580&gt;Parámetros!$B$8,OR(G580&gt;Parámetros!$D$8,G580="",G580=0)),Parámetros!$D$8-F580+1,
IF(AND(F580&gt;Parámetros!$B$8,G580&lt;=Parámetros!$D$8),G580-F580+1))))),0)
-
IF(I580=1,
COUNTIFS('Selección días no hábiles'!A:A,
IF(OR(F580=0,F580="",F580&lt;Parámetros!$B$8),"&gt;="&amp;Parámetros!$B$8,"&gt;="&amp;Listas!F580),
'Selección días no hábiles'!A:A,
IF(OR(G580=0,G580="",G580&gt;=Parámetros!$D$8),"&lt;="&amp;Parámetros!$D$8,"&lt;="&amp;Listas!G580),
'Selección días no hábiles'!C:C,"X"),0)</f>
        <v>1</v>
      </c>
    </row>
    <row r="581" spans="1:11">
      <c r="A581" s="23"/>
      <c r="B581" s="152">
        <v>20181057</v>
      </c>
      <c r="C581" s="153" t="s">
        <v>797</v>
      </c>
      <c r="D581" s="153" t="s">
        <v>1382</v>
      </c>
      <c r="E581" s="154" t="s">
        <v>240</v>
      </c>
      <c r="F581" s="146">
        <v>0</v>
      </c>
      <c r="G581" s="146">
        <v>0</v>
      </c>
      <c r="H581" s="113">
        <f>+IF(AND(OR(F581="",F581=0),OR(G581="",G581=0)),1,IF(AND(OR(F581&lt;=Parámetros!$B$5,F581=0,F581=""),OR(G581&gt;Parámetros!$B$5,G581="",G581=0)),1,IF(AND(F581&gt;Parámetros!$B$5,F581&lt;=Parámetros!$D$5,OR(Listas!G581&gt;Parámetros!$B$5,G581="",G581=0)),1,0)))</f>
        <v>1</v>
      </c>
      <c r="I581" s="113">
        <f>+IF(AND(OR(F581="",F581=0),OR(G581="",G581=0)),1,IF(AND(OR(F581&lt;=Parámetros!$B$8,F581=0,F581=""),OR(G581&gt;Parámetros!$B$8,G581="",G581=0)),1,IF(AND(F581&gt;Parámetros!$B$8,F581&lt;=Parámetros!$D$8,OR(Listas!G581&gt;Parámetros!$B$8,G581="",G581=0)),1,0)))</f>
        <v>1</v>
      </c>
      <c r="J581" s="113">
        <f>IF(H581=1,
IF(AND(OR(F581=0,F581=""),OR(G581=0,G581="")),Parámetros!$D$5-Parámetros!$B$5+1,
IF(AND(OR(F581&lt;=Parámetros!$B$5,F581=0,F581=""),OR(G581&gt;Parámetros!$D$5,G581="",G581=0)),Parámetros!$D$5-Parámetros!$B$5+1,
IF(AND(OR(F581&lt;=Parámetros!$B$5,F581=0,F581=""),G581&lt;=Parámetros!$D$5),IF(OR(G581="",G581=0),Parámetros!$D$5-Parámetros!$B$5+1,G581-Parámetros!$B$5+1),
IF(AND(F581&gt;Parámetros!$B$5,OR(G581&gt;Parámetros!$D$5,G581="",G581=0)),Parámetros!$D$5-F581+1,
IF(AND(F581&gt;Parámetros!$B$5,G581&lt;=Parámetros!$D$5),G581-F581+1))))),0)
-
IF(H581=1,
COUNTIFS('Selección días no hábiles'!A:A,
IF(OR(F581=0,F581="",F581&lt;Parámetros!$B$5),"&gt;="&amp;Parámetros!$B$5,"&gt;="&amp;Listas!F581),
'Selección días no hábiles'!A:A,
IF(OR(G581=0,G581="",G581&gt;=Parámetros!$D$5),"&lt;="&amp;Parámetros!$D$5,"&lt;="&amp;Listas!G581),
'Selección días no hábiles'!C:C,"X"),0)</f>
        <v>43709</v>
      </c>
      <c r="K581" s="113">
        <f>IF(I581=1,
IF(AND(OR(F581=0,F581=""),OR(G581=0,G581="")),Parámetros!$D$8-Parámetros!$B$8+1,
IF(AND(F581&lt;=Parámetros!$B$8,OR(G581&gt;Parámetros!$D$8,G581="",G581=0)),Parámetros!$D$8-Parámetros!$B$8+1,
IF(AND(F581&lt;=Parámetros!$B$8,G581&lt;=Parámetros!$D$8),IF(OR(G581="",G581=0),Parámetros!$D$8-Parámetros!$B$8+1,G581-Parámetros!$B$8+1),
IF(AND(F581&gt;Parámetros!$B$8,OR(G581&gt;Parámetros!$D$8,G581="",G581=0)),Parámetros!$D$8-F581+1,
IF(AND(F581&gt;Parámetros!$B$8,G581&lt;=Parámetros!$D$8),G581-F581+1))))),0)
-
IF(I581=1,
COUNTIFS('Selección días no hábiles'!A:A,
IF(OR(F581=0,F581="",F581&lt;Parámetros!$B$8),"&gt;="&amp;Parámetros!$B$8,"&gt;="&amp;Listas!F581),
'Selección días no hábiles'!A:A,
IF(OR(G581=0,G581="",G581&gt;=Parámetros!$D$8),"&lt;="&amp;Parámetros!$D$8,"&lt;="&amp;Listas!G581),
'Selección días no hábiles'!C:C,"X"),0)</f>
        <v>1</v>
      </c>
    </row>
    <row r="582" spans="1:11">
      <c r="A582" s="23"/>
      <c r="B582" s="152">
        <v>17075856</v>
      </c>
      <c r="C582" s="153" t="s">
        <v>59</v>
      </c>
      <c r="D582" s="153" t="s">
        <v>1839</v>
      </c>
      <c r="E582" s="154" t="s">
        <v>240</v>
      </c>
      <c r="F582" s="146">
        <v>0</v>
      </c>
      <c r="G582" s="146">
        <v>0</v>
      </c>
      <c r="H582" s="113">
        <f>+IF(AND(OR(F582="",F582=0),OR(G582="",G582=0)),1,IF(AND(OR(F582&lt;=Parámetros!$B$5,F582=0,F582=""),OR(G582&gt;Parámetros!$B$5,G582="",G582=0)),1,IF(AND(F582&gt;Parámetros!$B$5,F582&lt;=Parámetros!$D$5,OR(Listas!G582&gt;Parámetros!$B$5,G582="",G582=0)),1,0)))</f>
        <v>1</v>
      </c>
      <c r="I582" s="113">
        <f>+IF(AND(OR(F582="",F582=0),OR(G582="",G582=0)),1,IF(AND(OR(F582&lt;=Parámetros!$B$8,F582=0,F582=""),OR(G582&gt;Parámetros!$B$8,G582="",G582=0)),1,IF(AND(F582&gt;Parámetros!$B$8,F582&lt;=Parámetros!$D$8,OR(Listas!G582&gt;Parámetros!$B$8,G582="",G582=0)),1,0)))</f>
        <v>1</v>
      </c>
      <c r="J582" s="113">
        <f>IF(H582=1,
IF(AND(OR(F582=0,F582=""),OR(G582=0,G582="")),Parámetros!$D$5-Parámetros!$B$5+1,
IF(AND(OR(F582&lt;=Parámetros!$B$5,F582=0,F582=""),OR(G582&gt;Parámetros!$D$5,G582="",G582=0)),Parámetros!$D$5-Parámetros!$B$5+1,
IF(AND(OR(F582&lt;=Parámetros!$B$5,F582=0,F582=""),G582&lt;=Parámetros!$D$5),IF(OR(G582="",G582=0),Parámetros!$D$5-Parámetros!$B$5+1,G582-Parámetros!$B$5+1),
IF(AND(F582&gt;Parámetros!$B$5,OR(G582&gt;Parámetros!$D$5,G582="",G582=0)),Parámetros!$D$5-F582+1,
IF(AND(F582&gt;Parámetros!$B$5,G582&lt;=Parámetros!$D$5),G582-F582+1))))),0)
-
IF(H582=1,
COUNTIFS('Selección días no hábiles'!A:A,
IF(OR(F582=0,F582="",F582&lt;Parámetros!$B$5),"&gt;="&amp;Parámetros!$B$5,"&gt;="&amp;Listas!F582),
'Selección días no hábiles'!A:A,
IF(OR(G582=0,G582="",G582&gt;=Parámetros!$D$5),"&lt;="&amp;Parámetros!$D$5,"&lt;="&amp;Listas!G582),
'Selección días no hábiles'!C:C,"X"),0)</f>
        <v>43709</v>
      </c>
      <c r="K582" s="113">
        <f>IF(I582=1,
IF(AND(OR(F582=0,F582=""),OR(G582=0,G582="")),Parámetros!$D$8-Parámetros!$B$8+1,
IF(AND(F582&lt;=Parámetros!$B$8,OR(G582&gt;Parámetros!$D$8,G582="",G582=0)),Parámetros!$D$8-Parámetros!$B$8+1,
IF(AND(F582&lt;=Parámetros!$B$8,G582&lt;=Parámetros!$D$8),IF(OR(G582="",G582=0),Parámetros!$D$8-Parámetros!$B$8+1,G582-Parámetros!$B$8+1),
IF(AND(F582&gt;Parámetros!$B$8,OR(G582&gt;Parámetros!$D$8,G582="",G582=0)),Parámetros!$D$8-F582+1,
IF(AND(F582&gt;Parámetros!$B$8,G582&lt;=Parámetros!$D$8),G582-F582+1))))),0)
-
IF(I582=1,
COUNTIFS('Selección días no hábiles'!A:A,
IF(OR(F582=0,F582="",F582&lt;Parámetros!$B$8),"&gt;="&amp;Parámetros!$B$8,"&gt;="&amp;Listas!F582),
'Selección días no hábiles'!A:A,
IF(OR(G582=0,G582="",G582&gt;=Parámetros!$D$8),"&lt;="&amp;Parámetros!$D$8,"&lt;="&amp;Listas!G582),
'Selección días no hábiles'!C:C,"X"),0)</f>
        <v>1</v>
      </c>
    </row>
    <row r="583" spans="1:11">
      <c r="A583" s="23"/>
      <c r="B583" s="152">
        <v>23814679</v>
      </c>
      <c r="C583" s="153" t="s">
        <v>798</v>
      </c>
      <c r="D583" s="153" t="s">
        <v>1840</v>
      </c>
      <c r="E583" s="154" t="s">
        <v>240</v>
      </c>
      <c r="F583" s="146">
        <v>0</v>
      </c>
      <c r="G583" s="146">
        <v>0</v>
      </c>
      <c r="H583" s="113">
        <f>+IF(AND(OR(F583="",F583=0),OR(G583="",G583=0)),1,IF(AND(OR(F583&lt;=Parámetros!$B$5,F583=0,F583=""),OR(G583&gt;Parámetros!$B$5,G583="",G583=0)),1,IF(AND(F583&gt;Parámetros!$B$5,F583&lt;=Parámetros!$D$5,OR(Listas!G583&gt;Parámetros!$B$5,G583="",G583=0)),1,0)))</f>
        <v>1</v>
      </c>
      <c r="I583" s="113">
        <f>+IF(AND(OR(F583="",F583=0),OR(G583="",G583=0)),1,IF(AND(OR(F583&lt;=Parámetros!$B$8,F583=0,F583=""),OR(G583&gt;Parámetros!$B$8,G583="",G583=0)),1,IF(AND(F583&gt;Parámetros!$B$8,F583&lt;=Parámetros!$D$8,OR(Listas!G583&gt;Parámetros!$B$8,G583="",G583=0)),1,0)))</f>
        <v>1</v>
      </c>
      <c r="J583" s="113">
        <f>IF(H583=1,
IF(AND(OR(F583=0,F583=""),OR(G583=0,G583="")),Parámetros!$D$5-Parámetros!$B$5+1,
IF(AND(OR(F583&lt;=Parámetros!$B$5,F583=0,F583=""),OR(G583&gt;Parámetros!$D$5,G583="",G583=0)),Parámetros!$D$5-Parámetros!$B$5+1,
IF(AND(OR(F583&lt;=Parámetros!$B$5,F583=0,F583=""),G583&lt;=Parámetros!$D$5),IF(OR(G583="",G583=0),Parámetros!$D$5-Parámetros!$B$5+1,G583-Parámetros!$B$5+1),
IF(AND(F583&gt;Parámetros!$B$5,OR(G583&gt;Parámetros!$D$5,G583="",G583=0)),Parámetros!$D$5-F583+1,
IF(AND(F583&gt;Parámetros!$B$5,G583&lt;=Parámetros!$D$5),G583-F583+1))))),0)
-
IF(H583=1,
COUNTIFS('Selección días no hábiles'!A:A,
IF(OR(F583=0,F583="",F583&lt;Parámetros!$B$5),"&gt;="&amp;Parámetros!$B$5,"&gt;="&amp;Listas!F583),
'Selección días no hábiles'!A:A,
IF(OR(G583=0,G583="",G583&gt;=Parámetros!$D$5),"&lt;="&amp;Parámetros!$D$5,"&lt;="&amp;Listas!G583),
'Selección días no hábiles'!C:C,"X"),0)</f>
        <v>43709</v>
      </c>
      <c r="K583" s="113">
        <f>IF(I583=1,
IF(AND(OR(F583=0,F583=""),OR(G583=0,G583="")),Parámetros!$D$8-Parámetros!$B$8+1,
IF(AND(F583&lt;=Parámetros!$B$8,OR(G583&gt;Parámetros!$D$8,G583="",G583=0)),Parámetros!$D$8-Parámetros!$B$8+1,
IF(AND(F583&lt;=Parámetros!$B$8,G583&lt;=Parámetros!$D$8),IF(OR(G583="",G583=0),Parámetros!$D$8-Parámetros!$B$8+1,G583-Parámetros!$B$8+1),
IF(AND(F583&gt;Parámetros!$B$8,OR(G583&gt;Parámetros!$D$8,G583="",G583=0)),Parámetros!$D$8-F583+1,
IF(AND(F583&gt;Parámetros!$B$8,G583&lt;=Parámetros!$D$8),G583-F583+1))))),0)
-
IF(I583=1,
COUNTIFS('Selección días no hábiles'!A:A,
IF(OR(F583=0,F583="",F583&lt;Parámetros!$B$8),"&gt;="&amp;Parámetros!$B$8,"&gt;="&amp;Listas!F583),
'Selección días no hábiles'!A:A,
IF(OR(G583=0,G583="",G583&gt;=Parámetros!$D$8),"&lt;="&amp;Parámetros!$D$8,"&lt;="&amp;Listas!G583),
'Selección días no hábiles'!C:C,"X"),0)</f>
        <v>1</v>
      </c>
    </row>
    <row r="584" spans="1:11">
      <c r="A584" s="23"/>
      <c r="B584" s="152">
        <v>30904270</v>
      </c>
      <c r="C584" s="153" t="s">
        <v>799</v>
      </c>
      <c r="D584" s="153" t="s">
        <v>1820</v>
      </c>
      <c r="E584" s="154" t="s">
        <v>240</v>
      </c>
      <c r="F584" s="146">
        <v>0</v>
      </c>
      <c r="G584" s="146">
        <v>0</v>
      </c>
      <c r="H584" s="113">
        <f>+IF(AND(OR(F584="",F584=0),OR(G584="",G584=0)),1,IF(AND(OR(F584&lt;=Parámetros!$B$5,F584=0,F584=""),OR(G584&gt;Parámetros!$B$5,G584="",G584=0)),1,IF(AND(F584&gt;Parámetros!$B$5,F584&lt;=Parámetros!$D$5,OR(Listas!G584&gt;Parámetros!$B$5,G584="",G584=0)),1,0)))</f>
        <v>1</v>
      </c>
      <c r="I584" s="113">
        <f>+IF(AND(OR(F584="",F584=0),OR(G584="",G584=0)),1,IF(AND(OR(F584&lt;=Parámetros!$B$8,F584=0,F584=""),OR(G584&gt;Parámetros!$B$8,G584="",G584=0)),1,IF(AND(F584&gt;Parámetros!$B$8,F584&lt;=Parámetros!$D$8,OR(Listas!G584&gt;Parámetros!$B$8,G584="",G584=0)),1,0)))</f>
        <v>1</v>
      </c>
      <c r="J584" s="113">
        <f>IF(H584=1,
IF(AND(OR(F584=0,F584=""),OR(G584=0,G584="")),Parámetros!$D$5-Parámetros!$B$5+1,
IF(AND(OR(F584&lt;=Parámetros!$B$5,F584=0,F584=""),OR(G584&gt;Parámetros!$D$5,G584="",G584=0)),Parámetros!$D$5-Parámetros!$B$5+1,
IF(AND(OR(F584&lt;=Parámetros!$B$5,F584=0,F584=""),G584&lt;=Parámetros!$D$5),IF(OR(G584="",G584=0),Parámetros!$D$5-Parámetros!$B$5+1,G584-Parámetros!$B$5+1),
IF(AND(F584&gt;Parámetros!$B$5,OR(G584&gt;Parámetros!$D$5,G584="",G584=0)),Parámetros!$D$5-F584+1,
IF(AND(F584&gt;Parámetros!$B$5,G584&lt;=Parámetros!$D$5),G584-F584+1))))),0)
-
IF(H584=1,
COUNTIFS('Selección días no hábiles'!A:A,
IF(OR(F584=0,F584="",F584&lt;Parámetros!$B$5),"&gt;="&amp;Parámetros!$B$5,"&gt;="&amp;Listas!F584),
'Selección días no hábiles'!A:A,
IF(OR(G584=0,G584="",G584&gt;=Parámetros!$D$5),"&lt;="&amp;Parámetros!$D$5,"&lt;="&amp;Listas!G584),
'Selección días no hábiles'!C:C,"X"),0)</f>
        <v>43709</v>
      </c>
      <c r="K584" s="113">
        <f>IF(I584=1,
IF(AND(OR(F584=0,F584=""),OR(G584=0,G584="")),Parámetros!$D$8-Parámetros!$B$8+1,
IF(AND(F584&lt;=Parámetros!$B$8,OR(G584&gt;Parámetros!$D$8,G584="",G584=0)),Parámetros!$D$8-Parámetros!$B$8+1,
IF(AND(F584&lt;=Parámetros!$B$8,G584&lt;=Parámetros!$D$8),IF(OR(G584="",G584=0),Parámetros!$D$8-Parámetros!$B$8+1,G584-Parámetros!$B$8+1),
IF(AND(F584&gt;Parámetros!$B$8,OR(G584&gt;Parámetros!$D$8,G584="",G584=0)),Parámetros!$D$8-F584+1,
IF(AND(F584&gt;Parámetros!$B$8,G584&lt;=Parámetros!$D$8),G584-F584+1))))),0)
-
IF(I584=1,
COUNTIFS('Selección días no hábiles'!A:A,
IF(OR(F584=0,F584="",F584&lt;Parámetros!$B$8),"&gt;="&amp;Parámetros!$B$8,"&gt;="&amp;Listas!F584),
'Selección días no hábiles'!A:A,
IF(OR(G584=0,G584="",G584&gt;=Parámetros!$D$8),"&lt;="&amp;Parámetros!$D$8,"&lt;="&amp;Listas!G584),
'Selección días no hábiles'!C:C,"X"),0)</f>
        <v>1</v>
      </c>
    </row>
    <row r="585" spans="1:11">
      <c r="A585" s="23"/>
      <c r="B585" s="152">
        <v>30489446</v>
      </c>
      <c r="C585" s="153" t="s">
        <v>800</v>
      </c>
      <c r="D585" s="153" t="s">
        <v>1841</v>
      </c>
      <c r="E585" s="154" t="s">
        <v>240</v>
      </c>
      <c r="F585" s="146">
        <v>0</v>
      </c>
      <c r="G585" s="146">
        <v>0</v>
      </c>
      <c r="H585" s="113">
        <f>+IF(AND(OR(F585="",F585=0),OR(G585="",G585=0)),1,IF(AND(OR(F585&lt;=Parámetros!$B$5,F585=0,F585=""),OR(G585&gt;Parámetros!$B$5,G585="",G585=0)),1,IF(AND(F585&gt;Parámetros!$B$5,F585&lt;=Parámetros!$D$5,OR(Listas!G585&gt;Parámetros!$B$5,G585="",G585=0)),1,0)))</f>
        <v>1</v>
      </c>
      <c r="I585" s="113">
        <f>+IF(AND(OR(F585="",F585=0),OR(G585="",G585=0)),1,IF(AND(OR(F585&lt;=Parámetros!$B$8,F585=0,F585=""),OR(G585&gt;Parámetros!$B$8,G585="",G585=0)),1,IF(AND(F585&gt;Parámetros!$B$8,F585&lt;=Parámetros!$D$8,OR(Listas!G585&gt;Parámetros!$B$8,G585="",G585=0)),1,0)))</f>
        <v>1</v>
      </c>
      <c r="J585" s="113">
        <f>IF(H585=1,
IF(AND(OR(F585=0,F585=""),OR(G585=0,G585="")),Parámetros!$D$5-Parámetros!$B$5+1,
IF(AND(OR(F585&lt;=Parámetros!$B$5,F585=0,F585=""),OR(G585&gt;Parámetros!$D$5,G585="",G585=0)),Parámetros!$D$5-Parámetros!$B$5+1,
IF(AND(OR(F585&lt;=Parámetros!$B$5,F585=0,F585=""),G585&lt;=Parámetros!$D$5),IF(OR(G585="",G585=0),Parámetros!$D$5-Parámetros!$B$5+1,G585-Parámetros!$B$5+1),
IF(AND(F585&gt;Parámetros!$B$5,OR(G585&gt;Parámetros!$D$5,G585="",G585=0)),Parámetros!$D$5-F585+1,
IF(AND(F585&gt;Parámetros!$B$5,G585&lt;=Parámetros!$D$5),G585-F585+1))))),0)
-
IF(H585=1,
COUNTIFS('Selección días no hábiles'!A:A,
IF(OR(F585=0,F585="",F585&lt;Parámetros!$B$5),"&gt;="&amp;Parámetros!$B$5,"&gt;="&amp;Listas!F585),
'Selección días no hábiles'!A:A,
IF(OR(G585=0,G585="",G585&gt;=Parámetros!$D$5),"&lt;="&amp;Parámetros!$D$5,"&lt;="&amp;Listas!G585),
'Selección días no hábiles'!C:C,"X"),0)</f>
        <v>43709</v>
      </c>
      <c r="K585" s="113">
        <f>IF(I585=1,
IF(AND(OR(F585=0,F585=""),OR(G585=0,G585="")),Parámetros!$D$8-Parámetros!$B$8+1,
IF(AND(F585&lt;=Parámetros!$B$8,OR(G585&gt;Parámetros!$D$8,G585="",G585=0)),Parámetros!$D$8-Parámetros!$B$8+1,
IF(AND(F585&lt;=Parámetros!$B$8,G585&lt;=Parámetros!$D$8),IF(OR(G585="",G585=0),Parámetros!$D$8-Parámetros!$B$8+1,G585-Parámetros!$B$8+1),
IF(AND(F585&gt;Parámetros!$B$8,OR(G585&gt;Parámetros!$D$8,G585="",G585=0)),Parámetros!$D$8-F585+1,
IF(AND(F585&gt;Parámetros!$B$8,G585&lt;=Parámetros!$D$8),G585-F585+1))))),0)
-
IF(I585=1,
COUNTIFS('Selección días no hábiles'!A:A,
IF(OR(F585=0,F585="",F585&lt;Parámetros!$B$8),"&gt;="&amp;Parámetros!$B$8,"&gt;="&amp;Listas!F585),
'Selección días no hábiles'!A:A,
IF(OR(G585=0,G585="",G585&gt;=Parámetros!$D$8),"&lt;="&amp;Parámetros!$D$8,"&lt;="&amp;Listas!G585),
'Selección días no hábiles'!C:C,"X"),0)</f>
        <v>1</v>
      </c>
    </row>
    <row r="586" spans="1:11">
      <c r="A586" s="23"/>
      <c r="B586" s="152">
        <v>34563216</v>
      </c>
      <c r="C586" s="153" t="s">
        <v>801</v>
      </c>
      <c r="D586" s="153" t="s">
        <v>1772</v>
      </c>
      <c r="E586" s="154" t="s">
        <v>240</v>
      </c>
      <c r="F586" s="146">
        <v>0</v>
      </c>
      <c r="G586" s="146">
        <v>0</v>
      </c>
      <c r="H586" s="113">
        <f>+IF(AND(OR(F586="",F586=0),OR(G586="",G586=0)),1,IF(AND(OR(F586&lt;=Parámetros!$B$5,F586=0,F586=""),OR(G586&gt;Parámetros!$B$5,G586="",G586=0)),1,IF(AND(F586&gt;Parámetros!$B$5,F586&lt;=Parámetros!$D$5,OR(Listas!G586&gt;Parámetros!$B$5,G586="",G586=0)),1,0)))</f>
        <v>1</v>
      </c>
      <c r="I586" s="113">
        <f>+IF(AND(OR(F586="",F586=0),OR(G586="",G586=0)),1,IF(AND(OR(F586&lt;=Parámetros!$B$8,F586=0,F586=""),OR(G586&gt;Parámetros!$B$8,G586="",G586=0)),1,IF(AND(F586&gt;Parámetros!$B$8,F586&lt;=Parámetros!$D$8,OR(Listas!G586&gt;Parámetros!$B$8,G586="",G586=0)),1,0)))</f>
        <v>1</v>
      </c>
      <c r="J586" s="113">
        <f>IF(H586=1,
IF(AND(OR(F586=0,F586=""),OR(G586=0,G586="")),Parámetros!$D$5-Parámetros!$B$5+1,
IF(AND(OR(F586&lt;=Parámetros!$B$5,F586=0,F586=""),OR(G586&gt;Parámetros!$D$5,G586="",G586=0)),Parámetros!$D$5-Parámetros!$B$5+1,
IF(AND(OR(F586&lt;=Parámetros!$B$5,F586=0,F586=""),G586&lt;=Parámetros!$D$5),IF(OR(G586="",G586=0),Parámetros!$D$5-Parámetros!$B$5+1,G586-Parámetros!$B$5+1),
IF(AND(F586&gt;Parámetros!$B$5,OR(G586&gt;Parámetros!$D$5,G586="",G586=0)),Parámetros!$D$5-F586+1,
IF(AND(F586&gt;Parámetros!$B$5,G586&lt;=Parámetros!$D$5),G586-F586+1))))),0)
-
IF(H586=1,
COUNTIFS('Selección días no hábiles'!A:A,
IF(OR(F586=0,F586="",F586&lt;Parámetros!$B$5),"&gt;="&amp;Parámetros!$B$5,"&gt;="&amp;Listas!F586),
'Selección días no hábiles'!A:A,
IF(OR(G586=0,G586="",G586&gt;=Parámetros!$D$5),"&lt;="&amp;Parámetros!$D$5,"&lt;="&amp;Listas!G586),
'Selección días no hábiles'!C:C,"X"),0)</f>
        <v>43709</v>
      </c>
      <c r="K586" s="113">
        <f>IF(I586=1,
IF(AND(OR(F586=0,F586=""),OR(G586=0,G586="")),Parámetros!$D$8-Parámetros!$B$8+1,
IF(AND(F586&lt;=Parámetros!$B$8,OR(G586&gt;Parámetros!$D$8,G586="",G586=0)),Parámetros!$D$8-Parámetros!$B$8+1,
IF(AND(F586&lt;=Parámetros!$B$8,G586&lt;=Parámetros!$D$8),IF(OR(G586="",G586=0),Parámetros!$D$8-Parámetros!$B$8+1,G586-Parámetros!$B$8+1),
IF(AND(F586&gt;Parámetros!$B$8,OR(G586&gt;Parámetros!$D$8,G586="",G586=0)),Parámetros!$D$8-F586+1,
IF(AND(F586&gt;Parámetros!$B$8,G586&lt;=Parámetros!$D$8),G586-F586+1))))),0)
-
IF(I586=1,
COUNTIFS('Selección días no hábiles'!A:A,
IF(OR(F586=0,F586="",F586&lt;Parámetros!$B$8),"&gt;="&amp;Parámetros!$B$8,"&gt;="&amp;Listas!F586),
'Selección días no hábiles'!A:A,
IF(OR(G586=0,G586="",G586&gt;=Parámetros!$D$8),"&lt;="&amp;Parámetros!$D$8,"&lt;="&amp;Listas!G586),
'Selección días no hábiles'!C:C,"X"),0)</f>
        <v>1</v>
      </c>
    </row>
    <row r="587" spans="1:11">
      <c r="A587" s="23"/>
      <c r="B587" s="152">
        <v>22039246</v>
      </c>
      <c r="C587" s="153" t="s">
        <v>802</v>
      </c>
      <c r="D587" s="153" t="s">
        <v>1842</v>
      </c>
      <c r="E587" s="154" t="s">
        <v>240</v>
      </c>
      <c r="F587" s="146">
        <v>0</v>
      </c>
      <c r="G587" s="146">
        <v>0</v>
      </c>
      <c r="H587" s="113">
        <f>+IF(AND(OR(F587="",F587=0),OR(G587="",G587=0)),1,IF(AND(OR(F587&lt;=Parámetros!$B$5,F587=0,F587=""),OR(G587&gt;Parámetros!$B$5,G587="",G587=0)),1,IF(AND(F587&gt;Parámetros!$B$5,F587&lt;=Parámetros!$D$5,OR(Listas!G587&gt;Parámetros!$B$5,G587="",G587=0)),1,0)))</f>
        <v>1</v>
      </c>
      <c r="I587" s="113">
        <f>+IF(AND(OR(F587="",F587=0),OR(G587="",G587=0)),1,IF(AND(OR(F587&lt;=Parámetros!$B$8,F587=0,F587=""),OR(G587&gt;Parámetros!$B$8,G587="",G587=0)),1,IF(AND(F587&gt;Parámetros!$B$8,F587&lt;=Parámetros!$D$8,OR(Listas!G587&gt;Parámetros!$B$8,G587="",G587=0)),1,0)))</f>
        <v>1</v>
      </c>
      <c r="J587" s="113">
        <f>IF(H587=1,
IF(AND(OR(F587=0,F587=""),OR(G587=0,G587="")),Parámetros!$D$5-Parámetros!$B$5+1,
IF(AND(OR(F587&lt;=Parámetros!$B$5,F587=0,F587=""),OR(G587&gt;Parámetros!$D$5,G587="",G587=0)),Parámetros!$D$5-Parámetros!$B$5+1,
IF(AND(OR(F587&lt;=Parámetros!$B$5,F587=0,F587=""),G587&lt;=Parámetros!$D$5),IF(OR(G587="",G587=0),Parámetros!$D$5-Parámetros!$B$5+1,G587-Parámetros!$B$5+1),
IF(AND(F587&gt;Parámetros!$B$5,OR(G587&gt;Parámetros!$D$5,G587="",G587=0)),Parámetros!$D$5-F587+1,
IF(AND(F587&gt;Parámetros!$B$5,G587&lt;=Parámetros!$D$5),G587-F587+1))))),0)
-
IF(H587=1,
COUNTIFS('Selección días no hábiles'!A:A,
IF(OR(F587=0,F587="",F587&lt;Parámetros!$B$5),"&gt;="&amp;Parámetros!$B$5,"&gt;="&amp;Listas!F587),
'Selección días no hábiles'!A:A,
IF(OR(G587=0,G587="",G587&gt;=Parámetros!$D$5),"&lt;="&amp;Parámetros!$D$5,"&lt;="&amp;Listas!G587),
'Selección días no hábiles'!C:C,"X"),0)</f>
        <v>43709</v>
      </c>
      <c r="K587" s="113">
        <f>IF(I587=1,
IF(AND(OR(F587=0,F587=""),OR(G587=0,G587="")),Parámetros!$D$8-Parámetros!$B$8+1,
IF(AND(F587&lt;=Parámetros!$B$8,OR(G587&gt;Parámetros!$D$8,G587="",G587=0)),Parámetros!$D$8-Parámetros!$B$8+1,
IF(AND(F587&lt;=Parámetros!$B$8,G587&lt;=Parámetros!$D$8),IF(OR(G587="",G587=0),Parámetros!$D$8-Parámetros!$B$8+1,G587-Parámetros!$B$8+1),
IF(AND(F587&gt;Parámetros!$B$8,OR(G587&gt;Parámetros!$D$8,G587="",G587=0)),Parámetros!$D$8-F587+1,
IF(AND(F587&gt;Parámetros!$B$8,G587&lt;=Parámetros!$D$8),G587-F587+1))))),0)
-
IF(I587=1,
COUNTIFS('Selección días no hábiles'!A:A,
IF(OR(F587=0,F587="",F587&lt;Parámetros!$B$8),"&gt;="&amp;Parámetros!$B$8,"&gt;="&amp;Listas!F587),
'Selección días no hábiles'!A:A,
IF(OR(G587=0,G587="",G587&gt;=Parámetros!$D$8),"&lt;="&amp;Parámetros!$D$8,"&lt;="&amp;Listas!G587),
'Selección días no hábiles'!C:C,"X"),0)</f>
        <v>1</v>
      </c>
    </row>
    <row r="588" spans="1:11">
      <c r="A588" s="23"/>
      <c r="B588" s="152">
        <v>33215275</v>
      </c>
      <c r="C588" s="153" t="s">
        <v>803</v>
      </c>
      <c r="D588" s="153" t="s">
        <v>1560</v>
      </c>
      <c r="E588" s="154" t="s">
        <v>240</v>
      </c>
      <c r="F588" s="146">
        <v>0</v>
      </c>
      <c r="G588" s="146">
        <v>0</v>
      </c>
      <c r="H588" s="113">
        <f>+IF(AND(OR(F588="",F588=0),OR(G588="",G588=0)),1,IF(AND(OR(F588&lt;=Parámetros!$B$5,F588=0,F588=""),OR(G588&gt;Parámetros!$B$5,G588="",G588=0)),1,IF(AND(F588&gt;Parámetros!$B$5,F588&lt;=Parámetros!$D$5,OR(Listas!G588&gt;Parámetros!$B$5,G588="",G588=0)),1,0)))</f>
        <v>1</v>
      </c>
      <c r="I588" s="113">
        <f>+IF(AND(OR(F588="",F588=0),OR(G588="",G588=0)),1,IF(AND(OR(F588&lt;=Parámetros!$B$8,F588=0,F588=""),OR(G588&gt;Parámetros!$B$8,G588="",G588=0)),1,IF(AND(F588&gt;Parámetros!$B$8,F588&lt;=Parámetros!$D$8,OR(Listas!G588&gt;Parámetros!$B$8,G588="",G588=0)),1,0)))</f>
        <v>1</v>
      </c>
      <c r="J588" s="113">
        <f>IF(H588=1,
IF(AND(OR(F588=0,F588=""),OR(G588=0,G588="")),Parámetros!$D$5-Parámetros!$B$5+1,
IF(AND(OR(F588&lt;=Parámetros!$B$5,F588=0,F588=""),OR(G588&gt;Parámetros!$D$5,G588="",G588=0)),Parámetros!$D$5-Parámetros!$B$5+1,
IF(AND(OR(F588&lt;=Parámetros!$B$5,F588=0,F588=""),G588&lt;=Parámetros!$D$5),IF(OR(G588="",G588=0),Parámetros!$D$5-Parámetros!$B$5+1,G588-Parámetros!$B$5+1),
IF(AND(F588&gt;Parámetros!$B$5,OR(G588&gt;Parámetros!$D$5,G588="",G588=0)),Parámetros!$D$5-F588+1,
IF(AND(F588&gt;Parámetros!$B$5,G588&lt;=Parámetros!$D$5),G588-F588+1))))),0)
-
IF(H588=1,
COUNTIFS('Selección días no hábiles'!A:A,
IF(OR(F588=0,F588="",F588&lt;Parámetros!$B$5),"&gt;="&amp;Parámetros!$B$5,"&gt;="&amp;Listas!F588),
'Selección días no hábiles'!A:A,
IF(OR(G588=0,G588="",G588&gt;=Parámetros!$D$5),"&lt;="&amp;Parámetros!$D$5,"&lt;="&amp;Listas!G588),
'Selección días no hábiles'!C:C,"X"),0)</f>
        <v>43709</v>
      </c>
      <c r="K588" s="113">
        <f>IF(I588=1,
IF(AND(OR(F588=0,F588=""),OR(G588=0,G588="")),Parámetros!$D$8-Parámetros!$B$8+1,
IF(AND(F588&lt;=Parámetros!$B$8,OR(G588&gt;Parámetros!$D$8,G588="",G588=0)),Parámetros!$D$8-Parámetros!$B$8+1,
IF(AND(F588&lt;=Parámetros!$B$8,G588&lt;=Parámetros!$D$8),IF(OR(G588="",G588=0),Parámetros!$D$8-Parámetros!$B$8+1,G588-Parámetros!$B$8+1),
IF(AND(F588&gt;Parámetros!$B$8,OR(G588&gt;Parámetros!$D$8,G588="",G588=0)),Parámetros!$D$8-F588+1,
IF(AND(F588&gt;Parámetros!$B$8,G588&lt;=Parámetros!$D$8),G588-F588+1))))),0)
-
IF(I588=1,
COUNTIFS('Selección días no hábiles'!A:A,
IF(OR(F588=0,F588="",F588&lt;Parámetros!$B$8),"&gt;="&amp;Parámetros!$B$8,"&gt;="&amp;Listas!F588),
'Selección días no hábiles'!A:A,
IF(OR(G588=0,G588="",G588&gt;=Parámetros!$D$8),"&lt;="&amp;Parámetros!$D$8,"&lt;="&amp;Listas!G588),
'Selección días no hábiles'!C:C,"X"),0)</f>
        <v>1</v>
      </c>
    </row>
    <row r="589" spans="1:11">
      <c r="A589" s="23"/>
      <c r="B589" s="152">
        <v>30432441</v>
      </c>
      <c r="C589" s="153" t="s">
        <v>804</v>
      </c>
      <c r="D589" s="153" t="s">
        <v>1843</v>
      </c>
      <c r="E589" s="154" t="s">
        <v>240</v>
      </c>
      <c r="F589" s="146">
        <v>0</v>
      </c>
      <c r="G589" s="146">
        <v>0</v>
      </c>
      <c r="H589" s="113">
        <f>+IF(AND(OR(F589="",F589=0),OR(G589="",G589=0)),1,IF(AND(OR(F589&lt;=Parámetros!$B$5,F589=0,F589=""),OR(G589&gt;Parámetros!$B$5,G589="",G589=0)),1,IF(AND(F589&gt;Parámetros!$B$5,F589&lt;=Parámetros!$D$5,OR(Listas!G589&gt;Parámetros!$B$5,G589="",G589=0)),1,0)))</f>
        <v>1</v>
      </c>
      <c r="I589" s="113">
        <f>+IF(AND(OR(F589="",F589=0),OR(G589="",G589=0)),1,IF(AND(OR(F589&lt;=Parámetros!$B$8,F589=0,F589=""),OR(G589&gt;Parámetros!$B$8,G589="",G589=0)),1,IF(AND(F589&gt;Parámetros!$B$8,F589&lt;=Parámetros!$D$8,OR(Listas!G589&gt;Parámetros!$B$8,G589="",G589=0)),1,0)))</f>
        <v>1</v>
      </c>
      <c r="J589" s="113">
        <f>IF(H589=1,
IF(AND(OR(F589=0,F589=""),OR(G589=0,G589="")),Parámetros!$D$5-Parámetros!$B$5+1,
IF(AND(OR(F589&lt;=Parámetros!$B$5,F589=0,F589=""),OR(G589&gt;Parámetros!$D$5,G589="",G589=0)),Parámetros!$D$5-Parámetros!$B$5+1,
IF(AND(OR(F589&lt;=Parámetros!$B$5,F589=0,F589=""),G589&lt;=Parámetros!$D$5),IF(OR(G589="",G589=0),Parámetros!$D$5-Parámetros!$B$5+1,G589-Parámetros!$B$5+1),
IF(AND(F589&gt;Parámetros!$B$5,OR(G589&gt;Parámetros!$D$5,G589="",G589=0)),Parámetros!$D$5-F589+1,
IF(AND(F589&gt;Parámetros!$B$5,G589&lt;=Parámetros!$D$5),G589-F589+1))))),0)
-
IF(H589=1,
COUNTIFS('Selección días no hábiles'!A:A,
IF(OR(F589=0,F589="",F589&lt;Parámetros!$B$5),"&gt;="&amp;Parámetros!$B$5,"&gt;="&amp;Listas!F589),
'Selección días no hábiles'!A:A,
IF(OR(G589=0,G589="",G589&gt;=Parámetros!$D$5),"&lt;="&amp;Parámetros!$D$5,"&lt;="&amp;Listas!G589),
'Selección días no hábiles'!C:C,"X"),0)</f>
        <v>43709</v>
      </c>
      <c r="K589" s="113">
        <f>IF(I589=1,
IF(AND(OR(F589=0,F589=""),OR(G589=0,G589="")),Parámetros!$D$8-Parámetros!$B$8+1,
IF(AND(F589&lt;=Parámetros!$B$8,OR(G589&gt;Parámetros!$D$8,G589="",G589=0)),Parámetros!$D$8-Parámetros!$B$8+1,
IF(AND(F589&lt;=Parámetros!$B$8,G589&lt;=Parámetros!$D$8),IF(OR(G589="",G589=0),Parámetros!$D$8-Parámetros!$B$8+1,G589-Parámetros!$B$8+1),
IF(AND(F589&gt;Parámetros!$B$8,OR(G589&gt;Parámetros!$D$8,G589="",G589=0)),Parámetros!$D$8-F589+1,
IF(AND(F589&gt;Parámetros!$B$8,G589&lt;=Parámetros!$D$8),G589-F589+1))))),0)
-
IF(I589=1,
COUNTIFS('Selección días no hábiles'!A:A,
IF(OR(F589=0,F589="",F589&lt;Parámetros!$B$8),"&gt;="&amp;Parámetros!$B$8,"&gt;="&amp;Listas!F589),
'Selección días no hábiles'!A:A,
IF(OR(G589=0,G589="",G589&gt;=Parámetros!$D$8),"&lt;="&amp;Parámetros!$D$8,"&lt;="&amp;Listas!G589),
'Selección días no hábiles'!C:C,"X"),0)</f>
        <v>1</v>
      </c>
    </row>
    <row r="590" spans="1:11">
      <c r="A590" s="23"/>
      <c r="B590" s="152">
        <v>13190451</v>
      </c>
      <c r="C590" s="153" t="s">
        <v>805</v>
      </c>
      <c r="D590" s="153" t="s">
        <v>1844</v>
      </c>
      <c r="E590" s="154" t="s">
        <v>240</v>
      </c>
      <c r="F590" s="146">
        <v>0</v>
      </c>
      <c r="G590" s="146">
        <v>0</v>
      </c>
      <c r="H590" s="113">
        <f>+IF(AND(OR(F590="",F590=0),OR(G590="",G590=0)),1,IF(AND(OR(F590&lt;=Parámetros!$B$5,F590=0,F590=""),OR(G590&gt;Parámetros!$B$5,G590="",G590=0)),1,IF(AND(F590&gt;Parámetros!$B$5,F590&lt;=Parámetros!$D$5,OR(Listas!G590&gt;Parámetros!$B$5,G590="",G590=0)),1,0)))</f>
        <v>1</v>
      </c>
      <c r="I590" s="113">
        <f>+IF(AND(OR(F590="",F590=0),OR(G590="",G590=0)),1,IF(AND(OR(F590&lt;=Parámetros!$B$8,F590=0,F590=""),OR(G590&gt;Parámetros!$B$8,G590="",G590=0)),1,IF(AND(F590&gt;Parámetros!$B$8,F590&lt;=Parámetros!$D$8,OR(Listas!G590&gt;Parámetros!$B$8,G590="",G590=0)),1,0)))</f>
        <v>1</v>
      </c>
      <c r="J590" s="113">
        <f>IF(H590=1,
IF(AND(OR(F590=0,F590=""),OR(G590=0,G590="")),Parámetros!$D$5-Parámetros!$B$5+1,
IF(AND(OR(F590&lt;=Parámetros!$B$5,F590=0,F590=""),OR(G590&gt;Parámetros!$D$5,G590="",G590=0)),Parámetros!$D$5-Parámetros!$B$5+1,
IF(AND(OR(F590&lt;=Parámetros!$B$5,F590=0,F590=""),G590&lt;=Parámetros!$D$5),IF(OR(G590="",G590=0),Parámetros!$D$5-Parámetros!$B$5+1,G590-Parámetros!$B$5+1),
IF(AND(F590&gt;Parámetros!$B$5,OR(G590&gt;Parámetros!$D$5,G590="",G590=0)),Parámetros!$D$5-F590+1,
IF(AND(F590&gt;Parámetros!$B$5,G590&lt;=Parámetros!$D$5),G590-F590+1))))),0)
-
IF(H590=1,
COUNTIFS('Selección días no hábiles'!A:A,
IF(OR(F590=0,F590="",F590&lt;Parámetros!$B$5),"&gt;="&amp;Parámetros!$B$5,"&gt;="&amp;Listas!F590),
'Selección días no hábiles'!A:A,
IF(OR(G590=0,G590="",G590&gt;=Parámetros!$D$5),"&lt;="&amp;Parámetros!$D$5,"&lt;="&amp;Listas!G590),
'Selección días no hábiles'!C:C,"X"),0)</f>
        <v>43709</v>
      </c>
      <c r="K590" s="113">
        <f>IF(I590=1,
IF(AND(OR(F590=0,F590=""),OR(G590=0,G590="")),Parámetros!$D$8-Parámetros!$B$8+1,
IF(AND(F590&lt;=Parámetros!$B$8,OR(G590&gt;Parámetros!$D$8,G590="",G590=0)),Parámetros!$D$8-Parámetros!$B$8+1,
IF(AND(F590&lt;=Parámetros!$B$8,G590&lt;=Parámetros!$D$8),IF(OR(G590="",G590=0),Parámetros!$D$8-Parámetros!$B$8+1,G590-Parámetros!$B$8+1),
IF(AND(F590&gt;Parámetros!$B$8,OR(G590&gt;Parámetros!$D$8,G590="",G590=0)),Parámetros!$D$8-F590+1,
IF(AND(F590&gt;Parámetros!$B$8,G590&lt;=Parámetros!$D$8),G590-F590+1))))),0)
-
IF(I590=1,
COUNTIFS('Selección días no hábiles'!A:A,
IF(OR(F590=0,F590="",F590&lt;Parámetros!$B$8),"&gt;="&amp;Parámetros!$B$8,"&gt;="&amp;Listas!F590),
'Selección días no hábiles'!A:A,
IF(OR(G590=0,G590="",G590&gt;=Parámetros!$D$8),"&lt;="&amp;Parámetros!$D$8,"&lt;="&amp;Listas!G590),
'Selección días no hábiles'!C:C,"X"),0)</f>
        <v>1</v>
      </c>
    </row>
    <row r="591" spans="1:11">
      <c r="A591" s="23"/>
      <c r="B591" s="152">
        <v>31341391</v>
      </c>
      <c r="C591" s="153" t="s">
        <v>806</v>
      </c>
      <c r="D591" s="153" t="s">
        <v>58</v>
      </c>
      <c r="E591" s="154" t="s">
        <v>240</v>
      </c>
      <c r="F591" s="146">
        <v>0</v>
      </c>
      <c r="G591" s="146">
        <v>0</v>
      </c>
      <c r="H591" s="113">
        <f>+IF(AND(OR(F591="",F591=0),OR(G591="",G591=0)),1,IF(AND(OR(F591&lt;=Parámetros!$B$5,F591=0,F591=""),OR(G591&gt;Parámetros!$B$5,G591="",G591=0)),1,IF(AND(F591&gt;Parámetros!$B$5,F591&lt;=Parámetros!$D$5,OR(Listas!G591&gt;Parámetros!$B$5,G591="",G591=0)),1,0)))</f>
        <v>1</v>
      </c>
      <c r="I591" s="113">
        <f>+IF(AND(OR(F591="",F591=0),OR(G591="",G591=0)),1,IF(AND(OR(F591&lt;=Parámetros!$B$8,F591=0,F591=""),OR(G591&gt;Parámetros!$B$8,G591="",G591=0)),1,IF(AND(F591&gt;Parámetros!$B$8,F591&lt;=Parámetros!$D$8,OR(Listas!G591&gt;Parámetros!$B$8,G591="",G591=0)),1,0)))</f>
        <v>1</v>
      </c>
      <c r="J591" s="113">
        <f>IF(H591=1,
IF(AND(OR(F591=0,F591=""),OR(G591=0,G591="")),Parámetros!$D$5-Parámetros!$B$5+1,
IF(AND(OR(F591&lt;=Parámetros!$B$5,F591=0,F591=""),OR(G591&gt;Parámetros!$D$5,G591="",G591=0)),Parámetros!$D$5-Parámetros!$B$5+1,
IF(AND(OR(F591&lt;=Parámetros!$B$5,F591=0,F591=""),G591&lt;=Parámetros!$D$5),IF(OR(G591="",G591=0),Parámetros!$D$5-Parámetros!$B$5+1,G591-Parámetros!$B$5+1),
IF(AND(F591&gt;Parámetros!$B$5,OR(G591&gt;Parámetros!$D$5,G591="",G591=0)),Parámetros!$D$5-F591+1,
IF(AND(F591&gt;Parámetros!$B$5,G591&lt;=Parámetros!$D$5),G591-F591+1))))),0)
-
IF(H591=1,
COUNTIFS('Selección días no hábiles'!A:A,
IF(OR(F591=0,F591="",F591&lt;Parámetros!$B$5),"&gt;="&amp;Parámetros!$B$5,"&gt;="&amp;Listas!F591),
'Selección días no hábiles'!A:A,
IF(OR(G591=0,G591="",G591&gt;=Parámetros!$D$5),"&lt;="&amp;Parámetros!$D$5,"&lt;="&amp;Listas!G591),
'Selección días no hábiles'!C:C,"X"),0)</f>
        <v>43709</v>
      </c>
      <c r="K591" s="113">
        <f>IF(I591=1,
IF(AND(OR(F591=0,F591=""),OR(G591=0,G591="")),Parámetros!$D$8-Parámetros!$B$8+1,
IF(AND(F591&lt;=Parámetros!$B$8,OR(G591&gt;Parámetros!$D$8,G591="",G591=0)),Parámetros!$D$8-Parámetros!$B$8+1,
IF(AND(F591&lt;=Parámetros!$B$8,G591&lt;=Parámetros!$D$8),IF(OR(G591="",G591=0),Parámetros!$D$8-Parámetros!$B$8+1,G591-Parámetros!$B$8+1),
IF(AND(F591&gt;Parámetros!$B$8,OR(G591&gt;Parámetros!$D$8,G591="",G591=0)),Parámetros!$D$8-F591+1,
IF(AND(F591&gt;Parámetros!$B$8,G591&lt;=Parámetros!$D$8),G591-F591+1))))),0)
-
IF(I591=1,
COUNTIFS('Selección días no hábiles'!A:A,
IF(OR(F591=0,F591="",F591&lt;Parámetros!$B$8),"&gt;="&amp;Parámetros!$B$8,"&gt;="&amp;Listas!F591),
'Selección días no hábiles'!A:A,
IF(OR(G591=0,G591="",G591&gt;=Parámetros!$D$8),"&lt;="&amp;Parámetros!$D$8,"&lt;="&amp;Listas!G591),
'Selección días no hábiles'!C:C,"X"),0)</f>
        <v>1</v>
      </c>
    </row>
    <row r="592" spans="1:11">
      <c r="A592" s="23"/>
      <c r="B592" s="152">
        <v>29911560</v>
      </c>
      <c r="C592" s="153" t="s">
        <v>807</v>
      </c>
      <c r="D592" s="153" t="s">
        <v>1845</v>
      </c>
      <c r="E592" s="154" t="s">
        <v>240</v>
      </c>
      <c r="F592" s="146">
        <v>0</v>
      </c>
      <c r="G592" s="146">
        <v>0</v>
      </c>
      <c r="H592" s="113">
        <f>+IF(AND(OR(F592="",F592=0),OR(G592="",G592=0)),1,IF(AND(OR(F592&lt;=Parámetros!$B$5,F592=0,F592=""),OR(G592&gt;Parámetros!$B$5,G592="",G592=0)),1,IF(AND(F592&gt;Parámetros!$B$5,F592&lt;=Parámetros!$D$5,OR(Listas!G592&gt;Parámetros!$B$5,G592="",G592=0)),1,0)))</f>
        <v>1</v>
      </c>
      <c r="I592" s="113">
        <f>+IF(AND(OR(F592="",F592=0),OR(G592="",G592=0)),1,IF(AND(OR(F592&lt;=Parámetros!$B$8,F592=0,F592=""),OR(G592&gt;Parámetros!$B$8,G592="",G592=0)),1,IF(AND(F592&gt;Parámetros!$B$8,F592&lt;=Parámetros!$D$8,OR(Listas!G592&gt;Parámetros!$B$8,G592="",G592=0)),1,0)))</f>
        <v>1</v>
      </c>
      <c r="J592" s="113">
        <f>IF(H592=1,
IF(AND(OR(F592=0,F592=""),OR(G592=0,G592="")),Parámetros!$D$5-Parámetros!$B$5+1,
IF(AND(OR(F592&lt;=Parámetros!$B$5,F592=0,F592=""),OR(G592&gt;Parámetros!$D$5,G592="",G592=0)),Parámetros!$D$5-Parámetros!$B$5+1,
IF(AND(OR(F592&lt;=Parámetros!$B$5,F592=0,F592=""),G592&lt;=Parámetros!$D$5),IF(OR(G592="",G592=0),Parámetros!$D$5-Parámetros!$B$5+1,G592-Parámetros!$B$5+1),
IF(AND(F592&gt;Parámetros!$B$5,OR(G592&gt;Parámetros!$D$5,G592="",G592=0)),Parámetros!$D$5-F592+1,
IF(AND(F592&gt;Parámetros!$B$5,G592&lt;=Parámetros!$D$5),G592-F592+1))))),0)
-
IF(H592=1,
COUNTIFS('Selección días no hábiles'!A:A,
IF(OR(F592=0,F592="",F592&lt;Parámetros!$B$5),"&gt;="&amp;Parámetros!$B$5,"&gt;="&amp;Listas!F592),
'Selección días no hábiles'!A:A,
IF(OR(G592=0,G592="",G592&gt;=Parámetros!$D$5),"&lt;="&amp;Parámetros!$D$5,"&lt;="&amp;Listas!G592),
'Selección días no hábiles'!C:C,"X"),0)</f>
        <v>43709</v>
      </c>
      <c r="K592" s="113">
        <f>IF(I592=1,
IF(AND(OR(F592=0,F592=""),OR(G592=0,G592="")),Parámetros!$D$8-Parámetros!$B$8+1,
IF(AND(F592&lt;=Parámetros!$B$8,OR(G592&gt;Parámetros!$D$8,G592="",G592=0)),Parámetros!$D$8-Parámetros!$B$8+1,
IF(AND(F592&lt;=Parámetros!$B$8,G592&lt;=Parámetros!$D$8),IF(OR(G592="",G592=0),Parámetros!$D$8-Parámetros!$B$8+1,G592-Parámetros!$B$8+1),
IF(AND(F592&gt;Parámetros!$B$8,OR(G592&gt;Parámetros!$D$8,G592="",G592=0)),Parámetros!$D$8-F592+1,
IF(AND(F592&gt;Parámetros!$B$8,G592&lt;=Parámetros!$D$8),G592-F592+1))))),0)
-
IF(I592=1,
COUNTIFS('Selección días no hábiles'!A:A,
IF(OR(F592=0,F592="",F592&lt;Parámetros!$B$8),"&gt;="&amp;Parámetros!$B$8,"&gt;="&amp;Listas!F592),
'Selección días no hábiles'!A:A,
IF(OR(G592=0,G592="",G592&gt;=Parámetros!$D$8),"&lt;="&amp;Parámetros!$D$8,"&lt;="&amp;Listas!G592),
'Selección días no hábiles'!C:C,"X"),0)</f>
        <v>1</v>
      </c>
    </row>
    <row r="593" spans="1:11">
      <c r="A593" s="23"/>
      <c r="B593" s="152">
        <v>29591112</v>
      </c>
      <c r="C593" s="153" t="s">
        <v>808</v>
      </c>
      <c r="D593" s="153" t="s">
        <v>1846</v>
      </c>
      <c r="E593" s="154" t="s">
        <v>240</v>
      </c>
      <c r="F593" s="146">
        <v>0</v>
      </c>
      <c r="G593" s="146">
        <v>0</v>
      </c>
      <c r="H593" s="113">
        <f>+IF(AND(OR(F593="",F593=0),OR(G593="",G593=0)),1,IF(AND(OR(F593&lt;=Parámetros!$B$5,F593=0,F593=""),OR(G593&gt;Parámetros!$B$5,G593="",G593=0)),1,IF(AND(F593&gt;Parámetros!$B$5,F593&lt;=Parámetros!$D$5,OR(Listas!G593&gt;Parámetros!$B$5,G593="",G593=0)),1,0)))</f>
        <v>1</v>
      </c>
      <c r="I593" s="113">
        <f>+IF(AND(OR(F593="",F593=0),OR(G593="",G593=0)),1,IF(AND(OR(F593&lt;=Parámetros!$B$8,F593=0,F593=""),OR(G593&gt;Parámetros!$B$8,G593="",G593=0)),1,IF(AND(F593&gt;Parámetros!$B$8,F593&lt;=Parámetros!$D$8,OR(Listas!G593&gt;Parámetros!$B$8,G593="",G593=0)),1,0)))</f>
        <v>1</v>
      </c>
      <c r="J593" s="113">
        <f>IF(H593=1,
IF(AND(OR(F593=0,F593=""),OR(G593=0,G593="")),Parámetros!$D$5-Parámetros!$B$5+1,
IF(AND(OR(F593&lt;=Parámetros!$B$5,F593=0,F593=""),OR(G593&gt;Parámetros!$D$5,G593="",G593=0)),Parámetros!$D$5-Parámetros!$B$5+1,
IF(AND(OR(F593&lt;=Parámetros!$B$5,F593=0,F593=""),G593&lt;=Parámetros!$D$5),IF(OR(G593="",G593=0),Parámetros!$D$5-Parámetros!$B$5+1,G593-Parámetros!$B$5+1),
IF(AND(F593&gt;Parámetros!$B$5,OR(G593&gt;Parámetros!$D$5,G593="",G593=0)),Parámetros!$D$5-F593+1,
IF(AND(F593&gt;Parámetros!$B$5,G593&lt;=Parámetros!$D$5),G593-F593+1))))),0)
-
IF(H593=1,
COUNTIFS('Selección días no hábiles'!A:A,
IF(OR(F593=0,F593="",F593&lt;Parámetros!$B$5),"&gt;="&amp;Parámetros!$B$5,"&gt;="&amp;Listas!F593),
'Selección días no hábiles'!A:A,
IF(OR(G593=0,G593="",G593&gt;=Parámetros!$D$5),"&lt;="&amp;Parámetros!$D$5,"&lt;="&amp;Listas!G593),
'Selección días no hábiles'!C:C,"X"),0)</f>
        <v>43709</v>
      </c>
      <c r="K593" s="113">
        <f>IF(I593=1,
IF(AND(OR(F593=0,F593=""),OR(G593=0,G593="")),Parámetros!$D$8-Parámetros!$B$8+1,
IF(AND(F593&lt;=Parámetros!$B$8,OR(G593&gt;Parámetros!$D$8,G593="",G593=0)),Parámetros!$D$8-Parámetros!$B$8+1,
IF(AND(F593&lt;=Parámetros!$B$8,G593&lt;=Parámetros!$D$8),IF(OR(G593="",G593=0),Parámetros!$D$8-Parámetros!$B$8+1,G593-Parámetros!$B$8+1),
IF(AND(F593&gt;Parámetros!$B$8,OR(G593&gt;Parámetros!$D$8,G593="",G593=0)),Parámetros!$D$8-F593+1,
IF(AND(F593&gt;Parámetros!$B$8,G593&lt;=Parámetros!$D$8),G593-F593+1))))),0)
-
IF(I593=1,
COUNTIFS('Selección días no hábiles'!A:A,
IF(OR(F593=0,F593="",F593&lt;Parámetros!$B$8),"&gt;="&amp;Parámetros!$B$8,"&gt;="&amp;Listas!F593),
'Selección días no hábiles'!A:A,
IF(OR(G593=0,G593="",G593&gt;=Parámetros!$D$8),"&lt;="&amp;Parámetros!$D$8,"&lt;="&amp;Listas!G593),
'Selección días no hábiles'!C:C,"X"),0)</f>
        <v>1</v>
      </c>
    </row>
    <row r="594" spans="1:11">
      <c r="A594" s="23"/>
      <c r="B594" s="152">
        <v>29793522</v>
      </c>
      <c r="C594" s="153" t="s">
        <v>809</v>
      </c>
      <c r="D594" s="153" t="s">
        <v>1803</v>
      </c>
      <c r="E594" s="154" t="s">
        <v>240</v>
      </c>
      <c r="F594" s="146">
        <v>0</v>
      </c>
      <c r="G594" s="146">
        <v>0</v>
      </c>
      <c r="H594" s="113">
        <f>+IF(AND(OR(F594="",F594=0),OR(G594="",G594=0)),1,IF(AND(OR(F594&lt;=Parámetros!$B$5,F594=0,F594=""),OR(G594&gt;Parámetros!$B$5,G594="",G594=0)),1,IF(AND(F594&gt;Parámetros!$B$5,F594&lt;=Parámetros!$D$5,OR(Listas!G594&gt;Parámetros!$B$5,G594="",G594=0)),1,0)))</f>
        <v>1</v>
      </c>
      <c r="I594" s="113">
        <f>+IF(AND(OR(F594="",F594=0),OR(G594="",G594=0)),1,IF(AND(OR(F594&lt;=Parámetros!$B$8,F594=0,F594=""),OR(G594&gt;Parámetros!$B$8,G594="",G594=0)),1,IF(AND(F594&gt;Parámetros!$B$8,F594&lt;=Parámetros!$D$8,OR(Listas!G594&gt;Parámetros!$B$8,G594="",G594=0)),1,0)))</f>
        <v>1</v>
      </c>
      <c r="J594" s="113">
        <f>IF(H594=1,
IF(AND(OR(F594=0,F594=""),OR(G594=0,G594="")),Parámetros!$D$5-Parámetros!$B$5+1,
IF(AND(OR(F594&lt;=Parámetros!$B$5,F594=0,F594=""),OR(G594&gt;Parámetros!$D$5,G594="",G594=0)),Parámetros!$D$5-Parámetros!$B$5+1,
IF(AND(OR(F594&lt;=Parámetros!$B$5,F594=0,F594=""),G594&lt;=Parámetros!$D$5),IF(OR(G594="",G594=0),Parámetros!$D$5-Parámetros!$B$5+1,G594-Parámetros!$B$5+1),
IF(AND(F594&gt;Parámetros!$B$5,OR(G594&gt;Parámetros!$D$5,G594="",G594=0)),Parámetros!$D$5-F594+1,
IF(AND(F594&gt;Parámetros!$B$5,G594&lt;=Parámetros!$D$5),G594-F594+1))))),0)
-
IF(H594=1,
COUNTIFS('Selección días no hábiles'!A:A,
IF(OR(F594=0,F594="",F594&lt;Parámetros!$B$5),"&gt;="&amp;Parámetros!$B$5,"&gt;="&amp;Listas!F594),
'Selección días no hábiles'!A:A,
IF(OR(G594=0,G594="",G594&gt;=Parámetros!$D$5),"&lt;="&amp;Parámetros!$D$5,"&lt;="&amp;Listas!G594),
'Selección días no hábiles'!C:C,"X"),0)</f>
        <v>43709</v>
      </c>
      <c r="K594" s="113">
        <f>IF(I594=1,
IF(AND(OR(F594=0,F594=""),OR(G594=0,G594="")),Parámetros!$D$8-Parámetros!$B$8+1,
IF(AND(F594&lt;=Parámetros!$B$8,OR(G594&gt;Parámetros!$D$8,G594="",G594=0)),Parámetros!$D$8-Parámetros!$B$8+1,
IF(AND(F594&lt;=Parámetros!$B$8,G594&lt;=Parámetros!$D$8),IF(OR(G594="",G594=0),Parámetros!$D$8-Parámetros!$B$8+1,G594-Parámetros!$B$8+1),
IF(AND(F594&gt;Parámetros!$B$8,OR(G594&gt;Parámetros!$D$8,G594="",G594=0)),Parámetros!$D$8-F594+1,
IF(AND(F594&gt;Parámetros!$B$8,G594&lt;=Parámetros!$D$8),G594-F594+1))))),0)
-
IF(I594=1,
COUNTIFS('Selección días no hábiles'!A:A,
IF(OR(F594=0,F594="",F594&lt;Parámetros!$B$8),"&gt;="&amp;Parámetros!$B$8,"&gt;="&amp;Listas!F594),
'Selección días no hábiles'!A:A,
IF(OR(G594=0,G594="",G594&gt;=Parámetros!$D$8),"&lt;="&amp;Parámetros!$D$8,"&lt;="&amp;Listas!G594),
'Selección días no hábiles'!C:C,"X"),0)</f>
        <v>1</v>
      </c>
    </row>
    <row r="595" spans="1:11">
      <c r="A595" s="23"/>
      <c r="B595" s="152">
        <v>30166312</v>
      </c>
      <c r="C595" s="153" t="s">
        <v>810</v>
      </c>
      <c r="D595" s="153" t="s">
        <v>1847</v>
      </c>
      <c r="E595" s="154" t="s">
        <v>240</v>
      </c>
      <c r="F595" s="146">
        <v>0</v>
      </c>
      <c r="G595" s="146">
        <v>0</v>
      </c>
      <c r="H595" s="113">
        <f>+IF(AND(OR(F595="",F595=0),OR(G595="",G595=0)),1,IF(AND(OR(F595&lt;=Parámetros!$B$5,F595=0,F595=""),OR(G595&gt;Parámetros!$B$5,G595="",G595=0)),1,IF(AND(F595&gt;Parámetros!$B$5,F595&lt;=Parámetros!$D$5,OR(Listas!G595&gt;Parámetros!$B$5,G595="",G595=0)),1,0)))</f>
        <v>1</v>
      </c>
      <c r="I595" s="113">
        <f>+IF(AND(OR(F595="",F595=0),OR(G595="",G595=0)),1,IF(AND(OR(F595&lt;=Parámetros!$B$8,F595=0,F595=""),OR(G595&gt;Parámetros!$B$8,G595="",G595=0)),1,IF(AND(F595&gt;Parámetros!$B$8,F595&lt;=Parámetros!$D$8,OR(Listas!G595&gt;Parámetros!$B$8,G595="",G595=0)),1,0)))</f>
        <v>1</v>
      </c>
      <c r="J595" s="113">
        <f>IF(H595=1,
IF(AND(OR(F595=0,F595=""),OR(G595=0,G595="")),Parámetros!$D$5-Parámetros!$B$5+1,
IF(AND(OR(F595&lt;=Parámetros!$B$5,F595=0,F595=""),OR(G595&gt;Parámetros!$D$5,G595="",G595=0)),Parámetros!$D$5-Parámetros!$B$5+1,
IF(AND(OR(F595&lt;=Parámetros!$B$5,F595=0,F595=""),G595&lt;=Parámetros!$D$5),IF(OR(G595="",G595=0),Parámetros!$D$5-Parámetros!$B$5+1,G595-Parámetros!$B$5+1),
IF(AND(F595&gt;Parámetros!$B$5,OR(G595&gt;Parámetros!$D$5,G595="",G595=0)),Parámetros!$D$5-F595+1,
IF(AND(F595&gt;Parámetros!$B$5,G595&lt;=Parámetros!$D$5),G595-F595+1))))),0)
-
IF(H595=1,
COUNTIFS('Selección días no hábiles'!A:A,
IF(OR(F595=0,F595="",F595&lt;Parámetros!$B$5),"&gt;="&amp;Parámetros!$B$5,"&gt;="&amp;Listas!F595),
'Selección días no hábiles'!A:A,
IF(OR(G595=0,G595="",G595&gt;=Parámetros!$D$5),"&lt;="&amp;Parámetros!$D$5,"&lt;="&amp;Listas!G595),
'Selección días no hábiles'!C:C,"X"),0)</f>
        <v>43709</v>
      </c>
      <c r="K595" s="113">
        <f>IF(I595=1,
IF(AND(OR(F595=0,F595=""),OR(G595=0,G595="")),Parámetros!$D$8-Parámetros!$B$8+1,
IF(AND(F595&lt;=Parámetros!$B$8,OR(G595&gt;Parámetros!$D$8,G595="",G595=0)),Parámetros!$D$8-Parámetros!$B$8+1,
IF(AND(F595&lt;=Parámetros!$B$8,G595&lt;=Parámetros!$D$8),IF(OR(G595="",G595=0),Parámetros!$D$8-Parámetros!$B$8+1,G595-Parámetros!$B$8+1),
IF(AND(F595&gt;Parámetros!$B$8,OR(G595&gt;Parámetros!$D$8,G595="",G595=0)),Parámetros!$D$8-F595+1,
IF(AND(F595&gt;Parámetros!$B$8,G595&lt;=Parámetros!$D$8),G595-F595+1))))),0)
-
IF(I595=1,
COUNTIFS('Selección días no hábiles'!A:A,
IF(OR(F595=0,F595="",F595&lt;Parámetros!$B$8),"&gt;="&amp;Parámetros!$B$8,"&gt;="&amp;Listas!F595),
'Selección días no hábiles'!A:A,
IF(OR(G595=0,G595="",G595&gt;=Parámetros!$D$8),"&lt;="&amp;Parámetros!$D$8,"&lt;="&amp;Listas!G595),
'Selección días no hábiles'!C:C,"X"),0)</f>
        <v>1</v>
      </c>
    </row>
    <row r="596" spans="1:11">
      <c r="A596" s="23"/>
      <c r="B596" s="152">
        <v>28661868</v>
      </c>
      <c r="C596" s="153" t="s">
        <v>811</v>
      </c>
      <c r="D596" s="153" t="s">
        <v>1848</v>
      </c>
      <c r="E596" s="154" t="s">
        <v>240</v>
      </c>
      <c r="F596" s="146">
        <v>0</v>
      </c>
      <c r="G596" s="146">
        <v>0</v>
      </c>
      <c r="H596" s="113">
        <f>+IF(AND(OR(F596="",F596=0),OR(G596="",G596=0)),1,IF(AND(OR(F596&lt;=Parámetros!$B$5,F596=0,F596=""),OR(G596&gt;Parámetros!$B$5,G596="",G596=0)),1,IF(AND(F596&gt;Parámetros!$B$5,F596&lt;=Parámetros!$D$5,OR(Listas!G596&gt;Parámetros!$B$5,G596="",G596=0)),1,0)))</f>
        <v>1</v>
      </c>
      <c r="I596" s="113">
        <f>+IF(AND(OR(F596="",F596=0),OR(G596="",G596=0)),1,IF(AND(OR(F596&lt;=Parámetros!$B$8,F596=0,F596=""),OR(G596&gt;Parámetros!$B$8,G596="",G596=0)),1,IF(AND(F596&gt;Parámetros!$B$8,F596&lt;=Parámetros!$D$8,OR(Listas!G596&gt;Parámetros!$B$8,G596="",G596=0)),1,0)))</f>
        <v>1</v>
      </c>
      <c r="J596" s="113">
        <f>IF(H596=1,
IF(AND(OR(F596=0,F596=""),OR(G596=0,G596="")),Parámetros!$D$5-Parámetros!$B$5+1,
IF(AND(OR(F596&lt;=Parámetros!$B$5,F596=0,F596=""),OR(G596&gt;Parámetros!$D$5,G596="",G596=0)),Parámetros!$D$5-Parámetros!$B$5+1,
IF(AND(OR(F596&lt;=Parámetros!$B$5,F596=0,F596=""),G596&lt;=Parámetros!$D$5),IF(OR(G596="",G596=0),Parámetros!$D$5-Parámetros!$B$5+1,G596-Parámetros!$B$5+1),
IF(AND(F596&gt;Parámetros!$B$5,OR(G596&gt;Parámetros!$D$5,G596="",G596=0)),Parámetros!$D$5-F596+1,
IF(AND(F596&gt;Parámetros!$B$5,G596&lt;=Parámetros!$D$5),G596-F596+1))))),0)
-
IF(H596=1,
COUNTIFS('Selección días no hábiles'!A:A,
IF(OR(F596=0,F596="",F596&lt;Parámetros!$B$5),"&gt;="&amp;Parámetros!$B$5,"&gt;="&amp;Listas!F596),
'Selección días no hábiles'!A:A,
IF(OR(G596=0,G596="",G596&gt;=Parámetros!$D$5),"&lt;="&amp;Parámetros!$D$5,"&lt;="&amp;Listas!G596),
'Selección días no hábiles'!C:C,"X"),0)</f>
        <v>43709</v>
      </c>
      <c r="K596" s="113">
        <f>IF(I596=1,
IF(AND(OR(F596=0,F596=""),OR(G596=0,G596="")),Parámetros!$D$8-Parámetros!$B$8+1,
IF(AND(F596&lt;=Parámetros!$B$8,OR(G596&gt;Parámetros!$D$8,G596="",G596=0)),Parámetros!$D$8-Parámetros!$B$8+1,
IF(AND(F596&lt;=Parámetros!$B$8,G596&lt;=Parámetros!$D$8),IF(OR(G596="",G596=0),Parámetros!$D$8-Parámetros!$B$8+1,G596-Parámetros!$B$8+1),
IF(AND(F596&gt;Parámetros!$B$8,OR(G596&gt;Parámetros!$D$8,G596="",G596=0)),Parámetros!$D$8-F596+1,
IF(AND(F596&gt;Parámetros!$B$8,G596&lt;=Parámetros!$D$8),G596-F596+1))))),0)
-
IF(I596=1,
COUNTIFS('Selección días no hábiles'!A:A,
IF(OR(F596=0,F596="",F596&lt;Parámetros!$B$8),"&gt;="&amp;Parámetros!$B$8,"&gt;="&amp;Listas!F596),
'Selección días no hábiles'!A:A,
IF(OR(G596=0,G596="",G596&gt;=Parámetros!$D$8),"&lt;="&amp;Parámetros!$D$8,"&lt;="&amp;Listas!G596),
'Selección días no hábiles'!C:C,"X"),0)</f>
        <v>1</v>
      </c>
    </row>
    <row r="597" spans="1:11">
      <c r="A597" s="23"/>
      <c r="B597" s="152">
        <v>31724837</v>
      </c>
      <c r="C597" s="153" t="s">
        <v>812</v>
      </c>
      <c r="D597" s="153" t="s">
        <v>1849</v>
      </c>
      <c r="E597" s="154" t="s">
        <v>240</v>
      </c>
      <c r="F597" s="146">
        <v>0</v>
      </c>
      <c r="G597" s="146">
        <v>0</v>
      </c>
      <c r="H597" s="113">
        <f>+IF(AND(OR(F597="",F597=0),OR(G597="",G597=0)),1,IF(AND(OR(F597&lt;=Parámetros!$B$5,F597=0,F597=""),OR(G597&gt;Parámetros!$B$5,G597="",G597=0)),1,IF(AND(F597&gt;Parámetros!$B$5,F597&lt;=Parámetros!$D$5,OR(Listas!G597&gt;Parámetros!$B$5,G597="",G597=0)),1,0)))</f>
        <v>1</v>
      </c>
      <c r="I597" s="113">
        <f>+IF(AND(OR(F597="",F597=0),OR(G597="",G597=0)),1,IF(AND(OR(F597&lt;=Parámetros!$B$8,F597=0,F597=""),OR(G597&gt;Parámetros!$B$8,G597="",G597=0)),1,IF(AND(F597&gt;Parámetros!$B$8,F597&lt;=Parámetros!$D$8,OR(Listas!G597&gt;Parámetros!$B$8,G597="",G597=0)),1,0)))</f>
        <v>1</v>
      </c>
      <c r="J597" s="113">
        <f>IF(H597=1,
IF(AND(OR(F597=0,F597=""),OR(G597=0,G597="")),Parámetros!$D$5-Parámetros!$B$5+1,
IF(AND(OR(F597&lt;=Parámetros!$B$5,F597=0,F597=""),OR(G597&gt;Parámetros!$D$5,G597="",G597=0)),Parámetros!$D$5-Parámetros!$B$5+1,
IF(AND(OR(F597&lt;=Parámetros!$B$5,F597=0,F597=""),G597&lt;=Parámetros!$D$5),IF(OR(G597="",G597=0),Parámetros!$D$5-Parámetros!$B$5+1,G597-Parámetros!$B$5+1),
IF(AND(F597&gt;Parámetros!$B$5,OR(G597&gt;Parámetros!$D$5,G597="",G597=0)),Parámetros!$D$5-F597+1,
IF(AND(F597&gt;Parámetros!$B$5,G597&lt;=Parámetros!$D$5),G597-F597+1))))),0)
-
IF(H597=1,
COUNTIFS('Selección días no hábiles'!A:A,
IF(OR(F597=0,F597="",F597&lt;Parámetros!$B$5),"&gt;="&amp;Parámetros!$B$5,"&gt;="&amp;Listas!F597),
'Selección días no hábiles'!A:A,
IF(OR(G597=0,G597="",G597&gt;=Parámetros!$D$5),"&lt;="&amp;Parámetros!$D$5,"&lt;="&amp;Listas!G597),
'Selección días no hábiles'!C:C,"X"),0)</f>
        <v>43709</v>
      </c>
      <c r="K597" s="113">
        <f>IF(I597=1,
IF(AND(OR(F597=0,F597=""),OR(G597=0,G597="")),Parámetros!$D$8-Parámetros!$B$8+1,
IF(AND(F597&lt;=Parámetros!$B$8,OR(G597&gt;Parámetros!$D$8,G597="",G597=0)),Parámetros!$D$8-Parámetros!$B$8+1,
IF(AND(F597&lt;=Parámetros!$B$8,G597&lt;=Parámetros!$D$8),IF(OR(G597="",G597=0),Parámetros!$D$8-Parámetros!$B$8+1,G597-Parámetros!$B$8+1),
IF(AND(F597&gt;Parámetros!$B$8,OR(G597&gt;Parámetros!$D$8,G597="",G597=0)),Parámetros!$D$8-F597+1,
IF(AND(F597&gt;Parámetros!$B$8,G597&lt;=Parámetros!$D$8),G597-F597+1))))),0)
-
IF(I597=1,
COUNTIFS('Selección días no hábiles'!A:A,
IF(OR(F597=0,F597="",F597&lt;Parámetros!$B$8),"&gt;="&amp;Parámetros!$B$8,"&gt;="&amp;Listas!F597),
'Selección días no hábiles'!A:A,
IF(OR(G597=0,G597="",G597&gt;=Parámetros!$D$8),"&lt;="&amp;Parámetros!$D$8,"&lt;="&amp;Listas!G597),
'Selección días no hábiles'!C:C,"X"),0)</f>
        <v>1</v>
      </c>
    </row>
    <row r="598" spans="1:11">
      <c r="A598" s="23"/>
      <c r="B598" s="152">
        <v>33111763</v>
      </c>
      <c r="C598" s="153" t="s">
        <v>813</v>
      </c>
      <c r="D598" s="153" t="s">
        <v>1850</v>
      </c>
      <c r="E598" s="154" t="s">
        <v>240</v>
      </c>
      <c r="F598" s="146">
        <v>0</v>
      </c>
      <c r="G598" s="146">
        <v>0</v>
      </c>
      <c r="H598" s="113">
        <f>+IF(AND(OR(F598="",F598=0),OR(G598="",G598=0)),1,IF(AND(OR(F598&lt;=Parámetros!$B$5,F598=0,F598=""),OR(G598&gt;Parámetros!$B$5,G598="",G598=0)),1,IF(AND(F598&gt;Parámetros!$B$5,F598&lt;=Parámetros!$D$5,OR(Listas!G598&gt;Parámetros!$B$5,G598="",G598=0)),1,0)))</f>
        <v>1</v>
      </c>
      <c r="I598" s="113">
        <f>+IF(AND(OR(F598="",F598=0),OR(G598="",G598=0)),1,IF(AND(OR(F598&lt;=Parámetros!$B$8,F598=0,F598=""),OR(G598&gt;Parámetros!$B$8,G598="",G598=0)),1,IF(AND(F598&gt;Parámetros!$B$8,F598&lt;=Parámetros!$D$8,OR(Listas!G598&gt;Parámetros!$B$8,G598="",G598=0)),1,0)))</f>
        <v>1</v>
      </c>
      <c r="J598" s="113">
        <f>IF(H598=1,
IF(AND(OR(F598=0,F598=""),OR(G598=0,G598="")),Parámetros!$D$5-Parámetros!$B$5+1,
IF(AND(OR(F598&lt;=Parámetros!$B$5,F598=0,F598=""),OR(G598&gt;Parámetros!$D$5,G598="",G598=0)),Parámetros!$D$5-Parámetros!$B$5+1,
IF(AND(OR(F598&lt;=Parámetros!$B$5,F598=0,F598=""),G598&lt;=Parámetros!$D$5),IF(OR(G598="",G598=0),Parámetros!$D$5-Parámetros!$B$5+1,G598-Parámetros!$B$5+1),
IF(AND(F598&gt;Parámetros!$B$5,OR(G598&gt;Parámetros!$D$5,G598="",G598=0)),Parámetros!$D$5-F598+1,
IF(AND(F598&gt;Parámetros!$B$5,G598&lt;=Parámetros!$D$5),G598-F598+1))))),0)
-
IF(H598=1,
COUNTIFS('Selección días no hábiles'!A:A,
IF(OR(F598=0,F598="",F598&lt;Parámetros!$B$5),"&gt;="&amp;Parámetros!$B$5,"&gt;="&amp;Listas!F598),
'Selección días no hábiles'!A:A,
IF(OR(G598=0,G598="",G598&gt;=Parámetros!$D$5),"&lt;="&amp;Parámetros!$D$5,"&lt;="&amp;Listas!G598),
'Selección días no hábiles'!C:C,"X"),0)</f>
        <v>43709</v>
      </c>
      <c r="K598" s="113">
        <f>IF(I598=1,
IF(AND(OR(F598=0,F598=""),OR(G598=0,G598="")),Parámetros!$D$8-Parámetros!$B$8+1,
IF(AND(F598&lt;=Parámetros!$B$8,OR(G598&gt;Parámetros!$D$8,G598="",G598=0)),Parámetros!$D$8-Parámetros!$B$8+1,
IF(AND(F598&lt;=Parámetros!$B$8,G598&lt;=Parámetros!$D$8),IF(OR(G598="",G598=0),Parámetros!$D$8-Parámetros!$B$8+1,G598-Parámetros!$B$8+1),
IF(AND(F598&gt;Parámetros!$B$8,OR(G598&gt;Parámetros!$D$8,G598="",G598=0)),Parámetros!$D$8-F598+1,
IF(AND(F598&gt;Parámetros!$B$8,G598&lt;=Parámetros!$D$8),G598-F598+1))))),0)
-
IF(I598=1,
COUNTIFS('Selección días no hábiles'!A:A,
IF(OR(F598=0,F598="",F598&lt;Parámetros!$B$8),"&gt;="&amp;Parámetros!$B$8,"&gt;="&amp;Listas!F598),
'Selección días no hábiles'!A:A,
IF(OR(G598=0,G598="",G598&gt;=Parámetros!$D$8),"&lt;="&amp;Parámetros!$D$8,"&lt;="&amp;Listas!G598),
'Selección días no hábiles'!C:C,"X"),0)</f>
        <v>1</v>
      </c>
    </row>
    <row r="599" spans="1:11">
      <c r="A599" s="23"/>
      <c r="B599" s="152">
        <v>32464971</v>
      </c>
      <c r="C599" s="153" t="s">
        <v>814</v>
      </c>
      <c r="D599" s="153" t="s">
        <v>1851</v>
      </c>
      <c r="E599" s="154" t="s">
        <v>240</v>
      </c>
      <c r="F599" s="146">
        <v>0</v>
      </c>
      <c r="G599" s="146">
        <v>0</v>
      </c>
      <c r="H599" s="113">
        <f>+IF(AND(OR(F599="",F599=0),OR(G599="",G599=0)),1,IF(AND(OR(F599&lt;=Parámetros!$B$5,F599=0,F599=""),OR(G599&gt;Parámetros!$B$5,G599="",G599=0)),1,IF(AND(F599&gt;Parámetros!$B$5,F599&lt;=Parámetros!$D$5,OR(Listas!G599&gt;Parámetros!$B$5,G599="",G599=0)),1,0)))</f>
        <v>1</v>
      </c>
      <c r="I599" s="113">
        <f>+IF(AND(OR(F599="",F599=0),OR(G599="",G599=0)),1,IF(AND(OR(F599&lt;=Parámetros!$B$8,F599=0,F599=""),OR(G599&gt;Parámetros!$B$8,G599="",G599=0)),1,IF(AND(F599&gt;Parámetros!$B$8,F599&lt;=Parámetros!$D$8,OR(Listas!G599&gt;Parámetros!$B$8,G599="",G599=0)),1,0)))</f>
        <v>1</v>
      </c>
      <c r="J599" s="113">
        <f>IF(H599=1,
IF(AND(OR(F599=0,F599=""),OR(G599=0,G599="")),Parámetros!$D$5-Parámetros!$B$5+1,
IF(AND(OR(F599&lt;=Parámetros!$B$5,F599=0,F599=""),OR(G599&gt;Parámetros!$D$5,G599="",G599=0)),Parámetros!$D$5-Parámetros!$B$5+1,
IF(AND(OR(F599&lt;=Parámetros!$B$5,F599=0,F599=""),G599&lt;=Parámetros!$D$5),IF(OR(G599="",G599=0),Parámetros!$D$5-Parámetros!$B$5+1,G599-Parámetros!$B$5+1),
IF(AND(F599&gt;Parámetros!$B$5,OR(G599&gt;Parámetros!$D$5,G599="",G599=0)),Parámetros!$D$5-F599+1,
IF(AND(F599&gt;Parámetros!$B$5,G599&lt;=Parámetros!$D$5),G599-F599+1))))),0)
-
IF(H599=1,
COUNTIFS('Selección días no hábiles'!A:A,
IF(OR(F599=0,F599="",F599&lt;Parámetros!$B$5),"&gt;="&amp;Parámetros!$B$5,"&gt;="&amp;Listas!F599),
'Selección días no hábiles'!A:A,
IF(OR(G599=0,G599="",G599&gt;=Parámetros!$D$5),"&lt;="&amp;Parámetros!$D$5,"&lt;="&amp;Listas!G599),
'Selección días no hábiles'!C:C,"X"),0)</f>
        <v>43709</v>
      </c>
      <c r="K599" s="113">
        <f>IF(I599=1,
IF(AND(OR(F599=0,F599=""),OR(G599=0,G599="")),Parámetros!$D$8-Parámetros!$B$8+1,
IF(AND(F599&lt;=Parámetros!$B$8,OR(G599&gt;Parámetros!$D$8,G599="",G599=0)),Parámetros!$D$8-Parámetros!$B$8+1,
IF(AND(F599&lt;=Parámetros!$B$8,G599&lt;=Parámetros!$D$8),IF(OR(G599="",G599=0),Parámetros!$D$8-Parámetros!$B$8+1,G599-Parámetros!$B$8+1),
IF(AND(F599&gt;Parámetros!$B$8,OR(G599&gt;Parámetros!$D$8,G599="",G599=0)),Parámetros!$D$8-F599+1,
IF(AND(F599&gt;Parámetros!$B$8,G599&lt;=Parámetros!$D$8),G599-F599+1))))),0)
-
IF(I599=1,
COUNTIFS('Selección días no hábiles'!A:A,
IF(OR(F599=0,F599="",F599&lt;Parámetros!$B$8),"&gt;="&amp;Parámetros!$B$8,"&gt;="&amp;Listas!F599),
'Selección días no hábiles'!A:A,
IF(OR(G599=0,G599="",G599&gt;=Parámetros!$D$8),"&lt;="&amp;Parámetros!$D$8,"&lt;="&amp;Listas!G599),
'Selección días no hábiles'!C:C,"X"),0)</f>
        <v>1</v>
      </c>
    </row>
    <row r="600" spans="1:11">
      <c r="A600" s="23"/>
      <c r="B600" s="152">
        <v>20079361</v>
      </c>
      <c r="C600" s="153" t="s">
        <v>815</v>
      </c>
      <c r="D600" s="153" t="s">
        <v>1852</v>
      </c>
      <c r="E600" s="154" t="s">
        <v>240</v>
      </c>
      <c r="F600" s="146">
        <v>0</v>
      </c>
      <c r="G600" s="146">
        <v>0</v>
      </c>
      <c r="H600" s="113">
        <f>+IF(AND(OR(F600="",F600=0),OR(G600="",G600=0)),1,IF(AND(OR(F600&lt;=Parámetros!$B$5,F600=0,F600=""),OR(G600&gt;Parámetros!$B$5,G600="",G600=0)),1,IF(AND(F600&gt;Parámetros!$B$5,F600&lt;=Parámetros!$D$5,OR(Listas!G600&gt;Parámetros!$B$5,G600="",G600=0)),1,0)))</f>
        <v>1</v>
      </c>
      <c r="I600" s="113">
        <f>+IF(AND(OR(F600="",F600=0),OR(G600="",G600=0)),1,IF(AND(OR(F600&lt;=Parámetros!$B$8,F600=0,F600=""),OR(G600&gt;Parámetros!$B$8,G600="",G600=0)),1,IF(AND(F600&gt;Parámetros!$B$8,F600&lt;=Parámetros!$D$8,OR(Listas!G600&gt;Parámetros!$B$8,G600="",G600=0)),1,0)))</f>
        <v>1</v>
      </c>
      <c r="J600" s="113">
        <f>IF(H600=1,
IF(AND(OR(F600=0,F600=""),OR(G600=0,G600="")),Parámetros!$D$5-Parámetros!$B$5+1,
IF(AND(OR(F600&lt;=Parámetros!$B$5,F600=0,F600=""),OR(G600&gt;Parámetros!$D$5,G600="",G600=0)),Parámetros!$D$5-Parámetros!$B$5+1,
IF(AND(OR(F600&lt;=Parámetros!$B$5,F600=0,F600=""),G600&lt;=Parámetros!$D$5),IF(OR(G600="",G600=0),Parámetros!$D$5-Parámetros!$B$5+1,G600-Parámetros!$B$5+1),
IF(AND(F600&gt;Parámetros!$B$5,OR(G600&gt;Parámetros!$D$5,G600="",G600=0)),Parámetros!$D$5-F600+1,
IF(AND(F600&gt;Parámetros!$B$5,G600&lt;=Parámetros!$D$5),G600-F600+1))))),0)
-
IF(H600=1,
COUNTIFS('Selección días no hábiles'!A:A,
IF(OR(F600=0,F600="",F600&lt;Parámetros!$B$5),"&gt;="&amp;Parámetros!$B$5,"&gt;="&amp;Listas!F600),
'Selección días no hábiles'!A:A,
IF(OR(G600=0,G600="",G600&gt;=Parámetros!$D$5),"&lt;="&amp;Parámetros!$D$5,"&lt;="&amp;Listas!G600),
'Selección días no hábiles'!C:C,"X"),0)</f>
        <v>43709</v>
      </c>
      <c r="K600" s="113">
        <f>IF(I600=1,
IF(AND(OR(F600=0,F600=""),OR(G600=0,G600="")),Parámetros!$D$8-Parámetros!$B$8+1,
IF(AND(F600&lt;=Parámetros!$B$8,OR(G600&gt;Parámetros!$D$8,G600="",G600=0)),Parámetros!$D$8-Parámetros!$B$8+1,
IF(AND(F600&lt;=Parámetros!$B$8,G600&lt;=Parámetros!$D$8),IF(OR(G600="",G600=0),Parámetros!$D$8-Parámetros!$B$8+1,G600-Parámetros!$B$8+1),
IF(AND(F600&gt;Parámetros!$B$8,OR(G600&gt;Parámetros!$D$8,G600="",G600=0)),Parámetros!$D$8-F600+1,
IF(AND(F600&gt;Parámetros!$B$8,G600&lt;=Parámetros!$D$8),G600-F600+1))))),0)
-
IF(I600=1,
COUNTIFS('Selección días no hábiles'!A:A,
IF(OR(F600=0,F600="",F600&lt;Parámetros!$B$8),"&gt;="&amp;Parámetros!$B$8,"&gt;="&amp;Listas!F600),
'Selección días no hábiles'!A:A,
IF(OR(G600=0,G600="",G600&gt;=Parámetros!$D$8),"&lt;="&amp;Parámetros!$D$8,"&lt;="&amp;Listas!G600),
'Selección días no hábiles'!C:C,"X"),0)</f>
        <v>1</v>
      </c>
    </row>
    <row r="601" spans="1:11">
      <c r="A601" s="23"/>
      <c r="B601" s="152">
        <v>23123603</v>
      </c>
      <c r="C601" s="153" t="s">
        <v>816</v>
      </c>
      <c r="D601" s="153" t="s">
        <v>1791</v>
      </c>
      <c r="E601" s="154" t="s">
        <v>240</v>
      </c>
      <c r="F601" s="146">
        <v>0</v>
      </c>
      <c r="G601" s="146">
        <v>0</v>
      </c>
      <c r="H601" s="113">
        <f>+IF(AND(OR(F601="",F601=0),OR(G601="",G601=0)),1,IF(AND(OR(F601&lt;=Parámetros!$B$5,F601=0,F601=""),OR(G601&gt;Parámetros!$B$5,G601="",G601=0)),1,IF(AND(F601&gt;Parámetros!$B$5,F601&lt;=Parámetros!$D$5,OR(Listas!G601&gt;Parámetros!$B$5,G601="",G601=0)),1,0)))</f>
        <v>1</v>
      </c>
      <c r="I601" s="113">
        <f>+IF(AND(OR(F601="",F601=0),OR(G601="",G601=0)),1,IF(AND(OR(F601&lt;=Parámetros!$B$8,F601=0,F601=""),OR(G601&gt;Parámetros!$B$8,G601="",G601=0)),1,IF(AND(F601&gt;Parámetros!$B$8,F601&lt;=Parámetros!$D$8,OR(Listas!G601&gt;Parámetros!$B$8,G601="",G601=0)),1,0)))</f>
        <v>1</v>
      </c>
      <c r="J601" s="113">
        <f>IF(H601=1,
IF(AND(OR(F601=0,F601=""),OR(G601=0,G601="")),Parámetros!$D$5-Parámetros!$B$5+1,
IF(AND(OR(F601&lt;=Parámetros!$B$5,F601=0,F601=""),OR(G601&gt;Parámetros!$D$5,G601="",G601=0)),Parámetros!$D$5-Parámetros!$B$5+1,
IF(AND(OR(F601&lt;=Parámetros!$B$5,F601=0,F601=""),G601&lt;=Parámetros!$D$5),IF(OR(G601="",G601=0),Parámetros!$D$5-Parámetros!$B$5+1,G601-Parámetros!$B$5+1),
IF(AND(F601&gt;Parámetros!$B$5,OR(G601&gt;Parámetros!$D$5,G601="",G601=0)),Parámetros!$D$5-F601+1,
IF(AND(F601&gt;Parámetros!$B$5,G601&lt;=Parámetros!$D$5),G601-F601+1))))),0)
-
IF(H601=1,
COUNTIFS('Selección días no hábiles'!A:A,
IF(OR(F601=0,F601="",F601&lt;Parámetros!$B$5),"&gt;="&amp;Parámetros!$B$5,"&gt;="&amp;Listas!F601),
'Selección días no hábiles'!A:A,
IF(OR(G601=0,G601="",G601&gt;=Parámetros!$D$5),"&lt;="&amp;Parámetros!$D$5,"&lt;="&amp;Listas!G601),
'Selección días no hábiles'!C:C,"X"),0)</f>
        <v>43709</v>
      </c>
      <c r="K601" s="113">
        <f>IF(I601=1,
IF(AND(OR(F601=0,F601=""),OR(G601=0,G601="")),Parámetros!$D$8-Parámetros!$B$8+1,
IF(AND(F601&lt;=Parámetros!$B$8,OR(G601&gt;Parámetros!$D$8,G601="",G601=0)),Parámetros!$D$8-Parámetros!$B$8+1,
IF(AND(F601&lt;=Parámetros!$B$8,G601&lt;=Parámetros!$D$8),IF(OR(G601="",G601=0),Parámetros!$D$8-Parámetros!$B$8+1,G601-Parámetros!$B$8+1),
IF(AND(F601&gt;Parámetros!$B$8,OR(G601&gt;Parámetros!$D$8,G601="",G601=0)),Parámetros!$D$8-F601+1,
IF(AND(F601&gt;Parámetros!$B$8,G601&lt;=Parámetros!$D$8),G601-F601+1))))),0)
-
IF(I601=1,
COUNTIFS('Selección días no hábiles'!A:A,
IF(OR(F601=0,F601="",F601&lt;Parámetros!$B$8),"&gt;="&amp;Parámetros!$B$8,"&gt;="&amp;Listas!F601),
'Selección días no hábiles'!A:A,
IF(OR(G601=0,G601="",G601&gt;=Parámetros!$D$8),"&lt;="&amp;Parámetros!$D$8,"&lt;="&amp;Listas!G601),
'Selección días no hábiles'!C:C,"X"),0)</f>
        <v>1</v>
      </c>
    </row>
    <row r="602" spans="1:11">
      <c r="A602" s="23"/>
      <c r="B602" s="152">
        <v>32509993</v>
      </c>
      <c r="C602" s="153" t="s">
        <v>817</v>
      </c>
      <c r="D602" s="153" t="s">
        <v>1853</v>
      </c>
      <c r="E602" s="154" t="s">
        <v>240</v>
      </c>
      <c r="F602" s="146">
        <v>0</v>
      </c>
      <c r="G602" s="146">
        <v>0</v>
      </c>
      <c r="H602" s="113">
        <f>+IF(AND(OR(F602="",F602=0),OR(G602="",G602=0)),1,IF(AND(OR(F602&lt;=Parámetros!$B$5,F602=0,F602=""),OR(G602&gt;Parámetros!$B$5,G602="",G602=0)),1,IF(AND(F602&gt;Parámetros!$B$5,F602&lt;=Parámetros!$D$5,OR(Listas!G602&gt;Parámetros!$B$5,G602="",G602=0)),1,0)))</f>
        <v>1</v>
      </c>
      <c r="I602" s="113">
        <f>+IF(AND(OR(F602="",F602=0),OR(G602="",G602=0)),1,IF(AND(OR(F602&lt;=Parámetros!$B$8,F602=0,F602=""),OR(G602&gt;Parámetros!$B$8,G602="",G602=0)),1,IF(AND(F602&gt;Parámetros!$B$8,F602&lt;=Parámetros!$D$8,OR(Listas!G602&gt;Parámetros!$B$8,G602="",G602=0)),1,0)))</f>
        <v>1</v>
      </c>
      <c r="J602" s="113">
        <f>IF(H602=1,
IF(AND(OR(F602=0,F602=""),OR(G602=0,G602="")),Parámetros!$D$5-Parámetros!$B$5+1,
IF(AND(OR(F602&lt;=Parámetros!$B$5,F602=0,F602=""),OR(G602&gt;Parámetros!$D$5,G602="",G602=0)),Parámetros!$D$5-Parámetros!$B$5+1,
IF(AND(OR(F602&lt;=Parámetros!$B$5,F602=0,F602=""),G602&lt;=Parámetros!$D$5),IF(OR(G602="",G602=0),Parámetros!$D$5-Parámetros!$B$5+1,G602-Parámetros!$B$5+1),
IF(AND(F602&gt;Parámetros!$B$5,OR(G602&gt;Parámetros!$D$5,G602="",G602=0)),Parámetros!$D$5-F602+1,
IF(AND(F602&gt;Parámetros!$B$5,G602&lt;=Parámetros!$D$5),G602-F602+1))))),0)
-
IF(H602=1,
COUNTIFS('Selección días no hábiles'!A:A,
IF(OR(F602=0,F602="",F602&lt;Parámetros!$B$5),"&gt;="&amp;Parámetros!$B$5,"&gt;="&amp;Listas!F602),
'Selección días no hábiles'!A:A,
IF(OR(G602=0,G602="",G602&gt;=Parámetros!$D$5),"&lt;="&amp;Parámetros!$D$5,"&lt;="&amp;Listas!G602),
'Selección días no hábiles'!C:C,"X"),0)</f>
        <v>43709</v>
      </c>
      <c r="K602" s="113">
        <f>IF(I602=1,
IF(AND(OR(F602=0,F602=""),OR(G602=0,G602="")),Parámetros!$D$8-Parámetros!$B$8+1,
IF(AND(F602&lt;=Parámetros!$B$8,OR(G602&gt;Parámetros!$D$8,G602="",G602=0)),Parámetros!$D$8-Parámetros!$B$8+1,
IF(AND(F602&lt;=Parámetros!$B$8,G602&lt;=Parámetros!$D$8),IF(OR(G602="",G602=0),Parámetros!$D$8-Parámetros!$B$8+1,G602-Parámetros!$B$8+1),
IF(AND(F602&gt;Parámetros!$B$8,OR(G602&gt;Parámetros!$D$8,G602="",G602=0)),Parámetros!$D$8-F602+1,
IF(AND(F602&gt;Parámetros!$B$8,G602&lt;=Parámetros!$D$8),G602-F602+1))))),0)
-
IF(I602=1,
COUNTIFS('Selección días no hábiles'!A:A,
IF(OR(F602=0,F602="",F602&lt;Parámetros!$B$8),"&gt;="&amp;Parámetros!$B$8,"&gt;="&amp;Listas!F602),
'Selección días no hábiles'!A:A,
IF(OR(G602=0,G602="",G602&gt;=Parámetros!$D$8),"&lt;="&amp;Parámetros!$D$8,"&lt;="&amp;Listas!G602),
'Selección días no hábiles'!C:C,"X"),0)</f>
        <v>1</v>
      </c>
    </row>
    <row r="603" spans="1:11">
      <c r="A603" s="23"/>
      <c r="B603" s="152">
        <v>34592803</v>
      </c>
      <c r="C603" s="153" t="s">
        <v>818</v>
      </c>
      <c r="D603" s="153" t="s">
        <v>1854</v>
      </c>
      <c r="E603" s="154" t="s">
        <v>240</v>
      </c>
      <c r="F603" s="146">
        <v>0</v>
      </c>
      <c r="G603" s="146">
        <v>0</v>
      </c>
      <c r="H603" s="113">
        <f>+IF(AND(OR(F603="",F603=0),OR(G603="",G603=0)),1,IF(AND(OR(F603&lt;=Parámetros!$B$5,F603=0,F603=""),OR(G603&gt;Parámetros!$B$5,G603="",G603=0)),1,IF(AND(F603&gt;Parámetros!$B$5,F603&lt;=Parámetros!$D$5,OR(Listas!G603&gt;Parámetros!$B$5,G603="",G603=0)),1,0)))</f>
        <v>1</v>
      </c>
      <c r="I603" s="113">
        <f>+IF(AND(OR(F603="",F603=0),OR(G603="",G603=0)),1,IF(AND(OR(F603&lt;=Parámetros!$B$8,F603=0,F603=""),OR(G603&gt;Parámetros!$B$8,G603="",G603=0)),1,IF(AND(F603&gt;Parámetros!$B$8,F603&lt;=Parámetros!$D$8,OR(Listas!G603&gt;Parámetros!$B$8,G603="",G603=0)),1,0)))</f>
        <v>1</v>
      </c>
      <c r="J603" s="113">
        <f>IF(H603=1,
IF(AND(OR(F603=0,F603=""),OR(G603=0,G603="")),Parámetros!$D$5-Parámetros!$B$5+1,
IF(AND(OR(F603&lt;=Parámetros!$B$5,F603=0,F603=""),OR(G603&gt;Parámetros!$D$5,G603="",G603=0)),Parámetros!$D$5-Parámetros!$B$5+1,
IF(AND(OR(F603&lt;=Parámetros!$B$5,F603=0,F603=""),G603&lt;=Parámetros!$D$5),IF(OR(G603="",G603=0),Parámetros!$D$5-Parámetros!$B$5+1,G603-Parámetros!$B$5+1),
IF(AND(F603&gt;Parámetros!$B$5,OR(G603&gt;Parámetros!$D$5,G603="",G603=0)),Parámetros!$D$5-F603+1,
IF(AND(F603&gt;Parámetros!$B$5,G603&lt;=Parámetros!$D$5),G603-F603+1))))),0)
-
IF(H603=1,
COUNTIFS('Selección días no hábiles'!A:A,
IF(OR(F603=0,F603="",F603&lt;Parámetros!$B$5),"&gt;="&amp;Parámetros!$B$5,"&gt;="&amp;Listas!F603),
'Selección días no hábiles'!A:A,
IF(OR(G603=0,G603="",G603&gt;=Parámetros!$D$5),"&lt;="&amp;Parámetros!$D$5,"&lt;="&amp;Listas!G603),
'Selección días no hábiles'!C:C,"X"),0)</f>
        <v>43709</v>
      </c>
      <c r="K603" s="113">
        <f>IF(I603=1,
IF(AND(OR(F603=0,F603=""),OR(G603=0,G603="")),Parámetros!$D$8-Parámetros!$B$8+1,
IF(AND(F603&lt;=Parámetros!$B$8,OR(G603&gt;Parámetros!$D$8,G603="",G603=0)),Parámetros!$D$8-Parámetros!$B$8+1,
IF(AND(F603&lt;=Parámetros!$B$8,G603&lt;=Parámetros!$D$8),IF(OR(G603="",G603=0),Parámetros!$D$8-Parámetros!$B$8+1,G603-Parámetros!$B$8+1),
IF(AND(F603&gt;Parámetros!$B$8,OR(G603&gt;Parámetros!$D$8,G603="",G603=0)),Parámetros!$D$8-F603+1,
IF(AND(F603&gt;Parámetros!$B$8,G603&lt;=Parámetros!$D$8),G603-F603+1))))),0)
-
IF(I603=1,
COUNTIFS('Selección días no hábiles'!A:A,
IF(OR(F603=0,F603="",F603&lt;Parámetros!$B$8),"&gt;="&amp;Parámetros!$B$8,"&gt;="&amp;Listas!F603),
'Selección días no hábiles'!A:A,
IF(OR(G603=0,G603="",G603&gt;=Parámetros!$D$8),"&lt;="&amp;Parámetros!$D$8,"&lt;="&amp;Listas!G603),
'Selección días no hábiles'!C:C,"X"),0)</f>
        <v>1</v>
      </c>
    </row>
    <row r="604" spans="1:11">
      <c r="A604" s="23"/>
      <c r="B604" s="152">
        <v>32895782</v>
      </c>
      <c r="C604" s="153" t="s">
        <v>819</v>
      </c>
      <c r="D604" s="153" t="s">
        <v>1855</v>
      </c>
      <c r="E604" s="154" t="s">
        <v>240</v>
      </c>
      <c r="F604" s="146">
        <v>0</v>
      </c>
      <c r="G604" s="146">
        <v>0</v>
      </c>
      <c r="H604" s="113">
        <f>+IF(AND(OR(F604="",F604=0),OR(G604="",G604=0)),1,IF(AND(OR(F604&lt;=Parámetros!$B$5,F604=0,F604=""),OR(G604&gt;Parámetros!$B$5,G604="",G604=0)),1,IF(AND(F604&gt;Parámetros!$B$5,F604&lt;=Parámetros!$D$5,OR(Listas!G604&gt;Parámetros!$B$5,G604="",G604=0)),1,0)))</f>
        <v>1</v>
      </c>
      <c r="I604" s="113">
        <f>+IF(AND(OR(F604="",F604=0),OR(G604="",G604=0)),1,IF(AND(OR(F604&lt;=Parámetros!$B$8,F604=0,F604=""),OR(G604&gt;Parámetros!$B$8,G604="",G604=0)),1,IF(AND(F604&gt;Parámetros!$B$8,F604&lt;=Parámetros!$D$8,OR(Listas!G604&gt;Parámetros!$B$8,G604="",G604=0)),1,0)))</f>
        <v>1</v>
      </c>
      <c r="J604" s="113">
        <f>IF(H604=1,
IF(AND(OR(F604=0,F604=""),OR(G604=0,G604="")),Parámetros!$D$5-Parámetros!$B$5+1,
IF(AND(OR(F604&lt;=Parámetros!$B$5,F604=0,F604=""),OR(G604&gt;Parámetros!$D$5,G604="",G604=0)),Parámetros!$D$5-Parámetros!$B$5+1,
IF(AND(OR(F604&lt;=Parámetros!$B$5,F604=0,F604=""),G604&lt;=Parámetros!$D$5),IF(OR(G604="",G604=0),Parámetros!$D$5-Parámetros!$B$5+1,G604-Parámetros!$B$5+1),
IF(AND(F604&gt;Parámetros!$B$5,OR(G604&gt;Parámetros!$D$5,G604="",G604=0)),Parámetros!$D$5-F604+1,
IF(AND(F604&gt;Parámetros!$B$5,G604&lt;=Parámetros!$D$5),G604-F604+1))))),0)
-
IF(H604=1,
COUNTIFS('Selección días no hábiles'!A:A,
IF(OR(F604=0,F604="",F604&lt;Parámetros!$B$5),"&gt;="&amp;Parámetros!$B$5,"&gt;="&amp;Listas!F604),
'Selección días no hábiles'!A:A,
IF(OR(G604=0,G604="",G604&gt;=Parámetros!$D$5),"&lt;="&amp;Parámetros!$D$5,"&lt;="&amp;Listas!G604),
'Selección días no hábiles'!C:C,"X"),0)</f>
        <v>43709</v>
      </c>
      <c r="K604" s="113">
        <f>IF(I604=1,
IF(AND(OR(F604=0,F604=""),OR(G604=0,G604="")),Parámetros!$D$8-Parámetros!$B$8+1,
IF(AND(F604&lt;=Parámetros!$B$8,OR(G604&gt;Parámetros!$D$8,G604="",G604=0)),Parámetros!$D$8-Parámetros!$B$8+1,
IF(AND(F604&lt;=Parámetros!$B$8,G604&lt;=Parámetros!$D$8),IF(OR(G604="",G604=0),Parámetros!$D$8-Parámetros!$B$8+1,G604-Parámetros!$B$8+1),
IF(AND(F604&gt;Parámetros!$B$8,OR(G604&gt;Parámetros!$D$8,G604="",G604=0)),Parámetros!$D$8-F604+1,
IF(AND(F604&gt;Parámetros!$B$8,G604&lt;=Parámetros!$D$8),G604-F604+1))))),0)
-
IF(I604=1,
COUNTIFS('Selección días no hábiles'!A:A,
IF(OR(F604=0,F604="",F604&lt;Parámetros!$B$8),"&gt;="&amp;Parámetros!$B$8,"&gt;="&amp;Listas!F604),
'Selección días no hábiles'!A:A,
IF(OR(G604=0,G604="",G604&gt;=Parámetros!$D$8),"&lt;="&amp;Parámetros!$D$8,"&lt;="&amp;Listas!G604),
'Selección días no hábiles'!C:C,"X"),0)</f>
        <v>1</v>
      </c>
    </row>
    <row r="605" spans="1:11">
      <c r="A605" s="23"/>
      <c r="B605" s="152">
        <v>34780703</v>
      </c>
      <c r="C605" s="153" t="s">
        <v>820</v>
      </c>
      <c r="D605" s="153" t="s">
        <v>89</v>
      </c>
      <c r="E605" s="154" t="s">
        <v>240</v>
      </c>
      <c r="F605" s="146">
        <v>0</v>
      </c>
      <c r="G605" s="146">
        <v>0</v>
      </c>
      <c r="H605" s="113">
        <f>+IF(AND(OR(F605="",F605=0),OR(G605="",G605=0)),1,IF(AND(OR(F605&lt;=Parámetros!$B$5,F605=0,F605=""),OR(G605&gt;Parámetros!$B$5,G605="",G605=0)),1,IF(AND(F605&gt;Parámetros!$B$5,F605&lt;=Parámetros!$D$5,OR(Listas!G605&gt;Parámetros!$B$5,G605="",G605=0)),1,0)))</f>
        <v>1</v>
      </c>
      <c r="I605" s="113">
        <f>+IF(AND(OR(F605="",F605=0),OR(G605="",G605=0)),1,IF(AND(OR(F605&lt;=Parámetros!$B$8,F605=0,F605=""),OR(G605&gt;Parámetros!$B$8,G605="",G605=0)),1,IF(AND(F605&gt;Parámetros!$B$8,F605&lt;=Parámetros!$D$8,OR(Listas!G605&gt;Parámetros!$B$8,G605="",G605=0)),1,0)))</f>
        <v>1</v>
      </c>
      <c r="J605" s="113">
        <f>IF(H605=1,
IF(AND(OR(F605=0,F605=""),OR(G605=0,G605="")),Parámetros!$D$5-Parámetros!$B$5+1,
IF(AND(OR(F605&lt;=Parámetros!$B$5,F605=0,F605=""),OR(G605&gt;Parámetros!$D$5,G605="",G605=0)),Parámetros!$D$5-Parámetros!$B$5+1,
IF(AND(OR(F605&lt;=Parámetros!$B$5,F605=0,F605=""),G605&lt;=Parámetros!$D$5),IF(OR(G605="",G605=0),Parámetros!$D$5-Parámetros!$B$5+1,G605-Parámetros!$B$5+1),
IF(AND(F605&gt;Parámetros!$B$5,OR(G605&gt;Parámetros!$D$5,G605="",G605=0)),Parámetros!$D$5-F605+1,
IF(AND(F605&gt;Parámetros!$B$5,G605&lt;=Parámetros!$D$5),G605-F605+1))))),0)
-
IF(H605=1,
COUNTIFS('Selección días no hábiles'!A:A,
IF(OR(F605=0,F605="",F605&lt;Parámetros!$B$5),"&gt;="&amp;Parámetros!$B$5,"&gt;="&amp;Listas!F605),
'Selección días no hábiles'!A:A,
IF(OR(G605=0,G605="",G605&gt;=Parámetros!$D$5),"&lt;="&amp;Parámetros!$D$5,"&lt;="&amp;Listas!G605),
'Selección días no hábiles'!C:C,"X"),0)</f>
        <v>43709</v>
      </c>
      <c r="K605" s="113">
        <f>IF(I605=1,
IF(AND(OR(F605=0,F605=""),OR(G605=0,G605="")),Parámetros!$D$8-Parámetros!$B$8+1,
IF(AND(F605&lt;=Parámetros!$B$8,OR(G605&gt;Parámetros!$D$8,G605="",G605=0)),Parámetros!$D$8-Parámetros!$B$8+1,
IF(AND(F605&lt;=Parámetros!$B$8,G605&lt;=Parámetros!$D$8),IF(OR(G605="",G605=0),Parámetros!$D$8-Parámetros!$B$8+1,G605-Parámetros!$B$8+1),
IF(AND(F605&gt;Parámetros!$B$8,OR(G605&gt;Parámetros!$D$8,G605="",G605=0)),Parámetros!$D$8-F605+1,
IF(AND(F605&gt;Parámetros!$B$8,G605&lt;=Parámetros!$D$8),G605-F605+1))))),0)
-
IF(I605=1,
COUNTIFS('Selección días no hábiles'!A:A,
IF(OR(F605=0,F605="",F605&lt;Parámetros!$B$8),"&gt;="&amp;Parámetros!$B$8,"&gt;="&amp;Listas!F605),
'Selección días no hábiles'!A:A,
IF(OR(G605=0,G605="",G605&gt;=Parámetros!$D$8),"&lt;="&amp;Parámetros!$D$8,"&lt;="&amp;Listas!G605),
'Selección días no hábiles'!C:C,"X"),0)</f>
        <v>1</v>
      </c>
    </row>
    <row r="606" spans="1:11">
      <c r="A606" s="23"/>
      <c r="B606" s="152">
        <v>24722712</v>
      </c>
      <c r="C606" s="153" t="s">
        <v>821</v>
      </c>
      <c r="D606" s="153" t="s">
        <v>1856</v>
      </c>
      <c r="E606" s="154" t="s">
        <v>240</v>
      </c>
      <c r="F606" s="146">
        <v>0</v>
      </c>
      <c r="G606" s="146">
        <v>0</v>
      </c>
      <c r="H606" s="113">
        <f>+IF(AND(OR(F606="",F606=0),OR(G606="",G606=0)),1,IF(AND(OR(F606&lt;=Parámetros!$B$5,F606=0,F606=""),OR(G606&gt;Parámetros!$B$5,G606="",G606=0)),1,IF(AND(F606&gt;Parámetros!$B$5,F606&lt;=Parámetros!$D$5,OR(Listas!G606&gt;Parámetros!$B$5,G606="",G606=0)),1,0)))</f>
        <v>1</v>
      </c>
      <c r="I606" s="113">
        <f>+IF(AND(OR(F606="",F606=0),OR(G606="",G606=0)),1,IF(AND(OR(F606&lt;=Parámetros!$B$8,F606=0,F606=""),OR(G606&gt;Parámetros!$B$8,G606="",G606=0)),1,IF(AND(F606&gt;Parámetros!$B$8,F606&lt;=Parámetros!$D$8,OR(Listas!G606&gt;Parámetros!$B$8,G606="",G606=0)),1,0)))</f>
        <v>1</v>
      </c>
      <c r="J606" s="113">
        <f>IF(H606=1,
IF(AND(OR(F606=0,F606=""),OR(G606=0,G606="")),Parámetros!$D$5-Parámetros!$B$5+1,
IF(AND(OR(F606&lt;=Parámetros!$B$5,F606=0,F606=""),OR(G606&gt;Parámetros!$D$5,G606="",G606=0)),Parámetros!$D$5-Parámetros!$B$5+1,
IF(AND(OR(F606&lt;=Parámetros!$B$5,F606=0,F606=""),G606&lt;=Parámetros!$D$5),IF(OR(G606="",G606=0),Parámetros!$D$5-Parámetros!$B$5+1,G606-Parámetros!$B$5+1),
IF(AND(F606&gt;Parámetros!$B$5,OR(G606&gt;Parámetros!$D$5,G606="",G606=0)),Parámetros!$D$5-F606+1,
IF(AND(F606&gt;Parámetros!$B$5,G606&lt;=Parámetros!$D$5),G606-F606+1))))),0)
-
IF(H606=1,
COUNTIFS('Selección días no hábiles'!A:A,
IF(OR(F606=0,F606="",F606&lt;Parámetros!$B$5),"&gt;="&amp;Parámetros!$B$5,"&gt;="&amp;Listas!F606),
'Selección días no hábiles'!A:A,
IF(OR(G606=0,G606="",G606&gt;=Parámetros!$D$5),"&lt;="&amp;Parámetros!$D$5,"&lt;="&amp;Listas!G606),
'Selección días no hábiles'!C:C,"X"),0)</f>
        <v>43709</v>
      </c>
      <c r="K606" s="113">
        <f>IF(I606=1,
IF(AND(OR(F606=0,F606=""),OR(G606=0,G606="")),Parámetros!$D$8-Parámetros!$B$8+1,
IF(AND(F606&lt;=Parámetros!$B$8,OR(G606&gt;Parámetros!$D$8,G606="",G606=0)),Parámetros!$D$8-Parámetros!$B$8+1,
IF(AND(F606&lt;=Parámetros!$B$8,G606&lt;=Parámetros!$D$8),IF(OR(G606="",G606=0),Parámetros!$D$8-Parámetros!$B$8+1,G606-Parámetros!$B$8+1),
IF(AND(F606&gt;Parámetros!$B$8,OR(G606&gt;Parámetros!$D$8,G606="",G606=0)),Parámetros!$D$8-F606+1,
IF(AND(F606&gt;Parámetros!$B$8,G606&lt;=Parámetros!$D$8),G606-F606+1))))),0)
-
IF(I606=1,
COUNTIFS('Selección días no hábiles'!A:A,
IF(OR(F606=0,F606="",F606&lt;Parámetros!$B$8),"&gt;="&amp;Parámetros!$B$8,"&gt;="&amp;Listas!F606),
'Selección días no hábiles'!A:A,
IF(OR(G606=0,G606="",G606&gt;=Parámetros!$D$8),"&lt;="&amp;Parámetros!$D$8,"&lt;="&amp;Listas!G606),
'Selección días no hábiles'!C:C,"X"),0)</f>
        <v>1</v>
      </c>
    </row>
    <row r="607" spans="1:11">
      <c r="A607" s="23"/>
      <c r="B607" s="152">
        <v>6731217</v>
      </c>
      <c r="C607" s="153" t="s">
        <v>822</v>
      </c>
      <c r="D607" s="153" t="s">
        <v>1857</v>
      </c>
      <c r="E607" s="154" t="s">
        <v>240</v>
      </c>
      <c r="F607" s="146">
        <v>0</v>
      </c>
      <c r="G607" s="146">
        <v>0</v>
      </c>
      <c r="H607" s="113">
        <f>+IF(AND(OR(F607="",F607=0),OR(G607="",G607=0)),1,IF(AND(OR(F607&lt;=Parámetros!$B$5,F607=0,F607=""),OR(G607&gt;Parámetros!$B$5,G607="",G607=0)),1,IF(AND(F607&gt;Parámetros!$B$5,F607&lt;=Parámetros!$D$5,OR(Listas!G607&gt;Parámetros!$B$5,G607="",G607=0)),1,0)))</f>
        <v>1</v>
      </c>
      <c r="I607" s="113">
        <f>+IF(AND(OR(F607="",F607=0),OR(G607="",G607=0)),1,IF(AND(OR(F607&lt;=Parámetros!$B$8,F607=0,F607=""),OR(G607&gt;Parámetros!$B$8,G607="",G607=0)),1,IF(AND(F607&gt;Parámetros!$B$8,F607&lt;=Parámetros!$D$8,OR(Listas!G607&gt;Parámetros!$B$8,G607="",G607=0)),1,0)))</f>
        <v>1</v>
      </c>
      <c r="J607" s="113">
        <f>IF(H607=1,
IF(AND(OR(F607=0,F607=""),OR(G607=0,G607="")),Parámetros!$D$5-Parámetros!$B$5+1,
IF(AND(OR(F607&lt;=Parámetros!$B$5,F607=0,F607=""),OR(G607&gt;Parámetros!$D$5,G607="",G607=0)),Parámetros!$D$5-Parámetros!$B$5+1,
IF(AND(OR(F607&lt;=Parámetros!$B$5,F607=0,F607=""),G607&lt;=Parámetros!$D$5),IF(OR(G607="",G607=0),Parámetros!$D$5-Parámetros!$B$5+1,G607-Parámetros!$B$5+1),
IF(AND(F607&gt;Parámetros!$B$5,OR(G607&gt;Parámetros!$D$5,G607="",G607=0)),Parámetros!$D$5-F607+1,
IF(AND(F607&gt;Parámetros!$B$5,G607&lt;=Parámetros!$D$5),G607-F607+1))))),0)
-
IF(H607=1,
COUNTIFS('Selección días no hábiles'!A:A,
IF(OR(F607=0,F607="",F607&lt;Parámetros!$B$5),"&gt;="&amp;Parámetros!$B$5,"&gt;="&amp;Listas!F607),
'Selección días no hábiles'!A:A,
IF(OR(G607=0,G607="",G607&gt;=Parámetros!$D$5),"&lt;="&amp;Parámetros!$D$5,"&lt;="&amp;Listas!G607),
'Selección días no hábiles'!C:C,"X"),0)</f>
        <v>43709</v>
      </c>
      <c r="K607" s="113">
        <f>IF(I607=1,
IF(AND(OR(F607=0,F607=""),OR(G607=0,G607="")),Parámetros!$D$8-Parámetros!$B$8+1,
IF(AND(F607&lt;=Parámetros!$B$8,OR(G607&gt;Parámetros!$D$8,G607="",G607=0)),Parámetros!$D$8-Parámetros!$B$8+1,
IF(AND(F607&lt;=Parámetros!$B$8,G607&lt;=Parámetros!$D$8),IF(OR(G607="",G607=0),Parámetros!$D$8-Parámetros!$B$8+1,G607-Parámetros!$B$8+1),
IF(AND(F607&gt;Parámetros!$B$8,OR(G607&gt;Parámetros!$D$8,G607="",G607=0)),Parámetros!$D$8-F607+1,
IF(AND(F607&gt;Parámetros!$B$8,G607&lt;=Parámetros!$D$8),G607-F607+1))))),0)
-
IF(I607=1,
COUNTIFS('Selección días no hábiles'!A:A,
IF(OR(F607=0,F607="",F607&lt;Parámetros!$B$8),"&gt;="&amp;Parámetros!$B$8,"&gt;="&amp;Listas!F607),
'Selección días no hábiles'!A:A,
IF(OR(G607=0,G607="",G607&gt;=Parámetros!$D$8),"&lt;="&amp;Parámetros!$D$8,"&lt;="&amp;Listas!G607),
'Selección días no hábiles'!C:C,"X"),0)</f>
        <v>1</v>
      </c>
    </row>
    <row r="608" spans="1:11">
      <c r="A608" s="23"/>
      <c r="B608" s="152">
        <v>33129926</v>
      </c>
      <c r="C608" s="153" t="s">
        <v>51</v>
      </c>
      <c r="D608" s="153" t="s">
        <v>76</v>
      </c>
      <c r="E608" s="154" t="s">
        <v>240</v>
      </c>
      <c r="F608" s="146">
        <v>0</v>
      </c>
      <c r="G608" s="146">
        <v>0</v>
      </c>
      <c r="H608" s="113">
        <f>+IF(AND(OR(F608="",F608=0),OR(G608="",G608=0)),1,IF(AND(OR(F608&lt;=Parámetros!$B$5,F608=0,F608=""),OR(G608&gt;Parámetros!$B$5,G608="",G608=0)),1,IF(AND(F608&gt;Parámetros!$B$5,F608&lt;=Parámetros!$D$5,OR(Listas!G608&gt;Parámetros!$B$5,G608="",G608=0)),1,0)))</f>
        <v>1</v>
      </c>
      <c r="I608" s="113">
        <f>+IF(AND(OR(F608="",F608=0),OR(G608="",G608=0)),1,IF(AND(OR(F608&lt;=Parámetros!$B$8,F608=0,F608=""),OR(G608&gt;Parámetros!$B$8,G608="",G608=0)),1,IF(AND(F608&gt;Parámetros!$B$8,F608&lt;=Parámetros!$D$8,OR(Listas!G608&gt;Parámetros!$B$8,G608="",G608=0)),1,0)))</f>
        <v>1</v>
      </c>
      <c r="J608" s="113">
        <f>IF(H608=1,
IF(AND(OR(F608=0,F608=""),OR(G608=0,G608="")),Parámetros!$D$5-Parámetros!$B$5+1,
IF(AND(OR(F608&lt;=Parámetros!$B$5,F608=0,F608=""),OR(G608&gt;Parámetros!$D$5,G608="",G608=0)),Parámetros!$D$5-Parámetros!$B$5+1,
IF(AND(OR(F608&lt;=Parámetros!$B$5,F608=0,F608=""),G608&lt;=Parámetros!$D$5),IF(OR(G608="",G608=0),Parámetros!$D$5-Parámetros!$B$5+1,G608-Parámetros!$B$5+1),
IF(AND(F608&gt;Parámetros!$B$5,OR(G608&gt;Parámetros!$D$5,G608="",G608=0)),Parámetros!$D$5-F608+1,
IF(AND(F608&gt;Parámetros!$B$5,G608&lt;=Parámetros!$D$5),G608-F608+1))))),0)
-
IF(H608=1,
COUNTIFS('Selección días no hábiles'!A:A,
IF(OR(F608=0,F608="",F608&lt;Parámetros!$B$5),"&gt;="&amp;Parámetros!$B$5,"&gt;="&amp;Listas!F608),
'Selección días no hábiles'!A:A,
IF(OR(G608=0,G608="",G608&gt;=Parámetros!$D$5),"&lt;="&amp;Parámetros!$D$5,"&lt;="&amp;Listas!G608),
'Selección días no hábiles'!C:C,"X"),0)</f>
        <v>43709</v>
      </c>
      <c r="K608" s="113">
        <f>IF(I608=1,
IF(AND(OR(F608=0,F608=""),OR(G608=0,G608="")),Parámetros!$D$8-Parámetros!$B$8+1,
IF(AND(F608&lt;=Parámetros!$B$8,OR(G608&gt;Parámetros!$D$8,G608="",G608=0)),Parámetros!$D$8-Parámetros!$B$8+1,
IF(AND(F608&lt;=Parámetros!$B$8,G608&lt;=Parámetros!$D$8),IF(OR(G608="",G608=0),Parámetros!$D$8-Parámetros!$B$8+1,G608-Parámetros!$B$8+1),
IF(AND(F608&gt;Parámetros!$B$8,OR(G608&gt;Parámetros!$D$8,G608="",G608=0)),Parámetros!$D$8-F608+1,
IF(AND(F608&gt;Parámetros!$B$8,G608&lt;=Parámetros!$D$8),G608-F608+1))))),0)
-
IF(I608=1,
COUNTIFS('Selección días no hábiles'!A:A,
IF(OR(F608=0,F608="",F608&lt;Parámetros!$B$8),"&gt;="&amp;Parámetros!$B$8,"&gt;="&amp;Listas!F608),
'Selección días no hábiles'!A:A,
IF(OR(G608=0,G608="",G608&gt;=Parámetros!$D$8),"&lt;="&amp;Parámetros!$D$8,"&lt;="&amp;Listas!G608),
'Selección días no hábiles'!C:C,"X"),0)</f>
        <v>1</v>
      </c>
    </row>
    <row r="609" spans="1:11">
      <c r="A609" s="23"/>
      <c r="B609" s="152">
        <v>32660476</v>
      </c>
      <c r="C609" s="153" t="s">
        <v>823</v>
      </c>
      <c r="D609" s="153" t="s">
        <v>1525</v>
      </c>
      <c r="E609" s="154" t="s">
        <v>240</v>
      </c>
      <c r="F609" s="146">
        <v>0</v>
      </c>
      <c r="G609" s="146">
        <v>0</v>
      </c>
      <c r="H609" s="113">
        <f>+IF(AND(OR(F609="",F609=0),OR(G609="",G609=0)),1,IF(AND(OR(F609&lt;=Parámetros!$B$5,F609=0,F609=""),OR(G609&gt;Parámetros!$B$5,G609="",G609=0)),1,IF(AND(F609&gt;Parámetros!$B$5,F609&lt;=Parámetros!$D$5,OR(Listas!G609&gt;Parámetros!$B$5,G609="",G609=0)),1,0)))</f>
        <v>1</v>
      </c>
      <c r="I609" s="113">
        <f>+IF(AND(OR(F609="",F609=0),OR(G609="",G609=0)),1,IF(AND(OR(F609&lt;=Parámetros!$B$8,F609=0,F609=""),OR(G609&gt;Parámetros!$B$8,G609="",G609=0)),1,IF(AND(F609&gt;Parámetros!$B$8,F609&lt;=Parámetros!$D$8,OR(Listas!G609&gt;Parámetros!$B$8,G609="",G609=0)),1,0)))</f>
        <v>1</v>
      </c>
      <c r="J609" s="113">
        <f>IF(H609=1,
IF(AND(OR(F609=0,F609=""),OR(G609=0,G609="")),Parámetros!$D$5-Parámetros!$B$5+1,
IF(AND(OR(F609&lt;=Parámetros!$B$5,F609=0,F609=""),OR(G609&gt;Parámetros!$D$5,G609="",G609=0)),Parámetros!$D$5-Parámetros!$B$5+1,
IF(AND(OR(F609&lt;=Parámetros!$B$5,F609=0,F609=""),G609&lt;=Parámetros!$D$5),IF(OR(G609="",G609=0),Parámetros!$D$5-Parámetros!$B$5+1,G609-Parámetros!$B$5+1),
IF(AND(F609&gt;Parámetros!$B$5,OR(G609&gt;Parámetros!$D$5,G609="",G609=0)),Parámetros!$D$5-F609+1,
IF(AND(F609&gt;Parámetros!$B$5,G609&lt;=Parámetros!$D$5),G609-F609+1))))),0)
-
IF(H609=1,
COUNTIFS('Selección días no hábiles'!A:A,
IF(OR(F609=0,F609="",F609&lt;Parámetros!$B$5),"&gt;="&amp;Parámetros!$B$5,"&gt;="&amp;Listas!F609),
'Selección días no hábiles'!A:A,
IF(OR(G609=0,G609="",G609&gt;=Parámetros!$D$5),"&lt;="&amp;Parámetros!$D$5,"&lt;="&amp;Listas!G609),
'Selección días no hábiles'!C:C,"X"),0)</f>
        <v>43709</v>
      </c>
      <c r="K609" s="113">
        <f>IF(I609=1,
IF(AND(OR(F609=0,F609=""),OR(G609=0,G609="")),Parámetros!$D$8-Parámetros!$B$8+1,
IF(AND(F609&lt;=Parámetros!$B$8,OR(G609&gt;Parámetros!$D$8,G609="",G609=0)),Parámetros!$D$8-Parámetros!$B$8+1,
IF(AND(F609&lt;=Parámetros!$B$8,G609&lt;=Parámetros!$D$8),IF(OR(G609="",G609=0),Parámetros!$D$8-Parámetros!$B$8+1,G609-Parámetros!$B$8+1),
IF(AND(F609&gt;Parámetros!$B$8,OR(G609&gt;Parámetros!$D$8,G609="",G609=0)),Parámetros!$D$8-F609+1,
IF(AND(F609&gt;Parámetros!$B$8,G609&lt;=Parámetros!$D$8),G609-F609+1))))),0)
-
IF(I609=1,
COUNTIFS('Selección días no hábiles'!A:A,
IF(OR(F609=0,F609="",F609&lt;Parámetros!$B$8),"&gt;="&amp;Parámetros!$B$8,"&gt;="&amp;Listas!F609),
'Selección días no hábiles'!A:A,
IF(OR(G609=0,G609="",G609&gt;=Parámetros!$D$8),"&lt;="&amp;Parámetros!$D$8,"&lt;="&amp;Listas!G609),
'Selección días no hábiles'!C:C,"X"),0)</f>
        <v>1</v>
      </c>
    </row>
    <row r="610" spans="1:11">
      <c r="A610" s="23"/>
      <c r="B610" s="152">
        <v>34950902</v>
      </c>
      <c r="C610" s="153" t="s">
        <v>414</v>
      </c>
      <c r="D610" s="153" t="s">
        <v>1858</v>
      </c>
      <c r="E610" s="154" t="s">
        <v>240</v>
      </c>
      <c r="F610" s="146">
        <v>0</v>
      </c>
      <c r="G610" s="146">
        <v>0</v>
      </c>
      <c r="H610" s="113">
        <f>+IF(AND(OR(F610="",F610=0),OR(G610="",G610=0)),1,IF(AND(OR(F610&lt;=Parámetros!$B$5,F610=0,F610=""),OR(G610&gt;Parámetros!$B$5,G610="",G610=0)),1,IF(AND(F610&gt;Parámetros!$B$5,F610&lt;=Parámetros!$D$5,OR(Listas!G610&gt;Parámetros!$B$5,G610="",G610=0)),1,0)))</f>
        <v>1</v>
      </c>
      <c r="I610" s="113">
        <f>+IF(AND(OR(F610="",F610=0),OR(G610="",G610=0)),1,IF(AND(OR(F610&lt;=Parámetros!$B$8,F610=0,F610=""),OR(G610&gt;Parámetros!$B$8,G610="",G610=0)),1,IF(AND(F610&gt;Parámetros!$B$8,F610&lt;=Parámetros!$D$8,OR(Listas!G610&gt;Parámetros!$B$8,G610="",G610=0)),1,0)))</f>
        <v>1</v>
      </c>
      <c r="J610" s="113">
        <f>IF(H610=1,
IF(AND(OR(F610=0,F610=""),OR(G610=0,G610="")),Parámetros!$D$5-Parámetros!$B$5+1,
IF(AND(OR(F610&lt;=Parámetros!$B$5,F610=0,F610=""),OR(G610&gt;Parámetros!$D$5,G610="",G610=0)),Parámetros!$D$5-Parámetros!$B$5+1,
IF(AND(OR(F610&lt;=Parámetros!$B$5,F610=0,F610=""),G610&lt;=Parámetros!$D$5),IF(OR(G610="",G610=0),Parámetros!$D$5-Parámetros!$B$5+1,G610-Parámetros!$B$5+1),
IF(AND(F610&gt;Parámetros!$B$5,OR(G610&gt;Parámetros!$D$5,G610="",G610=0)),Parámetros!$D$5-F610+1,
IF(AND(F610&gt;Parámetros!$B$5,G610&lt;=Parámetros!$D$5),G610-F610+1))))),0)
-
IF(H610=1,
COUNTIFS('Selección días no hábiles'!A:A,
IF(OR(F610=0,F610="",F610&lt;Parámetros!$B$5),"&gt;="&amp;Parámetros!$B$5,"&gt;="&amp;Listas!F610),
'Selección días no hábiles'!A:A,
IF(OR(G610=0,G610="",G610&gt;=Parámetros!$D$5),"&lt;="&amp;Parámetros!$D$5,"&lt;="&amp;Listas!G610),
'Selección días no hábiles'!C:C,"X"),0)</f>
        <v>43709</v>
      </c>
      <c r="K610" s="113">
        <f>IF(I610=1,
IF(AND(OR(F610=0,F610=""),OR(G610=0,G610="")),Parámetros!$D$8-Parámetros!$B$8+1,
IF(AND(F610&lt;=Parámetros!$B$8,OR(G610&gt;Parámetros!$D$8,G610="",G610=0)),Parámetros!$D$8-Parámetros!$B$8+1,
IF(AND(F610&lt;=Parámetros!$B$8,G610&lt;=Parámetros!$D$8),IF(OR(G610="",G610=0),Parámetros!$D$8-Parámetros!$B$8+1,G610-Parámetros!$B$8+1),
IF(AND(F610&gt;Parámetros!$B$8,OR(G610&gt;Parámetros!$D$8,G610="",G610=0)),Parámetros!$D$8-F610+1,
IF(AND(F610&gt;Parámetros!$B$8,G610&lt;=Parámetros!$D$8),G610-F610+1))))),0)
-
IF(I610=1,
COUNTIFS('Selección días no hábiles'!A:A,
IF(OR(F610=0,F610="",F610&lt;Parámetros!$B$8),"&gt;="&amp;Parámetros!$B$8,"&gt;="&amp;Listas!F610),
'Selección días no hábiles'!A:A,
IF(OR(G610=0,G610="",G610&gt;=Parámetros!$D$8),"&lt;="&amp;Parámetros!$D$8,"&lt;="&amp;Listas!G610),
'Selección días no hábiles'!C:C,"X"),0)</f>
        <v>1</v>
      </c>
    </row>
    <row r="611" spans="1:11">
      <c r="A611" s="23"/>
      <c r="B611" s="152">
        <v>31058755</v>
      </c>
      <c r="C611" s="153" t="s">
        <v>824</v>
      </c>
      <c r="D611" s="153" t="s">
        <v>1859</v>
      </c>
      <c r="E611" s="154" t="s">
        <v>240</v>
      </c>
      <c r="F611" s="146">
        <v>0</v>
      </c>
      <c r="G611" s="146">
        <v>0</v>
      </c>
      <c r="H611" s="113">
        <f>+IF(AND(OR(F611="",F611=0),OR(G611="",G611=0)),1,IF(AND(OR(F611&lt;=Parámetros!$B$5,F611=0,F611=""),OR(G611&gt;Parámetros!$B$5,G611="",G611=0)),1,IF(AND(F611&gt;Parámetros!$B$5,F611&lt;=Parámetros!$D$5,OR(Listas!G611&gt;Parámetros!$B$5,G611="",G611=0)),1,0)))</f>
        <v>1</v>
      </c>
      <c r="I611" s="113">
        <f>+IF(AND(OR(F611="",F611=0),OR(G611="",G611=0)),1,IF(AND(OR(F611&lt;=Parámetros!$B$8,F611=0,F611=""),OR(G611&gt;Parámetros!$B$8,G611="",G611=0)),1,IF(AND(F611&gt;Parámetros!$B$8,F611&lt;=Parámetros!$D$8,OR(Listas!G611&gt;Parámetros!$B$8,G611="",G611=0)),1,0)))</f>
        <v>1</v>
      </c>
      <c r="J611" s="113">
        <f>IF(H611=1,
IF(AND(OR(F611=0,F611=""),OR(G611=0,G611="")),Parámetros!$D$5-Parámetros!$B$5+1,
IF(AND(OR(F611&lt;=Parámetros!$B$5,F611=0,F611=""),OR(G611&gt;Parámetros!$D$5,G611="",G611=0)),Parámetros!$D$5-Parámetros!$B$5+1,
IF(AND(OR(F611&lt;=Parámetros!$B$5,F611=0,F611=""),G611&lt;=Parámetros!$D$5),IF(OR(G611="",G611=0),Parámetros!$D$5-Parámetros!$B$5+1,G611-Parámetros!$B$5+1),
IF(AND(F611&gt;Parámetros!$B$5,OR(G611&gt;Parámetros!$D$5,G611="",G611=0)),Parámetros!$D$5-F611+1,
IF(AND(F611&gt;Parámetros!$B$5,G611&lt;=Parámetros!$D$5),G611-F611+1))))),0)
-
IF(H611=1,
COUNTIFS('Selección días no hábiles'!A:A,
IF(OR(F611=0,F611="",F611&lt;Parámetros!$B$5),"&gt;="&amp;Parámetros!$B$5,"&gt;="&amp;Listas!F611),
'Selección días no hábiles'!A:A,
IF(OR(G611=0,G611="",G611&gt;=Parámetros!$D$5),"&lt;="&amp;Parámetros!$D$5,"&lt;="&amp;Listas!G611),
'Selección días no hábiles'!C:C,"X"),0)</f>
        <v>43709</v>
      </c>
      <c r="K611" s="113">
        <f>IF(I611=1,
IF(AND(OR(F611=0,F611=""),OR(G611=0,G611="")),Parámetros!$D$8-Parámetros!$B$8+1,
IF(AND(F611&lt;=Parámetros!$B$8,OR(G611&gt;Parámetros!$D$8,G611="",G611=0)),Parámetros!$D$8-Parámetros!$B$8+1,
IF(AND(F611&lt;=Parámetros!$B$8,G611&lt;=Parámetros!$D$8),IF(OR(G611="",G611=0),Parámetros!$D$8-Parámetros!$B$8+1,G611-Parámetros!$B$8+1),
IF(AND(F611&gt;Parámetros!$B$8,OR(G611&gt;Parámetros!$D$8,G611="",G611=0)),Parámetros!$D$8-F611+1,
IF(AND(F611&gt;Parámetros!$B$8,G611&lt;=Parámetros!$D$8),G611-F611+1))))),0)
-
IF(I611=1,
COUNTIFS('Selección días no hábiles'!A:A,
IF(OR(F611=0,F611="",F611&lt;Parámetros!$B$8),"&gt;="&amp;Parámetros!$B$8,"&gt;="&amp;Listas!F611),
'Selección días no hábiles'!A:A,
IF(OR(G611=0,G611="",G611&gt;=Parámetros!$D$8),"&lt;="&amp;Parámetros!$D$8,"&lt;="&amp;Listas!G611),
'Selección días no hábiles'!C:C,"X"),0)</f>
        <v>1</v>
      </c>
    </row>
    <row r="612" spans="1:11">
      <c r="A612" s="23"/>
      <c r="B612" s="152">
        <v>24722525</v>
      </c>
      <c r="C612" s="153" t="s">
        <v>825</v>
      </c>
      <c r="D612" s="153" t="s">
        <v>1860</v>
      </c>
      <c r="E612" s="154" t="s">
        <v>240</v>
      </c>
      <c r="F612" s="146">
        <v>0</v>
      </c>
      <c r="G612" s="146">
        <v>0</v>
      </c>
      <c r="H612" s="113">
        <f>+IF(AND(OR(F612="",F612=0),OR(G612="",G612=0)),1,IF(AND(OR(F612&lt;=Parámetros!$B$5,F612=0,F612=""),OR(G612&gt;Parámetros!$B$5,G612="",G612=0)),1,IF(AND(F612&gt;Parámetros!$B$5,F612&lt;=Parámetros!$D$5,OR(Listas!G612&gt;Parámetros!$B$5,G612="",G612=0)),1,0)))</f>
        <v>1</v>
      </c>
      <c r="I612" s="113">
        <f>+IF(AND(OR(F612="",F612=0),OR(G612="",G612=0)),1,IF(AND(OR(F612&lt;=Parámetros!$B$8,F612=0,F612=""),OR(G612&gt;Parámetros!$B$8,G612="",G612=0)),1,IF(AND(F612&gt;Parámetros!$B$8,F612&lt;=Parámetros!$D$8,OR(Listas!G612&gt;Parámetros!$B$8,G612="",G612=0)),1,0)))</f>
        <v>1</v>
      </c>
      <c r="J612" s="113">
        <f>IF(H612=1,
IF(AND(OR(F612=0,F612=""),OR(G612=0,G612="")),Parámetros!$D$5-Parámetros!$B$5+1,
IF(AND(OR(F612&lt;=Parámetros!$B$5,F612=0,F612=""),OR(G612&gt;Parámetros!$D$5,G612="",G612=0)),Parámetros!$D$5-Parámetros!$B$5+1,
IF(AND(OR(F612&lt;=Parámetros!$B$5,F612=0,F612=""),G612&lt;=Parámetros!$D$5),IF(OR(G612="",G612=0),Parámetros!$D$5-Parámetros!$B$5+1,G612-Parámetros!$B$5+1),
IF(AND(F612&gt;Parámetros!$B$5,OR(G612&gt;Parámetros!$D$5,G612="",G612=0)),Parámetros!$D$5-F612+1,
IF(AND(F612&gt;Parámetros!$B$5,G612&lt;=Parámetros!$D$5),G612-F612+1))))),0)
-
IF(H612=1,
COUNTIFS('Selección días no hábiles'!A:A,
IF(OR(F612=0,F612="",F612&lt;Parámetros!$B$5),"&gt;="&amp;Parámetros!$B$5,"&gt;="&amp;Listas!F612),
'Selección días no hábiles'!A:A,
IF(OR(G612=0,G612="",G612&gt;=Parámetros!$D$5),"&lt;="&amp;Parámetros!$D$5,"&lt;="&amp;Listas!G612),
'Selección días no hábiles'!C:C,"X"),0)</f>
        <v>43709</v>
      </c>
      <c r="K612" s="113">
        <f>IF(I612=1,
IF(AND(OR(F612=0,F612=""),OR(G612=0,G612="")),Parámetros!$D$8-Parámetros!$B$8+1,
IF(AND(F612&lt;=Parámetros!$B$8,OR(G612&gt;Parámetros!$D$8,G612="",G612=0)),Parámetros!$D$8-Parámetros!$B$8+1,
IF(AND(F612&lt;=Parámetros!$B$8,G612&lt;=Parámetros!$D$8),IF(OR(G612="",G612=0),Parámetros!$D$8-Parámetros!$B$8+1,G612-Parámetros!$B$8+1),
IF(AND(F612&gt;Parámetros!$B$8,OR(G612&gt;Parámetros!$D$8,G612="",G612=0)),Parámetros!$D$8-F612+1,
IF(AND(F612&gt;Parámetros!$B$8,G612&lt;=Parámetros!$D$8),G612-F612+1))))),0)
-
IF(I612=1,
COUNTIFS('Selección días no hábiles'!A:A,
IF(OR(F612=0,F612="",F612&lt;Parámetros!$B$8),"&gt;="&amp;Parámetros!$B$8,"&gt;="&amp;Listas!F612),
'Selección días no hábiles'!A:A,
IF(OR(G612=0,G612="",G612&gt;=Parámetros!$D$8),"&lt;="&amp;Parámetros!$D$8,"&lt;="&amp;Listas!G612),
'Selección días no hábiles'!C:C,"X"),0)</f>
        <v>1</v>
      </c>
    </row>
    <row r="613" spans="1:11">
      <c r="A613" s="23"/>
      <c r="B613" s="152">
        <v>24536286</v>
      </c>
      <c r="C613" s="153" t="s">
        <v>826</v>
      </c>
      <c r="D613" s="153" t="s">
        <v>1861</v>
      </c>
      <c r="E613" s="154" t="s">
        <v>240</v>
      </c>
      <c r="F613" s="146">
        <v>0</v>
      </c>
      <c r="G613" s="146">
        <v>0</v>
      </c>
      <c r="H613" s="113">
        <f>+IF(AND(OR(F613="",F613=0),OR(G613="",G613=0)),1,IF(AND(OR(F613&lt;=Parámetros!$B$5,F613=0,F613=""),OR(G613&gt;Parámetros!$B$5,G613="",G613=0)),1,IF(AND(F613&gt;Parámetros!$B$5,F613&lt;=Parámetros!$D$5,OR(Listas!G613&gt;Parámetros!$B$5,G613="",G613=0)),1,0)))</f>
        <v>1</v>
      </c>
      <c r="I613" s="113">
        <f>+IF(AND(OR(F613="",F613=0),OR(G613="",G613=0)),1,IF(AND(OR(F613&lt;=Parámetros!$B$8,F613=0,F613=""),OR(G613&gt;Parámetros!$B$8,G613="",G613=0)),1,IF(AND(F613&gt;Parámetros!$B$8,F613&lt;=Parámetros!$D$8,OR(Listas!G613&gt;Parámetros!$B$8,G613="",G613=0)),1,0)))</f>
        <v>1</v>
      </c>
      <c r="J613" s="113">
        <f>IF(H613=1,
IF(AND(OR(F613=0,F613=""),OR(G613=0,G613="")),Parámetros!$D$5-Parámetros!$B$5+1,
IF(AND(OR(F613&lt;=Parámetros!$B$5,F613=0,F613=""),OR(G613&gt;Parámetros!$D$5,G613="",G613=0)),Parámetros!$D$5-Parámetros!$B$5+1,
IF(AND(OR(F613&lt;=Parámetros!$B$5,F613=0,F613=""),G613&lt;=Parámetros!$D$5),IF(OR(G613="",G613=0),Parámetros!$D$5-Parámetros!$B$5+1,G613-Parámetros!$B$5+1),
IF(AND(F613&gt;Parámetros!$B$5,OR(G613&gt;Parámetros!$D$5,G613="",G613=0)),Parámetros!$D$5-F613+1,
IF(AND(F613&gt;Parámetros!$B$5,G613&lt;=Parámetros!$D$5),G613-F613+1))))),0)
-
IF(H613=1,
COUNTIFS('Selección días no hábiles'!A:A,
IF(OR(F613=0,F613="",F613&lt;Parámetros!$B$5),"&gt;="&amp;Parámetros!$B$5,"&gt;="&amp;Listas!F613),
'Selección días no hábiles'!A:A,
IF(OR(G613=0,G613="",G613&gt;=Parámetros!$D$5),"&lt;="&amp;Parámetros!$D$5,"&lt;="&amp;Listas!G613),
'Selección días no hábiles'!C:C,"X"),0)</f>
        <v>43709</v>
      </c>
      <c r="K613" s="113">
        <f>IF(I613=1,
IF(AND(OR(F613=0,F613=""),OR(G613=0,G613="")),Parámetros!$D$8-Parámetros!$B$8+1,
IF(AND(F613&lt;=Parámetros!$B$8,OR(G613&gt;Parámetros!$D$8,G613="",G613=0)),Parámetros!$D$8-Parámetros!$B$8+1,
IF(AND(F613&lt;=Parámetros!$B$8,G613&lt;=Parámetros!$D$8),IF(OR(G613="",G613=0),Parámetros!$D$8-Parámetros!$B$8+1,G613-Parámetros!$B$8+1),
IF(AND(F613&gt;Parámetros!$B$8,OR(G613&gt;Parámetros!$D$8,G613="",G613=0)),Parámetros!$D$8-F613+1,
IF(AND(F613&gt;Parámetros!$B$8,G613&lt;=Parámetros!$D$8),G613-F613+1))))),0)
-
IF(I613=1,
COUNTIFS('Selección días no hábiles'!A:A,
IF(OR(F613=0,F613="",F613&lt;Parámetros!$B$8),"&gt;="&amp;Parámetros!$B$8,"&gt;="&amp;Listas!F613),
'Selección días no hábiles'!A:A,
IF(OR(G613=0,G613="",G613&gt;=Parámetros!$D$8),"&lt;="&amp;Parámetros!$D$8,"&lt;="&amp;Listas!G613),
'Selección días no hábiles'!C:C,"X"),0)</f>
        <v>1</v>
      </c>
    </row>
    <row r="614" spans="1:11">
      <c r="A614" s="23"/>
      <c r="B614" s="152">
        <v>32660495</v>
      </c>
      <c r="C614" s="153" t="s">
        <v>827</v>
      </c>
      <c r="D614" s="153" t="s">
        <v>1862</v>
      </c>
      <c r="E614" s="154" t="s">
        <v>240</v>
      </c>
      <c r="F614" s="146">
        <v>0</v>
      </c>
      <c r="G614" s="146">
        <v>0</v>
      </c>
      <c r="H614" s="113">
        <f>+IF(AND(OR(F614="",F614=0),OR(G614="",G614=0)),1,IF(AND(OR(F614&lt;=Parámetros!$B$5,F614=0,F614=""),OR(G614&gt;Parámetros!$B$5,G614="",G614=0)),1,IF(AND(F614&gt;Parámetros!$B$5,F614&lt;=Parámetros!$D$5,OR(Listas!G614&gt;Parámetros!$B$5,G614="",G614=0)),1,0)))</f>
        <v>1</v>
      </c>
      <c r="I614" s="113">
        <f>+IF(AND(OR(F614="",F614=0),OR(G614="",G614=0)),1,IF(AND(OR(F614&lt;=Parámetros!$B$8,F614=0,F614=""),OR(G614&gt;Parámetros!$B$8,G614="",G614=0)),1,IF(AND(F614&gt;Parámetros!$B$8,F614&lt;=Parámetros!$D$8,OR(Listas!G614&gt;Parámetros!$B$8,G614="",G614=0)),1,0)))</f>
        <v>1</v>
      </c>
      <c r="J614" s="113">
        <f>IF(H614=1,
IF(AND(OR(F614=0,F614=""),OR(G614=0,G614="")),Parámetros!$D$5-Parámetros!$B$5+1,
IF(AND(OR(F614&lt;=Parámetros!$B$5,F614=0,F614=""),OR(G614&gt;Parámetros!$D$5,G614="",G614=0)),Parámetros!$D$5-Parámetros!$B$5+1,
IF(AND(OR(F614&lt;=Parámetros!$B$5,F614=0,F614=""),G614&lt;=Parámetros!$D$5),IF(OR(G614="",G614=0),Parámetros!$D$5-Parámetros!$B$5+1,G614-Parámetros!$B$5+1),
IF(AND(F614&gt;Parámetros!$B$5,OR(G614&gt;Parámetros!$D$5,G614="",G614=0)),Parámetros!$D$5-F614+1,
IF(AND(F614&gt;Parámetros!$B$5,G614&lt;=Parámetros!$D$5),G614-F614+1))))),0)
-
IF(H614=1,
COUNTIFS('Selección días no hábiles'!A:A,
IF(OR(F614=0,F614="",F614&lt;Parámetros!$B$5),"&gt;="&amp;Parámetros!$B$5,"&gt;="&amp;Listas!F614),
'Selección días no hábiles'!A:A,
IF(OR(G614=0,G614="",G614&gt;=Parámetros!$D$5),"&lt;="&amp;Parámetros!$D$5,"&lt;="&amp;Listas!G614),
'Selección días no hábiles'!C:C,"X"),0)</f>
        <v>43709</v>
      </c>
      <c r="K614" s="113">
        <f>IF(I614=1,
IF(AND(OR(F614=0,F614=""),OR(G614=0,G614="")),Parámetros!$D$8-Parámetros!$B$8+1,
IF(AND(F614&lt;=Parámetros!$B$8,OR(G614&gt;Parámetros!$D$8,G614="",G614=0)),Parámetros!$D$8-Parámetros!$B$8+1,
IF(AND(F614&lt;=Parámetros!$B$8,G614&lt;=Parámetros!$D$8),IF(OR(G614="",G614=0),Parámetros!$D$8-Parámetros!$B$8+1,G614-Parámetros!$B$8+1),
IF(AND(F614&gt;Parámetros!$B$8,OR(G614&gt;Parámetros!$D$8,G614="",G614=0)),Parámetros!$D$8-F614+1,
IF(AND(F614&gt;Parámetros!$B$8,G614&lt;=Parámetros!$D$8),G614-F614+1))))),0)
-
IF(I614=1,
COUNTIFS('Selección días no hábiles'!A:A,
IF(OR(F614=0,F614="",F614&lt;Parámetros!$B$8),"&gt;="&amp;Parámetros!$B$8,"&gt;="&amp;Listas!F614),
'Selección días no hábiles'!A:A,
IF(OR(G614=0,G614="",G614&gt;=Parámetros!$D$8),"&lt;="&amp;Parámetros!$D$8,"&lt;="&amp;Listas!G614),
'Selección días no hábiles'!C:C,"X"),0)</f>
        <v>1</v>
      </c>
    </row>
    <row r="615" spans="1:11">
      <c r="A615" s="23"/>
      <c r="B615" s="152">
        <v>28764686</v>
      </c>
      <c r="C615" s="153" t="s">
        <v>828</v>
      </c>
      <c r="D615" s="153" t="s">
        <v>1863</v>
      </c>
      <c r="E615" s="154" t="s">
        <v>240</v>
      </c>
      <c r="F615" s="146">
        <v>0</v>
      </c>
      <c r="G615" s="146">
        <v>0</v>
      </c>
      <c r="H615" s="113">
        <f>+IF(AND(OR(F615="",F615=0),OR(G615="",G615=0)),1,IF(AND(OR(F615&lt;=Parámetros!$B$5,F615=0,F615=""),OR(G615&gt;Parámetros!$B$5,G615="",G615=0)),1,IF(AND(F615&gt;Parámetros!$B$5,F615&lt;=Parámetros!$D$5,OR(Listas!G615&gt;Parámetros!$B$5,G615="",G615=0)),1,0)))</f>
        <v>1</v>
      </c>
      <c r="I615" s="113">
        <f>+IF(AND(OR(F615="",F615=0),OR(G615="",G615=0)),1,IF(AND(OR(F615&lt;=Parámetros!$B$8,F615=0,F615=""),OR(G615&gt;Parámetros!$B$8,G615="",G615=0)),1,IF(AND(F615&gt;Parámetros!$B$8,F615&lt;=Parámetros!$D$8,OR(Listas!G615&gt;Parámetros!$B$8,G615="",G615=0)),1,0)))</f>
        <v>1</v>
      </c>
      <c r="J615" s="113">
        <f>IF(H615=1,
IF(AND(OR(F615=0,F615=""),OR(G615=0,G615="")),Parámetros!$D$5-Parámetros!$B$5+1,
IF(AND(OR(F615&lt;=Parámetros!$B$5,F615=0,F615=""),OR(G615&gt;Parámetros!$D$5,G615="",G615=0)),Parámetros!$D$5-Parámetros!$B$5+1,
IF(AND(OR(F615&lt;=Parámetros!$B$5,F615=0,F615=""),G615&lt;=Parámetros!$D$5),IF(OR(G615="",G615=0),Parámetros!$D$5-Parámetros!$B$5+1,G615-Parámetros!$B$5+1),
IF(AND(F615&gt;Parámetros!$B$5,OR(G615&gt;Parámetros!$D$5,G615="",G615=0)),Parámetros!$D$5-F615+1,
IF(AND(F615&gt;Parámetros!$B$5,G615&lt;=Parámetros!$D$5),G615-F615+1))))),0)
-
IF(H615=1,
COUNTIFS('Selección días no hábiles'!A:A,
IF(OR(F615=0,F615="",F615&lt;Parámetros!$B$5),"&gt;="&amp;Parámetros!$B$5,"&gt;="&amp;Listas!F615),
'Selección días no hábiles'!A:A,
IF(OR(G615=0,G615="",G615&gt;=Parámetros!$D$5),"&lt;="&amp;Parámetros!$D$5,"&lt;="&amp;Listas!G615),
'Selección días no hábiles'!C:C,"X"),0)</f>
        <v>43709</v>
      </c>
      <c r="K615" s="113">
        <f>IF(I615=1,
IF(AND(OR(F615=0,F615=""),OR(G615=0,G615="")),Parámetros!$D$8-Parámetros!$B$8+1,
IF(AND(F615&lt;=Parámetros!$B$8,OR(G615&gt;Parámetros!$D$8,G615="",G615=0)),Parámetros!$D$8-Parámetros!$B$8+1,
IF(AND(F615&lt;=Parámetros!$B$8,G615&lt;=Parámetros!$D$8),IF(OR(G615="",G615=0),Parámetros!$D$8-Parámetros!$B$8+1,G615-Parámetros!$B$8+1),
IF(AND(F615&gt;Parámetros!$B$8,OR(G615&gt;Parámetros!$D$8,G615="",G615=0)),Parámetros!$D$8-F615+1,
IF(AND(F615&gt;Parámetros!$B$8,G615&lt;=Parámetros!$D$8),G615-F615+1))))),0)
-
IF(I615=1,
COUNTIFS('Selección días no hábiles'!A:A,
IF(OR(F615=0,F615="",F615&lt;Parámetros!$B$8),"&gt;="&amp;Parámetros!$B$8,"&gt;="&amp;Listas!F615),
'Selección días no hábiles'!A:A,
IF(OR(G615=0,G615="",G615&gt;=Parámetros!$D$8),"&lt;="&amp;Parámetros!$D$8,"&lt;="&amp;Listas!G615),
'Selección días no hábiles'!C:C,"X"),0)</f>
        <v>1</v>
      </c>
    </row>
    <row r="616" spans="1:11">
      <c r="A616" s="23"/>
      <c r="B616" s="152">
        <v>30501857</v>
      </c>
      <c r="C616" s="153" t="s">
        <v>829</v>
      </c>
      <c r="D616" s="153" t="s">
        <v>1864</v>
      </c>
      <c r="E616" s="154" t="s">
        <v>240</v>
      </c>
      <c r="F616" s="146">
        <v>0</v>
      </c>
      <c r="G616" s="146">
        <v>0</v>
      </c>
      <c r="H616" s="113">
        <f>+IF(AND(OR(F616="",F616=0),OR(G616="",G616=0)),1,IF(AND(OR(F616&lt;=Parámetros!$B$5,F616=0,F616=""),OR(G616&gt;Parámetros!$B$5,G616="",G616=0)),1,IF(AND(F616&gt;Parámetros!$B$5,F616&lt;=Parámetros!$D$5,OR(Listas!G616&gt;Parámetros!$B$5,G616="",G616=0)),1,0)))</f>
        <v>1</v>
      </c>
      <c r="I616" s="113">
        <f>+IF(AND(OR(F616="",F616=0),OR(G616="",G616=0)),1,IF(AND(OR(F616&lt;=Parámetros!$B$8,F616=0,F616=""),OR(G616&gt;Parámetros!$B$8,G616="",G616=0)),1,IF(AND(F616&gt;Parámetros!$B$8,F616&lt;=Parámetros!$D$8,OR(Listas!G616&gt;Parámetros!$B$8,G616="",G616=0)),1,0)))</f>
        <v>1</v>
      </c>
      <c r="J616" s="113">
        <f>IF(H616=1,
IF(AND(OR(F616=0,F616=""),OR(G616=0,G616="")),Parámetros!$D$5-Parámetros!$B$5+1,
IF(AND(OR(F616&lt;=Parámetros!$B$5,F616=0,F616=""),OR(G616&gt;Parámetros!$D$5,G616="",G616=0)),Parámetros!$D$5-Parámetros!$B$5+1,
IF(AND(OR(F616&lt;=Parámetros!$B$5,F616=0,F616=""),G616&lt;=Parámetros!$D$5),IF(OR(G616="",G616=0),Parámetros!$D$5-Parámetros!$B$5+1,G616-Parámetros!$B$5+1),
IF(AND(F616&gt;Parámetros!$B$5,OR(G616&gt;Parámetros!$D$5,G616="",G616=0)),Parámetros!$D$5-F616+1,
IF(AND(F616&gt;Parámetros!$B$5,G616&lt;=Parámetros!$D$5),G616-F616+1))))),0)
-
IF(H616=1,
COUNTIFS('Selección días no hábiles'!A:A,
IF(OR(F616=0,F616="",F616&lt;Parámetros!$B$5),"&gt;="&amp;Parámetros!$B$5,"&gt;="&amp;Listas!F616),
'Selección días no hábiles'!A:A,
IF(OR(G616=0,G616="",G616&gt;=Parámetros!$D$5),"&lt;="&amp;Parámetros!$D$5,"&lt;="&amp;Listas!G616),
'Selección días no hábiles'!C:C,"X"),0)</f>
        <v>43709</v>
      </c>
      <c r="K616" s="113">
        <f>IF(I616=1,
IF(AND(OR(F616=0,F616=""),OR(G616=0,G616="")),Parámetros!$D$8-Parámetros!$B$8+1,
IF(AND(F616&lt;=Parámetros!$B$8,OR(G616&gt;Parámetros!$D$8,G616="",G616=0)),Parámetros!$D$8-Parámetros!$B$8+1,
IF(AND(F616&lt;=Parámetros!$B$8,G616&lt;=Parámetros!$D$8),IF(OR(G616="",G616=0),Parámetros!$D$8-Parámetros!$B$8+1,G616-Parámetros!$B$8+1),
IF(AND(F616&gt;Parámetros!$B$8,OR(G616&gt;Parámetros!$D$8,G616="",G616=0)),Parámetros!$D$8-F616+1,
IF(AND(F616&gt;Parámetros!$B$8,G616&lt;=Parámetros!$D$8),G616-F616+1))))),0)
-
IF(I616=1,
COUNTIFS('Selección días no hábiles'!A:A,
IF(OR(F616=0,F616="",F616&lt;Parámetros!$B$8),"&gt;="&amp;Parámetros!$B$8,"&gt;="&amp;Listas!F616),
'Selección días no hábiles'!A:A,
IF(OR(G616=0,G616="",G616&gt;=Parámetros!$D$8),"&lt;="&amp;Parámetros!$D$8,"&lt;="&amp;Listas!G616),
'Selección días no hábiles'!C:C,"X"),0)</f>
        <v>1</v>
      </c>
    </row>
    <row r="617" spans="1:11">
      <c r="A617" s="23"/>
      <c r="B617" s="152">
        <v>26120541</v>
      </c>
      <c r="C617" s="153" t="s">
        <v>830</v>
      </c>
      <c r="D617" s="153" t="s">
        <v>1865</v>
      </c>
      <c r="E617" s="154" t="s">
        <v>240</v>
      </c>
      <c r="F617" s="146">
        <v>0</v>
      </c>
      <c r="G617" s="146">
        <v>0</v>
      </c>
      <c r="H617" s="113">
        <f>+IF(AND(OR(F617="",F617=0),OR(G617="",G617=0)),1,IF(AND(OR(F617&lt;=Parámetros!$B$5,F617=0,F617=""),OR(G617&gt;Parámetros!$B$5,G617="",G617=0)),1,IF(AND(F617&gt;Parámetros!$B$5,F617&lt;=Parámetros!$D$5,OR(Listas!G617&gt;Parámetros!$B$5,G617="",G617=0)),1,0)))</f>
        <v>1</v>
      </c>
      <c r="I617" s="113">
        <f>+IF(AND(OR(F617="",F617=0),OR(G617="",G617=0)),1,IF(AND(OR(F617&lt;=Parámetros!$B$8,F617=0,F617=""),OR(G617&gt;Parámetros!$B$8,G617="",G617=0)),1,IF(AND(F617&gt;Parámetros!$B$8,F617&lt;=Parámetros!$D$8,OR(Listas!G617&gt;Parámetros!$B$8,G617="",G617=0)),1,0)))</f>
        <v>1</v>
      </c>
      <c r="J617" s="113">
        <f>IF(H617=1,
IF(AND(OR(F617=0,F617=""),OR(G617=0,G617="")),Parámetros!$D$5-Parámetros!$B$5+1,
IF(AND(OR(F617&lt;=Parámetros!$B$5,F617=0,F617=""),OR(G617&gt;Parámetros!$D$5,G617="",G617=0)),Parámetros!$D$5-Parámetros!$B$5+1,
IF(AND(OR(F617&lt;=Parámetros!$B$5,F617=0,F617=""),G617&lt;=Parámetros!$D$5),IF(OR(G617="",G617=0),Parámetros!$D$5-Parámetros!$B$5+1,G617-Parámetros!$B$5+1),
IF(AND(F617&gt;Parámetros!$B$5,OR(G617&gt;Parámetros!$D$5,G617="",G617=0)),Parámetros!$D$5-F617+1,
IF(AND(F617&gt;Parámetros!$B$5,G617&lt;=Parámetros!$D$5),G617-F617+1))))),0)
-
IF(H617=1,
COUNTIFS('Selección días no hábiles'!A:A,
IF(OR(F617=0,F617="",F617&lt;Parámetros!$B$5),"&gt;="&amp;Parámetros!$B$5,"&gt;="&amp;Listas!F617),
'Selección días no hábiles'!A:A,
IF(OR(G617=0,G617="",G617&gt;=Parámetros!$D$5),"&lt;="&amp;Parámetros!$D$5,"&lt;="&amp;Listas!G617),
'Selección días no hábiles'!C:C,"X"),0)</f>
        <v>43709</v>
      </c>
      <c r="K617" s="113">
        <f>IF(I617=1,
IF(AND(OR(F617=0,F617=""),OR(G617=0,G617="")),Parámetros!$D$8-Parámetros!$B$8+1,
IF(AND(F617&lt;=Parámetros!$B$8,OR(G617&gt;Parámetros!$D$8,G617="",G617=0)),Parámetros!$D$8-Parámetros!$B$8+1,
IF(AND(F617&lt;=Parámetros!$B$8,G617&lt;=Parámetros!$D$8),IF(OR(G617="",G617=0),Parámetros!$D$8-Parámetros!$B$8+1,G617-Parámetros!$B$8+1),
IF(AND(F617&gt;Parámetros!$B$8,OR(G617&gt;Parámetros!$D$8,G617="",G617=0)),Parámetros!$D$8-F617+1,
IF(AND(F617&gt;Parámetros!$B$8,G617&lt;=Parámetros!$D$8),G617-F617+1))))),0)
-
IF(I617=1,
COUNTIFS('Selección días no hábiles'!A:A,
IF(OR(F617=0,F617="",F617&lt;Parámetros!$B$8),"&gt;="&amp;Parámetros!$B$8,"&gt;="&amp;Listas!F617),
'Selección días no hábiles'!A:A,
IF(OR(G617=0,G617="",G617&gt;=Parámetros!$D$8),"&lt;="&amp;Parámetros!$D$8,"&lt;="&amp;Listas!G617),
'Selección días no hábiles'!C:C,"X"),0)</f>
        <v>1</v>
      </c>
    </row>
    <row r="618" spans="1:11">
      <c r="A618" s="23"/>
      <c r="B618" s="152">
        <v>27117234</v>
      </c>
      <c r="C618" s="153" t="s">
        <v>831</v>
      </c>
      <c r="D618" s="153" t="s">
        <v>1395</v>
      </c>
      <c r="E618" s="154" t="s">
        <v>240</v>
      </c>
      <c r="F618" s="146">
        <v>0</v>
      </c>
      <c r="G618" s="146">
        <v>0</v>
      </c>
      <c r="H618" s="113">
        <f>+IF(AND(OR(F618="",F618=0),OR(G618="",G618=0)),1,IF(AND(OR(F618&lt;=Parámetros!$B$5,F618=0,F618=""),OR(G618&gt;Parámetros!$B$5,G618="",G618=0)),1,IF(AND(F618&gt;Parámetros!$B$5,F618&lt;=Parámetros!$D$5,OR(Listas!G618&gt;Parámetros!$B$5,G618="",G618=0)),1,0)))</f>
        <v>1</v>
      </c>
      <c r="I618" s="113">
        <f>+IF(AND(OR(F618="",F618=0),OR(G618="",G618=0)),1,IF(AND(OR(F618&lt;=Parámetros!$B$8,F618=0,F618=""),OR(G618&gt;Parámetros!$B$8,G618="",G618=0)),1,IF(AND(F618&gt;Parámetros!$B$8,F618&lt;=Parámetros!$D$8,OR(Listas!G618&gt;Parámetros!$B$8,G618="",G618=0)),1,0)))</f>
        <v>1</v>
      </c>
      <c r="J618" s="113">
        <f>IF(H618=1,
IF(AND(OR(F618=0,F618=""),OR(G618=0,G618="")),Parámetros!$D$5-Parámetros!$B$5+1,
IF(AND(OR(F618&lt;=Parámetros!$B$5,F618=0,F618=""),OR(G618&gt;Parámetros!$D$5,G618="",G618=0)),Parámetros!$D$5-Parámetros!$B$5+1,
IF(AND(OR(F618&lt;=Parámetros!$B$5,F618=0,F618=""),G618&lt;=Parámetros!$D$5),IF(OR(G618="",G618=0),Parámetros!$D$5-Parámetros!$B$5+1,G618-Parámetros!$B$5+1),
IF(AND(F618&gt;Parámetros!$B$5,OR(G618&gt;Parámetros!$D$5,G618="",G618=0)),Parámetros!$D$5-F618+1,
IF(AND(F618&gt;Parámetros!$B$5,G618&lt;=Parámetros!$D$5),G618-F618+1))))),0)
-
IF(H618=1,
COUNTIFS('Selección días no hábiles'!A:A,
IF(OR(F618=0,F618="",F618&lt;Parámetros!$B$5),"&gt;="&amp;Parámetros!$B$5,"&gt;="&amp;Listas!F618),
'Selección días no hábiles'!A:A,
IF(OR(G618=0,G618="",G618&gt;=Parámetros!$D$5),"&lt;="&amp;Parámetros!$D$5,"&lt;="&amp;Listas!G618),
'Selección días no hábiles'!C:C,"X"),0)</f>
        <v>43709</v>
      </c>
      <c r="K618" s="113">
        <f>IF(I618=1,
IF(AND(OR(F618=0,F618=""),OR(G618=0,G618="")),Parámetros!$D$8-Parámetros!$B$8+1,
IF(AND(F618&lt;=Parámetros!$B$8,OR(G618&gt;Parámetros!$D$8,G618="",G618=0)),Parámetros!$D$8-Parámetros!$B$8+1,
IF(AND(F618&lt;=Parámetros!$B$8,G618&lt;=Parámetros!$D$8),IF(OR(G618="",G618=0),Parámetros!$D$8-Parámetros!$B$8+1,G618-Parámetros!$B$8+1),
IF(AND(F618&gt;Parámetros!$B$8,OR(G618&gt;Parámetros!$D$8,G618="",G618=0)),Parámetros!$D$8-F618+1,
IF(AND(F618&gt;Parámetros!$B$8,G618&lt;=Parámetros!$D$8),G618-F618+1))))),0)
-
IF(I618=1,
COUNTIFS('Selección días no hábiles'!A:A,
IF(OR(F618=0,F618="",F618&lt;Parámetros!$B$8),"&gt;="&amp;Parámetros!$B$8,"&gt;="&amp;Listas!F618),
'Selección días no hábiles'!A:A,
IF(OR(G618=0,G618="",G618&gt;=Parámetros!$D$8),"&lt;="&amp;Parámetros!$D$8,"&lt;="&amp;Listas!G618),
'Selección días no hábiles'!C:C,"X"),0)</f>
        <v>1</v>
      </c>
    </row>
    <row r="619" spans="1:11">
      <c r="A619" s="23"/>
      <c r="B619" s="152">
        <v>31200283</v>
      </c>
      <c r="C619" s="153" t="s">
        <v>832</v>
      </c>
      <c r="D619" s="153" t="s">
        <v>1866</v>
      </c>
      <c r="E619" s="154" t="s">
        <v>240</v>
      </c>
      <c r="F619" s="146">
        <v>0</v>
      </c>
      <c r="G619" s="146">
        <v>0</v>
      </c>
      <c r="H619" s="113">
        <f>+IF(AND(OR(F619="",F619=0),OR(G619="",G619=0)),1,IF(AND(OR(F619&lt;=Parámetros!$B$5,F619=0,F619=""),OR(G619&gt;Parámetros!$B$5,G619="",G619=0)),1,IF(AND(F619&gt;Parámetros!$B$5,F619&lt;=Parámetros!$D$5,OR(Listas!G619&gt;Parámetros!$B$5,G619="",G619=0)),1,0)))</f>
        <v>1</v>
      </c>
      <c r="I619" s="113">
        <f>+IF(AND(OR(F619="",F619=0),OR(G619="",G619=0)),1,IF(AND(OR(F619&lt;=Parámetros!$B$8,F619=0,F619=""),OR(G619&gt;Parámetros!$B$8,G619="",G619=0)),1,IF(AND(F619&gt;Parámetros!$B$8,F619&lt;=Parámetros!$D$8,OR(Listas!G619&gt;Parámetros!$B$8,G619="",G619=0)),1,0)))</f>
        <v>1</v>
      </c>
      <c r="J619" s="113">
        <f>IF(H619=1,
IF(AND(OR(F619=0,F619=""),OR(G619=0,G619="")),Parámetros!$D$5-Parámetros!$B$5+1,
IF(AND(OR(F619&lt;=Parámetros!$B$5,F619=0,F619=""),OR(G619&gt;Parámetros!$D$5,G619="",G619=0)),Parámetros!$D$5-Parámetros!$B$5+1,
IF(AND(OR(F619&lt;=Parámetros!$B$5,F619=0,F619=""),G619&lt;=Parámetros!$D$5),IF(OR(G619="",G619=0),Parámetros!$D$5-Parámetros!$B$5+1,G619-Parámetros!$B$5+1),
IF(AND(F619&gt;Parámetros!$B$5,OR(G619&gt;Parámetros!$D$5,G619="",G619=0)),Parámetros!$D$5-F619+1,
IF(AND(F619&gt;Parámetros!$B$5,G619&lt;=Parámetros!$D$5),G619-F619+1))))),0)
-
IF(H619=1,
COUNTIFS('Selección días no hábiles'!A:A,
IF(OR(F619=0,F619="",F619&lt;Parámetros!$B$5),"&gt;="&amp;Parámetros!$B$5,"&gt;="&amp;Listas!F619),
'Selección días no hábiles'!A:A,
IF(OR(G619=0,G619="",G619&gt;=Parámetros!$D$5),"&lt;="&amp;Parámetros!$D$5,"&lt;="&amp;Listas!G619),
'Selección días no hábiles'!C:C,"X"),0)</f>
        <v>43709</v>
      </c>
      <c r="K619" s="113">
        <f>IF(I619=1,
IF(AND(OR(F619=0,F619=""),OR(G619=0,G619="")),Parámetros!$D$8-Parámetros!$B$8+1,
IF(AND(F619&lt;=Parámetros!$B$8,OR(G619&gt;Parámetros!$D$8,G619="",G619=0)),Parámetros!$D$8-Parámetros!$B$8+1,
IF(AND(F619&lt;=Parámetros!$B$8,G619&lt;=Parámetros!$D$8),IF(OR(G619="",G619=0),Parámetros!$D$8-Parámetros!$B$8+1,G619-Parámetros!$B$8+1),
IF(AND(F619&gt;Parámetros!$B$8,OR(G619&gt;Parámetros!$D$8,G619="",G619=0)),Parámetros!$D$8-F619+1,
IF(AND(F619&gt;Parámetros!$B$8,G619&lt;=Parámetros!$D$8),G619-F619+1))))),0)
-
IF(I619=1,
COUNTIFS('Selección días no hábiles'!A:A,
IF(OR(F619=0,F619="",F619&lt;Parámetros!$B$8),"&gt;="&amp;Parámetros!$B$8,"&gt;="&amp;Listas!F619),
'Selección días no hábiles'!A:A,
IF(OR(G619=0,G619="",G619&gt;=Parámetros!$D$8),"&lt;="&amp;Parámetros!$D$8,"&lt;="&amp;Listas!G619),
'Selección días no hábiles'!C:C,"X"),0)</f>
        <v>1</v>
      </c>
    </row>
    <row r="620" spans="1:11">
      <c r="A620" s="23"/>
      <c r="B620" s="152">
        <v>34671444</v>
      </c>
      <c r="C620" s="153" t="s">
        <v>833</v>
      </c>
      <c r="D620" s="153" t="s">
        <v>1867</v>
      </c>
      <c r="E620" s="154" t="s">
        <v>240</v>
      </c>
      <c r="F620" s="146">
        <v>0</v>
      </c>
      <c r="G620" s="146">
        <v>0</v>
      </c>
      <c r="H620" s="113">
        <f>+IF(AND(OR(F620="",F620=0),OR(G620="",G620=0)),1,IF(AND(OR(F620&lt;=Parámetros!$B$5,F620=0,F620=""),OR(G620&gt;Parámetros!$B$5,G620="",G620=0)),1,IF(AND(F620&gt;Parámetros!$B$5,F620&lt;=Parámetros!$D$5,OR(Listas!G620&gt;Parámetros!$B$5,G620="",G620=0)),1,0)))</f>
        <v>1</v>
      </c>
      <c r="I620" s="113">
        <f>+IF(AND(OR(F620="",F620=0),OR(G620="",G620=0)),1,IF(AND(OR(F620&lt;=Parámetros!$B$8,F620=0,F620=""),OR(G620&gt;Parámetros!$B$8,G620="",G620=0)),1,IF(AND(F620&gt;Parámetros!$B$8,F620&lt;=Parámetros!$D$8,OR(Listas!G620&gt;Parámetros!$B$8,G620="",G620=0)),1,0)))</f>
        <v>1</v>
      </c>
      <c r="J620" s="113">
        <f>IF(H620=1,
IF(AND(OR(F620=0,F620=""),OR(G620=0,G620="")),Parámetros!$D$5-Parámetros!$B$5+1,
IF(AND(OR(F620&lt;=Parámetros!$B$5,F620=0,F620=""),OR(G620&gt;Parámetros!$D$5,G620="",G620=0)),Parámetros!$D$5-Parámetros!$B$5+1,
IF(AND(OR(F620&lt;=Parámetros!$B$5,F620=0,F620=""),G620&lt;=Parámetros!$D$5),IF(OR(G620="",G620=0),Parámetros!$D$5-Parámetros!$B$5+1,G620-Parámetros!$B$5+1),
IF(AND(F620&gt;Parámetros!$B$5,OR(G620&gt;Parámetros!$D$5,G620="",G620=0)),Parámetros!$D$5-F620+1,
IF(AND(F620&gt;Parámetros!$B$5,G620&lt;=Parámetros!$D$5),G620-F620+1))))),0)
-
IF(H620=1,
COUNTIFS('Selección días no hábiles'!A:A,
IF(OR(F620=0,F620="",F620&lt;Parámetros!$B$5),"&gt;="&amp;Parámetros!$B$5,"&gt;="&amp;Listas!F620),
'Selección días no hábiles'!A:A,
IF(OR(G620=0,G620="",G620&gt;=Parámetros!$D$5),"&lt;="&amp;Parámetros!$D$5,"&lt;="&amp;Listas!G620),
'Selección días no hábiles'!C:C,"X"),0)</f>
        <v>43709</v>
      </c>
      <c r="K620" s="113">
        <f>IF(I620=1,
IF(AND(OR(F620=0,F620=""),OR(G620=0,G620="")),Parámetros!$D$8-Parámetros!$B$8+1,
IF(AND(F620&lt;=Parámetros!$B$8,OR(G620&gt;Parámetros!$D$8,G620="",G620=0)),Parámetros!$D$8-Parámetros!$B$8+1,
IF(AND(F620&lt;=Parámetros!$B$8,G620&lt;=Parámetros!$D$8),IF(OR(G620="",G620=0),Parámetros!$D$8-Parámetros!$B$8+1,G620-Parámetros!$B$8+1),
IF(AND(F620&gt;Parámetros!$B$8,OR(G620&gt;Parámetros!$D$8,G620="",G620=0)),Parámetros!$D$8-F620+1,
IF(AND(F620&gt;Parámetros!$B$8,G620&lt;=Parámetros!$D$8),G620-F620+1))))),0)
-
IF(I620=1,
COUNTIFS('Selección días no hábiles'!A:A,
IF(OR(F620=0,F620="",F620&lt;Parámetros!$B$8),"&gt;="&amp;Parámetros!$B$8,"&gt;="&amp;Listas!F620),
'Selección días no hábiles'!A:A,
IF(OR(G620=0,G620="",G620&gt;=Parámetros!$D$8),"&lt;="&amp;Parámetros!$D$8,"&lt;="&amp;Listas!G620),
'Selección días no hábiles'!C:C,"X"),0)</f>
        <v>1</v>
      </c>
    </row>
    <row r="621" spans="1:11">
      <c r="A621" s="23"/>
      <c r="B621" s="152">
        <v>30961567</v>
      </c>
      <c r="C621" s="153" t="s">
        <v>536</v>
      </c>
      <c r="D621" s="153" t="s">
        <v>1868</v>
      </c>
      <c r="E621" s="154" t="s">
        <v>240</v>
      </c>
      <c r="F621" s="146">
        <v>0</v>
      </c>
      <c r="G621" s="146">
        <v>0</v>
      </c>
      <c r="H621" s="113">
        <f>+IF(AND(OR(F621="",F621=0),OR(G621="",G621=0)),1,IF(AND(OR(F621&lt;=Parámetros!$B$5,F621=0,F621=""),OR(G621&gt;Parámetros!$B$5,G621="",G621=0)),1,IF(AND(F621&gt;Parámetros!$B$5,F621&lt;=Parámetros!$D$5,OR(Listas!G621&gt;Parámetros!$B$5,G621="",G621=0)),1,0)))</f>
        <v>1</v>
      </c>
      <c r="I621" s="113">
        <f>+IF(AND(OR(F621="",F621=0),OR(G621="",G621=0)),1,IF(AND(OR(F621&lt;=Parámetros!$B$8,F621=0,F621=""),OR(G621&gt;Parámetros!$B$8,G621="",G621=0)),1,IF(AND(F621&gt;Parámetros!$B$8,F621&lt;=Parámetros!$D$8,OR(Listas!G621&gt;Parámetros!$B$8,G621="",G621=0)),1,0)))</f>
        <v>1</v>
      </c>
      <c r="J621" s="113">
        <f>IF(H621=1,
IF(AND(OR(F621=0,F621=""),OR(G621=0,G621="")),Parámetros!$D$5-Parámetros!$B$5+1,
IF(AND(OR(F621&lt;=Parámetros!$B$5,F621=0,F621=""),OR(G621&gt;Parámetros!$D$5,G621="",G621=0)),Parámetros!$D$5-Parámetros!$B$5+1,
IF(AND(OR(F621&lt;=Parámetros!$B$5,F621=0,F621=""),G621&lt;=Parámetros!$D$5),IF(OR(G621="",G621=0),Parámetros!$D$5-Parámetros!$B$5+1,G621-Parámetros!$B$5+1),
IF(AND(F621&gt;Parámetros!$B$5,OR(G621&gt;Parámetros!$D$5,G621="",G621=0)),Parámetros!$D$5-F621+1,
IF(AND(F621&gt;Parámetros!$B$5,G621&lt;=Parámetros!$D$5),G621-F621+1))))),0)
-
IF(H621=1,
COUNTIFS('Selección días no hábiles'!A:A,
IF(OR(F621=0,F621="",F621&lt;Parámetros!$B$5),"&gt;="&amp;Parámetros!$B$5,"&gt;="&amp;Listas!F621),
'Selección días no hábiles'!A:A,
IF(OR(G621=0,G621="",G621&gt;=Parámetros!$D$5),"&lt;="&amp;Parámetros!$D$5,"&lt;="&amp;Listas!G621),
'Selección días no hábiles'!C:C,"X"),0)</f>
        <v>43709</v>
      </c>
      <c r="K621" s="113">
        <f>IF(I621=1,
IF(AND(OR(F621=0,F621=""),OR(G621=0,G621="")),Parámetros!$D$8-Parámetros!$B$8+1,
IF(AND(F621&lt;=Parámetros!$B$8,OR(G621&gt;Parámetros!$D$8,G621="",G621=0)),Parámetros!$D$8-Parámetros!$B$8+1,
IF(AND(F621&lt;=Parámetros!$B$8,G621&lt;=Parámetros!$D$8),IF(OR(G621="",G621=0),Parámetros!$D$8-Parámetros!$B$8+1,G621-Parámetros!$B$8+1),
IF(AND(F621&gt;Parámetros!$B$8,OR(G621&gt;Parámetros!$D$8,G621="",G621=0)),Parámetros!$D$8-F621+1,
IF(AND(F621&gt;Parámetros!$B$8,G621&lt;=Parámetros!$D$8),G621-F621+1))))),0)
-
IF(I621=1,
COUNTIFS('Selección días no hábiles'!A:A,
IF(OR(F621=0,F621="",F621&lt;Parámetros!$B$8),"&gt;="&amp;Parámetros!$B$8,"&gt;="&amp;Listas!F621),
'Selección días no hábiles'!A:A,
IF(OR(G621=0,G621="",G621&gt;=Parámetros!$D$8),"&lt;="&amp;Parámetros!$D$8,"&lt;="&amp;Listas!G621),
'Selección días no hábiles'!C:C,"X"),0)</f>
        <v>1</v>
      </c>
    </row>
    <row r="622" spans="1:11">
      <c r="A622" s="23"/>
      <c r="B622" s="152">
        <v>33424619</v>
      </c>
      <c r="C622" s="153" t="s">
        <v>834</v>
      </c>
      <c r="D622" s="153" t="s">
        <v>1837</v>
      </c>
      <c r="E622" s="154" t="s">
        <v>240</v>
      </c>
      <c r="F622" s="146">
        <v>0</v>
      </c>
      <c r="G622" s="146">
        <v>0</v>
      </c>
      <c r="H622" s="113">
        <f>+IF(AND(OR(F622="",F622=0),OR(G622="",G622=0)),1,IF(AND(OR(F622&lt;=Parámetros!$B$5,F622=0,F622=""),OR(G622&gt;Parámetros!$B$5,G622="",G622=0)),1,IF(AND(F622&gt;Parámetros!$B$5,F622&lt;=Parámetros!$D$5,OR(Listas!G622&gt;Parámetros!$B$5,G622="",G622=0)),1,0)))</f>
        <v>1</v>
      </c>
      <c r="I622" s="113">
        <f>+IF(AND(OR(F622="",F622=0),OR(G622="",G622=0)),1,IF(AND(OR(F622&lt;=Parámetros!$B$8,F622=0,F622=""),OR(G622&gt;Parámetros!$B$8,G622="",G622=0)),1,IF(AND(F622&gt;Parámetros!$B$8,F622&lt;=Parámetros!$D$8,OR(Listas!G622&gt;Parámetros!$B$8,G622="",G622=0)),1,0)))</f>
        <v>1</v>
      </c>
      <c r="J622" s="113">
        <f>IF(H622=1,
IF(AND(OR(F622=0,F622=""),OR(G622=0,G622="")),Parámetros!$D$5-Parámetros!$B$5+1,
IF(AND(OR(F622&lt;=Parámetros!$B$5,F622=0,F622=""),OR(G622&gt;Parámetros!$D$5,G622="",G622=0)),Parámetros!$D$5-Parámetros!$B$5+1,
IF(AND(OR(F622&lt;=Parámetros!$B$5,F622=0,F622=""),G622&lt;=Parámetros!$D$5),IF(OR(G622="",G622=0),Parámetros!$D$5-Parámetros!$B$5+1,G622-Parámetros!$B$5+1),
IF(AND(F622&gt;Parámetros!$B$5,OR(G622&gt;Parámetros!$D$5,G622="",G622=0)),Parámetros!$D$5-F622+1,
IF(AND(F622&gt;Parámetros!$B$5,G622&lt;=Parámetros!$D$5),G622-F622+1))))),0)
-
IF(H622=1,
COUNTIFS('Selección días no hábiles'!A:A,
IF(OR(F622=0,F622="",F622&lt;Parámetros!$B$5),"&gt;="&amp;Parámetros!$B$5,"&gt;="&amp;Listas!F622),
'Selección días no hábiles'!A:A,
IF(OR(G622=0,G622="",G622&gt;=Parámetros!$D$5),"&lt;="&amp;Parámetros!$D$5,"&lt;="&amp;Listas!G622),
'Selección días no hábiles'!C:C,"X"),0)</f>
        <v>43709</v>
      </c>
      <c r="K622" s="113">
        <f>IF(I622=1,
IF(AND(OR(F622=0,F622=""),OR(G622=0,G622="")),Parámetros!$D$8-Parámetros!$B$8+1,
IF(AND(F622&lt;=Parámetros!$B$8,OR(G622&gt;Parámetros!$D$8,G622="",G622=0)),Parámetros!$D$8-Parámetros!$B$8+1,
IF(AND(F622&lt;=Parámetros!$B$8,G622&lt;=Parámetros!$D$8),IF(OR(G622="",G622=0),Parámetros!$D$8-Parámetros!$B$8+1,G622-Parámetros!$B$8+1),
IF(AND(F622&gt;Parámetros!$B$8,OR(G622&gt;Parámetros!$D$8,G622="",G622=0)),Parámetros!$D$8-F622+1,
IF(AND(F622&gt;Parámetros!$B$8,G622&lt;=Parámetros!$D$8),G622-F622+1))))),0)
-
IF(I622=1,
COUNTIFS('Selección días no hábiles'!A:A,
IF(OR(F622=0,F622="",F622&lt;Parámetros!$B$8),"&gt;="&amp;Parámetros!$B$8,"&gt;="&amp;Listas!F622),
'Selección días no hábiles'!A:A,
IF(OR(G622=0,G622="",G622&gt;=Parámetros!$D$8),"&lt;="&amp;Parámetros!$D$8,"&lt;="&amp;Listas!G622),
'Selección días no hábiles'!C:C,"X"),0)</f>
        <v>1</v>
      </c>
    </row>
    <row r="623" spans="1:11">
      <c r="A623" s="23"/>
      <c r="B623" s="152">
        <v>33876730</v>
      </c>
      <c r="C623" s="153" t="s">
        <v>835</v>
      </c>
      <c r="D623" s="153" t="s">
        <v>1869</v>
      </c>
      <c r="E623" s="154" t="s">
        <v>240</v>
      </c>
      <c r="F623" s="146">
        <v>0</v>
      </c>
      <c r="G623" s="146">
        <v>0</v>
      </c>
      <c r="H623" s="113">
        <f>+IF(AND(OR(F623="",F623=0),OR(G623="",G623=0)),1,IF(AND(OR(F623&lt;=Parámetros!$B$5,F623=0,F623=""),OR(G623&gt;Parámetros!$B$5,G623="",G623=0)),1,IF(AND(F623&gt;Parámetros!$B$5,F623&lt;=Parámetros!$D$5,OR(Listas!G623&gt;Parámetros!$B$5,G623="",G623=0)),1,0)))</f>
        <v>1</v>
      </c>
      <c r="I623" s="113">
        <f>+IF(AND(OR(F623="",F623=0),OR(G623="",G623=0)),1,IF(AND(OR(F623&lt;=Parámetros!$B$8,F623=0,F623=""),OR(G623&gt;Parámetros!$B$8,G623="",G623=0)),1,IF(AND(F623&gt;Parámetros!$B$8,F623&lt;=Parámetros!$D$8,OR(Listas!G623&gt;Parámetros!$B$8,G623="",G623=0)),1,0)))</f>
        <v>1</v>
      </c>
      <c r="J623" s="113">
        <f>IF(H623=1,
IF(AND(OR(F623=0,F623=""),OR(G623=0,G623="")),Parámetros!$D$5-Parámetros!$B$5+1,
IF(AND(OR(F623&lt;=Parámetros!$B$5,F623=0,F623=""),OR(G623&gt;Parámetros!$D$5,G623="",G623=0)),Parámetros!$D$5-Parámetros!$B$5+1,
IF(AND(OR(F623&lt;=Parámetros!$B$5,F623=0,F623=""),G623&lt;=Parámetros!$D$5),IF(OR(G623="",G623=0),Parámetros!$D$5-Parámetros!$B$5+1,G623-Parámetros!$B$5+1),
IF(AND(F623&gt;Parámetros!$B$5,OR(G623&gt;Parámetros!$D$5,G623="",G623=0)),Parámetros!$D$5-F623+1,
IF(AND(F623&gt;Parámetros!$B$5,G623&lt;=Parámetros!$D$5),G623-F623+1))))),0)
-
IF(H623=1,
COUNTIFS('Selección días no hábiles'!A:A,
IF(OR(F623=0,F623="",F623&lt;Parámetros!$B$5),"&gt;="&amp;Parámetros!$B$5,"&gt;="&amp;Listas!F623),
'Selección días no hábiles'!A:A,
IF(OR(G623=0,G623="",G623&gt;=Parámetros!$D$5),"&lt;="&amp;Parámetros!$D$5,"&lt;="&amp;Listas!G623),
'Selección días no hábiles'!C:C,"X"),0)</f>
        <v>43709</v>
      </c>
      <c r="K623" s="113">
        <f>IF(I623=1,
IF(AND(OR(F623=0,F623=""),OR(G623=0,G623="")),Parámetros!$D$8-Parámetros!$B$8+1,
IF(AND(F623&lt;=Parámetros!$B$8,OR(G623&gt;Parámetros!$D$8,G623="",G623=0)),Parámetros!$D$8-Parámetros!$B$8+1,
IF(AND(F623&lt;=Parámetros!$B$8,G623&lt;=Parámetros!$D$8),IF(OR(G623="",G623=0),Parámetros!$D$8-Parámetros!$B$8+1,G623-Parámetros!$B$8+1),
IF(AND(F623&gt;Parámetros!$B$8,OR(G623&gt;Parámetros!$D$8,G623="",G623=0)),Parámetros!$D$8-F623+1,
IF(AND(F623&gt;Parámetros!$B$8,G623&lt;=Parámetros!$D$8),G623-F623+1))))),0)
-
IF(I623=1,
COUNTIFS('Selección días no hábiles'!A:A,
IF(OR(F623=0,F623="",F623&lt;Parámetros!$B$8),"&gt;="&amp;Parámetros!$B$8,"&gt;="&amp;Listas!F623),
'Selección días no hábiles'!A:A,
IF(OR(G623=0,G623="",G623&gt;=Parámetros!$D$8),"&lt;="&amp;Parámetros!$D$8,"&lt;="&amp;Listas!G623),
'Selección días no hábiles'!C:C,"X"),0)</f>
        <v>1</v>
      </c>
    </row>
    <row r="624" spans="1:11">
      <c r="A624" s="23"/>
      <c r="B624" s="152">
        <v>30489497</v>
      </c>
      <c r="C624" s="153" t="s">
        <v>836</v>
      </c>
      <c r="D624" s="153" t="s">
        <v>1870</v>
      </c>
      <c r="E624" s="154" t="s">
        <v>240</v>
      </c>
      <c r="F624" s="146">
        <v>0</v>
      </c>
      <c r="G624" s="146">
        <v>0</v>
      </c>
      <c r="H624" s="113">
        <f>+IF(AND(OR(F624="",F624=0),OR(G624="",G624=0)),1,IF(AND(OR(F624&lt;=Parámetros!$B$5,F624=0,F624=""),OR(G624&gt;Parámetros!$B$5,G624="",G624=0)),1,IF(AND(F624&gt;Parámetros!$B$5,F624&lt;=Parámetros!$D$5,OR(Listas!G624&gt;Parámetros!$B$5,G624="",G624=0)),1,0)))</f>
        <v>1</v>
      </c>
      <c r="I624" s="113">
        <f>+IF(AND(OR(F624="",F624=0),OR(G624="",G624=0)),1,IF(AND(OR(F624&lt;=Parámetros!$B$8,F624=0,F624=""),OR(G624&gt;Parámetros!$B$8,G624="",G624=0)),1,IF(AND(F624&gt;Parámetros!$B$8,F624&lt;=Parámetros!$D$8,OR(Listas!G624&gt;Parámetros!$B$8,G624="",G624=0)),1,0)))</f>
        <v>1</v>
      </c>
      <c r="J624" s="113">
        <f>IF(H624=1,
IF(AND(OR(F624=0,F624=""),OR(G624=0,G624="")),Parámetros!$D$5-Parámetros!$B$5+1,
IF(AND(OR(F624&lt;=Parámetros!$B$5,F624=0,F624=""),OR(G624&gt;Parámetros!$D$5,G624="",G624=0)),Parámetros!$D$5-Parámetros!$B$5+1,
IF(AND(OR(F624&lt;=Parámetros!$B$5,F624=0,F624=""),G624&lt;=Parámetros!$D$5),IF(OR(G624="",G624=0),Parámetros!$D$5-Parámetros!$B$5+1,G624-Parámetros!$B$5+1),
IF(AND(F624&gt;Parámetros!$B$5,OR(G624&gt;Parámetros!$D$5,G624="",G624=0)),Parámetros!$D$5-F624+1,
IF(AND(F624&gt;Parámetros!$B$5,G624&lt;=Parámetros!$D$5),G624-F624+1))))),0)
-
IF(H624=1,
COUNTIFS('Selección días no hábiles'!A:A,
IF(OR(F624=0,F624="",F624&lt;Parámetros!$B$5),"&gt;="&amp;Parámetros!$B$5,"&gt;="&amp;Listas!F624),
'Selección días no hábiles'!A:A,
IF(OR(G624=0,G624="",G624&gt;=Parámetros!$D$5),"&lt;="&amp;Parámetros!$D$5,"&lt;="&amp;Listas!G624),
'Selección días no hábiles'!C:C,"X"),0)</f>
        <v>43709</v>
      </c>
      <c r="K624" s="113">
        <f>IF(I624=1,
IF(AND(OR(F624=0,F624=""),OR(G624=0,G624="")),Parámetros!$D$8-Parámetros!$B$8+1,
IF(AND(F624&lt;=Parámetros!$B$8,OR(G624&gt;Parámetros!$D$8,G624="",G624=0)),Parámetros!$D$8-Parámetros!$B$8+1,
IF(AND(F624&lt;=Parámetros!$B$8,G624&lt;=Parámetros!$D$8),IF(OR(G624="",G624=0),Parámetros!$D$8-Parámetros!$B$8+1,G624-Parámetros!$B$8+1),
IF(AND(F624&gt;Parámetros!$B$8,OR(G624&gt;Parámetros!$D$8,G624="",G624=0)),Parámetros!$D$8-F624+1,
IF(AND(F624&gt;Parámetros!$B$8,G624&lt;=Parámetros!$D$8),G624-F624+1))))),0)
-
IF(I624=1,
COUNTIFS('Selección días no hábiles'!A:A,
IF(OR(F624=0,F624="",F624&lt;Parámetros!$B$8),"&gt;="&amp;Parámetros!$B$8,"&gt;="&amp;Listas!F624),
'Selección días no hábiles'!A:A,
IF(OR(G624=0,G624="",G624&gt;=Parámetros!$D$8),"&lt;="&amp;Parámetros!$D$8,"&lt;="&amp;Listas!G624),
'Selección días no hábiles'!C:C,"X"),0)</f>
        <v>1</v>
      </c>
    </row>
    <row r="625" spans="1:11">
      <c r="A625" s="23"/>
      <c r="B625" s="152">
        <v>31628218</v>
      </c>
      <c r="C625" s="153" t="s">
        <v>837</v>
      </c>
      <c r="D625" s="153" t="s">
        <v>1871</v>
      </c>
      <c r="E625" s="154" t="s">
        <v>240</v>
      </c>
      <c r="F625" s="146">
        <v>0</v>
      </c>
      <c r="G625" s="146">
        <v>0</v>
      </c>
      <c r="H625" s="113">
        <f>+IF(AND(OR(F625="",F625=0),OR(G625="",G625=0)),1,IF(AND(OR(F625&lt;=Parámetros!$B$5,F625=0,F625=""),OR(G625&gt;Parámetros!$B$5,G625="",G625=0)),1,IF(AND(F625&gt;Parámetros!$B$5,F625&lt;=Parámetros!$D$5,OR(Listas!G625&gt;Parámetros!$B$5,G625="",G625=0)),1,0)))</f>
        <v>1</v>
      </c>
      <c r="I625" s="113">
        <f>+IF(AND(OR(F625="",F625=0),OR(G625="",G625=0)),1,IF(AND(OR(F625&lt;=Parámetros!$B$8,F625=0,F625=""),OR(G625&gt;Parámetros!$B$8,G625="",G625=0)),1,IF(AND(F625&gt;Parámetros!$B$8,F625&lt;=Parámetros!$D$8,OR(Listas!G625&gt;Parámetros!$B$8,G625="",G625=0)),1,0)))</f>
        <v>1</v>
      </c>
      <c r="J625" s="113">
        <f>IF(H625=1,
IF(AND(OR(F625=0,F625=""),OR(G625=0,G625="")),Parámetros!$D$5-Parámetros!$B$5+1,
IF(AND(OR(F625&lt;=Parámetros!$B$5,F625=0,F625=""),OR(G625&gt;Parámetros!$D$5,G625="",G625=0)),Parámetros!$D$5-Parámetros!$B$5+1,
IF(AND(OR(F625&lt;=Parámetros!$B$5,F625=0,F625=""),G625&lt;=Parámetros!$D$5),IF(OR(G625="",G625=0),Parámetros!$D$5-Parámetros!$B$5+1,G625-Parámetros!$B$5+1),
IF(AND(F625&gt;Parámetros!$B$5,OR(G625&gt;Parámetros!$D$5,G625="",G625=0)),Parámetros!$D$5-F625+1,
IF(AND(F625&gt;Parámetros!$B$5,G625&lt;=Parámetros!$D$5),G625-F625+1))))),0)
-
IF(H625=1,
COUNTIFS('Selección días no hábiles'!A:A,
IF(OR(F625=0,F625="",F625&lt;Parámetros!$B$5),"&gt;="&amp;Parámetros!$B$5,"&gt;="&amp;Listas!F625),
'Selección días no hábiles'!A:A,
IF(OR(G625=0,G625="",G625&gt;=Parámetros!$D$5),"&lt;="&amp;Parámetros!$D$5,"&lt;="&amp;Listas!G625),
'Selección días no hábiles'!C:C,"X"),0)</f>
        <v>43709</v>
      </c>
      <c r="K625" s="113">
        <f>IF(I625=1,
IF(AND(OR(F625=0,F625=""),OR(G625=0,G625="")),Parámetros!$D$8-Parámetros!$B$8+1,
IF(AND(F625&lt;=Parámetros!$B$8,OR(G625&gt;Parámetros!$D$8,G625="",G625=0)),Parámetros!$D$8-Parámetros!$B$8+1,
IF(AND(F625&lt;=Parámetros!$B$8,G625&lt;=Parámetros!$D$8),IF(OR(G625="",G625=0),Parámetros!$D$8-Parámetros!$B$8+1,G625-Parámetros!$B$8+1),
IF(AND(F625&gt;Parámetros!$B$8,OR(G625&gt;Parámetros!$D$8,G625="",G625=0)),Parámetros!$D$8-F625+1,
IF(AND(F625&gt;Parámetros!$B$8,G625&lt;=Parámetros!$D$8),G625-F625+1))))),0)
-
IF(I625=1,
COUNTIFS('Selección días no hábiles'!A:A,
IF(OR(F625=0,F625="",F625&lt;Parámetros!$B$8),"&gt;="&amp;Parámetros!$B$8,"&gt;="&amp;Listas!F625),
'Selección días no hábiles'!A:A,
IF(OR(G625=0,G625="",G625&gt;=Parámetros!$D$8),"&lt;="&amp;Parámetros!$D$8,"&lt;="&amp;Listas!G625),
'Selección días no hábiles'!C:C,"X"),0)</f>
        <v>1</v>
      </c>
    </row>
    <row r="626" spans="1:11">
      <c r="A626" s="23"/>
      <c r="B626" s="152">
        <v>28658587</v>
      </c>
      <c r="C626" s="153" t="s">
        <v>838</v>
      </c>
      <c r="D626" s="153" t="s">
        <v>726</v>
      </c>
      <c r="E626" s="154" t="s">
        <v>240</v>
      </c>
      <c r="F626" s="146">
        <v>0</v>
      </c>
      <c r="G626" s="146">
        <v>0</v>
      </c>
      <c r="H626" s="113">
        <f>+IF(AND(OR(F626="",F626=0),OR(G626="",G626=0)),1,IF(AND(OR(F626&lt;=Parámetros!$B$5,F626=0,F626=""),OR(G626&gt;Parámetros!$B$5,G626="",G626=0)),1,IF(AND(F626&gt;Parámetros!$B$5,F626&lt;=Parámetros!$D$5,OR(Listas!G626&gt;Parámetros!$B$5,G626="",G626=0)),1,0)))</f>
        <v>1</v>
      </c>
      <c r="I626" s="113">
        <f>+IF(AND(OR(F626="",F626=0),OR(G626="",G626=0)),1,IF(AND(OR(F626&lt;=Parámetros!$B$8,F626=0,F626=""),OR(G626&gt;Parámetros!$B$8,G626="",G626=0)),1,IF(AND(F626&gt;Parámetros!$B$8,F626&lt;=Parámetros!$D$8,OR(Listas!G626&gt;Parámetros!$B$8,G626="",G626=0)),1,0)))</f>
        <v>1</v>
      </c>
      <c r="J626" s="113">
        <f>IF(H626=1,
IF(AND(OR(F626=0,F626=""),OR(G626=0,G626="")),Parámetros!$D$5-Parámetros!$B$5+1,
IF(AND(OR(F626&lt;=Parámetros!$B$5,F626=0,F626=""),OR(G626&gt;Parámetros!$D$5,G626="",G626=0)),Parámetros!$D$5-Parámetros!$B$5+1,
IF(AND(OR(F626&lt;=Parámetros!$B$5,F626=0,F626=""),G626&lt;=Parámetros!$D$5),IF(OR(G626="",G626=0),Parámetros!$D$5-Parámetros!$B$5+1,G626-Parámetros!$B$5+1),
IF(AND(F626&gt;Parámetros!$B$5,OR(G626&gt;Parámetros!$D$5,G626="",G626=0)),Parámetros!$D$5-F626+1,
IF(AND(F626&gt;Parámetros!$B$5,G626&lt;=Parámetros!$D$5),G626-F626+1))))),0)
-
IF(H626=1,
COUNTIFS('Selección días no hábiles'!A:A,
IF(OR(F626=0,F626="",F626&lt;Parámetros!$B$5),"&gt;="&amp;Parámetros!$B$5,"&gt;="&amp;Listas!F626),
'Selección días no hábiles'!A:A,
IF(OR(G626=0,G626="",G626&gt;=Parámetros!$D$5),"&lt;="&amp;Parámetros!$D$5,"&lt;="&amp;Listas!G626),
'Selección días no hábiles'!C:C,"X"),0)</f>
        <v>43709</v>
      </c>
      <c r="K626" s="113">
        <f>IF(I626=1,
IF(AND(OR(F626=0,F626=""),OR(G626=0,G626="")),Parámetros!$D$8-Parámetros!$B$8+1,
IF(AND(F626&lt;=Parámetros!$B$8,OR(G626&gt;Parámetros!$D$8,G626="",G626=0)),Parámetros!$D$8-Parámetros!$B$8+1,
IF(AND(F626&lt;=Parámetros!$B$8,G626&lt;=Parámetros!$D$8),IF(OR(G626="",G626=0),Parámetros!$D$8-Parámetros!$B$8+1,G626-Parámetros!$B$8+1),
IF(AND(F626&gt;Parámetros!$B$8,OR(G626&gt;Parámetros!$D$8,G626="",G626=0)),Parámetros!$D$8-F626+1,
IF(AND(F626&gt;Parámetros!$B$8,G626&lt;=Parámetros!$D$8),G626-F626+1))))),0)
-
IF(I626=1,
COUNTIFS('Selección días no hábiles'!A:A,
IF(OR(F626=0,F626="",F626&lt;Parámetros!$B$8),"&gt;="&amp;Parámetros!$B$8,"&gt;="&amp;Listas!F626),
'Selección días no hábiles'!A:A,
IF(OR(G626=0,G626="",G626&gt;=Parámetros!$D$8),"&lt;="&amp;Parámetros!$D$8,"&lt;="&amp;Listas!G626),
'Selección días no hábiles'!C:C,"X"),0)</f>
        <v>1</v>
      </c>
    </row>
    <row r="627" spans="1:11">
      <c r="A627" s="23"/>
      <c r="B627" s="152">
        <v>29142452</v>
      </c>
      <c r="C627" s="153" t="s">
        <v>839</v>
      </c>
      <c r="D627" s="153" t="s">
        <v>1763</v>
      </c>
      <c r="E627" s="154" t="s">
        <v>240</v>
      </c>
      <c r="F627" s="146">
        <v>0</v>
      </c>
      <c r="G627" s="146">
        <v>0</v>
      </c>
      <c r="H627" s="113">
        <f>+IF(AND(OR(F627="",F627=0),OR(G627="",G627=0)),1,IF(AND(OR(F627&lt;=Parámetros!$B$5,F627=0,F627=""),OR(G627&gt;Parámetros!$B$5,G627="",G627=0)),1,IF(AND(F627&gt;Parámetros!$B$5,F627&lt;=Parámetros!$D$5,OR(Listas!G627&gt;Parámetros!$B$5,G627="",G627=0)),1,0)))</f>
        <v>1</v>
      </c>
      <c r="I627" s="113">
        <f>+IF(AND(OR(F627="",F627=0),OR(G627="",G627=0)),1,IF(AND(OR(F627&lt;=Parámetros!$B$8,F627=0,F627=""),OR(G627&gt;Parámetros!$B$8,G627="",G627=0)),1,IF(AND(F627&gt;Parámetros!$B$8,F627&lt;=Parámetros!$D$8,OR(Listas!G627&gt;Parámetros!$B$8,G627="",G627=0)),1,0)))</f>
        <v>1</v>
      </c>
      <c r="J627" s="113">
        <f>IF(H627=1,
IF(AND(OR(F627=0,F627=""),OR(G627=0,G627="")),Parámetros!$D$5-Parámetros!$B$5+1,
IF(AND(OR(F627&lt;=Parámetros!$B$5,F627=0,F627=""),OR(G627&gt;Parámetros!$D$5,G627="",G627=0)),Parámetros!$D$5-Parámetros!$B$5+1,
IF(AND(OR(F627&lt;=Parámetros!$B$5,F627=0,F627=""),G627&lt;=Parámetros!$D$5),IF(OR(G627="",G627=0),Parámetros!$D$5-Parámetros!$B$5+1,G627-Parámetros!$B$5+1),
IF(AND(F627&gt;Parámetros!$B$5,OR(G627&gt;Parámetros!$D$5,G627="",G627=0)),Parámetros!$D$5-F627+1,
IF(AND(F627&gt;Parámetros!$B$5,G627&lt;=Parámetros!$D$5),G627-F627+1))))),0)
-
IF(H627=1,
COUNTIFS('Selección días no hábiles'!A:A,
IF(OR(F627=0,F627="",F627&lt;Parámetros!$B$5),"&gt;="&amp;Parámetros!$B$5,"&gt;="&amp;Listas!F627),
'Selección días no hábiles'!A:A,
IF(OR(G627=0,G627="",G627&gt;=Parámetros!$D$5),"&lt;="&amp;Parámetros!$D$5,"&lt;="&amp;Listas!G627),
'Selección días no hábiles'!C:C,"X"),0)</f>
        <v>43709</v>
      </c>
      <c r="K627" s="113">
        <f>IF(I627=1,
IF(AND(OR(F627=0,F627=""),OR(G627=0,G627="")),Parámetros!$D$8-Parámetros!$B$8+1,
IF(AND(F627&lt;=Parámetros!$B$8,OR(G627&gt;Parámetros!$D$8,G627="",G627=0)),Parámetros!$D$8-Parámetros!$B$8+1,
IF(AND(F627&lt;=Parámetros!$B$8,G627&lt;=Parámetros!$D$8),IF(OR(G627="",G627=0),Parámetros!$D$8-Parámetros!$B$8+1,G627-Parámetros!$B$8+1),
IF(AND(F627&gt;Parámetros!$B$8,OR(G627&gt;Parámetros!$D$8,G627="",G627=0)),Parámetros!$D$8-F627+1,
IF(AND(F627&gt;Parámetros!$B$8,G627&lt;=Parámetros!$D$8),G627-F627+1))))),0)
-
IF(I627=1,
COUNTIFS('Selección días no hábiles'!A:A,
IF(OR(F627=0,F627="",F627&lt;Parámetros!$B$8),"&gt;="&amp;Parámetros!$B$8,"&gt;="&amp;Listas!F627),
'Selección días no hábiles'!A:A,
IF(OR(G627=0,G627="",G627&gt;=Parámetros!$D$8),"&lt;="&amp;Parámetros!$D$8,"&lt;="&amp;Listas!G627),
'Selección días no hábiles'!C:C,"X"),0)</f>
        <v>1</v>
      </c>
    </row>
    <row r="628" spans="1:11">
      <c r="A628" s="23"/>
      <c r="B628" s="152">
        <v>33212869</v>
      </c>
      <c r="C628" s="153" t="s">
        <v>840</v>
      </c>
      <c r="D628" s="153" t="s">
        <v>1551</v>
      </c>
      <c r="E628" s="154" t="s">
        <v>240</v>
      </c>
      <c r="F628" s="146">
        <v>0</v>
      </c>
      <c r="G628" s="146">
        <v>0</v>
      </c>
      <c r="H628" s="113">
        <f>+IF(AND(OR(F628="",F628=0),OR(G628="",G628=0)),1,IF(AND(OR(F628&lt;=Parámetros!$B$5,F628=0,F628=""),OR(G628&gt;Parámetros!$B$5,G628="",G628=0)),1,IF(AND(F628&gt;Parámetros!$B$5,F628&lt;=Parámetros!$D$5,OR(Listas!G628&gt;Parámetros!$B$5,G628="",G628=0)),1,0)))</f>
        <v>1</v>
      </c>
      <c r="I628" s="113">
        <f>+IF(AND(OR(F628="",F628=0),OR(G628="",G628=0)),1,IF(AND(OR(F628&lt;=Parámetros!$B$8,F628=0,F628=""),OR(G628&gt;Parámetros!$B$8,G628="",G628=0)),1,IF(AND(F628&gt;Parámetros!$B$8,F628&lt;=Parámetros!$D$8,OR(Listas!G628&gt;Parámetros!$B$8,G628="",G628=0)),1,0)))</f>
        <v>1</v>
      </c>
      <c r="J628" s="113">
        <f>IF(H628=1,
IF(AND(OR(F628=0,F628=""),OR(G628=0,G628="")),Parámetros!$D$5-Parámetros!$B$5+1,
IF(AND(OR(F628&lt;=Parámetros!$B$5,F628=0,F628=""),OR(G628&gt;Parámetros!$D$5,G628="",G628=0)),Parámetros!$D$5-Parámetros!$B$5+1,
IF(AND(OR(F628&lt;=Parámetros!$B$5,F628=0,F628=""),G628&lt;=Parámetros!$D$5),IF(OR(G628="",G628=0),Parámetros!$D$5-Parámetros!$B$5+1,G628-Parámetros!$B$5+1),
IF(AND(F628&gt;Parámetros!$B$5,OR(G628&gt;Parámetros!$D$5,G628="",G628=0)),Parámetros!$D$5-F628+1,
IF(AND(F628&gt;Parámetros!$B$5,G628&lt;=Parámetros!$D$5),G628-F628+1))))),0)
-
IF(H628=1,
COUNTIFS('Selección días no hábiles'!A:A,
IF(OR(F628=0,F628="",F628&lt;Parámetros!$B$5),"&gt;="&amp;Parámetros!$B$5,"&gt;="&amp;Listas!F628),
'Selección días no hábiles'!A:A,
IF(OR(G628=0,G628="",G628&gt;=Parámetros!$D$5),"&lt;="&amp;Parámetros!$D$5,"&lt;="&amp;Listas!G628),
'Selección días no hábiles'!C:C,"X"),0)</f>
        <v>43709</v>
      </c>
      <c r="K628" s="113">
        <f>IF(I628=1,
IF(AND(OR(F628=0,F628=""),OR(G628=0,G628="")),Parámetros!$D$8-Parámetros!$B$8+1,
IF(AND(F628&lt;=Parámetros!$B$8,OR(G628&gt;Parámetros!$D$8,G628="",G628=0)),Parámetros!$D$8-Parámetros!$B$8+1,
IF(AND(F628&lt;=Parámetros!$B$8,G628&lt;=Parámetros!$D$8),IF(OR(G628="",G628=0),Parámetros!$D$8-Parámetros!$B$8+1,G628-Parámetros!$B$8+1),
IF(AND(F628&gt;Parámetros!$B$8,OR(G628&gt;Parámetros!$D$8,G628="",G628=0)),Parámetros!$D$8-F628+1,
IF(AND(F628&gt;Parámetros!$B$8,G628&lt;=Parámetros!$D$8),G628-F628+1))))),0)
-
IF(I628=1,
COUNTIFS('Selección días no hábiles'!A:A,
IF(OR(F628=0,F628="",F628&lt;Parámetros!$B$8),"&gt;="&amp;Parámetros!$B$8,"&gt;="&amp;Listas!F628),
'Selección días no hábiles'!A:A,
IF(OR(G628=0,G628="",G628&gt;=Parámetros!$D$8),"&lt;="&amp;Parámetros!$D$8,"&lt;="&amp;Listas!G628),
'Selección días no hábiles'!C:C,"X"),0)</f>
        <v>1</v>
      </c>
    </row>
    <row r="629" spans="1:11">
      <c r="A629" s="23"/>
      <c r="B629" s="152">
        <v>33829738</v>
      </c>
      <c r="C629" s="153" t="s">
        <v>42</v>
      </c>
      <c r="D629" s="153" t="s">
        <v>1625</v>
      </c>
      <c r="E629" s="154" t="s">
        <v>239</v>
      </c>
      <c r="F629" s="146">
        <v>0</v>
      </c>
      <c r="G629" s="146">
        <v>0</v>
      </c>
      <c r="H629" s="113">
        <f>+IF(AND(OR(F629="",F629=0),OR(G629="",G629=0)),1,IF(AND(OR(F629&lt;=Parámetros!$B$5,F629=0,F629=""),OR(G629&gt;Parámetros!$B$5,G629="",G629=0)),1,IF(AND(F629&gt;Parámetros!$B$5,F629&lt;=Parámetros!$D$5,OR(Listas!G629&gt;Parámetros!$B$5,G629="",G629=0)),1,0)))</f>
        <v>1</v>
      </c>
      <c r="I629" s="113">
        <f>+IF(AND(OR(F629="",F629=0),OR(G629="",G629=0)),1,IF(AND(OR(F629&lt;=Parámetros!$B$8,F629=0,F629=""),OR(G629&gt;Parámetros!$B$8,G629="",G629=0)),1,IF(AND(F629&gt;Parámetros!$B$8,F629&lt;=Parámetros!$D$8,OR(Listas!G629&gt;Parámetros!$B$8,G629="",G629=0)),1,0)))</f>
        <v>1</v>
      </c>
      <c r="J629" s="113">
        <f>IF(H629=1,
IF(AND(OR(F629=0,F629=""),OR(G629=0,G629="")),Parámetros!$D$5-Parámetros!$B$5+1,
IF(AND(OR(F629&lt;=Parámetros!$B$5,F629=0,F629=""),OR(G629&gt;Parámetros!$D$5,G629="",G629=0)),Parámetros!$D$5-Parámetros!$B$5+1,
IF(AND(OR(F629&lt;=Parámetros!$B$5,F629=0,F629=""),G629&lt;=Parámetros!$D$5),IF(OR(G629="",G629=0),Parámetros!$D$5-Parámetros!$B$5+1,G629-Parámetros!$B$5+1),
IF(AND(F629&gt;Parámetros!$B$5,OR(G629&gt;Parámetros!$D$5,G629="",G629=0)),Parámetros!$D$5-F629+1,
IF(AND(F629&gt;Parámetros!$B$5,G629&lt;=Parámetros!$D$5),G629-F629+1))))),0)
-
IF(H629=1,
COUNTIFS('Selección días no hábiles'!A:A,
IF(OR(F629=0,F629="",F629&lt;Parámetros!$B$5),"&gt;="&amp;Parámetros!$B$5,"&gt;="&amp;Listas!F629),
'Selección días no hábiles'!A:A,
IF(OR(G629=0,G629="",G629&gt;=Parámetros!$D$5),"&lt;="&amp;Parámetros!$D$5,"&lt;="&amp;Listas!G629),
'Selección días no hábiles'!C:C,"X"),0)</f>
        <v>43709</v>
      </c>
      <c r="K629" s="113">
        <f>IF(I629=1,
IF(AND(OR(F629=0,F629=""),OR(G629=0,G629="")),Parámetros!$D$8-Parámetros!$B$8+1,
IF(AND(F629&lt;=Parámetros!$B$8,OR(G629&gt;Parámetros!$D$8,G629="",G629=0)),Parámetros!$D$8-Parámetros!$B$8+1,
IF(AND(F629&lt;=Parámetros!$B$8,G629&lt;=Parámetros!$D$8),IF(OR(G629="",G629=0),Parámetros!$D$8-Parámetros!$B$8+1,G629-Parámetros!$B$8+1),
IF(AND(F629&gt;Parámetros!$B$8,OR(G629&gt;Parámetros!$D$8,G629="",G629=0)),Parámetros!$D$8-F629+1,
IF(AND(F629&gt;Parámetros!$B$8,G629&lt;=Parámetros!$D$8),G629-F629+1))))),0)
-
IF(I629=1,
COUNTIFS('Selección días no hábiles'!A:A,
IF(OR(F629=0,F629="",F629&lt;Parámetros!$B$8),"&gt;="&amp;Parámetros!$B$8,"&gt;="&amp;Listas!F629),
'Selección días no hábiles'!A:A,
IF(OR(G629=0,G629="",G629&gt;=Parámetros!$D$8),"&lt;="&amp;Parámetros!$D$8,"&lt;="&amp;Listas!G629),
'Selección días no hábiles'!C:C,"X"),0)</f>
        <v>1</v>
      </c>
    </row>
    <row r="630" spans="1:11">
      <c r="A630" s="23"/>
      <c r="B630" s="152">
        <v>10585882</v>
      </c>
      <c r="C630" s="153" t="s">
        <v>841</v>
      </c>
      <c r="D630" s="153" t="s">
        <v>1872</v>
      </c>
      <c r="E630" s="154" t="s">
        <v>239</v>
      </c>
      <c r="F630" s="146">
        <v>0</v>
      </c>
      <c r="G630" s="146">
        <v>0</v>
      </c>
      <c r="H630" s="113">
        <f>+IF(AND(OR(F630="",F630=0),OR(G630="",G630=0)),1,IF(AND(OR(F630&lt;=Parámetros!$B$5,F630=0,F630=""),OR(G630&gt;Parámetros!$B$5,G630="",G630=0)),1,IF(AND(F630&gt;Parámetros!$B$5,F630&lt;=Parámetros!$D$5,OR(Listas!G630&gt;Parámetros!$B$5,G630="",G630=0)),1,0)))</f>
        <v>1</v>
      </c>
      <c r="I630" s="113">
        <f>+IF(AND(OR(F630="",F630=0),OR(G630="",G630=0)),1,IF(AND(OR(F630&lt;=Parámetros!$B$8,F630=0,F630=""),OR(G630&gt;Parámetros!$B$8,G630="",G630=0)),1,IF(AND(F630&gt;Parámetros!$B$8,F630&lt;=Parámetros!$D$8,OR(Listas!G630&gt;Parámetros!$B$8,G630="",G630=0)),1,0)))</f>
        <v>1</v>
      </c>
      <c r="J630" s="113">
        <f>IF(H630=1,
IF(AND(OR(F630=0,F630=""),OR(G630=0,G630="")),Parámetros!$D$5-Parámetros!$B$5+1,
IF(AND(OR(F630&lt;=Parámetros!$B$5,F630=0,F630=""),OR(G630&gt;Parámetros!$D$5,G630="",G630=0)),Parámetros!$D$5-Parámetros!$B$5+1,
IF(AND(OR(F630&lt;=Parámetros!$B$5,F630=0,F630=""),G630&lt;=Parámetros!$D$5),IF(OR(G630="",G630=0),Parámetros!$D$5-Parámetros!$B$5+1,G630-Parámetros!$B$5+1),
IF(AND(F630&gt;Parámetros!$B$5,OR(G630&gt;Parámetros!$D$5,G630="",G630=0)),Parámetros!$D$5-F630+1,
IF(AND(F630&gt;Parámetros!$B$5,G630&lt;=Parámetros!$D$5),G630-F630+1))))),0)
-
IF(H630=1,
COUNTIFS('Selección días no hábiles'!A:A,
IF(OR(F630=0,F630="",F630&lt;Parámetros!$B$5),"&gt;="&amp;Parámetros!$B$5,"&gt;="&amp;Listas!F630),
'Selección días no hábiles'!A:A,
IF(OR(G630=0,G630="",G630&gt;=Parámetros!$D$5),"&lt;="&amp;Parámetros!$D$5,"&lt;="&amp;Listas!G630),
'Selección días no hábiles'!C:C,"X"),0)</f>
        <v>43709</v>
      </c>
      <c r="K630" s="113">
        <f>IF(I630=1,
IF(AND(OR(F630=0,F630=""),OR(G630=0,G630="")),Parámetros!$D$8-Parámetros!$B$8+1,
IF(AND(F630&lt;=Parámetros!$B$8,OR(G630&gt;Parámetros!$D$8,G630="",G630=0)),Parámetros!$D$8-Parámetros!$B$8+1,
IF(AND(F630&lt;=Parámetros!$B$8,G630&lt;=Parámetros!$D$8),IF(OR(G630="",G630=0),Parámetros!$D$8-Parámetros!$B$8+1,G630-Parámetros!$B$8+1),
IF(AND(F630&gt;Parámetros!$B$8,OR(G630&gt;Parámetros!$D$8,G630="",G630=0)),Parámetros!$D$8-F630+1,
IF(AND(F630&gt;Parámetros!$B$8,G630&lt;=Parámetros!$D$8),G630-F630+1))))),0)
-
IF(I630=1,
COUNTIFS('Selección días no hábiles'!A:A,
IF(OR(F630=0,F630="",F630&lt;Parámetros!$B$8),"&gt;="&amp;Parámetros!$B$8,"&gt;="&amp;Listas!F630),
'Selección días no hábiles'!A:A,
IF(OR(G630=0,G630="",G630&gt;=Parámetros!$D$8),"&lt;="&amp;Parámetros!$D$8,"&lt;="&amp;Listas!G630),
'Selección días no hábiles'!C:C,"X"),0)</f>
        <v>1</v>
      </c>
    </row>
    <row r="631" spans="1:11">
      <c r="A631" s="23"/>
      <c r="B631" s="152">
        <v>36844281</v>
      </c>
      <c r="C631" s="153" t="s">
        <v>604</v>
      </c>
      <c r="D631" s="153" t="s">
        <v>1873</v>
      </c>
      <c r="E631" s="154" t="s">
        <v>239</v>
      </c>
      <c r="F631" s="146">
        <v>0</v>
      </c>
      <c r="G631" s="146">
        <v>0</v>
      </c>
      <c r="H631" s="113">
        <f>+IF(AND(OR(F631="",F631=0),OR(G631="",G631=0)),1,IF(AND(OR(F631&lt;=Parámetros!$B$5,F631=0,F631=""),OR(G631&gt;Parámetros!$B$5,G631="",G631=0)),1,IF(AND(F631&gt;Parámetros!$B$5,F631&lt;=Parámetros!$D$5,OR(Listas!G631&gt;Parámetros!$B$5,G631="",G631=0)),1,0)))</f>
        <v>1</v>
      </c>
      <c r="I631" s="113">
        <f>+IF(AND(OR(F631="",F631=0),OR(G631="",G631=0)),1,IF(AND(OR(F631&lt;=Parámetros!$B$8,F631=0,F631=""),OR(G631&gt;Parámetros!$B$8,G631="",G631=0)),1,IF(AND(F631&gt;Parámetros!$B$8,F631&lt;=Parámetros!$D$8,OR(Listas!G631&gt;Parámetros!$B$8,G631="",G631=0)),1,0)))</f>
        <v>1</v>
      </c>
      <c r="J631" s="113">
        <f>IF(H631=1,
IF(AND(OR(F631=0,F631=""),OR(G631=0,G631="")),Parámetros!$D$5-Parámetros!$B$5+1,
IF(AND(OR(F631&lt;=Parámetros!$B$5,F631=0,F631=""),OR(G631&gt;Parámetros!$D$5,G631="",G631=0)),Parámetros!$D$5-Parámetros!$B$5+1,
IF(AND(OR(F631&lt;=Parámetros!$B$5,F631=0,F631=""),G631&lt;=Parámetros!$D$5),IF(OR(G631="",G631=0),Parámetros!$D$5-Parámetros!$B$5+1,G631-Parámetros!$B$5+1),
IF(AND(F631&gt;Parámetros!$B$5,OR(G631&gt;Parámetros!$D$5,G631="",G631=0)),Parámetros!$D$5-F631+1,
IF(AND(F631&gt;Parámetros!$B$5,G631&lt;=Parámetros!$D$5),G631-F631+1))))),0)
-
IF(H631=1,
COUNTIFS('Selección días no hábiles'!A:A,
IF(OR(F631=0,F631="",F631&lt;Parámetros!$B$5),"&gt;="&amp;Parámetros!$B$5,"&gt;="&amp;Listas!F631),
'Selección días no hábiles'!A:A,
IF(OR(G631=0,G631="",G631&gt;=Parámetros!$D$5),"&lt;="&amp;Parámetros!$D$5,"&lt;="&amp;Listas!G631),
'Selección días no hábiles'!C:C,"X"),0)</f>
        <v>43709</v>
      </c>
      <c r="K631" s="113">
        <f>IF(I631=1,
IF(AND(OR(F631=0,F631=""),OR(G631=0,G631="")),Parámetros!$D$8-Parámetros!$B$8+1,
IF(AND(F631&lt;=Parámetros!$B$8,OR(G631&gt;Parámetros!$D$8,G631="",G631=0)),Parámetros!$D$8-Parámetros!$B$8+1,
IF(AND(F631&lt;=Parámetros!$B$8,G631&lt;=Parámetros!$D$8),IF(OR(G631="",G631=0),Parámetros!$D$8-Parámetros!$B$8+1,G631-Parámetros!$B$8+1),
IF(AND(F631&gt;Parámetros!$B$8,OR(G631&gt;Parámetros!$D$8,G631="",G631=0)),Parámetros!$D$8-F631+1,
IF(AND(F631&gt;Parámetros!$B$8,G631&lt;=Parámetros!$D$8),G631-F631+1))))),0)
-
IF(I631=1,
COUNTIFS('Selección días no hábiles'!A:A,
IF(OR(F631=0,F631="",F631&lt;Parámetros!$B$8),"&gt;="&amp;Parámetros!$B$8,"&gt;="&amp;Listas!F631),
'Selección días no hábiles'!A:A,
IF(OR(G631=0,G631="",G631&gt;=Parámetros!$D$8),"&lt;="&amp;Parámetros!$D$8,"&lt;="&amp;Listas!G631),
'Selección días no hábiles'!C:C,"X"),0)</f>
        <v>1</v>
      </c>
    </row>
    <row r="632" spans="1:11">
      <c r="A632" s="23"/>
      <c r="B632" s="152">
        <v>25903947</v>
      </c>
      <c r="C632" s="153" t="s">
        <v>842</v>
      </c>
      <c r="D632" s="153" t="s">
        <v>58</v>
      </c>
      <c r="E632" s="154" t="s">
        <v>239</v>
      </c>
      <c r="F632" s="146">
        <v>0</v>
      </c>
      <c r="G632" s="146">
        <v>0</v>
      </c>
      <c r="H632" s="113">
        <f>+IF(AND(OR(F632="",F632=0),OR(G632="",G632=0)),1,IF(AND(OR(F632&lt;=Parámetros!$B$5,F632=0,F632=""),OR(G632&gt;Parámetros!$B$5,G632="",G632=0)),1,IF(AND(F632&gt;Parámetros!$B$5,F632&lt;=Parámetros!$D$5,OR(Listas!G632&gt;Parámetros!$B$5,G632="",G632=0)),1,0)))</f>
        <v>1</v>
      </c>
      <c r="I632" s="113">
        <f>+IF(AND(OR(F632="",F632=0),OR(G632="",G632=0)),1,IF(AND(OR(F632&lt;=Parámetros!$B$8,F632=0,F632=""),OR(G632&gt;Parámetros!$B$8,G632="",G632=0)),1,IF(AND(F632&gt;Parámetros!$B$8,F632&lt;=Parámetros!$D$8,OR(Listas!G632&gt;Parámetros!$B$8,G632="",G632=0)),1,0)))</f>
        <v>1</v>
      </c>
      <c r="J632" s="113">
        <f>IF(H632=1,
IF(AND(OR(F632=0,F632=""),OR(G632=0,G632="")),Parámetros!$D$5-Parámetros!$B$5+1,
IF(AND(OR(F632&lt;=Parámetros!$B$5,F632=0,F632=""),OR(G632&gt;Parámetros!$D$5,G632="",G632=0)),Parámetros!$D$5-Parámetros!$B$5+1,
IF(AND(OR(F632&lt;=Parámetros!$B$5,F632=0,F632=""),G632&lt;=Parámetros!$D$5),IF(OR(G632="",G632=0),Parámetros!$D$5-Parámetros!$B$5+1,G632-Parámetros!$B$5+1),
IF(AND(F632&gt;Parámetros!$B$5,OR(G632&gt;Parámetros!$D$5,G632="",G632=0)),Parámetros!$D$5-F632+1,
IF(AND(F632&gt;Parámetros!$B$5,G632&lt;=Parámetros!$D$5),G632-F632+1))))),0)
-
IF(H632=1,
COUNTIFS('Selección días no hábiles'!A:A,
IF(OR(F632=0,F632="",F632&lt;Parámetros!$B$5),"&gt;="&amp;Parámetros!$B$5,"&gt;="&amp;Listas!F632),
'Selección días no hábiles'!A:A,
IF(OR(G632=0,G632="",G632&gt;=Parámetros!$D$5),"&lt;="&amp;Parámetros!$D$5,"&lt;="&amp;Listas!G632),
'Selección días no hábiles'!C:C,"X"),0)</f>
        <v>43709</v>
      </c>
      <c r="K632" s="113">
        <f>IF(I632=1,
IF(AND(OR(F632=0,F632=""),OR(G632=0,G632="")),Parámetros!$D$8-Parámetros!$B$8+1,
IF(AND(F632&lt;=Parámetros!$B$8,OR(G632&gt;Parámetros!$D$8,G632="",G632=0)),Parámetros!$D$8-Parámetros!$B$8+1,
IF(AND(F632&lt;=Parámetros!$B$8,G632&lt;=Parámetros!$D$8),IF(OR(G632="",G632=0),Parámetros!$D$8-Parámetros!$B$8+1,G632-Parámetros!$B$8+1),
IF(AND(F632&gt;Parámetros!$B$8,OR(G632&gt;Parámetros!$D$8,G632="",G632=0)),Parámetros!$D$8-F632+1,
IF(AND(F632&gt;Parámetros!$B$8,G632&lt;=Parámetros!$D$8),G632-F632+1))))),0)
-
IF(I632=1,
COUNTIFS('Selección días no hábiles'!A:A,
IF(OR(F632=0,F632="",F632&lt;Parámetros!$B$8),"&gt;="&amp;Parámetros!$B$8,"&gt;="&amp;Listas!F632),
'Selección días no hábiles'!A:A,
IF(OR(G632=0,G632="",G632&gt;=Parámetros!$D$8),"&lt;="&amp;Parámetros!$D$8,"&lt;="&amp;Listas!G632),
'Selección días no hábiles'!C:C,"X"),0)</f>
        <v>1</v>
      </c>
    </row>
    <row r="633" spans="1:11">
      <c r="A633" s="23"/>
      <c r="B633" s="152">
        <v>25126916</v>
      </c>
      <c r="C633" s="153" t="s">
        <v>843</v>
      </c>
      <c r="D633" s="153" t="s">
        <v>1874</v>
      </c>
      <c r="E633" s="154" t="s">
        <v>239</v>
      </c>
      <c r="F633" s="146">
        <v>0</v>
      </c>
      <c r="G633" s="146">
        <v>0</v>
      </c>
      <c r="H633" s="113">
        <f>+IF(AND(OR(F633="",F633=0),OR(G633="",G633=0)),1,IF(AND(OR(F633&lt;=Parámetros!$B$5,F633=0,F633=""),OR(G633&gt;Parámetros!$B$5,G633="",G633=0)),1,IF(AND(F633&gt;Parámetros!$B$5,F633&lt;=Parámetros!$D$5,OR(Listas!G633&gt;Parámetros!$B$5,G633="",G633=0)),1,0)))</f>
        <v>1</v>
      </c>
      <c r="I633" s="113">
        <f>+IF(AND(OR(F633="",F633=0),OR(G633="",G633=0)),1,IF(AND(OR(F633&lt;=Parámetros!$B$8,F633=0,F633=""),OR(G633&gt;Parámetros!$B$8,G633="",G633=0)),1,IF(AND(F633&gt;Parámetros!$B$8,F633&lt;=Parámetros!$D$8,OR(Listas!G633&gt;Parámetros!$B$8,G633="",G633=0)),1,0)))</f>
        <v>1</v>
      </c>
      <c r="J633" s="113">
        <f>IF(H633=1,
IF(AND(OR(F633=0,F633=""),OR(G633=0,G633="")),Parámetros!$D$5-Parámetros!$B$5+1,
IF(AND(OR(F633&lt;=Parámetros!$B$5,F633=0,F633=""),OR(G633&gt;Parámetros!$D$5,G633="",G633=0)),Parámetros!$D$5-Parámetros!$B$5+1,
IF(AND(OR(F633&lt;=Parámetros!$B$5,F633=0,F633=""),G633&lt;=Parámetros!$D$5),IF(OR(G633="",G633=0),Parámetros!$D$5-Parámetros!$B$5+1,G633-Parámetros!$B$5+1),
IF(AND(F633&gt;Parámetros!$B$5,OR(G633&gt;Parámetros!$D$5,G633="",G633=0)),Parámetros!$D$5-F633+1,
IF(AND(F633&gt;Parámetros!$B$5,G633&lt;=Parámetros!$D$5),G633-F633+1))))),0)
-
IF(H633=1,
COUNTIFS('Selección días no hábiles'!A:A,
IF(OR(F633=0,F633="",F633&lt;Parámetros!$B$5),"&gt;="&amp;Parámetros!$B$5,"&gt;="&amp;Listas!F633),
'Selección días no hábiles'!A:A,
IF(OR(G633=0,G633="",G633&gt;=Parámetros!$D$5),"&lt;="&amp;Parámetros!$D$5,"&lt;="&amp;Listas!G633),
'Selección días no hábiles'!C:C,"X"),0)</f>
        <v>43709</v>
      </c>
      <c r="K633" s="113">
        <f>IF(I633=1,
IF(AND(OR(F633=0,F633=""),OR(G633=0,G633="")),Parámetros!$D$8-Parámetros!$B$8+1,
IF(AND(F633&lt;=Parámetros!$B$8,OR(G633&gt;Parámetros!$D$8,G633="",G633=0)),Parámetros!$D$8-Parámetros!$B$8+1,
IF(AND(F633&lt;=Parámetros!$B$8,G633&lt;=Parámetros!$D$8),IF(OR(G633="",G633=0),Parámetros!$D$8-Parámetros!$B$8+1,G633-Parámetros!$B$8+1),
IF(AND(F633&gt;Parámetros!$B$8,OR(G633&gt;Parámetros!$D$8,G633="",G633=0)),Parámetros!$D$8-F633+1,
IF(AND(F633&gt;Parámetros!$B$8,G633&lt;=Parámetros!$D$8),G633-F633+1))))),0)
-
IF(I633=1,
COUNTIFS('Selección días no hábiles'!A:A,
IF(OR(F633=0,F633="",F633&lt;Parámetros!$B$8),"&gt;="&amp;Parámetros!$B$8,"&gt;="&amp;Listas!F633),
'Selección días no hábiles'!A:A,
IF(OR(G633=0,G633="",G633&gt;=Parámetros!$D$8),"&lt;="&amp;Parámetros!$D$8,"&lt;="&amp;Listas!G633),
'Selección días no hábiles'!C:C,"X"),0)</f>
        <v>1</v>
      </c>
    </row>
    <row r="634" spans="1:11">
      <c r="A634" s="23"/>
      <c r="B634" s="152">
        <v>31030927</v>
      </c>
      <c r="C634" s="153" t="s">
        <v>844</v>
      </c>
      <c r="D634" s="153" t="s">
        <v>1875</v>
      </c>
      <c r="E634" s="154" t="s">
        <v>239</v>
      </c>
      <c r="F634" s="146">
        <v>0</v>
      </c>
      <c r="G634" s="146">
        <v>0</v>
      </c>
      <c r="H634" s="113">
        <f>+IF(AND(OR(F634="",F634=0),OR(G634="",G634=0)),1,IF(AND(OR(F634&lt;=Parámetros!$B$5,F634=0,F634=""),OR(G634&gt;Parámetros!$B$5,G634="",G634=0)),1,IF(AND(F634&gt;Parámetros!$B$5,F634&lt;=Parámetros!$D$5,OR(Listas!G634&gt;Parámetros!$B$5,G634="",G634=0)),1,0)))</f>
        <v>1</v>
      </c>
      <c r="I634" s="113">
        <f>+IF(AND(OR(F634="",F634=0),OR(G634="",G634=0)),1,IF(AND(OR(F634&lt;=Parámetros!$B$8,F634=0,F634=""),OR(G634&gt;Parámetros!$B$8,G634="",G634=0)),1,IF(AND(F634&gt;Parámetros!$B$8,F634&lt;=Parámetros!$D$8,OR(Listas!G634&gt;Parámetros!$B$8,G634="",G634=0)),1,0)))</f>
        <v>1</v>
      </c>
      <c r="J634" s="113">
        <f>IF(H634=1,
IF(AND(OR(F634=0,F634=""),OR(G634=0,G634="")),Parámetros!$D$5-Parámetros!$B$5+1,
IF(AND(OR(F634&lt;=Parámetros!$B$5,F634=0,F634=""),OR(G634&gt;Parámetros!$D$5,G634="",G634=0)),Parámetros!$D$5-Parámetros!$B$5+1,
IF(AND(OR(F634&lt;=Parámetros!$B$5,F634=0,F634=""),G634&lt;=Parámetros!$D$5),IF(OR(G634="",G634=0),Parámetros!$D$5-Parámetros!$B$5+1,G634-Parámetros!$B$5+1),
IF(AND(F634&gt;Parámetros!$B$5,OR(G634&gt;Parámetros!$D$5,G634="",G634=0)),Parámetros!$D$5-F634+1,
IF(AND(F634&gt;Parámetros!$B$5,G634&lt;=Parámetros!$D$5),G634-F634+1))))),0)
-
IF(H634=1,
COUNTIFS('Selección días no hábiles'!A:A,
IF(OR(F634=0,F634="",F634&lt;Parámetros!$B$5),"&gt;="&amp;Parámetros!$B$5,"&gt;="&amp;Listas!F634),
'Selección días no hábiles'!A:A,
IF(OR(G634=0,G634="",G634&gt;=Parámetros!$D$5),"&lt;="&amp;Parámetros!$D$5,"&lt;="&amp;Listas!G634),
'Selección días no hábiles'!C:C,"X"),0)</f>
        <v>43709</v>
      </c>
      <c r="K634" s="113">
        <f>IF(I634=1,
IF(AND(OR(F634=0,F634=""),OR(G634=0,G634="")),Parámetros!$D$8-Parámetros!$B$8+1,
IF(AND(F634&lt;=Parámetros!$B$8,OR(G634&gt;Parámetros!$D$8,G634="",G634=0)),Parámetros!$D$8-Parámetros!$B$8+1,
IF(AND(F634&lt;=Parámetros!$B$8,G634&lt;=Parámetros!$D$8),IF(OR(G634="",G634=0),Parámetros!$D$8-Parámetros!$B$8+1,G634-Parámetros!$B$8+1),
IF(AND(F634&gt;Parámetros!$B$8,OR(G634&gt;Parámetros!$D$8,G634="",G634=0)),Parámetros!$D$8-F634+1,
IF(AND(F634&gt;Parámetros!$B$8,G634&lt;=Parámetros!$D$8),G634-F634+1))))),0)
-
IF(I634=1,
COUNTIFS('Selección días no hábiles'!A:A,
IF(OR(F634=0,F634="",F634&lt;Parámetros!$B$8),"&gt;="&amp;Parámetros!$B$8,"&gt;="&amp;Listas!F634),
'Selección días no hábiles'!A:A,
IF(OR(G634=0,G634="",G634&gt;=Parámetros!$D$8),"&lt;="&amp;Parámetros!$D$8,"&lt;="&amp;Listas!G634),
'Selección días no hábiles'!C:C,"X"),0)</f>
        <v>1</v>
      </c>
    </row>
    <row r="635" spans="1:11">
      <c r="A635" s="23"/>
      <c r="B635" s="152">
        <v>33920181</v>
      </c>
      <c r="C635" s="153" t="s">
        <v>845</v>
      </c>
      <c r="D635" s="153" t="s">
        <v>1876</v>
      </c>
      <c r="E635" s="154" t="s">
        <v>239</v>
      </c>
      <c r="F635" s="146">
        <v>0</v>
      </c>
      <c r="G635" s="146">
        <v>0</v>
      </c>
      <c r="H635" s="113">
        <f>+IF(AND(OR(F635="",F635=0),OR(G635="",G635=0)),1,IF(AND(OR(F635&lt;=Parámetros!$B$5,F635=0,F635=""),OR(G635&gt;Parámetros!$B$5,G635="",G635=0)),1,IF(AND(F635&gt;Parámetros!$B$5,F635&lt;=Parámetros!$D$5,OR(Listas!G635&gt;Parámetros!$B$5,G635="",G635=0)),1,0)))</f>
        <v>1</v>
      </c>
      <c r="I635" s="113">
        <f>+IF(AND(OR(F635="",F635=0),OR(G635="",G635=0)),1,IF(AND(OR(F635&lt;=Parámetros!$B$8,F635=0,F635=""),OR(G635&gt;Parámetros!$B$8,G635="",G635=0)),1,IF(AND(F635&gt;Parámetros!$B$8,F635&lt;=Parámetros!$D$8,OR(Listas!G635&gt;Parámetros!$B$8,G635="",G635=0)),1,0)))</f>
        <v>1</v>
      </c>
      <c r="J635" s="113">
        <f>IF(H635=1,
IF(AND(OR(F635=0,F635=""),OR(G635=0,G635="")),Parámetros!$D$5-Parámetros!$B$5+1,
IF(AND(OR(F635&lt;=Parámetros!$B$5,F635=0,F635=""),OR(G635&gt;Parámetros!$D$5,G635="",G635=0)),Parámetros!$D$5-Parámetros!$B$5+1,
IF(AND(OR(F635&lt;=Parámetros!$B$5,F635=0,F635=""),G635&lt;=Parámetros!$D$5),IF(OR(G635="",G635=0),Parámetros!$D$5-Parámetros!$B$5+1,G635-Parámetros!$B$5+1),
IF(AND(F635&gt;Parámetros!$B$5,OR(G635&gt;Parámetros!$D$5,G635="",G635=0)),Parámetros!$D$5-F635+1,
IF(AND(F635&gt;Parámetros!$B$5,G635&lt;=Parámetros!$D$5),G635-F635+1))))),0)
-
IF(H635=1,
COUNTIFS('Selección días no hábiles'!A:A,
IF(OR(F635=0,F635="",F635&lt;Parámetros!$B$5),"&gt;="&amp;Parámetros!$B$5,"&gt;="&amp;Listas!F635),
'Selección días no hábiles'!A:A,
IF(OR(G635=0,G635="",G635&gt;=Parámetros!$D$5),"&lt;="&amp;Parámetros!$D$5,"&lt;="&amp;Listas!G635),
'Selección días no hábiles'!C:C,"X"),0)</f>
        <v>43709</v>
      </c>
      <c r="K635" s="113">
        <f>IF(I635=1,
IF(AND(OR(F635=0,F635=""),OR(G635=0,G635="")),Parámetros!$D$8-Parámetros!$B$8+1,
IF(AND(F635&lt;=Parámetros!$B$8,OR(G635&gt;Parámetros!$D$8,G635="",G635=0)),Parámetros!$D$8-Parámetros!$B$8+1,
IF(AND(F635&lt;=Parámetros!$B$8,G635&lt;=Parámetros!$D$8),IF(OR(G635="",G635=0),Parámetros!$D$8-Parámetros!$B$8+1,G635-Parámetros!$B$8+1),
IF(AND(F635&gt;Parámetros!$B$8,OR(G635&gt;Parámetros!$D$8,G635="",G635=0)),Parámetros!$D$8-F635+1,
IF(AND(F635&gt;Parámetros!$B$8,G635&lt;=Parámetros!$D$8),G635-F635+1))))),0)
-
IF(I635=1,
COUNTIFS('Selección días no hábiles'!A:A,
IF(OR(F635=0,F635="",F635&lt;Parámetros!$B$8),"&gt;="&amp;Parámetros!$B$8,"&gt;="&amp;Listas!F635),
'Selección días no hábiles'!A:A,
IF(OR(G635=0,G635="",G635&gt;=Parámetros!$D$8),"&lt;="&amp;Parámetros!$D$8,"&lt;="&amp;Listas!G635),
'Selección días no hábiles'!C:C,"X"),0)</f>
        <v>1</v>
      </c>
    </row>
    <row r="636" spans="1:11">
      <c r="A636" s="23"/>
      <c r="B636" s="152">
        <v>34942151</v>
      </c>
      <c r="C636" s="153" t="s">
        <v>846</v>
      </c>
      <c r="D636" s="153" t="s">
        <v>1877</v>
      </c>
      <c r="E636" s="154" t="s">
        <v>239</v>
      </c>
      <c r="F636" s="146">
        <v>0</v>
      </c>
      <c r="G636" s="146">
        <v>0</v>
      </c>
      <c r="H636" s="113">
        <f>+IF(AND(OR(F636="",F636=0),OR(G636="",G636=0)),1,IF(AND(OR(F636&lt;=Parámetros!$B$5,F636=0,F636=""),OR(G636&gt;Parámetros!$B$5,G636="",G636=0)),1,IF(AND(F636&gt;Parámetros!$B$5,F636&lt;=Parámetros!$D$5,OR(Listas!G636&gt;Parámetros!$B$5,G636="",G636=0)),1,0)))</f>
        <v>1</v>
      </c>
      <c r="I636" s="113">
        <f>+IF(AND(OR(F636="",F636=0),OR(G636="",G636=0)),1,IF(AND(OR(F636&lt;=Parámetros!$B$8,F636=0,F636=""),OR(G636&gt;Parámetros!$B$8,G636="",G636=0)),1,IF(AND(F636&gt;Parámetros!$B$8,F636&lt;=Parámetros!$D$8,OR(Listas!G636&gt;Parámetros!$B$8,G636="",G636=0)),1,0)))</f>
        <v>1</v>
      </c>
      <c r="J636" s="113">
        <f>IF(H636=1,
IF(AND(OR(F636=0,F636=""),OR(G636=0,G636="")),Parámetros!$D$5-Parámetros!$B$5+1,
IF(AND(OR(F636&lt;=Parámetros!$B$5,F636=0,F636=""),OR(G636&gt;Parámetros!$D$5,G636="",G636=0)),Parámetros!$D$5-Parámetros!$B$5+1,
IF(AND(OR(F636&lt;=Parámetros!$B$5,F636=0,F636=""),G636&lt;=Parámetros!$D$5),IF(OR(G636="",G636=0),Parámetros!$D$5-Parámetros!$B$5+1,G636-Parámetros!$B$5+1),
IF(AND(F636&gt;Parámetros!$B$5,OR(G636&gt;Parámetros!$D$5,G636="",G636=0)),Parámetros!$D$5-F636+1,
IF(AND(F636&gt;Parámetros!$B$5,G636&lt;=Parámetros!$D$5),G636-F636+1))))),0)
-
IF(H636=1,
COUNTIFS('Selección días no hábiles'!A:A,
IF(OR(F636=0,F636="",F636&lt;Parámetros!$B$5),"&gt;="&amp;Parámetros!$B$5,"&gt;="&amp;Listas!F636),
'Selección días no hábiles'!A:A,
IF(OR(G636=0,G636="",G636&gt;=Parámetros!$D$5),"&lt;="&amp;Parámetros!$D$5,"&lt;="&amp;Listas!G636),
'Selección días no hábiles'!C:C,"X"),0)</f>
        <v>43709</v>
      </c>
      <c r="K636" s="113">
        <f>IF(I636=1,
IF(AND(OR(F636=0,F636=""),OR(G636=0,G636="")),Parámetros!$D$8-Parámetros!$B$8+1,
IF(AND(F636&lt;=Parámetros!$B$8,OR(G636&gt;Parámetros!$D$8,G636="",G636=0)),Parámetros!$D$8-Parámetros!$B$8+1,
IF(AND(F636&lt;=Parámetros!$B$8,G636&lt;=Parámetros!$D$8),IF(OR(G636="",G636=0),Parámetros!$D$8-Parámetros!$B$8+1,G636-Parámetros!$B$8+1),
IF(AND(F636&gt;Parámetros!$B$8,OR(G636&gt;Parámetros!$D$8,G636="",G636=0)),Parámetros!$D$8-F636+1,
IF(AND(F636&gt;Parámetros!$B$8,G636&lt;=Parámetros!$D$8),G636-F636+1))))),0)
-
IF(I636=1,
COUNTIFS('Selección días no hábiles'!A:A,
IF(OR(F636=0,F636="",F636&lt;Parámetros!$B$8),"&gt;="&amp;Parámetros!$B$8,"&gt;="&amp;Listas!F636),
'Selección días no hábiles'!A:A,
IF(OR(G636=0,G636="",G636&gt;=Parámetros!$D$8),"&lt;="&amp;Parámetros!$D$8,"&lt;="&amp;Listas!G636),
'Selección días no hábiles'!C:C,"X"),0)</f>
        <v>1</v>
      </c>
    </row>
    <row r="637" spans="1:11">
      <c r="A637" s="23"/>
      <c r="B637" s="152">
        <v>26515170</v>
      </c>
      <c r="C637" s="153" t="s">
        <v>59</v>
      </c>
      <c r="D637" s="153" t="s">
        <v>1878</v>
      </c>
      <c r="E637" s="154" t="s">
        <v>239</v>
      </c>
      <c r="F637" s="146">
        <v>0</v>
      </c>
      <c r="G637" s="146">
        <v>0</v>
      </c>
      <c r="H637" s="113">
        <f>+IF(AND(OR(F637="",F637=0),OR(G637="",G637=0)),1,IF(AND(OR(F637&lt;=Parámetros!$B$5,F637=0,F637=""),OR(G637&gt;Parámetros!$B$5,G637="",G637=0)),1,IF(AND(F637&gt;Parámetros!$B$5,F637&lt;=Parámetros!$D$5,OR(Listas!G637&gt;Parámetros!$B$5,G637="",G637=0)),1,0)))</f>
        <v>1</v>
      </c>
      <c r="I637" s="113">
        <f>+IF(AND(OR(F637="",F637=0),OR(G637="",G637=0)),1,IF(AND(OR(F637&lt;=Parámetros!$B$8,F637=0,F637=""),OR(G637&gt;Parámetros!$B$8,G637="",G637=0)),1,IF(AND(F637&gt;Parámetros!$B$8,F637&lt;=Parámetros!$D$8,OR(Listas!G637&gt;Parámetros!$B$8,G637="",G637=0)),1,0)))</f>
        <v>1</v>
      </c>
      <c r="J637" s="113">
        <f>IF(H637=1,
IF(AND(OR(F637=0,F637=""),OR(G637=0,G637="")),Parámetros!$D$5-Parámetros!$B$5+1,
IF(AND(OR(F637&lt;=Parámetros!$B$5,F637=0,F637=""),OR(G637&gt;Parámetros!$D$5,G637="",G637=0)),Parámetros!$D$5-Parámetros!$B$5+1,
IF(AND(OR(F637&lt;=Parámetros!$B$5,F637=0,F637=""),G637&lt;=Parámetros!$D$5),IF(OR(G637="",G637=0),Parámetros!$D$5-Parámetros!$B$5+1,G637-Parámetros!$B$5+1),
IF(AND(F637&gt;Parámetros!$B$5,OR(G637&gt;Parámetros!$D$5,G637="",G637=0)),Parámetros!$D$5-F637+1,
IF(AND(F637&gt;Parámetros!$B$5,G637&lt;=Parámetros!$D$5),G637-F637+1))))),0)
-
IF(H637=1,
COUNTIFS('Selección días no hábiles'!A:A,
IF(OR(F637=0,F637="",F637&lt;Parámetros!$B$5),"&gt;="&amp;Parámetros!$B$5,"&gt;="&amp;Listas!F637),
'Selección días no hábiles'!A:A,
IF(OR(G637=0,G637="",G637&gt;=Parámetros!$D$5),"&lt;="&amp;Parámetros!$D$5,"&lt;="&amp;Listas!G637),
'Selección días no hábiles'!C:C,"X"),0)</f>
        <v>43709</v>
      </c>
      <c r="K637" s="113">
        <f>IF(I637=1,
IF(AND(OR(F637=0,F637=""),OR(G637=0,G637="")),Parámetros!$D$8-Parámetros!$B$8+1,
IF(AND(F637&lt;=Parámetros!$B$8,OR(G637&gt;Parámetros!$D$8,G637="",G637=0)),Parámetros!$D$8-Parámetros!$B$8+1,
IF(AND(F637&lt;=Parámetros!$B$8,G637&lt;=Parámetros!$D$8),IF(OR(G637="",G637=0),Parámetros!$D$8-Parámetros!$B$8+1,G637-Parámetros!$B$8+1),
IF(AND(F637&gt;Parámetros!$B$8,OR(G637&gt;Parámetros!$D$8,G637="",G637=0)),Parámetros!$D$8-F637+1,
IF(AND(F637&gt;Parámetros!$B$8,G637&lt;=Parámetros!$D$8),G637-F637+1))))),0)
-
IF(I637=1,
COUNTIFS('Selección días no hábiles'!A:A,
IF(OR(F637=0,F637="",F637&lt;Parámetros!$B$8),"&gt;="&amp;Parámetros!$B$8,"&gt;="&amp;Listas!F637),
'Selección días no hábiles'!A:A,
IF(OR(G637=0,G637="",G637&gt;=Parámetros!$D$8),"&lt;="&amp;Parámetros!$D$8,"&lt;="&amp;Listas!G637),
'Selección días no hábiles'!C:C,"X"),0)</f>
        <v>1</v>
      </c>
    </row>
    <row r="638" spans="1:11">
      <c r="A638" s="23"/>
      <c r="B638" s="152">
        <v>24500935</v>
      </c>
      <c r="C638" s="153" t="s">
        <v>508</v>
      </c>
      <c r="D638" s="153" t="s">
        <v>1879</v>
      </c>
      <c r="E638" s="154" t="s">
        <v>239</v>
      </c>
      <c r="F638" s="146">
        <v>0</v>
      </c>
      <c r="G638" s="146">
        <v>0</v>
      </c>
      <c r="H638" s="113">
        <f>+IF(AND(OR(F638="",F638=0),OR(G638="",G638=0)),1,IF(AND(OR(F638&lt;=Parámetros!$B$5,F638=0,F638=""),OR(G638&gt;Parámetros!$B$5,G638="",G638=0)),1,IF(AND(F638&gt;Parámetros!$B$5,F638&lt;=Parámetros!$D$5,OR(Listas!G638&gt;Parámetros!$B$5,G638="",G638=0)),1,0)))</f>
        <v>1</v>
      </c>
      <c r="I638" s="113">
        <f>+IF(AND(OR(F638="",F638=0),OR(G638="",G638=0)),1,IF(AND(OR(F638&lt;=Parámetros!$B$8,F638=0,F638=""),OR(G638&gt;Parámetros!$B$8,G638="",G638=0)),1,IF(AND(F638&gt;Parámetros!$B$8,F638&lt;=Parámetros!$D$8,OR(Listas!G638&gt;Parámetros!$B$8,G638="",G638=0)),1,0)))</f>
        <v>1</v>
      </c>
      <c r="J638" s="113">
        <f>IF(H638=1,
IF(AND(OR(F638=0,F638=""),OR(G638=0,G638="")),Parámetros!$D$5-Parámetros!$B$5+1,
IF(AND(OR(F638&lt;=Parámetros!$B$5,F638=0,F638=""),OR(G638&gt;Parámetros!$D$5,G638="",G638=0)),Parámetros!$D$5-Parámetros!$B$5+1,
IF(AND(OR(F638&lt;=Parámetros!$B$5,F638=0,F638=""),G638&lt;=Parámetros!$D$5),IF(OR(G638="",G638=0),Parámetros!$D$5-Parámetros!$B$5+1,G638-Parámetros!$B$5+1),
IF(AND(F638&gt;Parámetros!$B$5,OR(G638&gt;Parámetros!$D$5,G638="",G638=0)),Parámetros!$D$5-F638+1,
IF(AND(F638&gt;Parámetros!$B$5,G638&lt;=Parámetros!$D$5),G638-F638+1))))),0)
-
IF(H638=1,
COUNTIFS('Selección días no hábiles'!A:A,
IF(OR(F638=0,F638="",F638&lt;Parámetros!$B$5),"&gt;="&amp;Parámetros!$B$5,"&gt;="&amp;Listas!F638),
'Selección días no hábiles'!A:A,
IF(OR(G638=0,G638="",G638&gt;=Parámetros!$D$5),"&lt;="&amp;Parámetros!$D$5,"&lt;="&amp;Listas!G638),
'Selección días no hábiles'!C:C,"X"),0)</f>
        <v>43709</v>
      </c>
      <c r="K638" s="113">
        <f>IF(I638=1,
IF(AND(OR(F638=0,F638=""),OR(G638=0,G638="")),Parámetros!$D$8-Parámetros!$B$8+1,
IF(AND(F638&lt;=Parámetros!$B$8,OR(G638&gt;Parámetros!$D$8,G638="",G638=0)),Parámetros!$D$8-Parámetros!$B$8+1,
IF(AND(F638&lt;=Parámetros!$B$8,G638&lt;=Parámetros!$D$8),IF(OR(G638="",G638=0),Parámetros!$D$8-Parámetros!$B$8+1,G638-Parámetros!$B$8+1),
IF(AND(F638&gt;Parámetros!$B$8,OR(G638&gt;Parámetros!$D$8,G638="",G638=0)),Parámetros!$D$8-F638+1,
IF(AND(F638&gt;Parámetros!$B$8,G638&lt;=Parámetros!$D$8),G638-F638+1))))),0)
-
IF(I638=1,
COUNTIFS('Selección días no hábiles'!A:A,
IF(OR(F638=0,F638="",F638&lt;Parámetros!$B$8),"&gt;="&amp;Parámetros!$B$8,"&gt;="&amp;Listas!F638),
'Selección días no hábiles'!A:A,
IF(OR(G638=0,G638="",G638&gt;=Parámetros!$D$8),"&lt;="&amp;Parámetros!$D$8,"&lt;="&amp;Listas!G638),
'Selección días no hábiles'!C:C,"X"),0)</f>
        <v>1</v>
      </c>
    </row>
    <row r="639" spans="1:11">
      <c r="A639" s="23"/>
      <c r="B639" s="152" t="s">
        <v>272</v>
      </c>
      <c r="C639" s="153" t="s">
        <v>847</v>
      </c>
      <c r="D639" s="153" t="s">
        <v>1880</v>
      </c>
      <c r="E639" s="154" t="s">
        <v>239</v>
      </c>
      <c r="F639" s="146">
        <v>0</v>
      </c>
      <c r="G639" s="146">
        <v>0</v>
      </c>
      <c r="H639" s="113">
        <f>+IF(AND(OR(F639="",F639=0),OR(G639="",G639=0)),1,IF(AND(OR(F639&lt;=Parámetros!$B$5,F639=0,F639=""),OR(G639&gt;Parámetros!$B$5,G639="",G639=0)),1,IF(AND(F639&gt;Parámetros!$B$5,F639&lt;=Parámetros!$D$5,OR(Listas!G639&gt;Parámetros!$B$5,G639="",G639=0)),1,0)))</f>
        <v>1</v>
      </c>
      <c r="I639" s="113">
        <f>+IF(AND(OR(F639="",F639=0),OR(G639="",G639=0)),1,IF(AND(OR(F639&lt;=Parámetros!$B$8,F639=0,F639=""),OR(G639&gt;Parámetros!$B$8,G639="",G639=0)),1,IF(AND(F639&gt;Parámetros!$B$8,F639&lt;=Parámetros!$D$8,OR(Listas!G639&gt;Parámetros!$B$8,G639="",G639=0)),1,0)))</f>
        <v>1</v>
      </c>
      <c r="J639" s="113">
        <f>IF(H639=1,
IF(AND(OR(F639=0,F639=""),OR(G639=0,G639="")),Parámetros!$D$5-Parámetros!$B$5+1,
IF(AND(OR(F639&lt;=Parámetros!$B$5,F639=0,F639=""),OR(G639&gt;Parámetros!$D$5,G639="",G639=0)),Parámetros!$D$5-Parámetros!$B$5+1,
IF(AND(OR(F639&lt;=Parámetros!$B$5,F639=0,F639=""),G639&lt;=Parámetros!$D$5),IF(OR(G639="",G639=0),Parámetros!$D$5-Parámetros!$B$5+1,G639-Parámetros!$B$5+1),
IF(AND(F639&gt;Parámetros!$B$5,OR(G639&gt;Parámetros!$D$5,G639="",G639=0)),Parámetros!$D$5-F639+1,
IF(AND(F639&gt;Parámetros!$B$5,G639&lt;=Parámetros!$D$5),G639-F639+1))))),0)
-
IF(H639=1,
COUNTIFS('Selección días no hábiles'!A:A,
IF(OR(F639=0,F639="",F639&lt;Parámetros!$B$5),"&gt;="&amp;Parámetros!$B$5,"&gt;="&amp;Listas!F639),
'Selección días no hábiles'!A:A,
IF(OR(G639=0,G639="",G639&gt;=Parámetros!$D$5),"&lt;="&amp;Parámetros!$D$5,"&lt;="&amp;Listas!G639),
'Selección días no hábiles'!C:C,"X"),0)</f>
        <v>43709</v>
      </c>
      <c r="K639" s="113">
        <f>IF(I639=1,
IF(AND(OR(F639=0,F639=""),OR(G639=0,G639="")),Parámetros!$D$8-Parámetros!$B$8+1,
IF(AND(F639&lt;=Parámetros!$B$8,OR(G639&gt;Parámetros!$D$8,G639="",G639=0)),Parámetros!$D$8-Parámetros!$B$8+1,
IF(AND(F639&lt;=Parámetros!$B$8,G639&lt;=Parámetros!$D$8),IF(OR(G639="",G639=0),Parámetros!$D$8-Parámetros!$B$8+1,G639-Parámetros!$B$8+1),
IF(AND(F639&gt;Parámetros!$B$8,OR(G639&gt;Parámetros!$D$8,G639="",G639=0)),Parámetros!$D$8-F639+1,
IF(AND(F639&gt;Parámetros!$B$8,G639&lt;=Parámetros!$D$8),G639-F639+1))))),0)
-
IF(I639=1,
COUNTIFS('Selección días no hábiles'!A:A,
IF(OR(F639=0,F639="",F639&lt;Parámetros!$B$8),"&gt;="&amp;Parámetros!$B$8,"&gt;="&amp;Listas!F639),
'Selección días no hábiles'!A:A,
IF(OR(G639=0,G639="",G639&gt;=Parámetros!$D$8),"&lt;="&amp;Parámetros!$D$8,"&lt;="&amp;Listas!G639),
'Selección días no hábiles'!C:C,"X"),0)</f>
        <v>1</v>
      </c>
    </row>
    <row r="640" spans="1:11">
      <c r="A640" s="23"/>
      <c r="B640" s="152">
        <v>20146021</v>
      </c>
      <c r="C640" s="153" t="s">
        <v>848</v>
      </c>
      <c r="D640" s="153" t="s">
        <v>1881</v>
      </c>
      <c r="E640" s="154" t="s">
        <v>239</v>
      </c>
      <c r="F640" s="146">
        <v>0</v>
      </c>
      <c r="G640" s="146">
        <v>0</v>
      </c>
      <c r="H640" s="113">
        <f>+IF(AND(OR(F640="",F640=0),OR(G640="",G640=0)),1,IF(AND(OR(F640&lt;=Parámetros!$B$5,F640=0,F640=""),OR(G640&gt;Parámetros!$B$5,G640="",G640=0)),1,IF(AND(F640&gt;Parámetros!$B$5,F640&lt;=Parámetros!$D$5,OR(Listas!G640&gt;Parámetros!$B$5,G640="",G640=0)),1,0)))</f>
        <v>1</v>
      </c>
      <c r="I640" s="113">
        <f>+IF(AND(OR(F640="",F640=0),OR(G640="",G640=0)),1,IF(AND(OR(F640&lt;=Parámetros!$B$8,F640=0,F640=""),OR(G640&gt;Parámetros!$B$8,G640="",G640=0)),1,IF(AND(F640&gt;Parámetros!$B$8,F640&lt;=Parámetros!$D$8,OR(Listas!G640&gt;Parámetros!$B$8,G640="",G640=0)),1,0)))</f>
        <v>1</v>
      </c>
      <c r="J640" s="113">
        <f>IF(H640=1,
IF(AND(OR(F640=0,F640=""),OR(G640=0,G640="")),Parámetros!$D$5-Parámetros!$B$5+1,
IF(AND(OR(F640&lt;=Parámetros!$B$5,F640=0,F640=""),OR(G640&gt;Parámetros!$D$5,G640="",G640=0)),Parámetros!$D$5-Parámetros!$B$5+1,
IF(AND(OR(F640&lt;=Parámetros!$B$5,F640=0,F640=""),G640&lt;=Parámetros!$D$5),IF(OR(G640="",G640=0),Parámetros!$D$5-Parámetros!$B$5+1,G640-Parámetros!$B$5+1),
IF(AND(F640&gt;Parámetros!$B$5,OR(G640&gt;Parámetros!$D$5,G640="",G640=0)),Parámetros!$D$5-F640+1,
IF(AND(F640&gt;Parámetros!$B$5,G640&lt;=Parámetros!$D$5),G640-F640+1))))),0)
-
IF(H640=1,
COUNTIFS('Selección días no hábiles'!A:A,
IF(OR(F640=0,F640="",F640&lt;Parámetros!$B$5),"&gt;="&amp;Parámetros!$B$5,"&gt;="&amp;Listas!F640),
'Selección días no hábiles'!A:A,
IF(OR(G640=0,G640="",G640&gt;=Parámetros!$D$5),"&lt;="&amp;Parámetros!$D$5,"&lt;="&amp;Listas!G640),
'Selección días no hábiles'!C:C,"X"),0)</f>
        <v>43709</v>
      </c>
      <c r="K640" s="113">
        <f>IF(I640=1,
IF(AND(OR(F640=0,F640=""),OR(G640=0,G640="")),Parámetros!$D$8-Parámetros!$B$8+1,
IF(AND(F640&lt;=Parámetros!$B$8,OR(G640&gt;Parámetros!$D$8,G640="",G640=0)),Parámetros!$D$8-Parámetros!$B$8+1,
IF(AND(F640&lt;=Parámetros!$B$8,G640&lt;=Parámetros!$D$8),IF(OR(G640="",G640=0),Parámetros!$D$8-Parámetros!$B$8+1,G640-Parámetros!$B$8+1),
IF(AND(F640&gt;Parámetros!$B$8,OR(G640&gt;Parámetros!$D$8,G640="",G640=0)),Parámetros!$D$8-F640+1,
IF(AND(F640&gt;Parámetros!$B$8,G640&lt;=Parámetros!$D$8),G640-F640+1))))),0)
-
IF(I640=1,
COUNTIFS('Selección días no hábiles'!A:A,
IF(OR(F640=0,F640="",F640&lt;Parámetros!$B$8),"&gt;="&amp;Parámetros!$B$8,"&gt;="&amp;Listas!F640),
'Selección días no hábiles'!A:A,
IF(OR(G640=0,G640="",G640&gt;=Parámetros!$D$8),"&lt;="&amp;Parámetros!$D$8,"&lt;="&amp;Listas!G640),
'Selección días no hábiles'!C:C,"X"),0)</f>
        <v>1</v>
      </c>
    </row>
    <row r="641" spans="1:11">
      <c r="A641" s="23"/>
      <c r="B641" s="152">
        <v>27557034</v>
      </c>
      <c r="C641" s="153" t="s">
        <v>849</v>
      </c>
      <c r="D641" s="153" t="s">
        <v>1882</v>
      </c>
      <c r="E641" s="154" t="s">
        <v>239</v>
      </c>
      <c r="F641" s="146">
        <v>0</v>
      </c>
      <c r="G641" s="146">
        <v>0</v>
      </c>
      <c r="H641" s="113">
        <f>+IF(AND(OR(F641="",F641=0),OR(G641="",G641=0)),1,IF(AND(OR(F641&lt;=Parámetros!$B$5,F641=0,F641=""),OR(G641&gt;Parámetros!$B$5,G641="",G641=0)),1,IF(AND(F641&gt;Parámetros!$B$5,F641&lt;=Parámetros!$D$5,OR(Listas!G641&gt;Parámetros!$B$5,G641="",G641=0)),1,0)))</f>
        <v>1</v>
      </c>
      <c r="I641" s="113">
        <f>+IF(AND(OR(F641="",F641=0),OR(G641="",G641=0)),1,IF(AND(OR(F641&lt;=Parámetros!$B$8,F641=0,F641=""),OR(G641&gt;Parámetros!$B$8,G641="",G641=0)),1,IF(AND(F641&gt;Parámetros!$B$8,F641&lt;=Parámetros!$D$8,OR(Listas!G641&gt;Parámetros!$B$8,G641="",G641=0)),1,0)))</f>
        <v>1</v>
      </c>
      <c r="J641" s="113">
        <f>IF(H641=1,
IF(AND(OR(F641=0,F641=""),OR(G641=0,G641="")),Parámetros!$D$5-Parámetros!$B$5+1,
IF(AND(OR(F641&lt;=Parámetros!$B$5,F641=0,F641=""),OR(G641&gt;Parámetros!$D$5,G641="",G641=0)),Parámetros!$D$5-Parámetros!$B$5+1,
IF(AND(OR(F641&lt;=Parámetros!$B$5,F641=0,F641=""),G641&lt;=Parámetros!$D$5),IF(OR(G641="",G641=0),Parámetros!$D$5-Parámetros!$B$5+1,G641-Parámetros!$B$5+1),
IF(AND(F641&gt;Parámetros!$B$5,OR(G641&gt;Parámetros!$D$5,G641="",G641=0)),Parámetros!$D$5-F641+1,
IF(AND(F641&gt;Parámetros!$B$5,G641&lt;=Parámetros!$D$5),G641-F641+1))))),0)
-
IF(H641=1,
COUNTIFS('Selección días no hábiles'!A:A,
IF(OR(F641=0,F641="",F641&lt;Parámetros!$B$5),"&gt;="&amp;Parámetros!$B$5,"&gt;="&amp;Listas!F641),
'Selección días no hábiles'!A:A,
IF(OR(G641=0,G641="",G641&gt;=Parámetros!$D$5),"&lt;="&amp;Parámetros!$D$5,"&lt;="&amp;Listas!G641),
'Selección días no hábiles'!C:C,"X"),0)</f>
        <v>43709</v>
      </c>
      <c r="K641" s="113">
        <f>IF(I641=1,
IF(AND(OR(F641=0,F641=""),OR(G641=0,G641="")),Parámetros!$D$8-Parámetros!$B$8+1,
IF(AND(F641&lt;=Parámetros!$B$8,OR(G641&gt;Parámetros!$D$8,G641="",G641=0)),Parámetros!$D$8-Parámetros!$B$8+1,
IF(AND(F641&lt;=Parámetros!$B$8,G641&lt;=Parámetros!$D$8),IF(OR(G641="",G641=0),Parámetros!$D$8-Parámetros!$B$8+1,G641-Parámetros!$B$8+1),
IF(AND(F641&gt;Parámetros!$B$8,OR(G641&gt;Parámetros!$D$8,G641="",G641=0)),Parámetros!$D$8-F641+1,
IF(AND(F641&gt;Parámetros!$B$8,G641&lt;=Parámetros!$D$8),G641-F641+1))))),0)
-
IF(I641=1,
COUNTIFS('Selección días no hábiles'!A:A,
IF(OR(F641=0,F641="",F641&lt;Parámetros!$B$8),"&gt;="&amp;Parámetros!$B$8,"&gt;="&amp;Listas!F641),
'Selección días no hábiles'!A:A,
IF(OR(G641=0,G641="",G641&gt;=Parámetros!$D$8),"&lt;="&amp;Parámetros!$D$8,"&lt;="&amp;Listas!G641),
'Selección días no hábiles'!C:C,"X"),0)</f>
        <v>1</v>
      </c>
    </row>
    <row r="642" spans="1:11">
      <c r="A642" s="23"/>
      <c r="B642" s="152">
        <v>30786914</v>
      </c>
      <c r="C642" s="153" t="s">
        <v>850</v>
      </c>
      <c r="D642" s="153" t="s">
        <v>1883</v>
      </c>
      <c r="E642" s="154" t="s">
        <v>239</v>
      </c>
      <c r="F642" s="146">
        <v>0</v>
      </c>
      <c r="G642" s="146">
        <v>0</v>
      </c>
      <c r="H642" s="113">
        <f>+IF(AND(OR(F642="",F642=0),OR(G642="",G642=0)),1,IF(AND(OR(F642&lt;=Parámetros!$B$5,F642=0,F642=""),OR(G642&gt;Parámetros!$B$5,G642="",G642=0)),1,IF(AND(F642&gt;Parámetros!$B$5,F642&lt;=Parámetros!$D$5,OR(Listas!G642&gt;Parámetros!$B$5,G642="",G642=0)),1,0)))</f>
        <v>1</v>
      </c>
      <c r="I642" s="113">
        <f>+IF(AND(OR(F642="",F642=0),OR(G642="",G642=0)),1,IF(AND(OR(F642&lt;=Parámetros!$B$8,F642=0,F642=""),OR(G642&gt;Parámetros!$B$8,G642="",G642=0)),1,IF(AND(F642&gt;Parámetros!$B$8,F642&lt;=Parámetros!$D$8,OR(Listas!G642&gt;Parámetros!$B$8,G642="",G642=0)),1,0)))</f>
        <v>1</v>
      </c>
      <c r="J642" s="113">
        <f>IF(H642=1,
IF(AND(OR(F642=0,F642=""),OR(G642=0,G642="")),Parámetros!$D$5-Parámetros!$B$5+1,
IF(AND(OR(F642&lt;=Parámetros!$B$5,F642=0,F642=""),OR(G642&gt;Parámetros!$D$5,G642="",G642=0)),Parámetros!$D$5-Parámetros!$B$5+1,
IF(AND(OR(F642&lt;=Parámetros!$B$5,F642=0,F642=""),G642&lt;=Parámetros!$D$5),IF(OR(G642="",G642=0),Parámetros!$D$5-Parámetros!$B$5+1,G642-Parámetros!$B$5+1),
IF(AND(F642&gt;Parámetros!$B$5,OR(G642&gt;Parámetros!$D$5,G642="",G642=0)),Parámetros!$D$5-F642+1,
IF(AND(F642&gt;Parámetros!$B$5,G642&lt;=Parámetros!$D$5),G642-F642+1))))),0)
-
IF(H642=1,
COUNTIFS('Selección días no hábiles'!A:A,
IF(OR(F642=0,F642="",F642&lt;Parámetros!$B$5),"&gt;="&amp;Parámetros!$B$5,"&gt;="&amp;Listas!F642),
'Selección días no hábiles'!A:A,
IF(OR(G642=0,G642="",G642&gt;=Parámetros!$D$5),"&lt;="&amp;Parámetros!$D$5,"&lt;="&amp;Listas!G642),
'Selección días no hábiles'!C:C,"X"),0)</f>
        <v>43709</v>
      </c>
      <c r="K642" s="113">
        <f>IF(I642=1,
IF(AND(OR(F642=0,F642=""),OR(G642=0,G642="")),Parámetros!$D$8-Parámetros!$B$8+1,
IF(AND(F642&lt;=Parámetros!$B$8,OR(G642&gt;Parámetros!$D$8,G642="",G642=0)),Parámetros!$D$8-Parámetros!$B$8+1,
IF(AND(F642&lt;=Parámetros!$B$8,G642&lt;=Parámetros!$D$8),IF(OR(G642="",G642=0),Parámetros!$D$8-Parámetros!$B$8+1,G642-Parámetros!$B$8+1),
IF(AND(F642&gt;Parámetros!$B$8,OR(G642&gt;Parámetros!$D$8,G642="",G642=0)),Parámetros!$D$8-F642+1,
IF(AND(F642&gt;Parámetros!$B$8,G642&lt;=Parámetros!$D$8),G642-F642+1))))),0)
-
IF(I642=1,
COUNTIFS('Selección días no hábiles'!A:A,
IF(OR(F642=0,F642="",F642&lt;Parámetros!$B$8),"&gt;="&amp;Parámetros!$B$8,"&gt;="&amp;Listas!F642),
'Selección días no hábiles'!A:A,
IF(OR(G642=0,G642="",G642&gt;=Parámetros!$D$8),"&lt;="&amp;Parámetros!$D$8,"&lt;="&amp;Listas!G642),
'Selección días no hábiles'!C:C,"X"),0)</f>
        <v>1</v>
      </c>
    </row>
    <row r="643" spans="1:11">
      <c r="A643" s="23"/>
      <c r="B643" s="152">
        <v>18096405</v>
      </c>
      <c r="C643" s="153" t="s">
        <v>851</v>
      </c>
      <c r="D643" s="153" t="s">
        <v>1884</v>
      </c>
      <c r="E643" s="154" t="s">
        <v>239</v>
      </c>
      <c r="F643" s="146">
        <v>0</v>
      </c>
      <c r="G643" s="146">
        <v>0</v>
      </c>
      <c r="H643" s="113">
        <f>+IF(AND(OR(F643="",F643=0),OR(G643="",G643=0)),1,IF(AND(OR(F643&lt;=Parámetros!$B$5,F643=0,F643=""),OR(G643&gt;Parámetros!$B$5,G643="",G643=0)),1,IF(AND(F643&gt;Parámetros!$B$5,F643&lt;=Parámetros!$D$5,OR(Listas!G643&gt;Parámetros!$B$5,G643="",G643=0)),1,0)))</f>
        <v>1</v>
      </c>
      <c r="I643" s="113">
        <f>+IF(AND(OR(F643="",F643=0),OR(G643="",G643=0)),1,IF(AND(OR(F643&lt;=Parámetros!$B$8,F643=0,F643=""),OR(G643&gt;Parámetros!$B$8,G643="",G643=0)),1,IF(AND(F643&gt;Parámetros!$B$8,F643&lt;=Parámetros!$D$8,OR(Listas!G643&gt;Parámetros!$B$8,G643="",G643=0)),1,0)))</f>
        <v>1</v>
      </c>
      <c r="J643" s="113">
        <f>IF(H643=1,
IF(AND(OR(F643=0,F643=""),OR(G643=0,G643="")),Parámetros!$D$5-Parámetros!$B$5+1,
IF(AND(OR(F643&lt;=Parámetros!$B$5,F643=0,F643=""),OR(G643&gt;Parámetros!$D$5,G643="",G643=0)),Parámetros!$D$5-Parámetros!$B$5+1,
IF(AND(OR(F643&lt;=Parámetros!$B$5,F643=0,F643=""),G643&lt;=Parámetros!$D$5),IF(OR(G643="",G643=0),Parámetros!$D$5-Parámetros!$B$5+1,G643-Parámetros!$B$5+1),
IF(AND(F643&gt;Parámetros!$B$5,OR(G643&gt;Parámetros!$D$5,G643="",G643=0)),Parámetros!$D$5-F643+1,
IF(AND(F643&gt;Parámetros!$B$5,G643&lt;=Parámetros!$D$5),G643-F643+1))))),0)
-
IF(H643=1,
COUNTIFS('Selección días no hábiles'!A:A,
IF(OR(F643=0,F643="",F643&lt;Parámetros!$B$5),"&gt;="&amp;Parámetros!$B$5,"&gt;="&amp;Listas!F643),
'Selección días no hábiles'!A:A,
IF(OR(G643=0,G643="",G643&gt;=Parámetros!$D$5),"&lt;="&amp;Parámetros!$D$5,"&lt;="&amp;Listas!G643),
'Selección días no hábiles'!C:C,"X"),0)</f>
        <v>43709</v>
      </c>
      <c r="K643" s="113">
        <f>IF(I643=1,
IF(AND(OR(F643=0,F643=""),OR(G643=0,G643="")),Parámetros!$D$8-Parámetros!$B$8+1,
IF(AND(F643&lt;=Parámetros!$B$8,OR(G643&gt;Parámetros!$D$8,G643="",G643=0)),Parámetros!$D$8-Parámetros!$B$8+1,
IF(AND(F643&lt;=Parámetros!$B$8,G643&lt;=Parámetros!$D$8),IF(OR(G643="",G643=0),Parámetros!$D$8-Parámetros!$B$8+1,G643-Parámetros!$B$8+1),
IF(AND(F643&gt;Parámetros!$B$8,OR(G643&gt;Parámetros!$D$8,G643="",G643=0)),Parámetros!$D$8-F643+1,
IF(AND(F643&gt;Parámetros!$B$8,G643&lt;=Parámetros!$D$8),G643-F643+1))))),0)
-
IF(I643=1,
COUNTIFS('Selección días no hábiles'!A:A,
IF(OR(F643=0,F643="",F643&lt;Parámetros!$B$8),"&gt;="&amp;Parámetros!$B$8,"&gt;="&amp;Listas!F643),
'Selección días no hábiles'!A:A,
IF(OR(G643=0,G643="",G643&gt;=Parámetros!$D$8),"&lt;="&amp;Parámetros!$D$8,"&lt;="&amp;Listas!G643),
'Selección días no hábiles'!C:C,"X"),0)</f>
        <v>1</v>
      </c>
    </row>
    <row r="644" spans="1:11">
      <c r="A644" s="23"/>
      <c r="B644" s="152">
        <v>35127744</v>
      </c>
      <c r="C644" s="153" t="s">
        <v>852</v>
      </c>
      <c r="D644" s="153" t="s">
        <v>1693</v>
      </c>
      <c r="E644" s="154" t="s">
        <v>239</v>
      </c>
      <c r="F644" s="146">
        <v>0</v>
      </c>
      <c r="G644" s="146">
        <v>0</v>
      </c>
      <c r="H644" s="113">
        <f>+IF(AND(OR(F644="",F644=0),OR(G644="",G644=0)),1,IF(AND(OR(F644&lt;=Parámetros!$B$5,F644=0,F644=""),OR(G644&gt;Parámetros!$B$5,G644="",G644=0)),1,IF(AND(F644&gt;Parámetros!$B$5,F644&lt;=Parámetros!$D$5,OR(Listas!G644&gt;Parámetros!$B$5,G644="",G644=0)),1,0)))</f>
        <v>1</v>
      </c>
      <c r="I644" s="113">
        <f>+IF(AND(OR(F644="",F644=0),OR(G644="",G644=0)),1,IF(AND(OR(F644&lt;=Parámetros!$B$8,F644=0,F644=""),OR(G644&gt;Parámetros!$B$8,G644="",G644=0)),1,IF(AND(F644&gt;Parámetros!$B$8,F644&lt;=Parámetros!$D$8,OR(Listas!G644&gt;Parámetros!$B$8,G644="",G644=0)),1,0)))</f>
        <v>1</v>
      </c>
      <c r="J644" s="113">
        <f>IF(H644=1,
IF(AND(OR(F644=0,F644=""),OR(G644=0,G644="")),Parámetros!$D$5-Parámetros!$B$5+1,
IF(AND(OR(F644&lt;=Parámetros!$B$5,F644=0,F644=""),OR(G644&gt;Parámetros!$D$5,G644="",G644=0)),Parámetros!$D$5-Parámetros!$B$5+1,
IF(AND(OR(F644&lt;=Parámetros!$B$5,F644=0,F644=""),G644&lt;=Parámetros!$D$5),IF(OR(G644="",G644=0),Parámetros!$D$5-Parámetros!$B$5+1,G644-Parámetros!$B$5+1),
IF(AND(F644&gt;Parámetros!$B$5,OR(G644&gt;Parámetros!$D$5,G644="",G644=0)),Parámetros!$D$5-F644+1,
IF(AND(F644&gt;Parámetros!$B$5,G644&lt;=Parámetros!$D$5),G644-F644+1))))),0)
-
IF(H644=1,
COUNTIFS('Selección días no hábiles'!A:A,
IF(OR(F644=0,F644="",F644&lt;Parámetros!$B$5),"&gt;="&amp;Parámetros!$B$5,"&gt;="&amp;Listas!F644),
'Selección días no hábiles'!A:A,
IF(OR(G644=0,G644="",G644&gt;=Parámetros!$D$5),"&lt;="&amp;Parámetros!$D$5,"&lt;="&amp;Listas!G644),
'Selección días no hábiles'!C:C,"X"),0)</f>
        <v>43709</v>
      </c>
      <c r="K644" s="113">
        <f>IF(I644=1,
IF(AND(OR(F644=0,F644=""),OR(G644=0,G644="")),Parámetros!$D$8-Parámetros!$B$8+1,
IF(AND(F644&lt;=Parámetros!$B$8,OR(G644&gt;Parámetros!$D$8,G644="",G644=0)),Parámetros!$D$8-Parámetros!$B$8+1,
IF(AND(F644&lt;=Parámetros!$B$8,G644&lt;=Parámetros!$D$8),IF(OR(G644="",G644=0),Parámetros!$D$8-Parámetros!$B$8+1,G644-Parámetros!$B$8+1),
IF(AND(F644&gt;Parámetros!$B$8,OR(G644&gt;Parámetros!$D$8,G644="",G644=0)),Parámetros!$D$8-F644+1,
IF(AND(F644&gt;Parámetros!$B$8,G644&lt;=Parámetros!$D$8),G644-F644+1))))),0)
-
IF(I644=1,
COUNTIFS('Selección días no hábiles'!A:A,
IF(OR(F644=0,F644="",F644&lt;Parámetros!$B$8),"&gt;="&amp;Parámetros!$B$8,"&gt;="&amp;Listas!F644),
'Selección días no hábiles'!A:A,
IF(OR(G644=0,G644="",G644&gt;=Parámetros!$D$8),"&lt;="&amp;Parámetros!$D$8,"&lt;="&amp;Listas!G644),
'Selección días no hábiles'!C:C,"X"),0)</f>
        <v>1</v>
      </c>
    </row>
    <row r="645" spans="1:11">
      <c r="A645" s="23"/>
      <c r="B645" s="152">
        <v>28939901</v>
      </c>
      <c r="C645" s="153" t="s">
        <v>853</v>
      </c>
      <c r="D645" s="153" t="s">
        <v>1885</v>
      </c>
      <c r="E645" s="154" t="s">
        <v>239</v>
      </c>
      <c r="F645" s="146">
        <v>0</v>
      </c>
      <c r="G645" s="146">
        <v>0</v>
      </c>
      <c r="H645" s="113">
        <f>+IF(AND(OR(F645="",F645=0),OR(G645="",G645=0)),1,IF(AND(OR(F645&lt;=Parámetros!$B$5,F645=0,F645=""),OR(G645&gt;Parámetros!$B$5,G645="",G645=0)),1,IF(AND(F645&gt;Parámetros!$B$5,F645&lt;=Parámetros!$D$5,OR(Listas!G645&gt;Parámetros!$B$5,G645="",G645=0)),1,0)))</f>
        <v>1</v>
      </c>
      <c r="I645" s="113">
        <f>+IF(AND(OR(F645="",F645=0),OR(G645="",G645=0)),1,IF(AND(OR(F645&lt;=Parámetros!$B$8,F645=0,F645=""),OR(G645&gt;Parámetros!$B$8,G645="",G645=0)),1,IF(AND(F645&gt;Parámetros!$B$8,F645&lt;=Parámetros!$D$8,OR(Listas!G645&gt;Parámetros!$B$8,G645="",G645=0)),1,0)))</f>
        <v>1</v>
      </c>
      <c r="J645" s="113">
        <f>IF(H645=1,
IF(AND(OR(F645=0,F645=""),OR(G645=0,G645="")),Parámetros!$D$5-Parámetros!$B$5+1,
IF(AND(OR(F645&lt;=Parámetros!$B$5,F645=0,F645=""),OR(G645&gt;Parámetros!$D$5,G645="",G645=0)),Parámetros!$D$5-Parámetros!$B$5+1,
IF(AND(OR(F645&lt;=Parámetros!$B$5,F645=0,F645=""),G645&lt;=Parámetros!$D$5),IF(OR(G645="",G645=0),Parámetros!$D$5-Parámetros!$B$5+1,G645-Parámetros!$B$5+1),
IF(AND(F645&gt;Parámetros!$B$5,OR(G645&gt;Parámetros!$D$5,G645="",G645=0)),Parámetros!$D$5-F645+1,
IF(AND(F645&gt;Parámetros!$B$5,G645&lt;=Parámetros!$D$5),G645-F645+1))))),0)
-
IF(H645=1,
COUNTIFS('Selección días no hábiles'!A:A,
IF(OR(F645=0,F645="",F645&lt;Parámetros!$B$5),"&gt;="&amp;Parámetros!$B$5,"&gt;="&amp;Listas!F645),
'Selección días no hábiles'!A:A,
IF(OR(G645=0,G645="",G645&gt;=Parámetros!$D$5),"&lt;="&amp;Parámetros!$D$5,"&lt;="&amp;Listas!G645),
'Selección días no hábiles'!C:C,"X"),0)</f>
        <v>43709</v>
      </c>
      <c r="K645" s="113">
        <f>IF(I645=1,
IF(AND(OR(F645=0,F645=""),OR(G645=0,G645="")),Parámetros!$D$8-Parámetros!$B$8+1,
IF(AND(F645&lt;=Parámetros!$B$8,OR(G645&gt;Parámetros!$D$8,G645="",G645=0)),Parámetros!$D$8-Parámetros!$B$8+1,
IF(AND(F645&lt;=Parámetros!$B$8,G645&lt;=Parámetros!$D$8),IF(OR(G645="",G645=0),Parámetros!$D$8-Parámetros!$B$8+1,G645-Parámetros!$B$8+1),
IF(AND(F645&gt;Parámetros!$B$8,OR(G645&gt;Parámetros!$D$8,G645="",G645=0)),Parámetros!$D$8-F645+1,
IF(AND(F645&gt;Parámetros!$B$8,G645&lt;=Parámetros!$D$8),G645-F645+1))))),0)
-
IF(I645=1,
COUNTIFS('Selección días no hábiles'!A:A,
IF(OR(F645=0,F645="",F645&lt;Parámetros!$B$8),"&gt;="&amp;Parámetros!$B$8,"&gt;="&amp;Listas!F645),
'Selección días no hábiles'!A:A,
IF(OR(G645=0,G645="",G645&gt;=Parámetros!$D$8),"&lt;="&amp;Parámetros!$D$8,"&lt;="&amp;Listas!G645),
'Selección días no hábiles'!C:C,"X"),0)</f>
        <v>1</v>
      </c>
    </row>
    <row r="646" spans="1:11">
      <c r="A646" s="23"/>
      <c r="B646" s="152">
        <v>14953955</v>
      </c>
      <c r="C646" s="153" t="s">
        <v>723</v>
      </c>
      <c r="D646" s="153" t="s">
        <v>1886</v>
      </c>
      <c r="E646" s="154" t="s">
        <v>239</v>
      </c>
      <c r="F646" s="146">
        <v>0</v>
      </c>
      <c r="G646" s="146">
        <v>0</v>
      </c>
      <c r="H646" s="113">
        <f>+IF(AND(OR(F646="",F646=0),OR(G646="",G646=0)),1,IF(AND(OR(F646&lt;=Parámetros!$B$5,F646=0,F646=""),OR(G646&gt;Parámetros!$B$5,G646="",G646=0)),1,IF(AND(F646&gt;Parámetros!$B$5,F646&lt;=Parámetros!$D$5,OR(Listas!G646&gt;Parámetros!$B$5,G646="",G646=0)),1,0)))</f>
        <v>1</v>
      </c>
      <c r="I646" s="113">
        <f>+IF(AND(OR(F646="",F646=0),OR(G646="",G646=0)),1,IF(AND(OR(F646&lt;=Parámetros!$B$8,F646=0,F646=""),OR(G646&gt;Parámetros!$B$8,G646="",G646=0)),1,IF(AND(F646&gt;Parámetros!$B$8,F646&lt;=Parámetros!$D$8,OR(Listas!G646&gt;Parámetros!$B$8,G646="",G646=0)),1,0)))</f>
        <v>1</v>
      </c>
      <c r="J646" s="113">
        <f>IF(H646=1,
IF(AND(OR(F646=0,F646=""),OR(G646=0,G646="")),Parámetros!$D$5-Parámetros!$B$5+1,
IF(AND(OR(F646&lt;=Parámetros!$B$5,F646=0,F646=""),OR(G646&gt;Parámetros!$D$5,G646="",G646=0)),Parámetros!$D$5-Parámetros!$B$5+1,
IF(AND(OR(F646&lt;=Parámetros!$B$5,F646=0,F646=""),G646&lt;=Parámetros!$D$5),IF(OR(G646="",G646=0),Parámetros!$D$5-Parámetros!$B$5+1,G646-Parámetros!$B$5+1),
IF(AND(F646&gt;Parámetros!$B$5,OR(G646&gt;Parámetros!$D$5,G646="",G646=0)),Parámetros!$D$5-F646+1,
IF(AND(F646&gt;Parámetros!$B$5,G646&lt;=Parámetros!$D$5),G646-F646+1))))),0)
-
IF(H646=1,
COUNTIFS('Selección días no hábiles'!A:A,
IF(OR(F646=0,F646="",F646&lt;Parámetros!$B$5),"&gt;="&amp;Parámetros!$B$5,"&gt;="&amp;Listas!F646),
'Selección días no hábiles'!A:A,
IF(OR(G646=0,G646="",G646&gt;=Parámetros!$D$5),"&lt;="&amp;Parámetros!$D$5,"&lt;="&amp;Listas!G646),
'Selección días no hábiles'!C:C,"X"),0)</f>
        <v>43709</v>
      </c>
      <c r="K646" s="113">
        <f>IF(I646=1,
IF(AND(OR(F646=0,F646=""),OR(G646=0,G646="")),Parámetros!$D$8-Parámetros!$B$8+1,
IF(AND(F646&lt;=Parámetros!$B$8,OR(G646&gt;Parámetros!$D$8,G646="",G646=0)),Parámetros!$D$8-Parámetros!$B$8+1,
IF(AND(F646&lt;=Parámetros!$B$8,G646&lt;=Parámetros!$D$8),IF(OR(G646="",G646=0),Parámetros!$D$8-Parámetros!$B$8+1,G646-Parámetros!$B$8+1),
IF(AND(F646&gt;Parámetros!$B$8,OR(G646&gt;Parámetros!$D$8,G646="",G646=0)),Parámetros!$D$8-F646+1,
IF(AND(F646&gt;Parámetros!$B$8,G646&lt;=Parámetros!$D$8),G646-F646+1))))),0)
-
IF(I646=1,
COUNTIFS('Selección días no hábiles'!A:A,
IF(OR(F646=0,F646="",F646&lt;Parámetros!$B$8),"&gt;="&amp;Parámetros!$B$8,"&gt;="&amp;Listas!F646),
'Selección días no hábiles'!A:A,
IF(OR(G646=0,G646="",G646&gt;=Parámetros!$D$8),"&lt;="&amp;Parámetros!$D$8,"&lt;="&amp;Listas!G646),
'Selección días no hábiles'!C:C,"X"),0)</f>
        <v>1</v>
      </c>
    </row>
    <row r="647" spans="1:11">
      <c r="A647" s="23"/>
      <c r="B647" s="152">
        <v>32346335</v>
      </c>
      <c r="C647" s="153" t="s">
        <v>854</v>
      </c>
      <c r="D647" s="153" t="s">
        <v>1887</v>
      </c>
      <c r="E647" s="154" t="s">
        <v>239</v>
      </c>
      <c r="F647" s="146">
        <v>0</v>
      </c>
      <c r="G647" s="146">
        <v>0</v>
      </c>
      <c r="H647" s="113">
        <f>+IF(AND(OR(F647="",F647=0),OR(G647="",G647=0)),1,IF(AND(OR(F647&lt;=Parámetros!$B$5,F647=0,F647=""),OR(G647&gt;Parámetros!$B$5,G647="",G647=0)),1,IF(AND(F647&gt;Parámetros!$B$5,F647&lt;=Parámetros!$D$5,OR(Listas!G647&gt;Parámetros!$B$5,G647="",G647=0)),1,0)))</f>
        <v>1</v>
      </c>
      <c r="I647" s="113">
        <f>+IF(AND(OR(F647="",F647=0),OR(G647="",G647=0)),1,IF(AND(OR(F647&lt;=Parámetros!$B$8,F647=0,F647=""),OR(G647&gt;Parámetros!$B$8,G647="",G647=0)),1,IF(AND(F647&gt;Parámetros!$B$8,F647&lt;=Parámetros!$D$8,OR(Listas!G647&gt;Parámetros!$B$8,G647="",G647=0)),1,0)))</f>
        <v>1</v>
      </c>
      <c r="J647" s="113">
        <f>IF(H647=1,
IF(AND(OR(F647=0,F647=""),OR(G647=0,G647="")),Parámetros!$D$5-Parámetros!$B$5+1,
IF(AND(OR(F647&lt;=Parámetros!$B$5,F647=0,F647=""),OR(G647&gt;Parámetros!$D$5,G647="",G647=0)),Parámetros!$D$5-Parámetros!$B$5+1,
IF(AND(OR(F647&lt;=Parámetros!$B$5,F647=0,F647=""),G647&lt;=Parámetros!$D$5),IF(OR(G647="",G647=0),Parámetros!$D$5-Parámetros!$B$5+1,G647-Parámetros!$B$5+1),
IF(AND(F647&gt;Parámetros!$B$5,OR(G647&gt;Parámetros!$D$5,G647="",G647=0)),Parámetros!$D$5-F647+1,
IF(AND(F647&gt;Parámetros!$B$5,G647&lt;=Parámetros!$D$5),G647-F647+1))))),0)
-
IF(H647=1,
COUNTIFS('Selección días no hábiles'!A:A,
IF(OR(F647=0,F647="",F647&lt;Parámetros!$B$5),"&gt;="&amp;Parámetros!$B$5,"&gt;="&amp;Listas!F647),
'Selección días no hábiles'!A:A,
IF(OR(G647=0,G647="",G647&gt;=Parámetros!$D$5),"&lt;="&amp;Parámetros!$D$5,"&lt;="&amp;Listas!G647),
'Selección días no hábiles'!C:C,"X"),0)</f>
        <v>43709</v>
      </c>
      <c r="K647" s="113">
        <f>IF(I647=1,
IF(AND(OR(F647=0,F647=""),OR(G647=0,G647="")),Parámetros!$D$8-Parámetros!$B$8+1,
IF(AND(F647&lt;=Parámetros!$B$8,OR(G647&gt;Parámetros!$D$8,G647="",G647=0)),Parámetros!$D$8-Parámetros!$B$8+1,
IF(AND(F647&lt;=Parámetros!$B$8,G647&lt;=Parámetros!$D$8),IF(OR(G647="",G647=0),Parámetros!$D$8-Parámetros!$B$8+1,G647-Parámetros!$B$8+1),
IF(AND(F647&gt;Parámetros!$B$8,OR(G647&gt;Parámetros!$D$8,G647="",G647=0)),Parámetros!$D$8-F647+1,
IF(AND(F647&gt;Parámetros!$B$8,G647&lt;=Parámetros!$D$8),G647-F647+1))))),0)
-
IF(I647=1,
COUNTIFS('Selección días no hábiles'!A:A,
IF(OR(F647=0,F647="",F647&lt;Parámetros!$B$8),"&gt;="&amp;Parámetros!$B$8,"&gt;="&amp;Listas!F647),
'Selección días no hábiles'!A:A,
IF(OR(G647=0,G647="",G647&gt;=Parámetros!$D$8),"&lt;="&amp;Parámetros!$D$8,"&lt;="&amp;Listas!G647),
'Selección días no hábiles'!C:C,"X"),0)</f>
        <v>1</v>
      </c>
    </row>
    <row r="648" spans="1:11">
      <c r="A648" s="23"/>
      <c r="B648" s="152">
        <v>16017883</v>
      </c>
      <c r="C648" s="153" t="s">
        <v>648</v>
      </c>
      <c r="D648" s="153" t="s">
        <v>1888</v>
      </c>
      <c r="E648" s="154" t="s">
        <v>239</v>
      </c>
      <c r="F648" s="146">
        <v>0</v>
      </c>
      <c r="G648" s="146">
        <v>0</v>
      </c>
      <c r="H648" s="113">
        <f>+IF(AND(OR(F648="",F648=0),OR(G648="",G648=0)),1,IF(AND(OR(F648&lt;=Parámetros!$B$5,F648=0,F648=""),OR(G648&gt;Parámetros!$B$5,G648="",G648=0)),1,IF(AND(F648&gt;Parámetros!$B$5,F648&lt;=Parámetros!$D$5,OR(Listas!G648&gt;Parámetros!$B$5,G648="",G648=0)),1,0)))</f>
        <v>1</v>
      </c>
      <c r="I648" s="113">
        <f>+IF(AND(OR(F648="",F648=0),OR(G648="",G648=0)),1,IF(AND(OR(F648&lt;=Parámetros!$B$8,F648=0,F648=""),OR(G648&gt;Parámetros!$B$8,G648="",G648=0)),1,IF(AND(F648&gt;Parámetros!$B$8,F648&lt;=Parámetros!$D$8,OR(Listas!G648&gt;Parámetros!$B$8,G648="",G648=0)),1,0)))</f>
        <v>1</v>
      </c>
      <c r="J648" s="113">
        <f>IF(H648=1,
IF(AND(OR(F648=0,F648=""),OR(G648=0,G648="")),Parámetros!$D$5-Parámetros!$B$5+1,
IF(AND(OR(F648&lt;=Parámetros!$B$5,F648=0,F648=""),OR(G648&gt;Parámetros!$D$5,G648="",G648=0)),Parámetros!$D$5-Parámetros!$B$5+1,
IF(AND(OR(F648&lt;=Parámetros!$B$5,F648=0,F648=""),G648&lt;=Parámetros!$D$5),IF(OR(G648="",G648=0),Parámetros!$D$5-Parámetros!$B$5+1,G648-Parámetros!$B$5+1),
IF(AND(F648&gt;Parámetros!$B$5,OR(G648&gt;Parámetros!$D$5,G648="",G648=0)),Parámetros!$D$5-F648+1,
IF(AND(F648&gt;Parámetros!$B$5,G648&lt;=Parámetros!$D$5),G648-F648+1))))),0)
-
IF(H648=1,
COUNTIFS('Selección días no hábiles'!A:A,
IF(OR(F648=0,F648="",F648&lt;Parámetros!$B$5),"&gt;="&amp;Parámetros!$B$5,"&gt;="&amp;Listas!F648),
'Selección días no hábiles'!A:A,
IF(OR(G648=0,G648="",G648&gt;=Parámetros!$D$5),"&lt;="&amp;Parámetros!$D$5,"&lt;="&amp;Listas!G648),
'Selección días no hábiles'!C:C,"X"),0)</f>
        <v>43709</v>
      </c>
      <c r="K648" s="113">
        <f>IF(I648=1,
IF(AND(OR(F648=0,F648=""),OR(G648=0,G648="")),Parámetros!$D$8-Parámetros!$B$8+1,
IF(AND(F648&lt;=Parámetros!$B$8,OR(G648&gt;Parámetros!$D$8,G648="",G648=0)),Parámetros!$D$8-Parámetros!$B$8+1,
IF(AND(F648&lt;=Parámetros!$B$8,G648&lt;=Parámetros!$D$8),IF(OR(G648="",G648=0),Parámetros!$D$8-Parámetros!$B$8+1,G648-Parámetros!$B$8+1),
IF(AND(F648&gt;Parámetros!$B$8,OR(G648&gt;Parámetros!$D$8,G648="",G648=0)),Parámetros!$D$8-F648+1,
IF(AND(F648&gt;Parámetros!$B$8,G648&lt;=Parámetros!$D$8),G648-F648+1))))),0)
-
IF(I648=1,
COUNTIFS('Selección días no hábiles'!A:A,
IF(OR(F648=0,F648="",F648&lt;Parámetros!$B$8),"&gt;="&amp;Parámetros!$B$8,"&gt;="&amp;Listas!F648),
'Selección días no hábiles'!A:A,
IF(OR(G648=0,G648="",G648&gt;=Parámetros!$D$8),"&lt;="&amp;Parámetros!$D$8,"&lt;="&amp;Listas!G648),
'Selección días no hábiles'!C:C,"X"),0)</f>
        <v>1</v>
      </c>
    </row>
    <row r="649" spans="1:11">
      <c r="A649" s="23"/>
      <c r="B649" s="152">
        <v>28052483</v>
      </c>
      <c r="C649" s="153" t="s">
        <v>855</v>
      </c>
      <c r="D649" s="153" t="s">
        <v>1889</v>
      </c>
      <c r="E649" s="154" t="s">
        <v>239</v>
      </c>
      <c r="F649" s="146">
        <v>0</v>
      </c>
      <c r="G649" s="146">
        <v>0</v>
      </c>
      <c r="H649" s="113">
        <f>+IF(AND(OR(F649="",F649=0),OR(G649="",G649=0)),1,IF(AND(OR(F649&lt;=Parámetros!$B$5,F649=0,F649=""),OR(G649&gt;Parámetros!$B$5,G649="",G649=0)),1,IF(AND(F649&gt;Parámetros!$B$5,F649&lt;=Parámetros!$D$5,OR(Listas!G649&gt;Parámetros!$B$5,G649="",G649=0)),1,0)))</f>
        <v>1</v>
      </c>
      <c r="I649" s="113">
        <f>+IF(AND(OR(F649="",F649=0),OR(G649="",G649=0)),1,IF(AND(OR(F649&lt;=Parámetros!$B$8,F649=0,F649=""),OR(G649&gt;Parámetros!$B$8,G649="",G649=0)),1,IF(AND(F649&gt;Parámetros!$B$8,F649&lt;=Parámetros!$D$8,OR(Listas!G649&gt;Parámetros!$B$8,G649="",G649=0)),1,0)))</f>
        <v>1</v>
      </c>
      <c r="J649" s="113">
        <f>IF(H649=1,
IF(AND(OR(F649=0,F649=""),OR(G649=0,G649="")),Parámetros!$D$5-Parámetros!$B$5+1,
IF(AND(OR(F649&lt;=Parámetros!$B$5,F649=0,F649=""),OR(G649&gt;Parámetros!$D$5,G649="",G649=0)),Parámetros!$D$5-Parámetros!$B$5+1,
IF(AND(OR(F649&lt;=Parámetros!$B$5,F649=0,F649=""),G649&lt;=Parámetros!$D$5),IF(OR(G649="",G649=0),Parámetros!$D$5-Parámetros!$B$5+1,G649-Parámetros!$B$5+1),
IF(AND(F649&gt;Parámetros!$B$5,OR(G649&gt;Parámetros!$D$5,G649="",G649=0)),Parámetros!$D$5-F649+1,
IF(AND(F649&gt;Parámetros!$B$5,G649&lt;=Parámetros!$D$5),G649-F649+1))))),0)
-
IF(H649=1,
COUNTIFS('Selección días no hábiles'!A:A,
IF(OR(F649=0,F649="",F649&lt;Parámetros!$B$5),"&gt;="&amp;Parámetros!$B$5,"&gt;="&amp;Listas!F649),
'Selección días no hábiles'!A:A,
IF(OR(G649=0,G649="",G649&gt;=Parámetros!$D$5),"&lt;="&amp;Parámetros!$D$5,"&lt;="&amp;Listas!G649),
'Selección días no hábiles'!C:C,"X"),0)</f>
        <v>43709</v>
      </c>
      <c r="K649" s="113">
        <f>IF(I649=1,
IF(AND(OR(F649=0,F649=""),OR(G649=0,G649="")),Parámetros!$D$8-Parámetros!$B$8+1,
IF(AND(F649&lt;=Parámetros!$B$8,OR(G649&gt;Parámetros!$D$8,G649="",G649=0)),Parámetros!$D$8-Parámetros!$B$8+1,
IF(AND(F649&lt;=Parámetros!$B$8,G649&lt;=Parámetros!$D$8),IF(OR(G649="",G649=0),Parámetros!$D$8-Parámetros!$B$8+1,G649-Parámetros!$B$8+1),
IF(AND(F649&gt;Parámetros!$B$8,OR(G649&gt;Parámetros!$D$8,G649="",G649=0)),Parámetros!$D$8-F649+1,
IF(AND(F649&gt;Parámetros!$B$8,G649&lt;=Parámetros!$D$8),G649-F649+1))))),0)
-
IF(I649=1,
COUNTIFS('Selección días no hábiles'!A:A,
IF(OR(F649=0,F649="",F649&lt;Parámetros!$B$8),"&gt;="&amp;Parámetros!$B$8,"&gt;="&amp;Listas!F649),
'Selección días no hábiles'!A:A,
IF(OR(G649=0,G649="",G649&gt;=Parámetros!$D$8),"&lt;="&amp;Parámetros!$D$8,"&lt;="&amp;Listas!G649),
'Selección días no hábiles'!C:C,"X"),0)</f>
        <v>1</v>
      </c>
    </row>
    <row r="650" spans="1:11">
      <c r="A650" s="23"/>
      <c r="B650" s="152">
        <v>10824440</v>
      </c>
      <c r="C650" s="153" t="s">
        <v>856</v>
      </c>
      <c r="D650" s="153" t="s">
        <v>1890</v>
      </c>
      <c r="E650" s="154" t="s">
        <v>239</v>
      </c>
      <c r="F650" s="146">
        <v>0</v>
      </c>
      <c r="G650" s="146">
        <v>0</v>
      </c>
      <c r="H650" s="113">
        <f>+IF(AND(OR(F650="",F650=0),OR(G650="",G650=0)),1,IF(AND(OR(F650&lt;=Parámetros!$B$5,F650=0,F650=""),OR(G650&gt;Parámetros!$B$5,G650="",G650=0)),1,IF(AND(F650&gt;Parámetros!$B$5,F650&lt;=Parámetros!$D$5,OR(Listas!G650&gt;Parámetros!$B$5,G650="",G650=0)),1,0)))</f>
        <v>1</v>
      </c>
      <c r="I650" s="113">
        <f>+IF(AND(OR(F650="",F650=0),OR(G650="",G650=0)),1,IF(AND(OR(F650&lt;=Parámetros!$B$8,F650=0,F650=""),OR(G650&gt;Parámetros!$B$8,G650="",G650=0)),1,IF(AND(F650&gt;Parámetros!$B$8,F650&lt;=Parámetros!$D$8,OR(Listas!G650&gt;Parámetros!$B$8,G650="",G650=0)),1,0)))</f>
        <v>1</v>
      </c>
      <c r="J650" s="113">
        <f>IF(H650=1,
IF(AND(OR(F650=0,F650=""),OR(G650=0,G650="")),Parámetros!$D$5-Parámetros!$B$5+1,
IF(AND(OR(F650&lt;=Parámetros!$B$5,F650=0,F650=""),OR(G650&gt;Parámetros!$D$5,G650="",G650=0)),Parámetros!$D$5-Parámetros!$B$5+1,
IF(AND(OR(F650&lt;=Parámetros!$B$5,F650=0,F650=""),G650&lt;=Parámetros!$D$5),IF(OR(G650="",G650=0),Parámetros!$D$5-Parámetros!$B$5+1,G650-Parámetros!$B$5+1),
IF(AND(F650&gt;Parámetros!$B$5,OR(G650&gt;Parámetros!$D$5,G650="",G650=0)),Parámetros!$D$5-F650+1,
IF(AND(F650&gt;Parámetros!$B$5,G650&lt;=Parámetros!$D$5),G650-F650+1))))),0)
-
IF(H650=1,
COUNTIFS('Selección días no hábiles'!A:A,
IF(OR(F650=0,F650="",F650&lt;Parámetros!$B$5),"&gt;="&amp;Parámetros!$B$5,"&gt;="&amp;Listas!F650),
'Selección días no hábiles'!A:A,
IF(OR(G650=0,G650="",G650&gt;=Parámetros!$D$5),"&lt;="&amp;Parámetros!$D$5,"&lt;="&amp;Listas!G650),
'Selección días no hábiles'!C:C,"X"),0)</f>
        <v>43709</v>
      </c>
      <c r="K650" s="113">
        <f>IF(I650=1,
IF(AND(OR(F650=0,F650=""),OR(G650=0,G650="")),Parámetros!$D$8-Parámetros!$B$8+1,
IF(AND(F650&lt;=Parámetros!$B$8,OR(G650&gt;Parámetros!$D$8,G650="",G650=0)),Parámetros!$D$8-Parámetros!$B$8+1,
IF(AND(F650&lt;=Parámetros!$B$8,G650&lt;=Parámetros!$D$8),IF(OR(G650="",G650=0),Parámetros!$D$8-Parámetros!$B$8+1,G650-Parámetros!$B$8+1),
IF(AND(F650&gt;Parámetros!$B$8,OR(G650&gt;Parámetros!$D$8,G650="",G650=0)),Parámetros!$D$8-F650+1,
IF(AND(F650&gt;Parámetros!$B$8,G650&lt;=Parámetros!$D$8),G650-F650+1))))),0)
-
IF(I650=1,
COUNTIFS('Selección días no hábiles'!A:A,
IF(OR(F650=0,F650="",F650&lt;Parámetros!$B$8),"&gt;="&amp;Parámetros!$B$8,"&gt;="&amp;Listas!F650),
'Selección días no hábiles'!A:A,
IF(OR(G650=0,G650="",G650&gt;=Parámetros!$D$8),"&lt;="&amp;Parámetros!$D$8,"&lt;="&amp;Listas!G650),
'Selección días no hábiles'!C:C,"X"),0)</f>
        <v>1</v>
      </c>
    </row>
    <row r="651" spans="1:11">
      <c r="A651" s="23"/>
      <c r="B651" s="152">
        <v>95538313</v>
      </c>
      <c r="C651" s="153" t="s">
        <v>857</v>
      </c>
      <c r="D651" s="153" t="s">
        <v>1891</v>
      </c>
      <c r="E651" s="154" t="s">
        <v>238</v>
      </c>
      <c r="F651" s="146">
        <v>0</v>
      </c>
      <c r="G651" s="146">
        <v>0</v>
      </c>
      <c r="H651" s="113">
        <f>+IF(AND(OR(F651="",F651=0),OR(G651="",G651=0)),1,IF(AND(OR(F651&lt;=Parámetros!$B$5,F651=0,F651=""),OR(G651&gt;Parámetros!$B$5,G651="",G651=0)),1,IF(AND(F651&gt;Parámetros!$B$5,F651&lt;=Parámetros!$D$5,OR(Listas!G651&gt;Parámetros!$B$5,G651="",G651=0)),1,0)))</f>
        <v>1</v>
      </c>
      <c r="I651" s="113">
        <f>+IF(AND(OR(F651="",F651=0),OR(G651="",G651=0)),1,IF(AND(OR(F651&lt;=Parámetros!$B$8,F651=0,F651=""),OR(G651&gt;Parámetros!$B$8,G651="",G651=0)),1,IF(AND(F651&gt;Parámetros!$B$8,F651&lt;=Parámetros!$D$8,OR(Listas!G651&gt;Parámetros!$B$8,G651="",G651=0)),1,0)))</f>
        <v>1</v>
      </c>
      <c r="J651" s="113">
        <f>IF(H651=1,
IF(AND(OR(F651=0,F651=""),OR(G651=0,G651="")),Parámetros!$D$5-Parámetros!$B$5+1,
IF(AND(OR(F651&lt;=Parámetros!$B$5,F651=0,F651=""),OR(G651&gt;Parámetros!$D$5,G651="",G651=0)),Parámetros!$D$5-Parámetros!$B$5+1,
IF(AND(OR(F651&lt;=Parámetros!$B$5,F651=0,F651=""),G651&lt;=Parámetros!$D$5),IF(OR(G651="",G651=0),Parámetros!$D$5-Parámetros!$B$5+1,G651-Parámetros!$B$5+1),
IF(AND(F651&gt;Parámetros!$B$5,OR(G651&gt;Parámetros!$D$5,G651="",G651=0)),Parámetros!$D$5-F651+1,
IF(AND(F651&gt;Parámetros!$B$5,G651&lt;=Parámetros!$D$5),G651-F651+1))))),0)
-
IF(H651=1,
COUNTIFS('Selección días no hábiles'!A:A,
IF(OR(F651=0,F651="",F651&lt;Parámetros!$B$5),"&gt;="&amp;Parámetros!$B$5,"&gt;="&amp;Listas!F651),
'Selección días no hábiles'!A:A,
IF(OR(G651=0,G651="",G651&gt;=Parámetros!$D$5),"&lt;="&amp;Parámetros!$D$5,"&lt;="&amp;Listas!G651),
'Selección días no hábiles'!C:C,"X"),0)</f>
        <v>43709</v>
      </c>
      <c r="K651" s="113">
        <f>IF(I651=1,
IF(AND(OR(F651=0,F651=""),OR(G651=0,G651="")),Parámetros!$D$8-Parámetros!$B$8+1,
IF(AND(F651&lt;=Parámetros!$B$8,OR(G651&gt;Parámetros!$D$8,G651="",G651=0)),Parámetros!$D$8-Parámetros!$B$8+1,
IF(AND(F651&lt;=Parámetros!$B$8,G651&lt;=Parámetros!$D$8),IF(OR(G651="",G651=0),Parámetros!$D$8-Parámetros!$B$8+1,G651-Parámetros!$B$8+1),
IF(AND(F651&gt;Parámetros!$B$8,OR(G651&gt;Parámetros!$D$8,G651="",G651=0)),Parámetros!$D$8-F651+1,
IF(AND(F651&gt;Parámetros!$B$8,G651&lt;=Parámetros!$D$8),G651-F651+1))))),0)
-
IF(I651=1,
COUNTIFS('Selección días no hábiles'!A:A,
IF(OR(F651=0,F651="",F651&lt;Parámetros!$B$8),"&gt;="&amp;Parámetros!$B$8,"&gt;="&amp;Listas!F651),
'Selección días no hábiles'!A:A,
IF(OR(G651=0,G651="",G651&gt;=Parámetros!$D$8),"&lt;="&amp;Parámetros!$D$8,"&lt;="&amp;Listas!G651),
'Selección días no hábiles'!C:C,"X"),0)</f>
        <v>1</v>
      </c>
    </row>
    <row r="652" spans="1:11">
      <c r="A652" s="23"/>
      <c r="B652" s="152">
        <v>31360317</v>
      </c>
      <c r="C652" s="153" t="s">
        <v>50</v>
      </c>
      <c r="D652" s="153" t="s">
        <v>1892</v>
      </c>
      <c r="E652" s="154" t="s">
        <v>238</v>
      </c>
      <c r="F652" s="146">
        <v>0</v>
      </c>
      <c r="G652" s="146">
        <v>0</v>
      </c>
      <c r="H652" s="113">
        <f>+IF(AND(OR(F652="",F652=0),OR(G652="",G652=0)),1,IF(AND(OR(F652&lt;=Parámetros!$B$5,F652=0,F652=""),OR(G652&gt;Parámetros!$B$5,G652="",G652=0)),1,IF(AND(F652&gt;Parámetros!$B$5,F652&lt;=Parámetros!$D$5,OR(Listas!G652&gt;Parámetros!$B$5,G652="",G652=0)),1,0)))</f>
        <v>1</v>
      </c>
      <c r="I652" s="113">
        <f>+IF(AND(OR(F652="",F652=0),OR(G652="",G652=0)),1,IF(AND(OR(F652&lt;=Parámetros!$B$8,F652=0,F652=""),OR(G652&gt;Parámetros!$B$8,G652="",G652=0)),1,IF(AND(F652&gt;Parámetros!$B$8,F652&lt;=Parámetros!$D$8,OR(Listas!G652&gt;Parámetros!$B$8,G652="",G652=0)),1,0)))</f>
        <v>1</v>
      </c>
      <c r="J652" s="113">
        <f>IF(H652=1,
IF(AND(OR(F652=0,F652=""),OR(G652=0,G652="")),Parámetros!$D$5-Parámetros!$B$5+1,
IF(AND(OR(F652&lt;=Parámetros!$B$5,F652=0,F652=""),OR(G652&gt;Parámetros!$D$5,G652="",G652=0)),Parámetros!$D$5-Parámetros!$B$5+1,
IF(AND(OR(F652&lt;=Parámetros!$B$5,F652=0,F652=""),G652&lt;=Parámetros!$D$5),IF(OR(G652="",G652=0),Parámetros!$D$5-Parámetros!$B$5+1,G652-Parámetros!$B$5+1),
IF(AND(F652&gt;Parámetros!$B$5,OR(G652&gt;Parámetros!$D$5,G652="",G652=0)),Parámetros!$D$5-F652+1,
IF(AND(F652&gt;Parámetros!$B$5,G652&lt;=Parámetros!$D$5),G652-F652+1))))),0)
-
IF(H652=1,
COUNTIFS('Selección días no hábiles'!A:A,
IF(OR(F652=0,F652="",F652&lt;Parámetros!$B$5),"&gt;="&amp;Parámetros!$B$5,"&gt;="&amp;Listas!F652),
'Selección días no hábiles'!A:A,
IF(OR(G652=0,G652="",G652&gt;=Parámetros!$D$5),"&lt;="&amp;Parámetros!$D$5,"&lt;="&amp;Listas!G652),
'Selección días no hábiles'!C:C,"X"),0)</f>
        <v>43709</v>
      </c>
      <c r="K652" s="113">
        <f>IF(I652=1,
IF(AND(OR(F652=0,F652=""),OR(G652=0,G652="")),Parámetros!$D$8-Parámetros!$B$8+1,
IF(AND(F652&lt;=Parámetros!$B$8,OR(G652&gt;Parámetros!$D$8,G652="",G652=0)),Parámetros!$D$8-Parámetros!$B$8+1,
IF(AND(F652&lt;=Parámetros!$B$8,G652&lt;=Parámetros!$D$8),IF(OR(G652="",G652=0),Parámetros!$D$8-Parámetros!$B$8+1,G652-Parámetros!$B$8+1),
IF(AND(F652&gt;Parámetros!$B$8,OR(G652&gt;Parámetros!$D$8,G652="",G652=0)),Parámetros!$D$8-F652+1,
IF(AND(F652&gt;Parámetros!$B$8,G652&lt;=Parámetros!$D$8),G652-F652+1))))),0)
-
IF(I652=1,
COUNTIFS('Selección días no hábiles'!A:A,
IF(OR(F652=0,F652="",F652&lt;Parámetros!$B$8),"&gt;="&amp;Parámetros!$B$8,"&gt;="&amp;Listas!F652),
'Selección días no hábiles'!A:A,
IF(OR(G652=0,G652="",G652&gt;=Parámetros!$D$8),"&lt;="&amp;Parámetros!$D$8,"&lt;="&amp;Listas!G652),
'Selección días no hábiles'!C:C,"X"),0)</f>
        <v>1</v>
      </c>
    </row>
    <row r="653" spans="1:11">
      <c r="A653" s="23"/>
      <c r="B653" s="152">
        <v>34827351</v>
      </c>
      <c r="C653" s="153" t="s">
        <v>858</v>
      </c>
      <c r="D653" s="153" t="s">
        <v>1765</v>
      </c>
      <c r="E653" s="154" t="s">
        <v>238</v>
      </c>
      <c r="F653" s="146">
        <v>0</v>
      </c>
      <c r="G653" s="146">
        <v>0</v>
      </c>
      <c r="H653" s="113">
        <f>+IF(AND(OR(F653="",F653=0),OR(G653="",G653=0)),1,IF(AND(OR(F653&lt;=Parámetros!$B$5,F653=0,F653=""),OR(G653&gt;Parámetros!$B$5,G653="",G653=0)),1,IF(AND(F653&gt;Parámetros!$B$5,F653&lt;=Parámetros!$D$5,OR(Listas!G653&gt;Parámetros!$B$5,G653="",G653=0)),1,0)))</f>
        <v>1</v>
      </c>
      <c r="I653" s="113">
        <f>+IF(AND(OR(F653="",F653=0),OR(G653="",G653=0)),1,IF(AND(OR(F653&lt;=Parámetros!$B$8,F653=0,F653=""),OR(G653&gt;Parámetros!$B$8,G653="",G653=0)),1,IF(AND(F653&gt;Parámetros!$B$8,F653&lt;=Parámetros!$D$8,OR(Listas!G653&gt;Parámetros!$B$8,G653="",G653=0)),1,0)))</f>
        <v>1</v>
      </c>
      <c r="J653" s="113">
        <f>IF(H653=1,
IF(AND(OR(F653=0,F653=""),OR(G653=0,G653="")),Parámetros!$D$5-Parámetros!$B$5+1,
IF(AND(OR(F653&lt;=Parámetros!$B$5,F653=0,F653=""),OR(G653&gt;Parámetros!$D$5,G653="",G653=0)),Parámetros!$D$5-Parámetros!$B$5+1,
IF(AND(OR(F653&lt;=Parámetros!$B$5,F653=0,F653=""),G653&lt;=Parámetros!$D$5),IF(OR(G653="",G653=0),Parámetros!$D$5-Parámetros!$B$5+1,G653-Parámetros!$B$5+1),
IF(AND(F653&gt;Parámetros!$B$5,OR(G653&gt;Parámetros!$D$5,G653="",G653=0)),Parámetros!$D$5-F653+1,
IF(AND(F653&gt;Parámetros!$B$5,G653&lt;=Parámetros!$D$5),G653-F653+1))))),0)
-
IF(H653=1,
COUNTIFS('Selección días no hábiles'!A:A,
IF(OR(F653=0,F653="",F653&lt;Parámetros!$B$5),"&gt;="&amp;Parámetros!$B$5,"&gt;="&amp;Listas!F653),
'Selección días no hábiles'!A:A,
IF(OR(G653=0,G653="",G653&gt;=Parámetros!$D$5),"&lt;="&amp;Parámetros!$D$5,"&lt;="&amp;Listas!G653),
'Selección días no hábiles'!C:C,"X"),0)</f>
        <v>43709</v>
      </c>
      <c r="K653" s="113">
        <f>IF(I653=1,
IF(AND(OR(F653=0,F653=""),OR(G653=0,G653="")),Parámetros!$D$8-Parámetros!$B$8+1,
IF(AND(F653&lt;=Parámetros!$B$8,OR(G653&gt;Parámetros!$D$8,G653="",G653=0)),Parámetros!$D$8-Parámetros!$B$8+1,
IF(AND(F653&lt;=Parámetros!$B$8,G653&lt;=Parámetros!$D$8),IF(OR(G653="",G653=0),Parámetros!$D$8-Parámetros!$B$8+1,G653-Parámetros!$B$8+1),
IF(AND(F653&gt;Parámetros!$B$8,OR(G653&gt;Parámetros!$D$8,G653="",G653=0)),Parámetros!$D$8-F653+1,
IF(AND(F653&gt;Parámetros!$B$8,G653&lt;=Parámetros!$D$8),G653-F653+1))))),0)
-
IF(I653=1,
COUNTIFS('Selección días no hábiles'!A:A,
IF(OR(F653=0,F653="",F653&lt;Parámetros!$B$8),"&gt;="&amp;Parámetros!$B$8,"&gt;="&amp;Listas!F653),
'Selección días no hábiles'!A:A,
IF(OR(G653=0,G653="",G653&gt;=Parámetros!$D$8),"&lt;="&amp;Parámetros!$D$8,"&lt;="&amp;Listas!G653),
'Selección días no hábiles'!C:C,"X"),0)</f>
        <v>1</v>
      </c>
    </row>
    <row r="654" spans="1:11">
      <c r="A654" s="23"/>
      <c r="B654" s="152">
        <v>32895384</v>
      </c>
      <c r="C654" s="153" t="s">
        <v>859</v>
      </c>
      <c r="D654" s="153" t="s">
        <v>1893</v>
      </c>
      <c r="E654" s="154" t="s">
        <v>238</v>
      </c>
      <c r="F654" s="146">
        <v>0</v>
      </c>
      <c r="G654" s="146">
        <v>0</v>
      </c>
      <c r="H654" s="113">
        <f>+IF(AND(OR(F654="",F654=0),OR(G654="",G654=0)),1,IF(AND(OR(F654&lt;=Parámetros!$B$5,F654=0,F654=""),OR(G654&gt;Parámetros!$B$5,G654="",G654=0)),1,IF(AND(F654&gt;Parámetros!$B$5,F654&lt;=Parámetros!$D$5,OR(Listas!G654&gt;Parámetros!$B$5,G654="",G654=0)),1,0)))</f>
        <v>1</v>
      </c>
      <c r="I654" s="113">
        <f>+IF(AND(OR(F654="",F654=0),OR(G654="",G654=0)),1,IF(AND(OR(F654&lt;=Parámetros!$B$8,F654=0,F654=""),OR(G654&gt;Parámetros!$B$8,G654="",G654=0)),1,IF(AND(F654&gt;Parámetros!$B$8,F654&lt;=Parámetros!$D$8,OR(Listas!G654&gt;Parámetros!$B$8,G654="",G654=0)),1,0)))</f>
        <v>1</v>
      </c>
      <c r="J654" s="113">
        <f>IF(H654=1,
IF(AND(OR(F654=0,F654=""),OR(G654=0,G654="")),Parámetros!$D$5-Parámetros!$B$5+1,
IF(AND(OR(F654&lt;=Parámetros!$B$5,F654=0,F654=""),OR(G654&gt;Parámetros!$D$5,G654="",G654=0)),Parámetros!$D$5-Parámetros!$B$5+1,
IF(AND(OR(F654&lt;=Parámetros!$B$5,F654=0,F654=""),G654&lt;=Parámetros!$D$5),IF(OR(G654="",G654=0),Parámetros!$D$5-Parámetros!$B$5+1,G654-Parámetros!$B$5+1),
IF(AND(F654&gt;Parámetros!$B$5,OR(G654&gt;Parámetros!$D$5,G654="",G654=0)),Parámetros!$D$5-F654+1,
IF(AND(F654&gt;Parámetros!$B$5,G654&lt;=Parámetros!$D$5),G654-F654+1))))),0)
-
IF(H654=1,
COUNTIFS('Selección días no hábiles'!A:A,
IF(OR(F654=0,F654="",F654&lt;Parámetros!$B$5),"&gt;="&amp;Parámetros!$B$5,"&gt;="&amp;Listas!F654),
'Selección días no hábiles'!A:A,
IF(OR(G654=0,G654="",G654&gt;=Parámetros!$D$5),"&lt;="&amp;Parámetros!$D$5,"&lt;="&amp;Listas!G654),
'Selección días no hábiles'!C:C,"X"),0)</f>
        <v>43709</v>
      </c>
      <c r="K654" s="113">
        <f>IF(I654=1,
IF(AND(OR(F654=0,F654=""),OR(G654=0,G654="")),Parámetros!$D$8-Parámetros!$B$8+1,
IF(AND(F654&lt;=Parámetros!$B$8,OR(G654&gt;Parámetros!$D$8,G654="",G654=0)),Parámetros!$D$8-Parámetros!$B$8+1,
IF(AND(F654&lt;=Parámetros!$B$8,G654&lt;=Parámetros!$D$8),IF(OR(G654="",G654=0),Parámetros!$D$8-Parámetros!$B$8+1,G654-Parámetros!$B$8+1),
IF(AND(F654&gt;Parámetros!$B$8,OR(G654&gt;Parámetros!$D$8,G654="",G654=0)),Parámetros!$D$8-F654+1,
IF(AND(F654&gt;Parámetros!$B$8,G654&lt;=Parámetros!$D$8),G654-F654+1))))),0)
-
IF(I654=1,
COUNTIFS('Selección días no hábiles'!A:A,
IF(OR(F654=0,F654="",F654&lt;Parámetros!$B$8),"&gt;="&amp;Parámetros!$B$8,"&gt;="&amp;Listas!F654),
'Selección días no hábiles'!A:A,
IF(OR(G654=0,G654="",G654&gt;=Parámetros!$D$8),"&lt;="&amp;Parámetros!$D$8,"&lt;="&amp;Listas!G654),
'Selección días no hábiles'!C:C,"X"),0)</f>
        <v>1</v>
      </c>
    </row>
    <row r="655" spans="1:11">
      <c r="A655" s="23"/>
      <c r="B655" s="152">
        <v>8322513</v>
      </c>
      <c r="C655" s="153" t="s">
        <v>860</v>
      </c>
      <c r="D655" s="153" t="s">
        <v>1894</v>
      </c>
      <c r="E655" s="154" t="s">
        <v>238</v>
      </c>
      <c r="F655" s="146">
        <v>0</v>
      </c>
      <c r="G655" s="146">
        <v>0</v>
      </c>
      <c r="H655" s="113">
        <f>+IF(AND(OR(F655="",F655=0),OR(G655="",G655=0)),1,IF(AND(OR(F655&lt;=Parámetros!$B$5,F655=0,F655=""),OR(G655&gt;Parámetros!$B$5,G655="",G655=0)),1,IF(AND(F655&gt;Parámetros!$B$5,F655&lt;=Parámetros!$D$5,OR(Listas!G655&gt;Parámetros!$B$5,G655="",G655=0)),1,0)))</f>
        <v>1</v>
      </c>
      <c r="I655" s="113">
        <f>+IF(AND(OR(F655="",F655=0),OR(G655="",G655=0)),1,IF(AND(OR(F655&lt;=Parámetros!$B$8,F655=0,F655=""),OR(G655&gt;Parámetros!$B$8,G655="",G655=0)),1,IF(AND(F655&gt;Parámetros!$B$8,F655&lt;=Parámetros!$D$8,OR(Listas!G655&gt;Parámetros!$B$8,G655="",G655=0)),1,0)))</f>
        <v>1</v>
      </c>
      <c r="J655" s="113">
        <f>IF(H655=1,
IF(AND(OR(F655=0,F655=""),OR(G655=0,G655="")),Parámetros!$D$5-Parámetros!$B$5+1,
IF(AND(OR(F655&lt;=Parámetros!$B$5,F655=0,F655=""),OR(G655&gt;Parámetros!$D$5,G655="",G655=0)),Parámetros!$D$5-Parámetros!$B$5+1,
IF(AND(OR(F655&lt;=Parámetros!$B$5,F655=0,F655=""),G655&lt;=Parámetros!$D$5),IF(OR(G655="",G655=0),Parámetros!$D$5-Parámetros!$B$5+1,G655-Parámetros!$B$5+1),
IF(AND(F655&gt;Parámetros!$B$5,OR(G655&gt;Parámetros!$D$5,G655="",G655=0)),Parámetros!$D$5-F655+1,
IF(AND(F655&gt;Parámetros!$B$5,G655&lt;=Parámetros!$D$5),G655-F655+1))))),0)
-
IF(H655=1,
COUNTIFS('Selección días no hábiles'!A:A,
IF(OR(F655=0,F655="",F655&lt;Parámetros!$B$5),"&gt;="&amp;Parámetros!$B$5,"&gt;="&amp;Listas!F655),
'Selección días no hábiles'!A:A,
IF(OR(G655=0,G655="",G655&gt;=Parámetros!$D$5),"&lt;="&amp;Parámetros!$D$5,"&lt;="&amp;Listas!G655),
'Selección días no hábiles'!C:C,"X"),0)</f>
        <v>43709</v>
      </c>
      <c r="K655" s="113">
        <f>IF(I655=1,
IF(AND(OR(F655=0,F655=""),OR(G655=0,G655="")),Parámetros!$D$8-Parámetros!$B$8+1,
IF(AND(F655&lt;=Parámetros!$B$8,OR(G655&gt;Parámetros!$D$8,G655="",G655=0)),Parámetros!$D$8-Parámetros!$B$8+1,
IF(AND(F655&lt;=Parámetros!$B$8,G655&lt;=Parámetros!$D$8),IF(OR(G655="",G655=0),Parámetros!$D$8-Parámetros!$B$8+1,G655-Parámetros!$B$8+1),
IF(AND(F655&gt;Parámetros!$B$8,OR(G655&gt;Parámetros!$D$8,G655="",G655=0)),Parámetros!$D$8-F655+1,
IF(AND(F655&gt;Parámetros!$B$8,G655&lt;=Parámetros!$D$8),G655-F655+1))))),0)
-
IF(I655=1,
COUNTIFS('Selección días no hábiles'!A:A,
IF(OR(F655=0,F655="",F655&lt;Parámetros!$B$8),"&gt;="&amp;Parámetros!$B$8,"&gt;="&amp;Listas!F655),
'Selección días no hábiles'!A:A,
IF(OR(G655=0,G655="",G655&gt;=Parámetros!$D$8),"&lt;="&amp;Parámetros!$D$8,"&lt;="&amp;Listas!G655),
'Selección días no hábiles'!C:C,"X"),0)</f>
        <v>1</v>
      </c>
    </row>
    <row r="656" spans="1:11">
      <c r="A656" s="23"/>
      <c r="B656" s="152">
        <v>31873485</v>
      </c>
      <c r="C656" s="153" t="s">
        <v>679</v>
      </c>
      <c r="D656" s="153" t="s">
        <v>1895</v>
      </c>
      <c r="E656" s="154" t="s">
        <v>238</v>
      </c>
      <c r="F656" s="146">
        <v>0</v>
      </c>
      <c r="G656" s="146">
        <v>0</v>
      </c>
      <c r="H656" s="113">
        <f>+IF(AND(OR(F656="",F656=0),OR(G656="",G656=0)),1,IF(AND(OR(F656&lt;=Parámetros!$B$5,F656=0,F656=""),OR(G656&gt;Parámetros!$B$5,G656="",G656=0)),1,IF(AND(F656&gt;Parámetros!$B$5,F656&lt;=Parámetros!$D$5,OR(Listas!G656&gt;Parámetros!$B$5,G656="",G656=0)),1,0)))</f>
        <v>1</v>
      </c>
      <c r="I656" s="113">
        <f>+IF(AND(OR(F656="",F656=0),OR(G656="",G656=0)),1,IF(AND(OR(F656&lt;=Parámetros!$B$8,F656=0,F656=""),OR(G656&gt;Parámetros!$B$8,G656="",G656=0)),1,IF(AND(F656&gt;Parámetros!$B$8,F656&lt;=Parámetros!$D$8,OR(Listas!G656&gt;Parámetros!$B$8,G656="",G656=0)),1,0)))</f>
        <v>1</v>
      </c>
      <c r="J656" s="113">
        <f>IF(H656=1,
IF(AND(OR(F656=0,F656=""),OR(G656=0,G656="")),Parámetros!$D$5-Parámetros!$B$5+1,
IF(AND(OR(F656&lt;=Parámetros!$B$5,F656=0,F656=""),OR(G656&gt;Parámetros!$D$5,G656="",G656=0)),Parámetros!$D$5-Parámetros!$B$5+1,
IF(AND(OR(F656&lt;=Parámetros!$B$5,F656=0,F656=""),G656&lt;=Parámetros!$D$5),IF(OR(G656="",G656=0),Parámetros!$D$5-Parámetros!$B$5+1,G656-Parámetros!$B$5+1),
IF(AND(F656&gt;Parámetros!$B$5,OR(G656&gt;Parámetros!$D$5,G656="",G656=0)),Parámetros!$D$5-F656+1,
IF(AND(F656&gt;Parámetros!$B$5,G656&lt;=Parámetros!$D$5),G656-F656+1))))),0)
-
IF(H656=1,
COUNTIFS('Selección días no hábiles'!A:A,
IF(OR(F656=0,F656="",F656&lt;Parámetros!$B$5),"&gt;="&amp;Parámetros!$B$5,"&gt;="&amp;Listas!F656),
'Selección días no hábiles'!A:A,
IF(OR(G656=0,G656="",G656&gt;=Parámetros!$D$5),"&lt;="&amp;Parámetros!$D$5,"&lt;="&amp;Listas!G656),
'Selección días no hábiles'!C:C,"X"),0)</f>
        <v>43709</v>
      </c>
      <c r="K656" s="113">
        <f>IF(I656=1,
IF(AND(OR(F656=0,F656=""),OR(G656=0,G656="")),Parámetros!$D$8-Parámetros!$B$8+1,
IF(AND(F656&lt;=Parámetros!$B$8,OR(G656&gt;Parámetros!$D$8,G656="",G656=0)),Parámetros!$D$8-Parámetros!$B$8+1,
IF(AND(F656&lt;=Parámetros!$B$8,G656&lt;=Parámetros!$D$8),IF(OR(G656="",G656=0),Parámetros!$D$8-Parámetros!$B$8+1,G656-Parámetros!$B$8+1),
IF(AND(F656&gt;Parámetros!$B$8,OR(G656&gt;Parámetros!$D$8,G656="",G656=0)),Parámetros!$D$8-F656+1,
IF(AND(F656&gt;Parámetros!$B$8,G656&lt;=Parámetros!$D$8),G656-F656+1))))),0)
-
IF(I656=1,
COUNTIFS('Selección días no hábiles'!A:A,
IF(OR(F656=0,F656="",F656&lt;Parámetros!$B$8),"&gt;="&amp;Parámetros!$B$8,"&gt;="&amp;Listas!F656),
'Selección días no hábiles'!A:A,
IF(OR(G656=0,G656="",G656&gt;=Parámetros!$D$8),"&lt;="&amp;Parámetros!$D$8,"&lt;="&amp;Listas!G656),
'Selección días no hábiles'!C:C,"X"),0)</f>
        <v>1</v>
      </c>
    </row>
    <row r="657" spans="1:11">
      <c r="A657" s="23"/>
      <c r="B657" s="152">
        <v>23929411</v>
      </c>
      <c r="C657" s="153" t="s">
        <v>861</v>
      </c>
      <c r="D657" s="153" t="s">
        <v>1896</v>
      </c>
      <c r="E657" s="154" t="s">
        <v>238</v>
      </c>
      <c r="F657" s="146">
        <v>0</v>
      </c>
      <c r="G657" s="146">
        <v>0</v>
      </c>
      <c r="H657" s="113">
        <f>+IF(AND(OR(F657="",F657=0),OR(G657="",G657=0)),1,IF(AND(OR(F657&lt;=Parámetros!$B$5,F657=0,F657=""),OR(G657&gt;Parámetros!$B$5,G657="",G657=0)),1,IF(AND(F657&gt;Parámetros!$B$5,F657&lt;=Parámetros!$D$5,OR(Listas!G657&gt;Parámetros!$B$5,G657="",G657=0)),1,0)))</f>
        <v>1</v>
      </c>
      <c r="I657" s="113">
        <f>+IF(AND(OR(F657="",F657=0),OR(G657="",G657=0)),1,IF(AND(OR(F657&lt;=Parámetros!$B$8,F657=0,F657=""),OR(G657&gt;Parámetros!$B$8,G657="",G657=0)),1,IF(AND(F657&gt;Parámetros!$B$8,F657&lt;=Parámetros!$D$8,OR(Listas!G657&gt;Parámetros!$B$8,G657="",G657=0)),1,0)))</f>
        <v>1</v>
      </c>
      <c r="J657" s="113">
        <f>IF(H657=1,
IF(AND(OR(F657=0,F657=""),OR(G657=0,G657="")),Parámetros!$D$5-Parámetros!$B$5+1,
IF(AND(OR(F657&lt;=Parámetros!$B$5,F657=0,F657=""),OR(G657&gt;Parámetros!$D$5,G657="",G657=0)),Parámetros!$D$5-Parámetros!$B$5+1,
IF(AND(OR(F657&lt;=Parámetros!$B$5,F657=0,F657=""),G657&lt;=Parámetros!$D$5),IF(OR(G657="",G657=0),Parámetros!$D$5-Parámetros!$B$5+1,G657-Parámetros!$B$5+1),
IF(AND(F657&gt;Parámetros!$B$5,OR(G657&gt;Parámetros!$D$5,G657="",G657=0)),Parámetros!$D$5-F657+1,
IF(AND(F657&gt;Parámetros!$B$5,G657&lt;=Parámetros!$D$5),G657-F657+1))))),0)
-
IF(H657=1,
COUNTIFS('Selección días no hábiles'!A:A,
IF(OR(F657=0,F657="",F657&lt;Parámetros!$B$5),"&gt;="&amp;Parámetros!$B$5,"&gt;="&amp;Listas!F657),
'Selección días no hábiles'!A:A,
IF(OR(G657=0,G657="",G657&gt;=Parámetros!$D$5),"&lt;="&amp;Parámetros!$D$5,"&lt;="&amp;Listas!G657),
'Selección días no hábiles'!C:C,"X"),0)</f>
        <v>43709</v>
      </c>
      <c r="K657" s="113">
        <f>IF(I657=1,
IF(AND(OR(F657=0,F657=""),OR(G657=0,G657="")),Parámetros!$D$8-Parámetros!$B$8+1,
IF(AND(F657&lt;=Parámetros!$B$8,OR(G657&gt;Parámetros!$D$8,G657="",G657=0)),Parámetros!$D$8-Parámetros!$B$8+1,
IF(AND(F657&lt;=Parámetros!$B$8,G657&lt;=Parámetros!$D$8),IF(OR(G657="",G657=0),Parámetros!$D$8-Parámetros!$B$8+1,G657-Parámetros!$B$8+1),
IF(AND(F657&gt;Parámetros!$B$8,OR(G657&gt;Parámetros!$D$8,G657="",G657=0)),Parámetros!$D$8-F657+1,
IF(AND(F657&gt;Parámetros!$B$8,G657&lt;=Parámetros!$D$8),G657-F657+1))))),0)
-
IF(I657=1,
COUNTIFS('Selección días no hábiles'!A:A,
IF(OR(F657=0,F657="",F657&lt;Parámetros!$B$8),"&gt;="&amp;Parámetros!$B$8,"&gt;="&amp;Listas!F657),
'Selección días no hábiles'!A:A,
IF(OR(G657=0,G657="",G657&gt;=Parámetros!$D$8),"&lt;="&amp;Parámetros!$D$8,"&lt;="&amp;Listas!G657),
'Selección días no hábiles'!C:C,"X"),0)</f>
        <v>1</v>
      </c>
    </row>
    <row r="658" spans="1:11">
      <c r="A658" s="23"/>
      <c r="B658" s="152">
        <v>27518269</v>
      </c>
      <c r="C658" s="153" t="s">
        <v>862</v>
      </c>
      <c r="D658" s="153" t="s">
        <v>1628</v>
      </c>
      <c r="E658" s="154" t="s">
        <v>238</v>
      </c>
      <c r="F658" s="146">
        <v>0</v>
      </c>
      <c r="G658" s="146">
        <v>0</v>
      </c>
      <c r="H658" s="113">
        <f>+IF(AND(OR(F658="",F658=0),OR(G658="",G658=0)),1,IF(AND(OR(F658&lt;=Parámetros!$B$5,F658=0,F658=""),OR(G658&gt;Parámetros!$B$5,G658="",G658=0)),1,IF(AND(F658&gt;Parámetros!$B$5,F658&lt;=Parámetros!$D$5,OR(Listas!G658&gt;Parámetros!$B$5,G658="",G658=0)),1,0)))</f>
        <v>1</v>
      </c>
      <c r="I658" s="113">
        <f>+IF(AND(OR(F658="",F658=0),OR(G658="",G658=0)),1,IF(AND(OR(F658&lt;=Parámetros!$B$8,F658=0,F658=""),OR(G658&gt;Parámetros!$B$8,G658="",G658=0)),1,IF(AND(F658&gt;Parámetros!$B$8,F658&lt;=Parámetros!$D$8,OR(Listas!G658&gt;Parámetros!$B$8,G658="",G658=0)),1,0)))</f>
        <v>1</v>
      </c>
      <c r="J658" s="113">
        <f>IF(H658=1,
IF(AND(OR(F658=0,F658=""),OR(G658=0,G658="")),Parámetros!$D$5-Parámetros!$B$5+1,
IF(AND(OR(F658&lt;=Parámetros!$B$5,F658=0,F658=""),OR(G658&gt;Parámetros!$D$5,G658="",G658=0)),Parámetros!$D$5-Parámetros!$B$5+1,
IF(AND(OR(F658&lt;=Parámetros!$B$5,F658=0,F658=""),G658&lt;=Parámetros!$D$5),IF(OR(G658="",G658=0),Parámetros!$D$5-Parámetros!$B$5+1,G658-Parámetros!$B$5+1),
IF(AND(F658&gt;Parámetros!$B$5,OR(G658&gt;Parámetros!$D$5,G658="",G658=0)),Parámetros!$D$5-F658+1,
IF(AND(F658&gt;Parámetros!$B$5,G658&lt;=Parámetros!$D$5),G658-F658+1))))),0)
-
IF(H658=1,
COUNTIFS('Selección días no hábiles'!A:A,
IF(OR(F658=0,F658="",F658&lt;Parámetros!$B$5),"&gt;="&amp;Parámetros!$B$5,"&gt;="&amp;Listas!F658),
'Selección días no hábiles'!A:A,
IF(OR(G658=0,G658="",G658&gt;=Parámetros!$D$5),"&lt;="&amp;Parámetros!$D$5,"&lt;="&amp;Listas!G658),
'Selección días no hábiles'!C:C,"X"),0)</f>
        <v>43709</v>
      </c>
      <c r="K658" s="113">
        <f>IF(I658=1,
IF(AND(OR(F658=0,F658=""),OR(G658=0,G658="")),Parámetros!$D$8-Parámetros!$B$8+1,
IF(AND(F658&lt;=Parámetros!$B$8,OR(G658&gt;Parámetros!$D$8,G658="",G658=0)),Parámetros!$D$8-Parámetros!$B$8+1,
IF(AND(F658&lt;=Parámetros!$B$8,G658&lt;=Parámetros!$D$8),IF(OR(G658="",G658=0),Parámetros!$D$8-Parámetros!$B$8+1,G658-Parámetros!$B$8+1),
IF(AND(F658&gt;Parámetros!$B$8,OR(G658&gt;Parámetros!$D$8,G658="",G658=0)),Parámetros!$D$8-F658+1,
IF(AND(F658&gt;Parámetros!$B$8,G658&lt;=Parámetros!$D$8),G658-F658+1))))),0)
-
IF(I658=1,
COUNTIFS('Selección días no hábiles'!A:A,
IF(OR(F658=0,F658="",F658&lt;Parámetros!$B$8),"&gt;="&amp;Parámetros!$B$8,"&gt;="&amp;Listas!F658),
'Selección días no hábiles'!A:A,
IF(OR(G658=0,G658="",G658&gt;=Parámetros!$D$8),"&lt;="&amp;Parámetros!$D$8,"&lt;="&amp;Listas!G658),
'Selección días no hábiles'!C:C,"X"),0)</f>
        <v>1</v>
      </c>
    </row>
    <row r="659" spans="1:11">
      <c r="A659" s="23"/>
      <c r="B659" s="152">
        <v>29793585</v>
      </c>
      <c r="C659" s="153" t="s">
        <v>863</v>
      </c>
      <c r="D659" s="153" t="s">
        <v>1897</v>
      </c>
      <c r="E659" s="154" t="s">
        <v>238</v>
      </c>
      <c r="F659" s="146">
        <v>0</v>
      </c>
      <c r="G659" s="146">
        <v>0</v>
      </c>
      <c r="H659" s="113">
        <f>+IF(AND(OR(F659="",F659=0),OR(G659="",G659=0)),1,IF(AND(OR(F659&lt;=Parámetros!$B$5,F659=0,F659=""),OR(G659&gt;Parámetros!$B$5,G659="",G659=0)),1,IF(AND(F659&gt;Parámetros!$B$5,F659&lt;=Parámetros!$D$5,OR(Listas!G659&gt;Parámetros!$B$5,G659="",G659=0)),1,0)))</f>
        <v>1</v>
      </c>
      <c r="I659" s="113">
        <f>+IF(AND(OR(F659="",F659=0),OR(G659="",G659=0)),1,IF(AND(OR(F659&lt;=Parámetros!$B$8,F659=0,F659=""),OR(G659&gt;Parámetros!$B$8,G659="",G659=0)),1,IF(AND(F659&gt;Parámetros!$B$8,F659&lt;=Parámetros!$D$8,OR(Listas!G659&gt;Parámetros!$B$8,G659="",G659=0)),1,0)))</f>
        <v>1</v>
      </c>
      <c r="J659" s="113">
        <f>IF(H659=1,
IF(AND(OR(F659=0,F659=""),OR(G659=0,G659="")),Parámetros!$D$5-Parámetros!$B$5+1,
IF(AND(OR(F659&lt;=Parámetros!$B$5,F659=0,F659=""),OR(G659&gt;Parámetros!$D$5,G659="",G659=0)),Parámetros!$D$5-Parámetros!$B$5+1,
IF(AND(OR(F659&lt;=Parámetros!$B$5,F659=0,F659=""),G659&lt;=Parámetros!$D$5),IF(OR(G659="",G659=0),Parámetros!$D$5-Parámetros!$B$5+1,G659-Parámetros!$B$5+1),
IF(AND(F659&gt;Parámetros!$B$5,OR(G659&gt;Parámetros!$D$5,G659="",G659=0)),Parámetros!$D$5-F659+1,
IF(AND(F659&gt;Parámetros!$B$5,G659&lt;=Parámetros!$D$5),G659-F659+1))))),0)
-
IF(H659=1,
COUNTIFS('Selección días no hábiles'!A:A,
IF(OR(F659=0,F659="",F659&lt;Parámetros!$B$5),"&gt;="&amp;Parámetros!$B$5,"&gt;="&amp;Listas!F659),
'Selección días no hábiles'!A:A,
IF(OR(G659=0,G659="",G659&gt;=Parámetros!$D$5),"&lt;="&amp;Parámetros!$D$5,"&lt;="&amp;Listas!G659),
'Selección días no hábiles'!C:C,"X"),0)</f>
        <v>43709</v>
      </c>
      <c r="K659" s="113">
        <f>IF(I659=1,
IF(AND(OR(F659=0,F659=""),OR(G659=0,G659="")),Parámetros!$D$8-Parámetros!$B$8+1,
IF(AND(F659&lt;=Parámetros!$B$8,OR(G659&gt;Parámetros!$D$8,G659="",G659=0)),Parámetros!$D$8-Parámetros!$B$8+1,
IF(AND(F659&lt;=Parámetros!$B$8,G659&lt;=Parámetros!$D$8),IF(OR(G659="",G659=0),Parámetros!$D$8-Parámetros!$B$8+1,G659-Parámetros!$B$8+1),
IF(AND(F659&gt;Parámetros!$B$8,OR(G659&gt;Parámetros!$D$8,G659="",G659=0)),Parámetros!$D$8-F659+1,
IF(AND(F659&gt;Parámetros!$B$8,G659&lt;=Parámetros!$D$8),G659-F659+1))))),0)
-
IF(I659=1,
COUNTIFS('Selección días no hábiles'!A:A,
IF(OR(F659=0,F659="",F659&lt;Parámetros!$B$8),"&gt;="&amp;Parámetros!$B$8,"&gt;="&amp;Listas!F659),
'Selección días no hábiles'!A:A,
IF(OR(G659=0,G659="",G659&gt;=Parámetros!$D$8),"&lt;="&amp;Parámetros!$D$8,"&lt;="&amp;Listas!G659),
'Selección días no hábiles'!C:C,"X"),0)</f>
        <v>1</v>
      </c>
    </row>
    <row r="660" spans="1:11">
      <c r="A660" s="23"/>
      <c r="B660" s="152">
        <v>31521452</v>
      </c>
      <c r="C660" s="153" t="s">
        <v>864</v>
      </c>
      <c r="D660" s="153" t="s">
        <v>1898</v>
      </c>
      <c r="E660" s="154" t="s">
        <v>238</v>
      </c>
      <c r="F660" s="146">
        <v>0</v>
      </c>
      <c r="G660" s="146">
        <v>0</v>
      </c>
      <c r="H660" s="113">
        <f>+IF(AND(OR(F660="",F660=0),OR(G660="",G660=0)),1,IF(AND(OR(F660&lt;=Parámetros!$B$5,F660=0,F660=""),OR(G660&gt;Parámetros!$B$5,G660="",G660=0)),1,IF(AND(F660&gt;Parámetros!$B$5,F660&lt;=Parámetros!$D$5,OR(Listas!G660&gt;Parámetros!$B$5,G660="",G660=0)),1,0)))</f>
        <v>1</v>
      </c>
      <c r="I660" s="113">
        <f>+IF(AND(OR(F660="",F660=0),OR(G660="",G660=0)),1,IF(AND(OR(F660&lt;=Parámetros!$B$8,F660=0,F660=""),OR(G660&gt;Parámetros!$B$8,G660="",G660=0)),1,IF(AND(F660&gt;Parámetros!$B$8,F660&lt;=Parámetros!$D$8,OR(Listas!G660&gt;Parámetros!$B$8,G660="",G660=0)),1,0)))</f>
        <v>1</v>
      </c>
      <c r="J660" s="113">
        <f>IF(H660=1,
IF(AND(OR(F660=0,F660=""),OR(G660=0,G660="")),Parámetros!$D$5-Parámetros!$B$5+1,
IF(AND(OR(F660&lt;=Parámetros!$B$5,F660=0,F660=""),OR(G660&gt;Parámetros!$D$5,G660="",G660=0)),Parámetros!$D$5-Parámetros!$B$5+1,
IF(AND(OR(F660&lt;=Parámetros!$B$5,F660=0,F660=""),G660&lt;=Parámetros!$D$5),IF(OR(G660="",G660=0),Parámetros!$D$5-Parámetros!$B$5+1,G660-Parámetros!$B$5+1),
IF(AND(F660&gt;Parámetros!$B$5,OR(G660&gt;Parámetros!$D$5,G660="",G660=0)),Parámetros!$D$5-F660+1,
IF(AND(F660&gt;Parámetros!$B$5,G660&lt;=Parámetros!$D$5),G660-F660+1))))),0)
-
IF(H660=1,
COUNTIFS('Selección días no hábiles'!A:A,
IF(OR(F660=0,F660="",F660&lt;Parámetros!$B$5),"&gt;="&amp;Parámetros!$B$5,"&gt;="&amp;Listas!F660),
'Selección días no hábiles'!A:A,
IF(OR(G660=0,G660="",G660&gt;=Parámetros!$D$5),"&lt;="&amp;Parámetros!$D$5,"&lt;="&amp;Listas!G660),
'Selección días no hábiles'!C:C,"X"),0)</f>
        <v>43709</v>
      </c>
      <c r="K660" s="113">
        <f>IF(I660=1,
IF(AND(OR(F660=0,F660=""),OR(G660=0,G660="")),Parámetros!$D$8-Parámetros!$B$8+1,
IF(AND(F660&lt;=Parámetros!$B$8,OR(G660&gt;Parámetros!$D$8,G660="",G660=0)),Parámetros!$D$8-Parámetros!$B$8+1,
IF(AND(F660&lt;=Parámetros!$B$8,G660&lt;=Parámetros!$D$8),IF(OR(G660="",G660=0),Parámetros!$D$8-Parámetros!$B$8+1,G660-Parámetros!$B$8+1),
IF(AND(F660&gt;Parámetros!$B$8,OR(G660&gt;Parámetros!$D$8,G660="",G660=0)),Parámetros!$D$8-F660+1,
IF(AND(F660&gt;Parámetros!$B$8,G660&lt;=Parámetros!$D$8),G660-F660+1))))),0)
-
IF(I660=1,
COUNTIFS('Selección días no hábiles'!A:A,
IF(OR(F660=0,F660="",F660&lt;Parámetros!$B$8),"&gt;="&amp;Parámetros!$B$8,"&gt;="&amp;Listas!F660),
'Selección días no hábiles'!A:A,
IF(OR(G660=0,G660="",G660&gt;=Parámetros!$D$8),"&lt;="&amp;Parámetros!$D$8,"&lt;="&amp;Listas!G660),
'Selección días no hábiles'!C:C,"X"),0)</f>
        <v>1</v>
      </c>
    </row>
    <row r="661" spans="1:11">
      <c r="A661" s="23"/>
      <c r="B661" s="152">
        <v>25993438</v>
      </c>
      <c r="C661" s="153" t="s">
        <v>865</v>
      </c>
      <c r="D661" s="153" t="s">
        <v>1899</v>
      </c>
      <c r="E661" s="154" t="s">
        <v>238</v>
      </c>
      <c r="F661" s="146">
        <v>0</v>
      </c>
      <c r="G661" s="146">
        <v>0</v>
      </c>
      <c r="H661" s="113">
        <f>+IF(AND(OR(F661="",F661=0),OR(G661="",G661=0)),1,IF(AND(OR(F661&lt;=Parámetros!$B$5,F661=0,F661=""),OR(G661&gt;Parámetros!$B$5,G661="",G661=0)),1,IF(AND(F661&gt;Parámetros!$B$5,F661&lt;=Parámetros!$D$5,OR(Listas!G661&gt;Parámetros!$B$5,G661="",G661=0)),1,0)))</f>
        <v>1</v>
      </c>
      <c r="I661" s="113">
        <f>+IF(AND(OR(F661="",F661=0),OR(G661="",G661=0)),1,IF(AND(OR(F661&lt;=Parámetros!$B$8,F661=0,F661=""),OR(G661&gt;Parámetros!$B$8,G661="",G661=0)),1,IF(AND(F661&gt;Parámetros!$B$8,F661&lt;=Parámetros!$D$8,OR(Listas!G661&gt;Parámetros!$B$8,G661="",G661=0)),1,0)))</f>
        <v>1</v>
      </c>
      <c r="J661" s="113">
        <f>IF(H661=1,
IF(AND(OR(F661=0,F661=""),OR(G661=0,G661="")),Parámetros!$D$5-Parámetros!$B$5+1,
IF(AND(OR(F661&lt;=Parámetros!$B$5,F661=0,F661=""),OR(G661&gt;Parámetros!$D$5,G661="",G661=0)),Parámetros!$D$5-Parámetros!$B$5+1,
IF(AND(OR(F661&lt;=Parámetros!$B$5,F661=0,F661=""),G661&lt;=Parámetros!$D$5),IF(OR(G661="",G661=0),Parámetros!$D$5-Parámetros!$B$5+1,G661-Parámetros!$B$5+1),
IF(AND(F661&gt;Parámetros!$B$5,OR(G661&gt;Parámetros!$D$5,G661="",G661=0)),Parámetros!$D$5-F661+1,
IF(AND(F661&gt;Parámetros!$B$5,G661&lt;=Parámetros!$D$5),G661-F661+1))))),0)
-
IF(H661=1,
COUNTIFS('Selección días no hábiles'!A:A,
IF(OR(F661=0,F661="",F661&lt;Parámetros!$B$5),"&gt;="&amp;Parámetros!$B$5,"&gt;="&amp;Listas!F661),
'Selección días no hábiles'!A:A,
IF(OR(G661=0,G661="",G661&gt;=Parámetros!$D$5),"&lt;="&amp;Parámetros!$D$5,"&lt;="&amp;Listas!G661),
'Selección días no hábiles'!C:C,"X"),0)</f>
        <v>43709</v>
      </c>
      <c r="K661" s="113">
        <f>IF(I661=1,
IF(AND(OR(F661=0,F661=""),OR(G661=0,G661="")),Parámetros!$D$8-Parámetros!$B$8+1,
IF(AND(F661&lt;=Parámetros!$B$8,OR(G661&gt;Parámetros!$D$8,G661="",G661=0)),Parámetros!$D$8-Parámetros!$B$8+1,
IF(AND(F661&lt;=Parámetros!$B$8,G661&lt;=Parámetros!$D$8),IF(OR(G661="",G661=0),Parámetros!$D$8-Parámetros!$B$8+1,G661-Parámetros!$B$8+1),
IF(AND(F661&gt;Parámetros!$B$8,OR(G661&gt;Parámetros!$D$8,G661="",G661=0)),Parámetros!$D$8-F661+1,
IF(AND(F661&gt;Parámetros!$B$8,G661&lt;=Parámetros!$D$8),G661-F661+1))))),0)
-
IF(I661=1,
COUNTIFS('Selección días no hábiles'!A:A,
IF(OR(F661=0,F661="",F661&lt;Parámetros!$B$8),"&gt;="&amp;Parámetros!$B$8,"&gt;="&amp;Listas!F661),
'Selección días no hábiles'!A:A,
IF(OR(G661=0,G661="",G661&gt;=Parámetros!$D$8),"&lt;="&amp;Parámetros!$D$8,"&lt;="&amp;Listas!G661),
'Selección días no hábiles'!C:C,"X"),0)</f>
        <v>1</v>
      </c>
    </row>
    <row r="662" spans="1:11">
      <c r="A662" s="23"/>
      <c r="B662" s="152">
        <v>37282419</v>
      </c>
      <c r="C662" s="153" t="s">
        <v>866</v>
      </c>
      <c r="D662" s="153" t="s">
        <v>1900</v>
      </c>
      <c r="E662" s="154" t="s">
        <v>238</v>
      </c>
      <c r="F662" s="146">
        <v>0</v>
      </c>
      <c r="G662" s="146">
        <v>0</v>
      </c>
      <c r="H662" s="113">
        <f>+IF(AND(OR(F662="",F662=0),OR(G662="",G662=0)),1,IF(AND(OR(F662&lt;=Parámetros!$B$5,F662=0,F662=""),OR(G662&gt;Parámetros!$B$5,G662="",G662=0)),1,IF(AND(F662&gt;Parámetros!$B$5,F662&lt;=Parámetros!$D$5,OR(Listas!G662&gt;Parámetros!$B$5,G662="",G662=0)),1,0)))</f>
        <v>1</v>
      </c>
      <c r="I662" s="113">
        <f>+IF(AND(OR(F662="",F662=0),OR(G662="",G662=0)),1,IF(AND(OR(F662&lt;=Parámetros!$B$8,F662=0,F662=""),OR(G662&gt;Parámetros!$B$8,G662="",G662=0)),1,IF(AND(F662&gt;Parámetros!$B$8,F662&lt;=Parámetros!$D$8,OR(Listas!G662&gt;Parámetros!$B$8,G662="",G662=0)),1,0)))</f>
        <v>1</v>
      </c>
      <c r="J662" s="113">
        <f>IF(H662=1,
IF(AND(OR(F662=0,F662=""),OR(G662=0,G662="")),Parámetros!$D$5-Parámetros!$B$5+1,
IF(AND(OR(F662&lt;=Parámetros!$B$5,F662=0,F662=""),OR(G662&gt;Parámetros!$D$5,G662="",G662=0)),Parámetros!$D$5-Parámetros!$B$5+1,
IF(AND(OR(F662&lt;=Parámetros!$B$5,F662=0,F662=""),G662&lt;=Parámetros!$D$5),IF(OR(G662="",G662=0),Parámetros!$D$5-Parámetros!$B$5+1,G662-Parámetros!$B$5+1),
IF(AND(F662&gt;Parámetros!$B$5,OR(G662&gt;Parámetros!$D$5,G662="",G662=0)),Parámetros!$D$5-F662+1,
IF(AND(F662&gt;Parámetros!$B$5,G662&lt;=Parámetros!$D$5),G662-F662+1))))),0)
-
IF(H662=1,
COUNTIFS('Selección días no hábiles'!A:A,
IF(OR(F662=0,F662="",F662&lt;Parámetros!$B$5),"&gt;="&amp;Parámetros!$B$5,"&gt;="&amp;Listas!F662),
'Selección días no hábiles'!A:A,
IF(OR(G662=0,G662="",G662&gt;=Parámetros!$D$5),"&lt;="&amp;Parámetros!$D$5,"&lt;="&amp;Listas!G662),
'Selección días no hábiles'!C:C,"X"),0)</f>
        <v>43709</v>
      </c>
      <c r="K662" s="113">
        <f>IF(I662=1,
IF(AND(OR(F662=0,F662=""),OR(G662=0,G662="")),Parámetros!$D$8-Parámetros!$B$8+1,
IF(AND(F662&lt;=Parámetros!$B$8,OR(G662&gt;Parámetros!$D$8,G662="",G662=0)),Parámetros!$D$8-Parámetros!$B$8+1,
IF(AND(F662&lt;=Parámetros!$B$8,G662&lt;=Parámetros!$D$8),IF(OR(G662="",G662=0),Parámetros!$D$8-Parámetros!$B$8+1,G662-Parámetros!$B$8+1),
IF(AND(F662&gt;Parámetros!$B$8,OR(G662&gt;Parámetros!$D$8,G662="",G662=0)),Parámetros!$D$8-F662+1,
IF(AND(F662&gt;Parámetros!$B$8,G662&lt;=Parámetros!$D$8),G662-F662+1))))),0)
-
IF(I662=1,
COUNTIFS('Selección días no hábiles'!A:A,
IF(OR(F662=0,F662="",F662&lt;Parámetros!$B$8),"&gt;="&amp;Parámetros!$B$8,"&gt;="&amp;Listas!F662),
'Selección días no hábiles'!A:A,
IF(OR(G662=0,G662="",G662&gt;=Parámetros!$D$8),"&lt;="&amp;Parámetros!$D$8,"&lt;="&amp;Listas!G662),
'Selección días no hábiles'!C:C,"X"),0)</f>
        <v>1</v>
      </c>
    </row>
    <row r="663" spans="1:11">
      <c r="A663" s="23"/>
      <c r="B663" s="152">
        <v>35295221</v>
      </c>
      <c r="C663" s="153" t="s">
        <v>387</v>
      </c>
      <c r="D663" s="153" t="s">
        <v>1707</v>
      </c>
      <c r="E663" s="154" t="s">
        <v>238</v>
      </c>
      <c r="F663" s="146">
        <v>0</v>
      </c>
      <c r="G663" s="146">
        <v>0</v>
      </c>
      <c r="H663" s="113">
        <f>+IF(AND(OR(F663="",F663=0),OR(G663="",G663=0)),1,IF(AND(OR(F663&lt;=Parámetros!$B$5,F663=0,F663=""),OR(G663&gt;Parámetros!$B$5,G663="",G663=0)),1,IF(AND(F663&gt;Parámetros!$B$5,F663&lt;=Parámetros!$D$5,OR(Listas!G663&gt;Parámetros!$B$5,G663="",G663=0)),1,0)))</f>
        <v>1</v>
      </c>
      <c r="I663" s="113">
        <f>+IF(AND(OR(F663="",F663=0),OR(G663="",G663=0)),1,IF(AND(OR(F663&lt;=Parámetros!$B$8,F663=0,F663=""),OR(G663&gt;Parámetros!$B$8,G663="",G663=0)),1,IF(AND(F663&gt;Parámetros!$B$8,F663&lt;=Parámetros!$D$8,OR(Listas!G663&gt;Parámetros!$B$8,G663="",G663=0)),1,0)))</f>
        <v>1</v>
      </c>
      <c r="J663" s="113">
        <f>IF(H663=1,
IF(AND(OR(F663=0,F663=""),OR(G663=0,G663="")),Parámetros!$D$5-Parámetros!$B$5+1,
IF(AND(OR(F663&lt;=Parámetros!$B$5,F663=0,F663=""),OR(G663&gt;Parámetros!$D$5,G663="",G663=0)),Parámetros!$D$5-Parámetros!$B$5+1,
IF(AND(OR(F663&lt;=Parámetros!$B$5,F663=0,F663=""),G663&lt;=Parámetros!$D$5),IF(OR(G663="",G663=0),Parámetros!$D$5-Parámetros!$B$5+1,G663-Parámetros!$B$5+1),
IF(AND(F663&gt;Parámetros!$B$5,OR(G663&gt;Parámetros!$D$5,G663="",G663=0)),Parámetros!$D$5-F663+1,
IF(AND(F663&gt;Parámetros!$B$5,G663&lt;=Parámetros!$D$5),G663-F663+1))))),0)
-
IF(H663=1,
COUNTIFS('Selección días no hábiles'!A:A,
IF(OR(F663=0,F663="",F663&lt;Parámetros!$B$5),"&gt;="&amp;Parámetros!$B$5,"&gt;="&amp;Listas!F663),
'Selección días no hábiles'!A:A,
IF(OR(G663=0,G663="",G663&gt;=Parámetros!$D$5),"&lt;="&amp;Parámetros!$D$5,"&lt;="&amp;Listas!G663),
'Selección días no hábiles'!C:C,"X"),0)</f>
        <v>43709</v>
      </c>
      <c r="K663" s="113">
        <f>IF(I663=1,
IF(AND(OR(F663=0,F663=""),OR(G663=0,G663="")),Parámetros!$D$8-Parámetros!$B$8+1,
IF(AND(F663&lt;=Parámetros!$B$8,OR(G663&gt;Parámetros!$D$8,G663="",G663=0)),Parámetros!$D$8-Parámetros!$B$8+1,
IF(AND(F663&lt;=Parámetros!$B$8,G663&lt;=Parámetros!$D$8),IF(OR(G663="",G663=0),Parámetros!$D$8-Parámetros!$B$8+1,G663-Parámetros!$B$8+1),
IF(AND(F663&gt;Parámetros!$B$8,OR(G663&gt;Parámetros!$D$8,G663="",G663=0)),Parámetros!$D$8-F663+1,
IF(AND(F663&gt;Parámetros!$B$8,G663&lt;=Parámetros!$D$8),G663-F663+1))))),0)
-
IF(I663=1,
COUNTIFS('Selección días no hábiles'!A:A,
IF(OR(F663=0,F663="",F663&lt;Parámetros!$B$8),"&gt;="&amp;Parámetros!$B$8,"&gt;="&amp;Listas!F663),
'Selección días no hábiles'!A:A,
IF(OR(G663=0,G663="",G663&gt;=Parámetros!$D$8),"&lt;="&amp;Parámetros!$D$8,"&lt;="&amp;Listas!G663),
'Selección días no hábiles'!C:C,"X"),0)</f>
        <v>1</v>
      </c>
    </row>
    <row r="664" spans="1:11">
      <c r="A664" s="23"/>
      <c r="B664" s="152">
        <v>28978025</v>
      </c>
      <c r="C664" s="153" t="s">
        <v>221</v>
      </c>
      <c r="D664" s="153" t="s">
        <v>1901</v>
      </c>
      <c r="E664" s="154" t="s">
        <v>238</v>
      </c>
      <c r="F664" s="146">
        <v>0</v>
      </c>
      <c r="G664" s="146">
        <v>0</v>
      </c>
      <c r="H664" s="113">
        <f>+IF(AND(OR(F664="",F664=0),OR(G664="",G664=0)),1,IF(AND(OR(F664&lt;=Parámetros!$B$5,F664=0,F664=""),OR(G664&gt;Parámetros!$B$5,G664="",G664=0)),1,IF(AND(F664&gt;Parámetros!$B$5,F664&lt;=Parámetros!$D$5,OR(Listas!G664&gt;Parámetros!$B$5,G664="",G664=0)),1,0)))</f>
        <v>1</v>
      </c>
      <c r="I664" s="113">
        <f>+IF(AND(OR(F664="",F664=0),OR(G664="",G664=0)),1,IF(AND(OR(F664&lt;=Parámetros!$B$8,F664=0,F664=""),OR(G664&gt;Parámetros!$B$8,G664="",G664=0)),1,IF(AND(F664&gt;Parámetros!$B$8,F664&lt;=Parámetros!$D$8,OR(Listas!G664&gt;Parámetros!$B$8,G664="",G664=0)),1,0)))</f>
        <v>1</v>
      </c>
      <c r="J664" s="113">
        <f>IF(H664=1,
IF(AND(OR(F664=0,F664=""),OR(G664=0,G664="")),Parámetros!$D$5-Parámetros!$B$5+1,
IF(AND(OR(F664&lt;=Parámetros!$B$5,F664=0,F664=""),OR(G664&gt;Parámetros!$D$5,G664="",G664=0)),Parámetros!$D$5-Parámetros!$B$5+1,
IF(AND(OR(F664&lt;=Parámetros!$B$5,F664=0,F664=""),G664&lt;=Parámetros!$D$5),IF(OR(G664="",G664=0),Parámetros!$D$5-Parámetros!$B$5+1,G664-Parámetros!$B$5+1),
IF(AND(F664&gt;Parámetros!$B$5,OR(G664&gt;Parámetros!$D$5,G664="",G664=0)),Parámetros!$D$5-F664+1,
IF(AND(F664&gt;Parámetros!$B$5,G664&lt;=Parámetros!$D$5),G664-F664+1))))),0)
-
IF(H664=1,
COUNTIFS('Selección días no hábiles'!A:A,
IF(OR(F664=0,F664="",F664&lt;Parámetros!$B$5),"&gt;="&amp;Parámetros!$B$5,"&gt;="&amp;Listas!F664),
'Selección días no hábiles'!A:A,
IF(OR(G664=0,G664="",G664&gt;=Parámetros!$D$5),"&lt;="&amp;Parámetros!$D$5,"&lt;="&amp;Listas!G664),
'Selección días no hábiles'!C:C,"X"),0)</f>
        <v>43709</v>
      </c>
      <c r="K664" s="113">
        <f>IF(I664=1,
IF(AND(OR(F664=0,F664=""),OR(G664=0,G664="")),Parámetros!$D$8-Parámetros!$B$8+1,
IF(AND(F664&lt;=Parámetros!$B$8,OR(G664&gt;Parámetros!$D$8,G664="",G664=0)),Parámetros!$D$8-Parámetros!$B$8+1,
IF(AND(F664&lt;=Parámetros!$B$8,G664&lt;=Parámetros!$D$8),IF(OR(G664="",G664=0),Parámetros!$D$8-Parámetros!$B$8+1,G664-Parámetros!$B$8+1),
IF(AND(F664&gt;Parámetros!$B$8,OR(G664&gt;Parámetros!$D$8,G664="",G664=0)),Parámetros!$D$8-F664+1,
IF(AND(F664&gt;Parámetros!$B$8,G664&lt;=Parámetros!$D$8),G664-F664+1))))),0)
-
IF(I664=1,
COUNTIFS('Selección días no hábiles'!A:A,
IF(OR(F664=0,F664="",F664&lt;Parámetros!$B$8),"&gt;="&amp;Parámetros!$B$8,"&gt;="&amp;Listas!F664),
'Selección días no hábiles'!A:A,
IF(OR(G664=0,G664="",G664&gt;=Parámetros!$D$8),"&lt;="&amp;Parámetros!$D$8,"&lt;="&amp;Listas!G664),
'Selección días no hábiles'!C:C,"X"),0)</f>
        <v>1</v>
      </c>
    </row>
    <row r="665" spans="1:11">
      <c r="A665" s="23"/>
      <c r="B665" s="152">
        <v>16817760</v>
      </c>
      <c r="C665" s="153" t="s">
        <v>656</v>
      </c>
      <c r="D665" s="153" t="s">
        <v>1902</v>
      </c>
      <c r="E665" s="154" t="s">
        <v>238</v>
      </c>
      <c r="F665" s="146">
        <v>0</v>
      </c>
      <c r="G665" s="146">
        <v>0</v>
      </c>
      <c r="H665" s="113">
        <f>+IF(AND(OR(F665="",F665=0),OR(G665="",G665=0)),1,IF(AND(OR(F665&lt;=Parámetros!$B$5,F665=0,F665=""),OR(G665&gt;Parámetros!$B$5,G665="",G665=0)),1,IF(AND(F665&gt;Parámetros!$B$5,F665&lt;=Parámetros!$D$5,OR(Listas!G665&gt;Parámetros!$B$5,G665="",G665=0)),1,0)))</f>
        <v>1</v>
      </c>
      <c r="I665" s="113">
        <f>+IF(AND(OR(F665="",F665=0),OR(G665="",G665=0)),1,IF(AND(OR(F665&lt;=Parámetros!$B$8,F665=0,F665=""),OR(G665&gt;Parámetros!$B$8,G665="",G665=0)),1,IF(AND(F665&gt;Parámetros!$B$8,F665&lt;=Parámetros!$D$8,OR(Listas!G665&gt;Parámetros!$B$8,G665="",G665=0)),1,0)))</f>
        <v>1</v>
      </c>
      <c r="J665" s="113">
        <f>IF(H665=1,
IF(AND(OR(F665=0,F665=""),OR(G665=0,G665="")),Parámetros!$D$5-Parámetros!$B$5+1,
IF(AND(OR(F665&lt;=Parámetros!$B$5,F665=0,F665=""),OR(G665&gt;Parámetros!$D$5,G665="",G665=0)),Parámetros!$D$5-Parámetros!$B$5+1,
IF(AND(OR(F665&lt;=Parámetros!$B$5,F665=0,F665=""),G665&lt;=Parámetros!$D$5),IF(OR(G665="",G665=0),Parámetros!$D$5-Parámetros!$B$5+1,G665-Parámetros!$B$5+1),
IF(AND(F665&gt;Parámetros!$B$5,OR(G665&gt;Parámetros!$D$5,G665="",G665=0)),Parámetros!$D$5-F665+1,
IF(AND(F665&gt;Parámetros!$B$5,G665&lt;=Parámetros!$D$5),G665-F665+1))))),0)
-
IF(H665=1,
COUNTIFS('Selección días no hábiles'!A:A,
IF(OR(F665=0,F665="",F665&lt;Parámetros!$B$5),"&gt;="&amp;Parámetros!$B$5,"&gt;="&amp;Listas!F665),
'Selección días no hábiles'!A:A,
IF(OR(G665=0,G665="",G665&gt;=Parámetros!$D$5),"&lt;="&amp;Parámetros!$D$5,"&lt;="&amp;Listas!G665),
'Selección días no hábiles'!C:C,"X"),0)</f>
        <v>43709</v>
      </c>
      <c r="K665" s="113">
        <f>IF(I665=1,
IF(AND(OR(F665=0,F665=""),OR(G665=0,G665="")),Parámetros!$D$8-Parámetros!$B$8+1,
IF(AND(F665&lt;=Parámetros!$B$8,OR(G665&gt;Parámetros!$D$8,G665="",G665=0)),Parámetros!$D$8-Parámetros!$B$8+1,
IF(AND(F665&lt;=Parámetros!$B$8,G665&lt;=Parámetros!$D$8),IF(OR(G665="",G665=0),Parámetros!$D$8-Parámetros!$B$8+1,G665-Parámetros!$B$8+1),
IF(AND(F665&gt;Parámetros!$B$8,OR(G665&gt;Parámetros!$D$8,G665="",G665=0)),Parámetros!$D$8-F665+1,
IF(AND(F665&gt;Parámetros!$B$8,G665&lt;=Parámetros!$D$8),G665-F665+1))))),0)
-
IF(I665=1,
COUNTIFS('Selección días no hábiles'!A:A,
IF(OR(F665=0,F665="",F665&lt;Parámetros!$B$8),"&gt;="&amp;Parámetros!$B$8,"&gt;="&amp;Listas!F665),
'Selección días no hábiles'!A:A,
IF(OR(G665=0,G665="",G665&gt;=Parámetros!$D$8),"&lt;="&amp;Parámetros!$D$8,"&lt;="&amp;Listas!G665),
'Selección días no hábiles'!C:C,"X"),0)</f>
        <v>1</v>
      </c>
    </row>
    <row r="666" spans="1:11">
      <c r="A666" s="23"/>
      <c r="B666" s="152">
        <v>36001936</v>
      </c>
      <c r="C666" s="153" t="s">
        <v>867</v>
      </c>
      <c r="D666" s="153" t="s">
        <v>1837</v>
      </c>
      <c r="E666" s="154" t="s">
        <v>238</v>
      </c>
      <c r="F666" s="146">
        <v>0</v>
      </c>
      <c r="G666" s="146">
        <v>0</v>
      </c>
      <c r="H666" s="113">
        <f>+IF(AND(OR(F666="",F666=0),OR(G666="",G666=0)),1,IF(AND(OR(F666&lt;=Parámetros!$B$5,F666=0,F666=""),OR(G666&gt;Parámetros!$B$5,G666="",G666=0)),1,IF(AND(F666&gt;Parámetros!$B$5,F666&lt;=Parámetros!$D$5,OR(Listas!G666&gt;Parámetros!$B$5,G666="",G666=0)),1,0)))</f>
        <v>1</v>
      </c>
      <c r="I666" s="113">
        <f>+IF(AND(OR(F666="",F666=0),OR(G666="",G666=0)),1,IF(AND(OR(F666&lt;=Parámetros!$B$8,F666=0,F666=""),OR(G666&gt;Parámetros!$B$8,G666="",G666=0)),1,IF(AND(F666&gt;Parámetros!$B$8,F666&lt;=Parámetros!$D$8,OR(Listas!G666&gt;Parámetros!$B$8,G666="",G666=0)),1,0)))</f>
        <v>1</v>
      </c>
      <c r="J666" s="113">
        <f>IF(H666=1,
IF(AND(OR(F666=0,F666=""),OR(G666=0,G666="")),Parámetros!$D$5-Parámetros!$B$5+1,
IF(AND(OR(F666&lt;=Parámetros!$B$5,F666=0,F666=""),OR(G666&gt;Parámetros!$D$5,G666="",G666=0)),Parámetros!$D$5-Parámetros!$B$5+1,
IF(AND(OR(F666&lt;=Parámetros!$B$5,F666=0,F666=""),G666&lt;=Parámetros!$D$5),IF(OR(G666="",G666=0),Parámetros!$D$5-Parámetros!$B$5+1,G666-Parámetros!$B$5+1),
IF(AND(F666&gt;Parámetros!$B$5,OR(G666&gt;Parámetros!$D$5,G666="",G666=0)),Parámetros!$D$5-F666+1,
IF(AND(F666&gt;Parámetros!$B$5,G666&lt;=Parámetros!$D$5),G666-F666+1))))),0)
-
IF(H666=1,
COUNTIFS('Selección días no hábiles'!A:A,
IF(OR(F666=0,F666="",F666&lt;Parámetros!$B$5),"&gt;="&amp;Parámetros!$B$5,"&gt;="&amp;Listas!F666),
'Selección días no hábiles'!A:A,
IF(OR(G666=0,G666="",G666&gt;=Parámetros!$D$5),"&lt;="&amp;Parámetros!$D$5,"&lt;="&amp;Listas!G666),
'Selección días no hábiles'!C:C,"X"),0)</f>
        <v>43709</v>
      </c>
      <c r="K666" s="113">
        <f>IF(I666=1,
IF(AND(OR(F666=0,F666=""),OR(G666=0,G666="")),Parámetros!$D$8-Parámetros!$B$8+1,
IF(AND(F666&lt;=Parámetros!$B$8,OR(G666&gt;Parámetros!$D$8,G666="",G666=0)),Parámetros!$D$8-Parámetros!$B$8+1,
IF(AND(F666&lt;=Parámetros!$B$8,G666&lt;=Parámetros!$D$8),IF(OR(G666="",G666=0),Parámetros!$D$8-Parámetros!$B$8+1,G666-Parámetros!$B$8+1),
IF(AND(F666&gt;Parámetros!$B$8,OR(G666&gt;Parámetros!$D$8,G666="",G666=0)),Parámetros!$D$8-F666+1,
IF(AND(F666&gt;Parámetros!$B$8,G666&lt;=Parámetros!$D$8),G666-F666+1))))),0)
-
IF(I666=1,
COUNTIFS('Selección días no hábiles'!A:A,
IF(OR(F666=0,F666="",F666&lt;Parámetros!$B$8),"&gt;="&amp;Parámetros!$B$8,"&gt;="&amp;Listas!F666),
'Selección días no hábiles'!A:A,
IF(OR(G666=0,G666="",G666&gt;=Parámetros!$D$8),"&lt;="&amp;Parámetros!$D$8,"&lt;="&amp;Listas!G666),
'Selección días no hábiles'!C:C,"X"),0)</f>
        <v>1</v>
      </c>
    </row>
    <row r="667" spans="1:11">
      <c r="A667" s="23"/>
      <c r="B667" s="152">
        <v>23895896</v>
      </c>
      <c r="C667" s="153" t="s">
        <v>868</v>
      </c>
      <c r="D667" s="153" t="s">
        <v>1533</v>
      </c>
      <c r="E667" s="154" t="s">
        <v>238</v>
      </c>
      <c r="F667" s="146">
        <v>0</v>
      </c>
      <c r="G667" s="146">
        <v>0</v>
      </c>
      <c r="H667" s="113">
        <f>+IF(AND(OR(F667="",F667=0),OR(G667="",G667=0)),1,IF(AND(OR(F667&lt;=Parámetros!$B$5,F667=0,F667=""),OR(G667&gt;Parámetros!$B$5,G667="",G667=0)),1,IF(AND(F667&gt;Parámetros!$B$5,F667&lt;=Parámetros!$D$5,OR(Listas!G667&gt;Parámetros!$B$5,G667="",G667=0)),1,0)))</f>
        <v>1</v>
      </c>
      <c r="I667" s="113">
        <f>+IF(AND(OR(F667="",F667=0),OR(G667="",G667=0)),1,IF(AND(OR(F667&lt;=Parámetros!$B$8,F667=0,F667=""),OR(G667&gt;Parámetros!$B$8,G667="",G667=0)),1,IF(AND(F667&gt;Parámetros!$B$8,F667&lt;=Parámetros!$D$8,OR(Listas!G667&gt;Parámetros!$B$8,G667="",G667=0)),1,0)))</f>
        <v>1</v>
      </c>
      <c r="J667" s="113">
        <f>IF(H667=1,
IF(AND(OR(F667=0,F667=""),OR(G667=0,G667="")),Parámetros!$D$5-Parámetros!$B$5+1,
IF(AND(OR(F667&lt;=Parámetros!$B$5,F667=0,F667=""),OR(G667&gt;Parámetros!$D$5,G667="",G667=0)),Parámetros!$D$5-Parámetros!$B$5+1,
IF(AND(OR(F667&lt;=Parámetros!$B$5,F667=0,F667=""),G667&lt;=Parámetros!$D$5),IF(OR(G667="",G667=0),Parámetros!$D$5-Parámetros!$B$5+1,G667-Parámetros!$B$5+1),
IF(AND(F667&gt;Parámetros!$B$5,OR(G667&gt;Parámetros!$D$5,G667="",G667=0)),Parámetros!$D$5-F667+1,
IF(AND(F667&gt;Parámetros!$B$5,G667&lt;=Parámetros!$D$5),G667-F667+1))))),0)
-
IF(H667=1,
COUNTIFS('Selección días no hábiles'!A:A,
IF(OR(F667=0,F667="",F667&lt;Parámetros!$B$5),"&gt;="&amp;Parámetros!$B$5,"&gt;="&amp;Listas!F667),
'Selección días no hábiles'!A:A,
IF(OR(G667=0,G667="",G667&gt;=Parámetros!$D$5),"&lt;="&amp;Parámetros!$D$5,"&lt;="&amp;Listas!G667),
'Selección días no hábiles'!C:C,"X"),0)</f>
        <v>43709</v>
      </c>
      <c r="K667" s="113">
        <f>IF(I667=1,
IF(AND(OR(F667=0,F667=""),OR(G667=0,G667="")),Parámetros!$D$8-Parámetros!$B$8+1,
IF(AND(F667&lt;=Parámetros!$B$8,OR(G667&gt;Parámetros!$D$8,G667="",G667=0)),Parámetros!$D$8-Parámetros!$B$8+1,
IF(AND(F667&lt;=Parámetros!$B$8,G667&lt;=Parámetros!$D$8),IF(OR(G667="",G667=0),Parámetros!$D$8-Parámetros!$B$8+1,G667-Parámetros!$B$8+1),
IF(AND(F667&gt;Parámetros!$B$8,OR(G667&gt;Parámetros!$D$8,G667="",G667=0)),Parámetros!$D$8-F667+1,
IF(AND(F667&gt;Parámetros!$B$8,G667&lt;=Parámetros!$D$8),G667-F667+1))))),0)
-
IF(I667=1,
COUNTIFS('Selección días no hábiles'!A:A,
IF(OR(F667=0,F667="",F667&lt;Parámetros!$B$8),"&gt;="&amp;Parámetros!$B$8,"&gt;="&amp;Listas!F667),
'Selección días no hábiles'!A:A,
IF(OR(G667=0,G667="",G667&gt;=Parámetros!$D$8),"&lt;="&amp;Parámetros!$D$8,"&lt;="&amp;Listas!G667),
'Selección días no hábiles'!C:C,"X"),0)</f>
        <v>1</v>
      </c>
    </row>
    <row r="668" spans="1:11">
      <c r="A668" s="23"/>
      <c r="B668" s="152">
        <v>20192429</v>
      </c>
      <c r="C668" s="153" t="s">
        <v>869</v>
      </c>
      <c r="D668" s="153" t="s">
        <v>1903</v>
      </c>
      <c r="E668" s="154" t="s">
        <v>238</v>
      </c>
      <c r="F668" s="146">
        <v>0</v>
      </c>
      <c r="G668" s="146">
        <v>0</v>
      </c>
      <c r="H668" s="113">
        <f>+IF(AND(OR(F668="",F668=0),OR(G668="",G668=0)),1,IF(AND(OR(F668&lt;=Parámetros!$B$5,F668=0,F668=""),OR(G668&gt;Parámetros!$B$5,G668="",G668=0)),1,IF(AND(F668&gt;Parámetros!$B$5,F668&lt;=Parámetros!$D$5,OR(Listas!G668&gt;Parámetros!$B$5,G668="",G668=0)),1,0)))</f>
        <v>1</v>
      </c>
      <c r="I668" s="113">
        <f>+IF(AND(OR(F668="",F668=0),OR(G668="",G668=0)),1,IF(AND(OR(F668&lt;=Parámetros!$B$8,F668=0,F668=""),OR(G668&gt;Parámetros!$B$8,G668="",G668=0)),1,IF(AND(F668&gt;Parámetros!$B$8,F668&lt;=Parámetros!$D$8,OR(Listas!G668&gt;Parámetros!$B$8,G668="",G668=0)),1,0)))</f>
        <v>1</v>
      </c>
      <c r="J668" s="113">
        <f>IF(H668=1,
IF(AND(OR(F668=0,F668=""),OR(G668=0,G668="")),Parámetros!$D$5-Parámetros!$B$5+1,
IF(AND(OR(F668&lt;=Parámetros!$B$5,F668=0,F668=""),OR(G668&gt;Parámetros!$D$5,G668="",G668=0)),Parámetros!$D$5-Parámetros!$B$5+1,
IF(AND(OR(F668&lt;=Parámetros!$B$5,F668=0,F668=""),G668&lt;=Parámetros!$D$5),IF(OR(G668="",G668=0),Parámetros!$D$5-Parámetros!$B$5+1,G668-Parámetros!$B$5+1),
IF(AND(F668&gt;Parámetros!$B$5,OR(G668&gt;Parámetros!$D$5,G668="",G668=0)),Parámetros!$D$5-F668+1,
IF(AND(F668&gt;Parámetros!$B$5,G668&lt;=Parámetros!$D$5),G668-F668+1))))),0)
-
IF(H668=1,
COUNTIFS('Selección días no hábiles'!A:A,
IF(OR(F668=0,F668="",F668&lt;Parámetros!$B$5),"&gt;="&amp;Parámetros!$B$5,"&gt;="&amp;Listas!F668),
'Selección días no hábiles'!A:A,
IF(OR(G668=0,G668="",G668&gt;=Parámetros!$D$5),"&lt;="&amp;Parámetros!$D$5,"&lt;="&amp;Listas!G668),
'Selección días no hábiles'!C:C,"X"),0)</f>
        <v>43709</v>
      </c>
      <c r="K668" s="113">
        <f>IF(I668=1,
IF(AND(OR(F668=0,F668=""),OR(G668=0,G668="")),Parámetros!$D$8-Parámetros!$B$8+1,
IF(AND(F668&lt;=Parámetros!$B$8,OR(G668&gt;Parámetros!$D$8,G668="",G668=0)),Parámetros!$D$8-Parámetros!$B$8+1,
IF(AND(F668&lt;=Parámetros!$B$8,G668&lt;=Parámetros!$D$8),IF(OR(G668="",G668=0),Parámetros!$D$8-Parámetros!$B$8+1,G668-Parámetros!$B$8+1),
IF(AND(F668&gt;Parámetros!$B$8,OR(G668&gt;Parámetros!$D$8,G668="",G668=0)),Parámetros!$D$8-F668+1,
IF(AND(F668&gt;Parámetros!$B$8,G668&lt;=Parámetros!$D$8),G668-F668+1))))),0)
-
IF(I668=1,
COUNTIFS('Selección días no hábiles'!A:A,
IF(OR(F668=0,F668="",F668&lt;Parámetros!$B$8),"&gt;="&amp;Parámetros!$B$8,"&gt;="&amp;Listas!F668),
'Selección días no hábiles'!A:A,
IF(OR(G668=0,G668="",G668&gt;=Parámetros!$D$8),"&lt;="&amp;Parámetros!$D$8,"&lt;="&amp;Listas!G668),
'Selección días no hábiles'!C:C,"X"),0)</f>
        <v>1</v>
      </c>
    </row>
    <row r="669" spans="1:11">
      <c r="A669" s="23"/>
      <c r="B669" s="152">
        <v>14837003</v>
      </c>
      <c r="C669" s="153" t="s">
        <v>56</v>
      </c>
      <c r="D669" s="153" t="s">
        <v>1365</v>
      </c>
      <c r="E669" s="154" t="s">
        <v>238</v>
      </c>
      <c r="F669" s="146">
        <v>0</v>
      </c>
      <c r="G669" s="146">
        <v>0</v>
      </c>
      <c r="H669" s="113">
        <f>+IF(AND(OR(F669="",F669=0),OR(G669="",G669=0)),1,IF(AND(OR(F669&lt;=Parámetros!$B$5,F669=0,F669=""),OR(G669&gt;Parámetros!$B$5,G669="",G669=0)),1,IF(AND(F669&gt;Parámetros!$B$5,F669&lt;=Parámetros!$D$5,OR(Listas!G669&gt;Parámetros!$B$5,G669="",G669=0)),1,0)))</f>
        <v>1</v>
      </c>
      <c r="I669" s="113">
        <f>+IF(AND(OR(F669="",F669=0),OR(G669="",G669=0)),1,IF(AND(OR(F669&lt;=Parámetros!$B$8,F669=0,F669=""),OR(G669&gt;Parámetros!$B$8,G669="",G669=0)),1,IF(AND(F669&gt;Parámetros!$B$8,F669&lt;=Parámetros!$D$8,OR(Listas!G669&gt;Parámetros!$B$8,G669="",G669=0)),1,0)))</f>
        <v>1</v>
      </c>
      <c r="J669" s="113">
        <f>IF(H669=1,
IF(AND(OR(F669=0,F669=""),OR(G669=0,G669="")),Parámetros!$D$5-Parámetros!$B$5+1,
IF(AND(OR(F669&lt;=Parámetros!$B$5,F669=0,F669=""),OR(G669&gt;Parámetros!$D$5,G669="",G669=0)),Parámetros!$D$5-Parámetros!$B$5+1,
IF(AND(OR(F669&lt;=Parámetros!$B$5,F669=0,F669=""),G669&lt;=Parámetros!$D$5),IF(OR(G669="",G669=0),Parámetros!$D$5-Parámetros!$B$5+1,G669-Parámetros!$B$5+1),
IF(AND(F669&gt;Parámetros!$B$5,OR(G669&gt;Parámetros!$D$5,G669="",G669=0)),Parámetros!$D$5-F669+1,
IF(AND(F669&gt;Parámetros!$B$5,G669&lt;=Parámetros!$D$5),G669-F669+1))))),0)
-
IF(H669=1,
COUNTIFS('Selección días no hábiles'!A:A,
IF(OR(F669=0,F669="",F669&lt;Parámetros!$B$5),"&gt;="&amp;Parámetros!$B$5,"&gt;="&amp;Listas!F669),
'Selección días no hábiles'!A:A,
IF(OR(G669=0,G669="",G669&gt;=Parámetros!$D$5),"&lt;="&amp;Parámetros!$D$5,"&lt;="&amp;Listas!G669),
'Selección días no hábiles'!C:C,"X"),0)</f>
        <v>43709</v>
      </c>
      <c r="K669" s="113">
        <f>IF(I669=1,
IF(AND(OR(F669=0,F669=""),OR(G669=0,G669="")),Parámetros!$D$8-Parámetros!$B$8+1,
IF(AND(F669&lt;=Parámetros!$B$8,OR(G669&gt;Parámetros!$D$8,G669="",G669=0)),Parámetros!$D$8-Parámetros!$B$8+1,
IF(AND(F669&lt;=Parámetros!$B$8,G669&lt;=Parámetros!$D$8),IF(OR(G669="",G669=0),Parámetros!$D$8-Parámetros!$B$8+1,G669-Parámetros!$B$8+1),
IF(AND(F669&gt;Parámetros!$B$8,OR(G669&gt;Parámetros!$D$8,G669="",G669=0)),Parámetros!$D$8-F669+1,
IF(AND(F669&gt;Parámetros!$B$8,G669&lt;=Parámetros!$D$8),G669-F669+1))))),0)
-
IF(I669=1,
COUNTIFS('Selección días no hábiles'!A:A,
IF(OR(F669=0,F669="",F669&lt;Parámetros!$B$8),"&gt;="&amp;Parámetros!$B$8,"&gt;="&amp;Listas!F669),
'Selección días no hábiles'!A:A,
IF(OR(G669=0,G669="",G669&gt;=Parámetros!$D$8),"&lt;="&amp;Parámetros!$D$8,"&lt;="&amp;Listas!G669),
'Selección días no hábiles'!C:C,"X"),0)</f>
        <v>1</v>
      </c>
    </row>
    <row r="670" spans="1:11">
      <c r="A670" s="23"/>
      <c r="B670" s="152">
        <v>19030617</v>
      </c>
      <c r="C670" s="153" t="s">
        <v>870</v>
      </c>
      <c r="D670" s="153" t="s">
        <v>1904</v>
      </c>
      <c r="E670" s="154" t="s">
        <v>238</v>
      </c>
      <c r="F670" s="146">
        <v>0</v>
      </c>
      <c r="G670" s="146">
        <v>0</v>
      </c>
      <c r="H670" s="113">
        <f>+IF(AND(OR(F670="",F670=0),OR(G670="",G670=0)),1,IF(AND(OR(F670&lt;=Parámetros!$B$5,F670=0,F670=""),OR(G670&gt;Parámetros!$B$5,G670="",G670=0)),1,IF(AND(F670&gt;Parámetros!$B$5,F670&lt;=Parámetros!$D$5,OR(Listas!G670&gt;Parámetros!$B$5,G670="",G670=0)),1,0)))</f>
        <v>1</v>
      </c>
      <c r="I670" s="113">
        <f>+IF(AND(OR(F670="",F670=0),OR(G670="",G670=0)),1,IF(AND(OR(F670&lt;=Parámetros!$B$8,F670=0,F670=""),OR(G670&gt;Parámetros!$B$8,G670="",G670=0)),1,IF(AND(F670&gt;Parámetros!$B$8,F670&lt;=Parámetros!$D$8,OR(Listas!G670&gt;Parámetros!$B$8,G670="",G670=0)),1,0)))</f>
        <v>1</v>
      </c>
      <c r="J670" s="113">
        <f>IF(H670=1,
IF(AND(OR(F670=0,F670=""),OR(G670=0,G670="")),Parámetros!$D$5-Parámetros!$B$5+1,
IF(AND(OR(F670&lt;=Parámetros!$B$5,F670=0,F670=""),OR(G670&gt;Parámetros!$D$5,G670="",G670=0)),Parámetros!$D$5-Parámetros!$B$5+1,
IF(AND(OR(F670&lt;=Parámetros!$B$5,F670=0,F670=""),G670&lt;=Parámetros!$D$5),IF(OR(G670="",G670=0),Parámetros!$D$5-Parámetros!$B$5+1,G670-Parámetros!$B$5+1),
IF(AND(F670&gt;Parámetros!$B$5,OR(G670&gt;Parámetros!$D$5,G670="",G670=0)),Parámetros!$D$5-F670+1,
IF(AND(F670&gt;Parámetros!$B$5,G670&lt;=Parámetros!$D$5),G670-F670+1))))),0)
-
IF(H670=1,
COUNTIFS('Selección días no hábiles'!A:A,
IF(OR(F670=0,F670="",F670&lt;Parámetros!$B$5),"&gt;="&amp;Parámetros!$B$5,"&gt;="&amp;Listas!F670),
'Selección días no hábiles'!A:A,
IF(OR(G670=0,G670="",G670&gt;=Parámetros!$D$5),"&lt;="&amp;Parámetros!$D$5,"&lt;="&amp;Listas!G670),
'Selección días no hábiles'!C:C,"X"),0)</f>
        <v>43709</v>
      </c>
      <c r="K670" s="113">
        <f>IF(I670=1,
IF(AND(OR(F670=0,F670=""),OR(G670=0,G670="")),Parámetros!$D$8-Parámetros!$B$8+1,
IF(AND(F670&lt;=Parámetros!$B$8,OR(G670&gt;Parámetros!$D$8,G670="",G670=0)),Parámetros!$D$8-Parámetros!$B$8+1,
IF(AND(F670&lt;=Parámetros!$B$8,G670&lt;=Parámetros!$D$8),IF(OR(G670="",G670=0),Parámetros!$D$8-Parámetros!$B$8+1,G670-Parámetros!$B$8+1),
IF(AND(F670&gt;Parámetros!$B$8,OR(G670&gt;Parámetros!$D$8,G670="",G670=0)),Parámetros!$D$8-F670+1,
IF(AND(F670&gt;Parámetros!$B$8,G670&lt;=Parámetros!$D$8),G670-F670+1))))),0)
-
IF(I670=1,
COUNTIFS('Selección días no hábiles'!A:A,
IF(OR(F670=0,F670="",F670&lt;Parámetros!$B$8),"&gt;="&amp;Parámetros!$B$8,"&gt;="&amp;Listas!F670),
'Selección días no hábiles'!A:A,
IF(OR(G670=0,G670="",G670&gt;=Parámetros!$D$8),"&lt;="&amp;Parámetros!$D$8,"&lt;="&amp;Listas!G670),
'Selección días no hábiles'!C:C,"X"),0)</f>
        <v>1</v>
      </c>
    </row>
    <row r="671" spans="1:11">
      <c r="A671" s="23"/>
      <c r="B671" s="152">
        <v>22168233</v>
      </c>
      <c r="C671" s="153" t="s">
        <v>871</v>
      </c>
      <c r="D671" s="153" t="s">
        <v>1905</v>
      </c>
      <c r="E671" s="154" t="s">
        <v>238</v>
      </c>
      <c r="F671" s="146">
        <v>0</v>
      </c>
      <c r="G671" s="146">
        <v>0</v>
      </c>
      <c r="H671" s="113">
        <f>+IF(AND(OR(F671="",F671=0),OR(G671="",G671=0)),1,IF(AND(OR(F671&lt;=Parámetros!$B$5,F671=0,F671=""),OR(G671&gt;Parámetros!$B$5,G671="",G671=0)),1,IF(AND(F671&gt;Parámetros!$B$5,F671&lt;=Parámetros!$D$5,OR(Listas!G671&gt;Parámetros!$B$5,G671="",G671=0)),1,0)))</f>
        <v>1</v>
      </c>
      <c r="I671" s="113">
        <f>+IF(AND(OR(F671="",F671=0),OR(G671="",G671=0)),1,IF(AND(OR(F671&lt;=Parámetros!$B$8,F671=0,F671=""),OR(G671&gt;Parámetros!$B$8,G671="",G671=0)),1,IF(AND(F671&gt;Parámetros!$B$8,F671&lt;=Parámetros!$D$8,OR(Listas!G671&gt;Parámetros!$B$8,G671="",G671=0)),1,0)))</f>
        <v>1</v>
      </c>
      <c r="J671" s="113">
        <f>IF(H671=1,
IF(AND(OR(F671=0,F671=""),OR(G671=0,G671="")),Parámetros!$D$5-Parámetros!$B$5+1,
IF(AND(OR(F671&lt;=Parámetros!$B$5,F671=0,F671=""),OR(G671&gt;Parámetros!$D$5,G671="",G671=0)),Parámetros!$D$5-Parámetros!$B$5+1,
IF(AND(OR(F671&lt;=Parámetros!$B$5,F671=0,F671=""),G671&lt;=Parámetros!$D$5),IF(OR(G671="",G671=0),Parámetros!$D$5-Parámetros!$B$5+1,G671-Parámetros!$B$5+1),
IF(AND(F671&gt;Parámetros!$B$5,OR(G671&gt;Parámetros!$D$5,G671="",G671=0)),Parámetros!$D$5-F671+1,
IF(AND(F671&gt;Parámetros!$B$5,G671&lt;=Parámetros!$D$5),G671-F671+1))))),0)
-
IF(H671=1,
COUNTIFS('Selección días no hábiles'!A:A,
IF(OR(F671=0,F671="",F671&lt;Parámetros!$B$5),"&gt;="&amp;Parámetros!$B$5,"&gt;="&amp;Listas!F671),
'Selección días no hábiles'!A:A,
IF(OR(G671=0,G671="",G671&gt;=Parámetros!$D$5),"&lt;="&amp;Parámetros!$D$5,"&lt;="&amp;Listas!G671),
'Selección días no hábiles'!C:C,"X"),0)</f>
        <v>43709</v>
      </c>
      <c r="K671" s="113">
        <f>IF(I671=1,
IF(AND(OR(F671=0,F671=""),OR(G671=0,G671="")),Parámetros!$D$8-Parámetros!$B$8+1,
IF(AND(F671&lt;=Parámetros!$B$8,OR(G671&gt;Parámetros!$D$8,G671="",G671=0)),Parámetros!$D$8-Parámetros!$B$8+1,
IF(AND(F671&lt;=Parámetros!$B$8,G671&lt;=Parámetros!$D$8),IF(OR(G671="",G671=0),Parámetros!$D$8-Parámetros!$B$8+1,G671-Parámetros!$B$8+1),
IF(AND(F671&gt;Parámetros!$B$8,OR(G671&gt;Parámetros!$D$8,G671="",G671=0)),Parámetros!$D$8-F671+1,
IF(AND(F671&gt;Parámetros!$B$8,G671&lt;=Parámetros!$D$8),G671-F671+1))))),0)
-
IF(I671=1,
COUNTIFS('Selección días no hábiles'!A:A,
IF(OR(F671=0,F671="",F671&lt;Parámetros!$B$8),"&gt;="&amp;Parámetros!$B$8,"&gt;="&amp;Listas!F671),
'Selección días no hábiles'!A:A,
IF(OR(G671=0,G671="",G671&gt;=Parámetros!$D$8),"&lt;="&amp;Parámetros!$D$8,"&lt;="&amp;Listas!G671),
'Selección días no hábiles'!C:C,"X"),0)</f>
        <v>1</v>
      </c>
    </row>
    <row r="672" spans="1:11">
      <c r="A672" s="23"/>
      <c r="B672" s="152">
        <v>25015899</v>
      </c>
      <c r="C672" s="153" t="s">
        <v>872</v>
      </c>
      <c r="D672" s="153" t="s">
        <v>1613</v>
      </c>
      <c r="E672" s="154" t="s">
        <v>238</v>
      </c>
      <c r="F672" s="146">
        <v>0</v>
      </c>
      <c r="G672" s="146">
        <v>0</v>
      </c>
      <c r="H672" s="113">
        <f>+IF(AND(OR(F672="",F672=0),OR(G672="",G672=0)),1,IF(AND(OR(F672&lt;=Parámetros!$B$5,F672=0,F672=""),OR(G672&gt;Parámetros!$B$5,G672="",G672=0)),1,IF(AND(F672&gt;Parámetros!$B$5,F672&lt;=Parámetros!$D$5,OR(Listas!G672&gt;Parámetros!$B$5,G672="",G672=0)),1,0)))</f>
        <v>1</v>
      </c>
      <c r="I672" s="113">
        <f>+IF(AND(OR(F672="",F672=0),OR(G672="",G672=0)),1,IF(AND(OR(F672&lt;=Parámetros!$B$8,F672=0,F672=""),OR(G672&gt;Parámetros!$B$8,G672="",G672=0)),1,IF(AND(F672&gt;Parámetros!$B$8,F672&lt;=Parámetros!$D$8,OR(Listas!G672&gt;Parámetros!$B$8,G672="",G672=0)),1,0)))</f>
        <v>1</v>
      </c>
      <c r="J672" s="113">
        <f>IF(H672=1,
IF(AND(OR(F672=0,F672=""),OR(G672=0,G672="")),Parámetros!$D$5-Parámetros!$B$5+1,
IF(AND(OR(F672&lt;=Parámetros!$B$5,F672=0,F672=""),OR(G672&gt;Parámetros!$D$5,G672="",G672=0)),Parámetros!$D$5-Parámetros!$B$5+1,
IF(AND(OR(F672&lt;=Parámetros!$B$5,F672=0,F672=""),G672&lt;=Parámetros!$D$5),IF(OR(G672="",G672=0),Parámetros!$D$5-Parámetros!$B$5+1,G672-Parámetros!$B$5+1),
IF(AND(F672&gt;Parámetros!$B$5,OR(G672&gt;Parámetros!$D$5,G672="",G672=0)),Parámetros!$D$5-F672+1,
IF(AND(F672&gt;Parámetros!$B$5,G672&lt;=Parámetros!$D$5),G672-F672+1))))),0)
-
IF(H672=1,
COUNTIFS('Selección días no hábiles'!A:A,
IF(OR(F672=0,F672="",F672&lt;Parámetros!$B$5),"&gt;="&amp;Parámetros!$B$5,"&gt;="&amp;Listas!F672),
'Selección días no hábiles'!A:A,
IF(OR(G672=0,G672="",G672&gt;=Parámetros!$D$5),"&lt;="&amp;Parámetros!$D$5,"&lt;="&amp;Listas!G672),
'Selección días no hábiles'!C:C,"X"),0)</f>
        <v>43709</v>
      </c>
      <c r="K672" s="113">
        <f>IF(I672=1,
IF(AND(OR(F672=0,F672=""),OR(G672=0,G672="")),Parámetros!$D$8-Parámetros!$B$8+1,
IF(AND(F672&lt;=Parámetros!$B$8,OR(G672&gt;Parámetros!$D$8,G672="",G672=0)),Parámetros!$D$8-Parámetros!$B$8+1,
IF(AND(F672&lt;=Parámetros!$B$8,G672&lt;=Parámetros!$D$8),IF(OR(G672="",G672=0),Parámetros!$D$8-Parámetros!$B$8+1,G672-Parámetros!$B$8+1),
IF(AND(F672&gt;Parámetros!$B$8,OR(G672&gt;Parámetros!$D$8,G672="",G672=0)),Parámetros!$D$8-F672+1,
IF(AND(F672&gt;Parámetros!$B$8,G672&lt;=Parámetros!$D$8),G672-F672+1))))),0)
-
IF(I672=1,
COUNTIFS('Selección días no hábiles'!A:A,
IF(OR(F672=0,F672="",F672&lt;Parámetros!$B$8),"&gt;="&amp;Parámetros!$B$8,"&gt;="&amp;Listas!F672),
'Selección días no hábiles'!A:A,
IF(OR(G672=0,G672="",G672&gt;=Parámetros!$D$8),"&lt;="&amp;Parámetros!$D$8,"&lt;="&amp;Listas!G672),
'Selección días no hábiles'!C:C,"X"),0)</f>
        <v>1</v>
      </c>
    </row>
    <row r="673" spans="1:11">
      <c r="A673" s="23"/>
      <c r="B673" s="152">
        <v>30961804</v>
      </c>
      <c r="C673" s="153" t="s">
        <v>873</v>
      </c>
      <c r="D673" s="153" t="s">
        <v>1906</v>
      </c>
      <c r="E673" s="154" t="s">
        <v>238</v>
      </c>
      <c r="F673" s="146">
        <v>0</v>
      </c>
      <c r="G673" s="146">
        <v>0</v>
      </c>
      <c r="H673" s="113">
        <f>+IF(AND(OR(F673="",F673=0),OR(G673="",G673=0)),1,IF(AND(OR(F673&lt;=Parámetros!$B$5,F673=0,F673=""),OR(G673&gt;Parámetros!$B$5,G673="",G673=0)),1,IF(AND(F673&gt;Parámetros!$B$5,F673&lt;=Parámetros!$D$5,OR(Listas!G673&gt;Parámetros!$B$5,G673="",G673=0)),1,0)))</f>
        <v>1</v>
      </c>
      <c r="I673" s="113">
        <f>+IF(AND(OR(F673="",F673=0),OR(G673="",G673=0)),1,IF(AND(OR(F673&lt;=Parámetros!$B$8,F673=0,F673=""),OR(G673&gt;Parámetros!$B$8,G673="",G673=0)),1,IF(AND(F673&gt;Parámetros!$B$8,F673&lt;=Parámetros!$D$8,OR(Listas!G673&gt;Parámetros!$B$8,G673="",G673=0)),1,0)))</f>
        <v>1</v>
      </c>
      <c r="J673" s="113">
        <f>IF(H673=1,
IF(AND(OR(F673=0,F673=""),OR(G673=0,G673="")),Parámetros!$D$5-Parámetros!$B$5+1,
IF(AND(OR(F673&lt;=Parámetros!$B$5,F673=0,F673=""),OR(G673&gt;Parámetros!$D$5,G673="",G673=0)),Parámetros!$D$5-Parámetros!$B$5+1,
IF(AND(OR(F673&lt;=Parámetros!$B$5,F673=0,F673=""),G673&lt;=Parámetros!$D$5),IF(OR(G673="",G673=0),Parámetros!$D$5-Parámetros!$B$5+1,G673-Parámetros!$B$5+1),
IF(AND(F673&gt;Parámetros!$B$5,OR(G673&gt;Parámetros!$D$5,G673="",G673=0)),Parámetros!$D$5-F673+1,
IF(AND(F673&gt;Parámetros!$B$5,G673&lt;=Parámetros!$D$5),G673-F673+1))))),0)
-
IF(H673=1,
COUNTIFS('Selección días no hábiles'!A:A,
IF(OR(F673=0,F673="",F673&lt;Parámetros!$B$5),"&gt;="&amp;Parámetros!$B$5,"&gt;="&amp;Listas!F673),
'Selección días no hábiles'!A:A,
IF(OR(G673=0,G673="",G673&gt;=Parámetros!$D$5),"&lt;="&amp;Parámetros!$D$5,"&lt;="&amp;Listas!G673),
'Selección días no hábiles'!C:C,"X"),0)</f>
        <v>43709</v>
      </c>
      <c r="K673" s="113">
        <f>IF(I673=1,
IF(AND(OR(F673=0,F673=""),OR(G673=0,G673="")),Parámetros!$D$8-Parámetros!$B$8+1,
IF(AND(F673&lt;=Parámetros!$B$8,OR(G673&gt;Parámetros!$D$8,G673="",G673=0)),Parámetros!$D$8-Parámetros!$B$8+1,
IF(AND(F673&lt;=Parámetros!$B$8,G673&lt;=Parámetros!$D$8),IF(OR(G673="",G673=0),Parámetros!$D$8-Parámetros!$B$8+1,G673-Parámetros!$B$8+1),
IF(AND(F673&gt;Parámetros!$B$8,OR(G673&gt;Parámetros!$D$8,G673="",G673=0)),Parámetros!$D$8-F673+1,
IF(AND(F673&gt;Parámetros!$B$8,G673&lt;=Parámetros!$D$8),G673-F673+1))))),0)
-
IF(I673=1,
COUNTIFS('Selección días no hábiles'!A:A,
IF(OR(F673=0,F673="",F673&lt;Parámetros!$B$8),"&gt;="&amp;Parámetros!$B$8,"&gt;="&amp;Listas!F673),
'Selección días no hábiles'!A:A,
IF(OR(G673=0,G673="",G673&gt;=Parámetros!$D$8),"&lt;="&amp;Parámetros!$D$8,"&lt;="&amp;Listas!G673),
'Selección días no hábiles'!C:C,"X"),0)</f>
        <v>1</v>
      </c>
    </row>
    <row r="674" spans="1:11">
      <c r="A674" s="23"/>
      <c r="B674" s="152">
        <v>18441890</v>
      </c>
      <c r="C674" s="153" t="s">
        <v>874</v>
      </c>
      <c r="D674" s="153" t="s">
        <v>1907</v>
      </c>
      <c r="E674" s="154" t="s">
        <v>238</v>
      </c>
      <c r="F674" s="146">
        <v>0</v>
      </c>
      <c r="G674" s="146">
        <v>0</v>
      </c>
      <c r="H674" s="113">
        <f>+IF(AND(OR(F674="",F674=0),OR(G674="",G674=0)),1,IF(AND(OR(F674&lt;=Parámetros!$B$5,F674=0,F674=""),OR(G674&gt;Parámetros!$B$5,G674="",G674=0)),1,IF(AND(F674&gt;Parámetros!$B$5,F674&lt;=Parámetros!$D$5,OR(Listas!G674&gt;Parámetros!$B$5,G674="",G674=0)),1,0)))</f>
        <v>1</v>
      </c>
      <c r="I674" s="113">
        <f>+IF(AND(OR(F674="",F674=0),OR(G674="",G674=0)),1,IF(AND(OR(F674&lt;=Parámetros!$B$8,F674=0,F674=""),OR(G674&gt;Parámetros!$B$8,G674="",G674=0)),1,IF(AND(F674&gt;Parámetros!$B$8,F674&lt;=Parámetros!$D$8,OR(Listas!G674&gt;Parámetros!$B$8,G674="",G674=0)),1,0)))</f>
        <v>1</v>
      </c>
      <c r="J674" s="113">
        <f>IF(H674=1,
IF(AND(OR(F674=0,F674=""),OR(G674=0,G674="")),Parámetros!$D$5-Parámetros!$B$5+1,
IF(AND(OR(F674&lt;=Parámetros!$B$5,F674=0,F674=""),OR(G674&gt;Parámetros!$D$5,G674="",G674=0)),Parámetros!$D$5-Parámetros!$B$5+1,
IF(AND(OR(F674&lt;=Parámetros!$B$5,F674=0,F674=""),G674&lt;=Parámetros!$D$5),IF(OR(G674="",G674=0),Parámetros!$D$5-Parámetros!$B$5+1,G674-Parámetros!$B$5+1),
IF(AND(F674&gt;Parámetros!$B$5,OR(G674&gt;Parámetros!$D$5,G674="",G674=0)),Parámetros!$D$5-F674+1,
IF(AND(F674&gt;Parámetros!$B$5,G674&lt;=Parámetros!$D$5),G674-F674+1))))),0)
-
IF(H674=1,
COUNTIFS('Selección días no hábiles'!A:A,
IF(OR(F674=0,F674="",F674&lt;Parámetros!$B$5),"&gt;="&amp;Parámetros!$B$5,"&gt;="&amp;Listas!F674),
'Selección días no hábiles'!A:A,
IF(OR(G674=0,G674="",G674&gt;=Parámetros!$D$5),"&lt;="&amp;Parámetros!$D$5,"&lt;="&amp;Listas!G674),
'Selección días no hábiles'!C:C,"X"),0)</f>
        <v>43709</v>
      </c>
      <c r="K674" s="113">
        <f>IF(I674=1,
IF(AND(OR(F674=0,F674=""),OR(G674=0,G674="")),Parámetros!$D$8-Parámetros!$B$8+1,
IF(AND(F674&lt;=Parámetros!$B$8,OR(G674&gt;Parámetros!$D$8,G674="",G674=0)),Parámetros!$D$8-Parámetros!$B$8+1,
IF(AND(F674&lt;=Parámetros!$B$8,G674&lt;=Parámetros!$D$8),IF(OR(G674="",G674=0),Parámetros!$D$8-Parámetros!$B$8+1,G674-Parámetros!$B$8+1),
IF(AND(F674&gt;Parámetros!$B$8,OR(G674&gt;Parámetros!$D$8,G674="",G674=0)),Parámetros!$D$8-F674+1,
IF(AND(F674&gt;Parámetros!$B$8,G674&lt;=Parámetros!$D$8),G674-F674+1))))),0)
-
IF(I674=1,
COUNTIFS('Selección días no hábiles'!A:A,
IF(OR(F674=0,F674="",F674&lt;Parámetros!$B$8),"&gt;="&amp;Parámetros!$B$8,"&gt;="&amp;Listas!F674),
'Selección días no hábiles'!A:A,
IF(OR(G674=0,G674="",G674&gt;=Parámetros!$D$8),"&lt;="&amp;Parámetros!$D$8,"&lt;="&amp;Listas!G674),
'Selección días no hábiles'!C:C,"X"),0)</f>
        <v>1</v>
      </c>
    </row>
    <row r="675" spans="1:11">
      <c r="A675" s="23"/>
      <c r="B675" s="152">
        <v>25519741</v>
      </c>
      <c r="C675" s="153" t="s">
        <v>875</v>
      </c>
      <c r="D675" s="153" t="s">
        <v>1908</v>
      </c>
      <c r="E675" s="154" t="s">
        <v>238</v>
      </c>
      <c r="F675" s="146">
        <v>0</v>
      </c>
      <c r="G675" s="146">
        <v>0</v>
      </c>
      <c r="H675" s="113">
        <f>+IF(AND(OR(F675="",F675=0),OR(G675="",G675=0)),1,IF(AND(OR(F675&lt;=Parámetros!$B$5,F675=0,F675=""),OR(G675&gt;Parámetros!$B$5,G675="",G675=0)),1,IF(AND(F675&gt;Parámetros!$B$5,F675&lt;=Parámetros!$D$5,OR(Listas!G675&gt;Parámetros!$B$5,G675="",G675=0)),1,0)))</f>
        <v>1</v>
      </c>
      <c r="I675" s="113">
        <f>+IF(AND(OR(F675="",F675=0),OR(G675="",G675=0)),1,IF(AND(OR(F675&lt;=Parámetros!$B$8,F675=0,F675=""),OR(G675&gt;Parámetros!$B$8,G675="",G675=0)),1,IF(AND(F675&gt;Parámetros!$B$8,F675&lt;=Parámetros!$D$8,OR(Listas!G675&gt;Parámetros!$B$8,G675="",G675=0)),1,0)))</f>
        <v>1</v>
      </c>
      <c r="J675" s="113">
        <f>IF(H675=1,
IF(AND(OR(F675=0,F675=""),OR(G675=0,G675="")),Parámetros!$D$5-Parámetros!$B$5+1,
IF(AND(OR(F675&lt;=Parámetros!$B$5,F675=0,F675=""),OR(G675&gt;Parámetros!$D$5,G675="",G675=0)),Parámetros!$D$5-Parámetros!$B$5+1,
IF(AND(OR(F675&lt;=Parámetros!$B$5,F675=0,F675=""),G675&lt;=Parámetros!$D$5),IF(OR(G675="",G675=0),Parámetros!$D$5-Parámetros!$B$5+1,G675-Parámetros!$B$5+1),
IF(AND(F675&gt;Parámetros!$B$5,OR(G675&gt;Parámetros!$D$5,G675="",G675=0)),Parámetros!$D$5-F675+1,
IF(AND(F675&gt;Parámetros!$B$5,G675&lt;=Parámetros!$D$5),G675-F675+1))))),0)
-
IF(H675=1,
COUNTIFS('Selección días no hábiles'!A:A,
IF(OR(F675=0,F675="",F675&lt;Parámetros!$B$5),"&gt;="&amp;Parámetros!$B$5,"&gt;="&amp;Listas!F675),
'Selección días no hábiles'!A:A,
IF(OR(G675=0,G675="",G675&gt;=Parámetros!$D$5),"&lt;="&amp;Parámetros!$D$5,"&lt;="&amp;Listas!G675),
'Selección días no hábiles'!C:C,"X"),0)</f>
        <v>43709</v>
      </c>
      <c r="K675" s="113">
        <f>IF(I675=1,
IF(AND(OR(F675=0,F675=""),OR(G675=0,G675="")),Parámetros!$D$8-Parámetros!$B$8+1,
IF(AND(F675&lt;=Parámetros!$B$8,OR(G675&gt;Parámetros!$D$8,G675="",G675=0)),Parámetros!$D$8-Parámetros!$B$8+1,
IF(AND(F675&lt;=Parámetros!$B$8,G675&lt;=Parámetros!$D$8),IF(OR(G675="",G675=0),Parámetros!$D$8-Parámetros!$B$8+1,G675-Parámetros!$B$8+1),
IF(AND(F675&gt;Parámetros!$B$8,OR(G675&gt;Parámetros!$D$8,G675="",G675=0)),Parámetros!$D$8-F675+1,
IF(AND(F675&gt;Parámetros!$B$8,G675&lt;=Parámetros!$D$8),G675-F675+1))))),0)
-
IF(I675=1,
COUNTIFS('Selección días no hábiles'!A:A,
IF(OR(F675=0,F675="",F675&lt;Parámetros!$B$8),"&gt;="&amp;Parámetros!$B$8,"&gt;="&amp;Listas!F675),
'Selección días no hábiles'!A:A,
IF(OR(G675=0,G675="",G675&gt;=Parámetros!$D$8),"&lt;="&amp;Parámetros!$D$8,"&lt;="&amp;Listas!G675),
'Selección días no hábiles'!C:C,"X"),0)</f>
        <v>1</v>
      </c>
    </row>
    <row r="676" spans="1:11">
      <c r="A676" s="23"/>
      <c r="B676" s="152">
        <v>34678288</v>
      </c>
      <c r="C676" s="153" t="s">
        <v>876</v>
      </c>
      <c r="D676" s="153" t="s">
        <v>1909</v>
      </c>
      <c r="E676" s="154" t="s">
        <v>238</v>
      </c>
      <c r="F676" s="146">
        <v>0</v>
      </c>
      <c r="G676" s="146">
        <v>0</v>
      </c>
      <c r="H676" s="113">
        <f>+IF(AND(OR(F676="",F676=0),OR(G676="",G676=0)),1,IF(AND(OR(F676&lt;=Parámetros!$B$5,F676=0,F676=""),OR(G676&gt;Parámetros!$B$5,G676="",G676=0)),1,IF(AND(F676&gt;Parámetros!$B$5,F676&lt;=Parámetros!$D$5,OR(Listas!G676&gt;Parámetros!$B$5,G676="",G676=0)),1,0)))</f>
        <v>1</v>
      </c>
      <c r="I676" s="113">
        <f>+IF(AND(OR(F676="",F676=0),OR(G676="",G676=0)),1,IF(AND(OR(F676&lt;=Parámetros!$B$8,F676=0,F676=""),OR(G676&gt;Parámetros!$B$8,G676="",G676=0)),1,IF(AND(F676&gt;Parámetros!$B$8,F676&lt;=Parámetros!$D$8,OR(Listas!G676&gt;Parámetros!$B$8,G676="",G676=0)),1,0)))</f>
        <v>1</v>
      </c>
      <c r="J676" s="113">
        <f>IF(H676=1,
IF(AND(OR(F676=0,F676=""),OR(G676=0,G676="")),Parámetros!$D$5-Parámetros!$B$5+1,
IF(AND(OR(F676&lt;=Parámetros!$B$5,F676=0,F676=""),OR(G676&gt;Parámetros!$D$5,G676="",G676=0)),Parámetros!$D$5-Parámetros!$B$5+1,
IF(AND(OR(F676&lt;=Parámetros!$B$5,F676=0,F676=""),G676&lt;=Parámetros!$D$5),IF(OR(G676="",G676=0),Parámetros!$D$5-Parámetros!$B$5+1,G676-Parámetros!$B$5+1),
IF(AND(F676&gt;Parámetros!$B$5,OR(G676&gt;Parámetros!$D$5,G676="",G676=0)),Parámetros!$D$5-F676+1,
IF(AND(F676&gt;Parámetros!$B$5,G676&lt;=Parámetros!$D$5),G676-F676+1))))),0)
-
IF(H676=1,
COUNTIFS('Selección días no hábiles'!A:A,
IF(OR(F676=0,F676="",F676&lt;Parámetros!$B$5),"&gt;="&amp;Parámetros!$B$5,"&gt;="&amp;Listas!F676),
'Selección días no hábiles'!A:A,
IF(OR(G676=0,G676="",G676&gt;=Parámetros!$D$5),"&lt;="&amp;Parámetros!$D$5,"&lt;="&amp;Listas!G676),
'Selección días no hábiles'!C:C,"X"),0)</f>
        <v>43709</v>
      </c>
      <c r="K676" s="113">
        <f>IF(I676=1,
IF(AND(OR(F676=0,F676=""),OR(G676=0,G676="")),Parámetros!$D$8-Parámetros!$B$8+1,
IF(AND(F676&lt;=Parámetros!$B$8,OR(G676&gt;Parámetros!$D$8,G676="",G676=0)),Parámetros!$D$8-Parámetros!$B$8+1,
IF(AND(F676&lt;=Parámetros!$B$8,G676&lt;=Parámetros!$D$8),IF(OR(G676="",G676=0),Parámetros!$D$8-Parámetros!$B$8+1,G676-Parámetros!$B$8+1),
IF(AND(F676&gt;Parámetros!$B$8,OR(G676&gt;Parámetros!$D$8,G676="",G676=0)),Parámetros!$D$8-F676+1,
IF(AND(F676&gt;Parámetros!$B$8,G676&lt;=Parámetros!$D$8),G676-F676+1))))),0)
-
IF(I676=1,
COUNTIFS('Selección días no hábiles'!A:A,
IF(OR(F676=0,F676="",F676&lt;Parámetros!$B$8),"&gt;="&amp;Parámetros!$B$8,"&gt;="&amp;Listas!F676),
'Selección días no hábiles'!A:A,
IF(OR(G676=0,G676="",G676&gt;=Parámetros!$D$8),"&lt;="&amp;Parámetros!$D$8,"&lt;="&amp;Listas!G676),
'Selección días no hábiles'!C:C,"X"),0)</f>
        <v>1</v>
      </c>
    </row>
    <row r="677" spans="1:11">
      <c r="A677" s="23"/>
      <c r="B677" s="152">
        <v>26460582</v>
      </c>
      <c r="C677" s="153" t="s">
        <v>877</v>
      </c>
      <c r="D677" s="153" t="s">
        <v>81</v>
      </c>
      <c r="E677" s="154" t="s">
        <v>238</v>
      </c>
      <c r="F677" s="146">
        <v>0</v>
      </c>
      <c r="G677" s="146">
        <v>0</v>
      </c>
      <c r="H677" s="113">
        <f>+IF(AND(OR(F677="",F677=0),OR(G677="",G677=0)),1,IF(AND(OR(F677&lt;=Parámetros!$B$5,F677=0,F677=""),OR(G677&gt;Parámetros!$B$5,G677="",G677=0)),1,IF(AND(F677&gt;Parámetros!$B$5,F677&lt;=Parámetros!$D$5,OR(Listas!G677&gt;Parámetros!$B$5,G677="",G677=0)),1,0)))</f>
        <v>1</v>
      </c>
      <c r="I677" s="113">
        <f>+IF(AND(OR(F677="",F677=0),OR(G677="",G677=0)),1,IF(AND(OR(F677&lt;=Parámetros!$B$8,F677=0,F677=""),OR(G677&gt;Parámetros!$B$8,G677="",G677=0)),1,IF(AND(F677&gt;Parámetros!$B$8,F677&lt;=Parámetros!$D$8,OR(Listas!G677&gt;Parámetros!$B$8,G677="",G677=0)),1,0)))</f>
        <v>1</v>
      </c>
      <c r="J677" s="113">
        <f>IF(H677=1,
IF(AND(OR(F677=0,F677=""),OR(G677=0,G677="")),Parámetros!$D$5-Parámetros!$B$5+1,
IF(AND(OR(F677&lt;=Parámetros!$B$5,F677=0,F677=""),OR(G677&gt;Parámetros!$D$5,G677="",G677=0)),Parámetros!$D$5-Parámetros!$B$5+1,
IF(AND(OR(F677&lt;=Parámetros!$B$5,F677=0,F677=""),G677&lt;=Parámetros!$D$5),IF(OR(G677="",G677=0),Parámetros!$D$5-Parámetros!$B$5+1,G677-Parámetros!$B$5+1),
IF(AND(F677&gt;Parámetros!$B$5,OR(G677&gt;Parámetros!$D$5,G677="",G677=0)),Parámetros!$D$5-F677+1,
IF(AND(F677&gt;Parámetros!$B$5,G677&lt;=Parámetros!$D$5),G677-F677+1))))),0)
-
IF(H677=1,
COUNTIFS('Selección días no hábiles'!A:A,
IF(OR(F677=0,F677="",F677&lt;Parámetros!$B$5),"&gt;="&amp;Parámetros!$B$5,"&gt;="&amp;Listas!F677),
'Selección días no hábiles'!A:A,
IF(OR(G677=0,G677="",G677&gt;=Parámetros!$D$5),"&lt;="&amp;Parámetros!$D$5,"&lt;="&amp;Listas!G677),
'Selección días no hábiles'!C:C,"X"),0)</f>
        <v>43709</v>
      </c>
      <c r="K677" s="113">
        <f>IF(I677=1,
IF(AND(OR(F677=0,F677=""),OR(G677=0,G677="")),Parámetros!$D$8-Parámetros!$B$8+1,
IF(AND(F677&lt;=Parámetros!$B$8,OR(G677&gt;Parámetros!$D$8,G677="",G677=0)),Parámetros!$D$8-Parámetros!$B$8+1,
IF(AND(F677&lt;=Parámetros!$B$8,G677&lt;=Parámetros!$D$8),IF(OR(G677="",G677=0),Parámetros!$D$8-Parámetros!$B$8+1,G677-Parámetros!$B$8+1),
IF(AND(F677&gt;Parámetros!$B$8,OR(G677&gt;Parámetros!$D$8,G677="",G677=0)),Parámetros!$D$8-F677+1,
IF(AND(F677&gt;Parámetros!$B$8,G677&lt;=Parámetros!$D$8),G677-F677+1))))),0)
-
IF(I677=1,
COUNTIFS('Selección días no hábiles'!A:A,
IF(OR(F677=0,F677="",F677&lt;Parámetros!$B$8),"&gt;="&amp;Parámetros!$B$8,"&gt;="&amp;Listas!F677),
'Selección días no hábiles'!A:A,
IF(OR(G677=0,G677="",G677&gt;=Parámetros!$D$8),"&lt;="&amp;Parámetros!$D$8,"&lt;="&amp;Listas!G677),
'Selección días no hábiles'!C:C,"X"),0)</f>
        <v>1</v>
      </c>
    </row>
    <row r="678" spans="1:11">
      <c r="A678" s="23"/>
      <c r="B678" s="152">
        <v>36380321</v>
      </c>
      <c r="C678" s="153" t="s">
        <v>878</v>
      </c>
      <c r="D678" s="153" t="s">
        <v>1666</v>
      </c>
      <c r="E678" s="154" t="s">
        <v>238</v>
      </c>
      <c r="F678" s="146">
        <v>0</v>
      </c>
      <c r="G678" s="146">
        <v>0</v>
      </c>
      <c r="H678" s="113">
        <f>+IF(AND(OR(F678="",F678=0),OR(G678="",G678=0)),1,IF(AND(OR(F678&lt;=Parámetros!$B$5,F678=0,F678=""),OR(G678&gt;Parámetros!$B$5,G678="",G678=0)),1,IF(AND(F678&gt;Parámetros!$B$5,F678&lt;=Parámetros!$D$5,OR(Listas!G678&gt;Parámetros!$B$5,G678="",G678=0)),1,0)))</f>
        <v>1</v>
      </c>
      <c r="I678" s="113">
        <f>+IF(AND(OR(F678="",F678=0),OR(G678="",G678=0)),1,IF(AND(OR(F678&lt;=Parámetros!$B$8,F678=0,F678=""),OR(G678&gt;Parámetros!$B$8,G678="",G678=0)),1,IF(AND(F678&gt;Parámetros!$B$8,F678&lt;=Parámetros!$D$8,OR(Listas!G678&gt;Parámetros!$B$8,G678="",G678=0)),1,0)))</f>
        <v>1</v>
      </c>
      <c r="J678" s="113">
        <f>IF(H678=1,
IF(AND(OR(F678=0,F678=""),OR(G678=0,G678="")),Parámetros!$D$5-Parámetros!$B$5+1,
IF(AND(OR(F678&lt;=Parámetros!$B$5,F678=0,F678=""),OR(G678&gt;Parámetros!$D$5,G678="",G678=0)),Parámetros!$D$5-Parámetros!$B$5+1,
IF(AND(OR(F678&lt;=Parámetros!$B$5,F678=0,F678=""),G678&lt;=Parámetros!$D$5),IF(OR(G678="",G678=0),Parámetros!$D$5-Parámetros!$B$5+1,G678-Parámetros!$B$5+1),
IF(AND(F678&gt;Parámetros!$B$5,OR(G678&gt;Parámetros!$D$5,G678="",G678=0)),Parámetros!$D$5-F678+1,
IF(AND(F678&gt;Parámetros!$B$5,G678&lt;=Parámetros!$D$5),G678-F678+1))))),0)
-
IF(H678=1,
COUNTIFS('Selección días no hábiles'!A:A,
IF(OR(F678=0,F678="",F678&lt;Parámetros!$B$5),"&gt;="&amp;Parámetros!$B$5,"&gt;="&amp;Listas!F678),
'Selección días no hábiles'!A:A,
IF(OR(G678=0,G678="",G678&gt;=Parámetros!$D$5),"&lt;="&amp;Parámetros!$D$5,"&lt;="&amp;Listas!G678),
'Selección días no hábiles'!C:C,"X"),0)</f>
        <v>43709</v>
      </c>
      <c r="K678" s="113">
        <f>IF(I678=1,
IF(AND(OR(F678=0,F678=""),OR(G678=0,G678="")),Parámetros!$D$8-Parámetros!$B$8+1,
IF(AND(F678&lt;=Parámetros!$B$8,OR(G678&gt;Parámetros!$D$8,G678="",G678=0)),Parámetros!$D$8-Parámetros!$B$8+1,
IF(AND(F678&lt;=Parámetros!$B$8,G678&lt;=Parámetros!$D$8),IF(OR(G678="",G678=0),Parámetros!$D$8-Parámetros!$B$8+1,G678-Parámetros!$B$8+1),
IF(AND(F678&gt;Parámetros!$B$8,OR(G678&gt;Parámetros!$D$8,G678="",G678=0)),Parámetros!$D$8-F678+1,
IF(AND(F678&gt;Parámetros!$B$8,G678&lt;=Parámetros!$D$8),G678-F678+1))))),0)
-
IF(I678=1,
COUNTIFS('Selección días no hábiles'!A:A,
IF(OR(F678=0,F678="",F678&lt;Parámetros!$B$8),"&gt;="&amp;Parámetros!$B$8,"&gt;="&amp;Listas!F678),
'Selección días no hábiles'!A:A,
IF(OR(G678=0,G678="",G678&gt;=Parámetros!$D$8),"&lt;="&amp;Parámetros!$D$8,"&lt;="&amp;Listas!G678),
'Selección días no hábiles'!C:C,"X"),0)</f>
        <v>1</v>
      </c>
    </row>
    <row r="679" spans="1:11">
      <c r="A679" s="23"/>
      <c r="B679" s="152">
        <v>32749189</v>
      </c>
      <c r="C679" s="153" t="s">
        <v>879</v>
      </c>
      <c r="D679" s="153" t="s">
        <v>1366</v>
      </c>
      <c r="E679" s="154" t="s">
        <v>238</v>
      </c>
      <c r="F679" s="146">
        <v>0</v>
      </c>
      <c r="G679" s="146">
        <v>0</v>
      </c>
      <c r="H679" s="113">
        <f>+IF(AND(OR(F679="",F679=0),OR(G679="",G679=0)),1,IF(AND(OR(F679&lt;=Parámetros!$B$5,F679=0,F679=""),OR(G679&gt;Parámetros!$B$5,G679="",G679=0)),1,IF(AND(F679&gt;Parámetros!$B$5,F679&lt;=Parámetros!$D$5,OR(Listas!G679&gt;Parámetros!$B$5,G679="",G679=0)),1,0)))</f>
        <v>1</v>
      </c>
      <c r="I679" s="113">
        <f>+IF(AND(OR(F679="",F679=0),OR(G679="",G679=0)),1,IF(AND(OR(F679&lt;=Parámetros!$B$8,F679=0,F679=""),OR(G679&gt;Parámetros!$B$8,G679="",G679=0)),1,IF(AND(F679&gt;Parámetros!$B$8,F679&lt;=Parámetros!$D$8,OR(Listas!G679&gt;Parámetros!$B$8,G679="",G679=0)),1,0)))</f>
        <v>1</v>
      </c>
      <c r="J679" s="113">
        <f>IF(H679=1,
IF(AND(OR(F679=0,F679=""),OR(G679=0,G679="")),Parámetros!$D$5-Parámetros!$B$5+1,
IF(AND(OR(F679&lt;=Parámetros!$B$5,F679=0,F679=""),OR(G679&gt;Parámetros!$D$5,G679="",G679=0)),Parámetros!$D$5-Parámetros!$B$5+1,
IF(AND(OR(F679&lt;=Parámetros!$B$5,F679=0,F679=""),G679&lt;=Parámetros!$D$5),IF(OR(G679="",G679=0),Parámetros!$D$5-Parámetros!$B$5+1,G679-Parámetros!$B$5+1),
IF(AND(F679&gt;Parámetros!$B$5,OR(G679&gt;Parámetros!$D$5,G679="",G679=0)),Parámetros!$D$5-F679+1,
IF(AND(F679&gt;Parámetros!$B$5,G679&lt;=Parámetros!$D$5),G679-F679+1))))),0)
-
IF(H679=1,
COUNTIFS('Selección días no hábiles'!A:A,
IF(OR(F679=0,F679="",F679&lt;Parámetros!$B$5),"&gt;="&amp;Parámetros!$B$5,"&gt;="&amp;Listas!F679),
'Selección días no hábiles'!A:A,
IF(OR(G679=0,G679="",G679&gt;=Parámetros!$D$5),"&lt;="&amp;Parámetros!$D$5,"&lt;="&amp;Listas!G679),
'Selección días no hábiles'!C:C,"X"),0)</f>
        <v>43709</v>
      </c>
      <c r="K679" s="113">
        <f>IF(I679=1,
IF(AND(OR(F679=0,F679=""),OR(G679=0,G679="")),Parámetros!$D$8-Parámetros!$B$8+1,
IF(AND(F679&lt;=Parámetros!$B$8,OR(G679&gt;Parámetros!$D$8,G679="",G679=0)),Parámetros!$D$8-Parámetros!$B$8+1,
IF(AND(F679&lt;=Parámetros!$B$8,G679&lt;=Parámetros!$D$8),IF(OR(G679="",G679=0),Parámetros!$D$8-Parámetros!$B$8+1,G679-Parámetros!$B$8+1),
IF(AND(F679&gt;Parámetros!$B$8,OR(G679&gt;Parámetros!$D$8,G679="",G679=0)),Parámetros!$D$8-F679+1,
IF(AND(F679&gt;Parámetros!$B$8,G679&lt;=Parámetros!$D$8),G679-F679+1))))),0)
-
IF(I679=1,
COUNTIFS('Selección días no hábiles'!A:A,
IF(OR(F679=0,F679="",F679&lt;Parámetros!$B$8),"&gt;="&amp;Parámetros!$B$8,"&gt;="&amp;Listas!F679),
'Selección días no hábiles'!A:A,
IF(OR(G679=0,G679="",G679&gt;=Parámetros!$D$8),"&lt;="&amp;Parámetros!$D$8,"&lt;="&amp;Listas!G679),
'Selección días no hábiles'!C:C,"X"),0)</f>
        <v>1</v>
      </c>
    </row>
    <row r="680" spans="1:11">
      <c r="A680" s="23"/>
      <c r="B680" s="152">
        <v>32376183</v>
      </c>
      <c r="C680" s="153" t="s">
        <v>880</v>
      </c>
      <c r="D680" s="153" t="s">
        <v>1910</v>
      </c>
      <c r="E680" s="154" t="s">
        <v>238</v>
      </c>
      <c r="F680" s="146">
        <v>0</v>
      </c>
      <c r="G680" s="146">
        <v>0</v>
      </c>
      <c r="H680" s="113">
        <f>+IF(AND(OR(F680="",F680=0),OR(G680="",G680=0)),1,IF(AND(OR(F680&lt;=Parámetros!$B$5,F680=0,F680=""),OR(G680&gt;Parámetros!$B$5,G680="",G680=0)),1,IF(AND(F680&gt;Parámetros!$B$5,F680&lt;=Parámetros!$D$5,OR(Listas!G680&gt;Parámetros!$B$5,G680="",G680=0)),1,0)))</f>
        <v>1</v>
      </c>
      <c r="I680" s="113">
        <f>+IF(AND(OR(F680="",F680=0),OR(G680="",G680=0)),1,IF(AND(OR(F680&lt;=Parámetros!$B$8,F680=0,F680=""),OR(G680&gt;Parámetros!$B$8,G680="",G680=0)),1,IF(AND(F680&gt;Parámetros!$B$8,F680&lt;=Parámetros!$D$8,OR(Listas!G680&gt;Parámetros!$B$8,G680="",G680=0)),1,0)))</f>
        <v>1</v>
      </c>
      <c r="J680" s="113">
        <f>IF(H680=1,
IF(AND(OR(F680=0,F680=""),OR(G680=0,G680="")),Parámetros!$D$5-Parámetros!$B$5+1,
IF(AND(OR(F680&lt;=Parámetros!$B$5,F680=0,F680=""),OR(G680&gt;Parámetros!$D$5,G680="",G680=0)),Parámetros!$D$5-Parámetros!$B$5+1,
IF(AND(OR(F680&lt;=Parámetros!$B$5,F680=0,F680=""),G680&lt;=Parámetros!$D$5),IF(OR(G680="",G680=0),Parámetros!$D$5-Parámetros!$B$5+1,G680-Parámetros!$B$5+1),
IF(AND(F680&gt;Parámetros!$B$5,OR(G680&gt;Parámetros!$D$5,G680="",G680=0)),Parámetros!$D$5-F680+1,
IF(AND(F680&gt;Parámetros!$B$5,G680&lt;=Parámetros!$D$5),G680-F680+1))))),0)
-
IF(H680=1,
COUNTIFS('Selección días no hábiles'!A:A,
IF(OR(F680=0,F680="",F680&lt;Parámetros!$B$5),"&gt;="&amp;Parámetros!$B$5,"&gt;="&amp;Listas!F680),
'Selección días no hábiles'!A:A,
IF(OR(G680=0,G680="",G680&gt;=Parámetros!$D$5),"&lt;="&amp;Parámetros!$D$5,"&lt;="&amp;Listas!G680),
'Selección días no hábiles'!C:C,"X"),0)</f>
        <v>43709</v>
      </c>
      <c r="K680" s="113">
        <f>IF(I680=1,
IF(AND(OR(F680=0,F680=""),OR(G680=0,G680="")),Parámetros!$D$8-Parámetros!$B$8+1,
IF(AND(F680&lt;=Parámetros!$B$8,OR(G680&gt;Parámetros!$D$8,G680="",G680=0)),Parámetros!$D$8-Parámetros!$B$8+1,
IF(AND(F680&lt;=Parámetros!$B$8,G680&lt;=Parámetros!$D$8),IF(OR(G680="",G680=0),Parámetros!$D$8-Parámetros!$B$8+1,G680-Parámetros!$B$8+1),
IF(AND(F680&gt;Parámetros!$B$8,OR(G680&gt;Parámetros!$D$8,G680="",G680=0)),Parámetros!$D$8-F680+1,
IF(AND(F680&gt;Parámetros!$B$8,G680&lt;=Parámetros!$D$8),G680-F680+1))))),0)
-
IF(I680=1,
COUNTIFS('Selección días no hábiles'!A:A,
IF(OR(F680=0,F680="",F680&lt;Parámetros!$B$8),"&gt;="&amp;Parámetros!$B$8,"&gt;="&amp;Listas!F680),
'Selección días no hábiles'!A:A,
IF(OR(G680=0,G680="",G680&gt;=Parámetros!$D$8),"&lt;="&amp;Parámetros!$D$8,"&lt;="&amp;Listas!G680),
'Selección días no hábiles'!C:C,"X"),0)</f>
        <v>1</v>
      </c>
    </row>
    <row r="681" spans="1:11">
      <c r="A681" s="23"/>
      <c r="B681" s="152">
        <v>33990471</v>
      </c>
      <c r="C681" s="153" t="s">
        <v>881</v>
      </c>
      <c r="D681" s="153" t="s">
        <v>1911</v>
      </c>
      <c r="E681" s="154" t="s">
        <v>238</v>
      </c>
      <c r="F681" s="146">
        <v>0</v>
      </c>
      <c r="G681" s="146">
        <v>0</v>
      </c>
      <c r="H681" s="113">
        <f>+IF(AND(OR(F681="",F681=0),OR(G681="",G681=0)),1,IF(AND(OR(F681&lt;=Parámetros!$B$5,F681=0,F681=""),OR(G681&gt;Parámetros!$B$5,G681="",G681=0)),1,IF(AND(F681&gt;Parámetros!$B$5,F681&lt;=Parámetros!$D$5,OR(Listas!G681&gt;Parámetros!$B$5,G681="",G681=0)),1,0)))</f>
        <v>1</v>
      </c>
      <c r="I681" s="113">
        <f>+IF(AND(OR(F681="",F681=0),OR(G681="",G681=0)),1,IF(AND(OR(F681&lt;=Parámetros!$B$8,F681=0,F681=""),OR(G681&gt;Parámetros!$B$8,G681="",G681=0)),1,IF(AND(F681&gt;Parámetros!$B$8,F681&lt;=Parámetros!$D$8,OR(Listas!G681&gt;Parámetros!$B$8,G681="",G681=0)),1,0)))</f>
        <v>1</v>
      </c>
      <c r="J681" s="113">
        <f>IF(H681=1,
IF(AND(OR(F681=0,F681=""),OR(G681=0,G681="")),Parámetros!$D$5-Parámetros!$B$5+1,
IF(AND(OR(F681&lt;=Parámetros!$B$5,F681=0,F681=""),OR(G681&gt;Parámetros!$D$5,G681="",G681=0)),Parámetros!$D$5-Parámetros!$B$5+1,
IF(AND(OR(F681&lt;=Parámetros!$B$5,F681=0,F681=""),G681&lt;=Parámetros!$D$5),IF(OR(G681="",G681=0),Parámetros!$D$5-Parámetros!$B$5+1,G681-Parámetros!$B$5+1),
IF(AND(F681&gt;Parámetros!$B$5,OR(G681&gt;Parámetros!$D$5,G681="",G681=0)),Parámetros!$D$5-F681+1,
IF(AND(F681&gt;Parámetros!$B$5,G681&lt;=Parámetros!$D$5),G681-F681+1))))),0)
-
IF(H681=1,
COUNTIFS('Selección días no hábiles'!A:A,
IF(OR(F681=0,F681="",F681&lt;Parámetros!$B$5),"&gt;="&amp;Parámetros!$B$5,"&gt;="&amp;Listas!F681),
'Selección días no hábiles'!A:A,
IF(OR(G681=0,G681="",G681&gt;=Parámetros!$D$5),"&lt;="&amp;Parámetros!$D$5,"&lt;="&amp;Listas!G681),
'Selección días no hábiles'!C:C,"X"),0)</f>
        <v>43709</v>
      </c>
      <c r="K681" s="113">
        <f>IF(I681=1,
IF(AND(OR(F681=0,F681=""),OR(G681=0,G681="")),Parámetros!$D$8-Parámetros!$B$8+1,
IF(AND(F681&lt;=Parámetros!$B$8,OR(G681&gt;Parámetros!$D$8,G681="",G681=0)),Parámetros!$D$8-Parámetros!$B$8+1,
IF(AND(F681&lt;=Parámetros!$B$8,G681&lt;=Parámetros!$D$8),IF(OR(G681="",G681=0),Parámetros!$D$8-Parámetros!$B$8+1,G681-Parámetros!$B$8+1),
IF(AND(F681&gt;Parámetros!$B$8,OR(G681&gt;Parámetros!$D$8,G681="",G681=0)),Parámetros!$D$8-F681+1,
IF(AND(F681&gt;Parámetros!$B$8,G681&lt;=Parámetros!$D$8),G681-F681+1))))),0)
-
IF(I681=1,
COUNTIFS('Selección días no hábiles'!A:A,
IF(OR(F681=0,F681="",F681&lt;Parámetros!$B$8),"&gt;="&amp;Parámetros!$B$8,"&gt;="&amp;Listas!F681),
'Selección días no hábiles'!A:A,
IF(OR(G681=0,G681="",G681&gt;=Parámetros!$D$8),"&lt;="&amp;Parámetros!$D$8,"&lt;="&amp;Listas!G681),
'Selección días no hábiles'!C:C,"X"),0)</f>
        <v>1</v>
      </c>
    </row>
    <row r="682" spans="1:11">
      <c r="A682" s="23"/>
      <c r="B682" s="152">
        <v>27518209</v>
      </c>
      <c r="C682" s="153" t="s">
        <v>882</v>
      </c>
      <c r="D682" s="153" t="s">
        <v>1480</v>
      </c>
      <c r="E682" s="154" t="s">
        <v>238</v>
      </c>
      <c r="F682" s="146">
        <v>0</v>
      </c>
      <c r="G682" s="146">
        <v>0</v>
      </c>
      <c r="H682" s="113">
        <f>+IF(AND(OR(F682="",F682=0),OR(G682="",G682=0)),1,IF(AND(OR(F682&lt;=Parámetros!$B$5,F682=0,F682=""),OR(G682&gt;Parámetros!$B$5,G682="",G682=0)),1,IF(AND(F682&gt;Parámetros!$B$5,F682&lt;=Parámetros!$D$5,OR(Listas!G682&gt;Parámetros!$B$5,G682="",G682=0)),1,0)))</f>
        <v>1</v>
      </c>
      <c r="I682" s="113">
        <f>+IF(AND(OR(F682="",F682=0),OR(G682="",G682=0)),1,IF(AND(OR(F682&lt;=Parámetros!$B$8,F682=0,F682=""),OR(G682&gt;Parámetros!$B$8,G682="",G682=0)),1,IF(AND(F682&gt;Parámetros!$B$8,F682&lt;=Parámetros!$D$8,OR(Listas!G682&gt;Parámetros!$B$8,G682="",G682=0)),1,0)))</f>
        <v>1</v>
      </c>
      <c r="J682" s="113">
        <f>IF(H682=1,
IF(AND(OR(F682=0,F682=""),OR(G682=0,G682="")),Parámetros!$D$5-Parámetros!$B$5+1,
IF(AND(OR(F682&lt;=Parámetros!$B$5,F682=0,F682=""),OR(G682&gt;Parámetros!$D$5,G682="",G682=0)),Parámetros!$D$5-Parámetros!$B$5+1,
IF(AND(OR(F682&lt;=Parámetros!$B$5,F682=0,F682=""),G682&lt;=Parámetros!$D$5),IF(OR(G682="",G682=0),Parámetros!$D$5-Parámetros!$B$5+1,G682-Parámetros!$B$5+1),
IF(AND(F682&gt;Parámetros!$B$5,OR(G682&gt;Parámetros!$D$5,G682="",G682=0)),Parámetros!$D$5-F682+1,
IF(AND(F682&gt;Parámetros!$B$5,G682&lt;=Parámetros!$D$5),G682-F682+1))))),0)
-
IF(H682=1,
COUNTIFS('Selección días no hábiles'!A:A,
IF(OR(F682=0,F682="",F682&lt;Parámetros!$B$5),"&gt;="&amp;Parámetros!$B$5,"&gt;="&amp;Listas!F682),
'Selección días no hábiles'!A:A,
IF(OR(G682=0,G682="",G682&gt;=Parámetros!$D$5),"&lt;="&amp;Parámetros!$D$5,"&lt;="&amp;Listas!G682),
'Selección días no hábiles'!C:C,"X"),0)</f>
        <v>43709</v>
      </c>
      <c r="K682" s="113">
        <f>IF(I682=1,
IF(AND(OR(F682=0,F682=""),OR(G682=0,G682="")),Parámetros!$D$8-Parámetros!$B$8+1,
IF(AND(F682&lt;=Parámetros!$B$8,OR(G682&gt;Parámetros!$D$8,G682="",G682=0)),Parámetros!$D$8-Parámetros!$B$8+1,
IF(AND(F682&lt;=Parámetros!$B$8,G682&lt;=Parámetros!$D$8),IF(OR(G682="",G682=0),Parámetros!$D$8-Parámetros!$B$8+1,G682-Parámetros!$B$8+1),
IF(AND(F682&gt;Parámetros!$B$8,OR(G682&gt;Parámetros!$D$8,G682="",G682=0)),Parámetros!$D$8-F682+1,
IF(AND(F682&gt;Parámetros!$B$8,G682&lt;=Parámetros!$D$8),G682-F682+1))))),0)
-
IF(I682=1,
COUNTIFS('Selección días no hábiles'!A:A,
IF(OR(F682=0,F682="",F682&lt;Parámetros!$B$8),"&gt;="&amp;Parámetros!$B$8,"&gt;="&amp;Listas!F682),
'Selección días no hábiles'!A:A,
IF(OR(G682=0,G682="",G682&gt;=Parámetros!$D$8),"&lt;="&amp;Parámetros!$D$8,"&lt;="&amp;Listas!G682),
'Selección días no hábiles'!C:C,"X"),0)</f>
        <v>1</v>
      </c>
    </row>
    <row r="683" spans="1:11">
      <c r="A683" s="23"/>
      <c r="B683" s="152">
        <v>20283608</v>
      </c>
      <c r="C683" s="153" t="s">
        <v>883</v>
      </c>
      <c r="D683" s="153" t="s">
        <v>1912</v>
      </c>
      <c r="E683" s="154" t="s">
        <v>238</v>
      </c>
      <c r="F683" s="146">
        <v>0</v>
      </c>
      <c r="G683" s="146">
        <v>0</v>
      </c>
      <c r="H683" s="113">
        <f>+IF(AND(OR(F683="",F683=0),OR(G683="",G683=0)),1,IF(AND(OR(F683&lt;=Parámetros!$B$5,F683=0,F683=""),OR(G683&gt;Parámetros!$B$5,G683="",G683=0)),1,IF(AND(F683&gt;Parámetros!$B$5,F683&lt;=Parámetros!$D$5,OR(Listas!G683&gt;Parámetros!$B$5,G683="",G683=0)),1,0)))</f>
        <v>1</v>
      </c>
      <c r="I683" s="113">
        <f>+IF(AND(OR(F683="",F683=0),OR(G683="",G683=0)),1,IF(AND(OR(F683&lt;=Parámetros!$B$8,F683=0,F683=""),OR(G683&gt;Parámetros!$B$8,G683="",G683=0)),1,IF(AND(F683&gt;Parámetros!$B$8,F683&lt;=Parámetros!$D$8,OR(Listas!G683&gt;Parámetros!$B$8,G683="",G683=0)),1,0)))</f>
        <v>1</v>
      </c>
      <c r="J683" s="113">
        <f>IF(H683=1,
IF(AND(OR(F683=0,F683=""),OR(G683=0,G683="")),Parámetros!$D$5-Parámetros!$B$5+1,
IF(AND(OR(F683&lt;=Parámetros!$B$5,F683=0,F683=""),OR(G683&gt;Parámetros!$D$5,G683="",G683=0)),Parámetros!$D$5-Parámetros!$B$5+1,
IF(AND(OR(F683&lt;=Parámetros!$B$5,F683=0,F683=""),G683&lt;=Parámetros!$D$5),IF(OR(G683="",G683=0),Parámetros!$D$5-Parámetros!$B$5+1,G683-Parámetros!$B$5+1),
IF(AND(F683&gt;Parámetros!$B$5,OR(G683&gt;Parámetros!$D$5,G683="",G683=0)),Parámetros!$D$5-F683+1,
IF(AND(F683&gt;Parámetros!$B$5,G683&lt;=Parámetros!$D$5),G683-F683+1))))),0)
-
IF(H683=1,
COUNTIFS('Selección días no hábiles'!A:A,
IF(OR(F683=0,F683="",F683&lt;Parámetros!$B$5),"&gt;="&amp;Parámetros!$B$5,"&gt;="&amp;Listas!F683),
'Selección días no hábiles'!A:A,
IF(OR(G683=0,G683="",G683&gt;=Parámetros!$D$5),"&lt;="&amp;Parámetros!$D$5,"&lt;="&amp;Listas!G683),
'Selección días no hábiles'!C:C,"X"),0)</f>
        <v>43709</v>
      </c>
      <c r="K683" s="113">
        <f>IF(I683=1,
IF(AND(OR(F683=0,F683=""),OR(G683=0,G683="")),Parámetros!$D$8-Parámetros!$B$8+1,
IF(AND(F683&lt;=Parámetros!$B$8,OR(G683&gt;Parámetros!$D$8,G683="",G683=0)),Parámetros!$D$8-Parámetros!$B$8+1,
IF(AND(F683&lt;=Parámetros!$B$8,G683&lt;=Parámetros!$D$8),IF(OR(G683="",G683=0),Parámetros!$D$8-Parámetros!$B$8+1,G683-Parámetros!$B$8+1),
IF(AND(F683&gt;Parámetros!$B$8,OR(G683&gt;Parámetros!$D$8,G683="",G683=0)),Parámetros!$D$8-F683+1,
IF(AND(F683&gt;Parámetros!$B$8,G683&lt;=Parámetros!$D$8),G683-F683+1))))),0)
-
IF(I683=1,
COUNTIFS('Selección días no hábiles'!A:A,
IF(OR(F683=0,F683="",F683&lt;Parámetros!$B$8),"&gt;="&amp;Parámetros!$B$8,"&gt;="&amp;Listas!F683),
'Selección días no hábiles'!A:A,
IF(OR(G683=0,G683="",G683&gt;=Parámetros!$D$8),"&lt;="&amp;Parámetros!$D$8,"&lt;="&amp;Listas!G683),
'Selección días no hábiles'!C:C,"X"),0)</f>
        <v>1</v>
      </c>
    </row>
    <row r="684" spans="1:11">
      <c r="A684" s="23"/>
      <c r="B684" s="152">
        <v>23968244</v>
      </c>
      <c r="C684" s="153" t="s">
        <v>884</v>
      </c>
      <c r="D684" s="153" t="s">
        <v>1571</v>
      </c>
      <c r="E684" s="154" t="s">
        <v>238</v>
      </c>
      <c r="F684" s="146">
        <v>0</v>
      </c>
      <c r="G684" s="146">
        <v>0</v>
      </c>
      <c r="H684" s="113">
        <f>+IF(AND(OR(F684="",F684=0),OR(G684="",G684=0)),1,IF(AND(OR(F684&lt;=Parámetros!$B$5,F684=0,F684=""),OR(G684&gt;Parámetros!$B$5,G684="",G684=0)),1,IF(AND(F684&gt;Parámetros!$B$5,F684&lt;=Parámetros!$D$5,OR(Listas!G684&gt;Parámetros!$B$5,G684="",G684=0)),1,0)))</f>
        <v>1</v>
      </c>
      <c r="I684" s="113">
        <f>+IF(AND(OR(F684="",F684=0),OR(G684="",G684=0)),1,IF(AND(OR(F684&lt;=Parámetros!$B$8,F684=0,F684=""),OR(G684&gt;Parámetros!$B$8,G684="",G684=0)),1,IF(AND(F684&gt;Parámetros!$B$8,F684&lt;=Parámetros!$D$8,OR(Listas!G684&gt;Parámetros!$B$8,G684="",G684=0)),1,0)))</f>
        <v>1</v>
      </c>
      <c r="J684" s="113">
        <f>IF(H684=1,
IF(AND(OR(F684=0,F684=""),OR(G684=0,G684="")),Parámetros!$D$5-Parámetros!$B$5+1,
IF(AND(OR(F684&lt;=Parámetros!$B$5,F684=0,F684=""),OR(G684&gt;Parámetros!$D$5,G684="",G684=0)),Parámetros!$D$5-Parámetros!$B$5+1,
IF(AND(OR(F684&lt;=Parámetros!$B$5,F684=0,F684=""),G684&lt;=Parámetros!$D$5),IF(OR(G684="",G684=0),Parámetros!$D$5-Parámetros!$B$5+1,G684-Parámetros!$B$5+1),
IF(AND(F684&gt;Parámetros!$B$5,OR(G684&gt;Parámetros!$D$5,G684="",G684=0)),Parámetros!$D$5-F684+1,
IF(AND(F684&gt;Parámetros!$B$5,G684&lt;=Parámetros!$D$5),G684-F684+1))))),0)
-
IF(H684=1,
COUNTIFS('Selección días no hábiles'!A:A,
IF(OR(F684=0,F684="",F684&lt;Parámetros!$B$5),"&gt;="&amp;Parámetros!$B$5,"&gt;="&amp;Listas!F684),
'Selección días no hábiles'!A:A,
IF(OR(G684=0,G684="",G684&gt;=Parámetros!$D$5),"&lt;="&amp;Parámetros!$D$5,"&lt;="&amp;Listas!G684),
'Selección días no hábiles'!C:C,"X"),0)</f>
        <v>43709</v>
      </c>
      <c r="K684" s="113">
        <f>IF(I684=1,
IF(AND(OR(F684=0,F684=""),OR(G684=0,G684="")),Parámetros!$D$8-Parámetros!$B$8+1,
IF(AND(F684&lt;=Parámetros!$B$8,OR(G684&gt;Parámetros!$D$8,G684="",G684=0)),Parámetros!$D$8-Parámetros!$B$8+1,
IF(AND(F684&lt;=Parámetros!$B$8,G684&lt;=Parámetros!$D$8),IF(OR(G684="",G684=0),Parámetros!$D$8-Parámetros!$B$8+1,G684-Parámetros!$B$8+1),
IF(AND(F684&gt;Parámetros!$B$8,OR(G684&gt;Parámetros!$D$8,G684="",G684=0)),Parámetros!$D$8-F684+1,
IF(AND(F684&gt;Parámetros!$B$8,G684&lt;=Parámetros!$D$8),G684-F684+1))))),0)
-
IF(I684=1,
COUNTIFS('Selección días no hábiles'!A:A,
IF(OR(F684=0,F684="",F684&lt;Parámetros!$B$8),"&gt;="&amp;Parámetros!$B$8,"&gt;="&amp;Listas!F684),
'Selección días no hábiles'!A:A,
IF(OR(G684=0,G684="",G684&gt;=Parámetros!$D$8),"&lt;="&amp;Parámetros!$D$8,"&lt;="&amp;Listas!G684),
'Selección días no hábiles'!C:C,"X"),0)</f>
        <v>1</v>
      </c>
    </row>
    <row r="685" spans="1:11">
      <c r="A685" s="23"/>
      <c r="B685" s="152">
        <v>14998245</v>
      </c>
      <c r="C685" s="153" t="s">
        <v>402</v>
      </c>
      <c r="D685" s="153" t="s">
        <v>1913</v>
      </c>
      <c r="E685" s="154" t="s">
        <v>238</v>
      </c>
      <c r="F685" s="146">
        <v>0</v>
      </c>
      <c r="G685" s="146">
        <v>0</v>
      </c>
      <c r="H685" s="113">
        <f>+IF(AND(OR(F685="",F685=0),OR(G685="",G685=0)),1,IF(AND(OR(F685&lt;=Parámetros!$B$5,F685=0,F685=""),OR(G685&gt;Parámetros!$B$5,G685="",G685=0)),1,IF(AND(F685&gt;Parámetros!$B$5,F685&lt;=Parámetros!$D$5,OR(Listas!G685&gt;Parámetros!$B$5,G685="",G685=0)),1,0)))</f>
        <v>1</v>
      </c>
      <c r="I685" s="113">
        <f>+IF(AND(OR(F685="",F685=0),OR(G685="",G685=0)),1,IF(AND(OR(F685&lt;=Parámetros!$B$8,F685=0,F685=""),OR(G685&gt;Parámetros!$B$8,G685="",G685=0)),1,IF(AND(F685&gt;Parámetros!$B$8,F685&lt;=Parámetros!$D$8,OR(Listas!G685&gt;Parámetros!$B$8,G685="",G685=0)),1,0)))</f>
        <v>1</v>
      </c>
      <c r="J685" s="113">
        <f>IF(H685=1,
IF(AND(OR(F685=0,F685=""),OR(G685=0,G685="")),Parámetros!$D$5-Parámetros!$B$5+1,
IF(AND(OR(F685&lt;=Parámetros!$B$5,F685=0,F685=""),OR(G685&gt;Parámetros!$D$5,G685="",G685=0)),Parámetros!$D$5-Parámetros!$B$5+1,
IF(AND(OR(F685&lt;=Parámetros!$B$5,F685=0,F685=""),G685&lt;=Parámetros!$D$5),IF(OR(G685="",G685=0),Parámetros!$D$5-Parámetros!$B$5+1,G685-Parámetros!$B$5+1),
IF(AND(F685&gt;Parámetros!$B$5,OR(G685&gt;Parámetros!$D$5,G685="",G685=0)),Parámetros!$D$5-F685+1,
IF(AND(F685&gt;Parámetros!$B$5,G685&lt;=Parámetros!$D$5),G685-F685+1))))),0)
-
IF(H685=1,
COUNTIFS('Selección días no hábiles'!A:A,
IF(OR(F685=0,F685="",F685&lt;Parámetros!$B$5),"&gt;="&amp;Parámetros!$B$5,"&gt;="&amp;Listas!F685),
'Selección días no hábiles'!A:A,
IF(OR(G685=0,G685="",G685&gt;=Parámetros!$D$5),"&lt;="&amp;Parámetros!$D$5,"&lt;="&amp;Listas!G685),
'Selección días no hábiles'!C:C,"X"),0)</f>
        <v>43709</v>
      </c>
      <c r="K685" s="113">
        <f>IF(I685=1,
IF(AND(OR(F685=0,F685=""),OR(G685=0,G685="")),Parámetros!$D$8-Parámetros!$B$8+1,
IF(AND(F685&lt;=Parámetros!$B$8,OR(G685&gt;Parámetros!$D$8,G685="",G685=0)),Parámetros!$D$8-Parámetros!$B$8+1,
IF(AND(F685&lt;=Parámetros!$B$8,G685&lt;=Parámetros!$D$8),IF(OR(G685="",G685=0),Parámetros!$D$8-Parámetros!$B$8+1,G685-Parámetros!$B$8+1),
IF(AND(F685&gt;Parámetros!$B$8,OR(G685&gt;Parámetros!$D$8,G685="",G685=0)),Parámetros!$D$8-F685+1,
IF(AND(F685&gt;Parámetros!$B$8,G685&lt;=Parámetros!$D$8),G685-F685+1))))),0)
-
IF(I685=1,
COUNTIFS('Selección días no hábiles'!A:A,
IF(OR(F685=0,F685="",F685&lt;Parámetros!$B$8),"&gt;="&amp;Parámetros!$B$8,"&gt;="&amp;Listas!F685),
'Selección días no hábiles'!A:A,
IF(OR(G685=0,G685="",G685&gt;=Parámetros!$D$8),"&lt;="&amp;Parámetros!$D$8,"&lt;="&amp;Listas!G685),
'Selección días no hábiles'!C:C,"X"),0)</f>
        <v>1</v>
      </c>
    </row>
    <row r="686" spans="1:11">
      <c r="A686" s="23"/>
      <c r="B686" s="152">
        <v>29765145</v>
      </c>
      <c r="C686" s="153" t="s">
        <v>33</v>
      </c>
      <c r="D686" s="153" t="s">
        <v>1625</v>
      </c>
      <c r="E686" s="154" t="s">
        <v>238</v>
      </c>
      <c r="F686" s="146">
        <v>0</v>
      </c>
      <c r="G686" s="146">
        <v>0</v>
      </c>
      <c r="H686" s="113">
        <f>+IF(AND(OR(F686="",F686=0),OR(G686="",G686=0)),1,IF(AND(OR(F686&lt;=Parámetros!$B$5,F686=0,F686=""),OR(G686&gt;Parámetros!$B$5,G686="",G686=0)),1,IF(AND(F686&gt;Parámetros!$B$5,F686&lt;=Parámetros!$D$5,OR(Listas!G686&gt;Parámetros!$B$5,G686="",G686=0)),1,0)))</f>
        <v>1</v>
      </c>
      <c r="I686" s="113">
        <f>+IF(AND(OR(F686="",F686=0),OR(G686="",G686=0)),1,IF(AND(OR(F686&lt;=Parámetros!$B$8,F686=0,F686=""),OR(G686&gt;Parámetros!$B$8,G686="",G686=0)),1,IF(AND(F686&gt;Parámetros!$B$8,F686&lt;=Parámetros!$D$8,OR(Listas!G686&gt;Parámetros!$B$8,G686="",G686=0)),1,0)))</f>
        <v>1</v>
      </c>
      <c r="J686" s="113">
        <f>IF(H686=1,
IF(AND(OR(F686=0,F686=""),OR(G686=0,G686="")),Parámetros!$D$5-Parámetros!$B$5+1,
IF(AND(OR(F686&lt;=Parámetros!$B$5,F686=0,F686=""),OR(G686&gt;Parámetros!$D$5,G686="",G686=0)),Parámetros!$D$5-Parámetros!$B$5+1,
IF(AND(OR(F686&lt;=Parámetros!$B$5,F686=0,F686=""),G686&lt;=Parámetros!$D$5),IF(OR(G686="",G686=0),Parámetros!$D$5-Parámetros!$B$5+1,G686-Parámetros!$B$5+1),
IF(AND(F686&gt;Parámetros!$B$5,OR(G686&gt;Parámetros!$D$5,G686="",G686=0)),Parámetros!$D$5-F686+1,
IF(AND(F686&gt;Parámetros!$B$5,G686&lt;=Parámetros!$D$5),G686-F686+1))))),0)
-
IF(H686=1,
COUNTIFS('Selección días no hábiles'!A:A,
IF(OR(F686=0,F686="",F686&lt;Parámetros!$B$5),"&gt;="&amp;Parámetros!$B$5,"&gt;="&amp;Listas!F686),
'Selección días no hábiles'!A:A,
IF(OR(G686=0,G686="",G686&gt;=Parámetros!$D$5),"&lt;="&amp;Parámetros!$D$5,"&lt;="&amp;Listas!G686),
'Selección días no hábiles'!C:C,"X"),0)</f>
        <v>43709</v>
      </c>
      <c r="K686" s="113">
        <f>IF(I686=1,
IF(AND(OR(F686=0,F686=""),OR(G686=0,G686="")),Parámetros!$D$8-Parámetros!$B$8+1,
IF(AND(F686&lt;=Parámetros!$B$8,OR(G686&gt;Parámetros!$D$8,G686="",G686=0)),Parámetros!$D$8-Parámetros!$B$8+1,
IF(AND(F686&lt;=Parámetros!$B$8,G686&lt;=Parámetros!$D$8),IF(OR(G686="",G686=0),Parámetros!$D$8-Parámetros!$B$8+1,G686-Parámetros!$B$8+1),
IF(AND(F686&gt;Parámetros!$B$8,OR(G686&gt;Parámetros!$D$8,G686="",G686=0)),Parámetros!$D$8-F686+1,
IF(AND(F686&gt;Parámetros!$B$8,G686&lt;=Parámetros!$D$8),G686-F686+1))))),0)
-
IF(I686=1,
COUNTIFS('Selección días no hábiles'!A:A,
IF(OR(F686=0,F686="",F686&lt;Parámetros!$B$8),"&gt;="&amp;Parámetros!$B$8,"&gt;="&amp;Listas!F686),
'Selección días no hábiles'!A:A,
IF(OR(G686=0,G686="",G686&gt;=Parámetros!$D$8),"&lt;="&amp;Parámetros!$D$8,"&lt;="&amp;Listas!G686),
'Selección días no hábiles'!C:C,"X"),0)</f>
        <v>1</v>
      </c>
    </row>
    <row r="687" spans="1:11">
      <c r="A687" s="23"/>
      <c r="B687" s="152">
        <v>32371332</v>
      </c>
      <c r="C687" s="153" t="s">
        <v>701</v>
      </c>
      <c r="D687" s="153" t="s">
        <v>1332</v>
      </c>
      <c r="E687" s="154" t="s">
        <v>238</v>
      </c>
      <c r="F687" s="146">
        <v>0</v>
      </c>
      <c r="G687" s="146">
        <v>0</v>
      </c>
      <c r="H687" s="113">
        <f>+IF(AND(OR(F687="",F687=0),OR(G687="",G687=0)),1,IF(AND(OR(F687&lt;=Parámetros!$B$5,F687=0,F687=""),OR(G687&gt;Parámetros!$B$5,G687="",G687=0)),1,IF(AND(F687&gt;Parámetros!$B$5,F687&lt;=Parámetros!$D$5,OR(Listas!G687&gt;Parámetros!$B$5,G687="",G687=0)),1,0)))</f>
        <v>1</v>
      </c>
      <c r="I687" s="113">
        <f>+IF(AND(OR(F687="",F687=0),OR(G687="",G687=0)),1,IF(AND(OR(F687&lt;=Parámetros!$B$8,F687=0,F687=""),OR(G687&gt;Parámetros!$B$8,G687="",G687=0)),1,IF(AND(F687&gt;Parámetros!$B$8,F687&lt;=Parámetros!$D$8,OR(Listas!G687&gt;Parámetros!$B$8,G687="",G687=0)),1,0)))</f>
        <v>1</v>
      </c>
      <c r="J687" s="113">
        <f>IF(H687=1,
IF(AND(OR(F687=0,F687=""),OR(G687=0,G687="")),Parámetros!$D$5-Parámetros!$B$5+1,
IF(AND(OR(F687&lt;=Parámetros!$B$5,F687=0,F687=""),OR(G687&gt;Parámetros!$D$5,G687="",G687=0)),Parámetros!$D$5-Parámetros!$B$5+1,
IF(AND(OR(F687&lt;=Parámetros!$B$5,F687=0,F687=""),G687&lt;=Parámetros!$D$5),IF(OR(G687="",G687=0),Parámetros!$D$5-Parámetros!$B$5+1,G687-Parámetros!$B$5+1),
IF(AND(F687&gt;Parámetros!$B$5,OR(G687&gt;Parámetros!$D$5,G687="",G687=0)),Parámetros!$D$5-F687+1,
IF(AND(F687&gt;Parámetros!$B$5,G687&lt;=Parámetros!$D$5),G687-F687+1))))),0)
-
IF(H687=1,
COUNTIFS('Selección días no hábiles'!A:A,
IF(OR(F687=0,F687="",F687&lt;Parámetros!$B$5),"&gt;="&amp;Parámetros!$B$5,"&gt;="&amp;Listas!F687),
'Selección días no hábiles'!A:A,
IF(OR(G687=0,G687="",G687&gt;=Parámetros!$D$5),"&lt;="&amp;Parámetros!$D$5,"&lt;="&amp;Listas!G687),
'Selección días no hábiles'!C:C,"X"),0)</f>
        <v>43709</v>
      </c>
      <c r="K687" s="113">
        <f>IF(I687=1,
IF(AND(OR(F687=0,F687=""),OR(G687=0,G687="")),Parámetros!$D$8-Parámetros!$B$8+1,
IF(AND(F687&lt;=Parámetros!$B$8,OR(G687&gt;Parámetros!$D$8,G687="",G687=0)),Parámetros!$D$8-Parámetros!$B$8+1,
IF(AND(F687&lt;=Parámetros!$B$8,G687&lt;=Parámetros!$D$8),IF(OR(G687="",G687=0),Parámetros!$D$8-Parámetros!$B$8+1,G687-Parámetros!$B$8+1),
IF(AND(F687&gt;Parámetros!$B$8,OR(G687&gt;Parámetros!$D$8,G687="",G687=0)),Parámetros!$D$8-F687+1,
IF(AND(F687&gt;Parámetros!$B$8,G687&lt;=Parámetros!$D$8),G687-F687+1))))),0)
-
IF(I687=1,
COUNTIFS('Selección días no hábiles'!A:A,
IF(OR(F687=0,F687="",F687&lt;Parámetros!$B$8),"&gt;="&amp;Parámetros!$B$8,"&gt;="&amp;Listas!F687),
'Selección días no hábiles'!A:A,
IF(OR(G687=0,G687="",G687&gt;=Parámetros!$D$8),"&lt;="&amp;Parámetros!$D$8,"&lt;="&amp;Listas!G687),
'Selección días no hábiles'!C:C,"X"),0)</f>
        <v>1</v>
      </c>
    </row>
    <row r="688" spans="1:11">
      <c r="A688" s="23"/>
      <c r="B688" s="152">
        <v>30680862</v>
      </c>
      <c r="C688" s="153" t="s">
        <v>885</v>
      </c>
      <c r="D688" s="153" t="s">
        <v>1914</v>
      </c>
      <c r="E688" s="154" t="s">
        <v>238</v>
      </c>
      <c r="F688" s="146">
        <v>0</v>
      </c>
      <c r="G688" s="146">
        <v>0</v>
      </c>
      <c r="H688" s="113">
        <f>+IF(AND(OR(F688="",F688=0),OR(G688="",G688=0)),1,IF(AND(OR(F688&lt;=Parámetros!$B$5,F688=0,F688=""),OR(G688&gt;Parámetros!$B$5,G688="",G688=0)),1,IF(AND(F688&gt;Parámetros!$B$5,F688&lt;=Parámetros!$D$5,OR(Listas!G688&gt;Parámetros!$B$5,G688="",G688=0)),1,0)))</f>
        <v>1</v>
      </c>
      <c r="I688" s="113">
        <f>+IF(AND(OR(F688="",F688=0),OR(G688="",G688=0)),1,IF(AND(OR(F688&lt;=Parámetros!$B$8,F688=0,F688=""),OR(G688&gt;Parámetros!$B$8,G688="",G688=0)),1,IF(AND(F688&gt;Parámetros!$B$8,F688&lt;=Parámetros!$D$8,OR(Listas!G688&gt;Parámetros!$B$8,G688="",G688=0)),1,0)))</f>
        <v>1</v>
      </c>
      <c r="J688" s="113">
        <f>IF(H688=1,
IF(AND(OR(F688=0,F688=""),OR(G688=0,G688="")),Parámetros!$D$5-Parámetros!$B$5+1,
IF(AND(OR(F688&lt;=Parámetros!$B$5,F688=0,F688=""),OR(G688&gt;Parámetros!$D$5,G688="",G688=0)),Parámetros!$D$5-Parámetros!$B$5+1,
IF(AND(OR(F688&lt;=Parámetros!$B$5,F688=0,F688=""),G688&lt;=Parámetros!$D$5),IF(OR(G688="",G688=0),Parámetros!$D$5-Parámetros!$B$5+1,G688-Parámetros!$B$5+1),
IF(AND(F688&gt;Parámetros!$B$5,OR(G688&gt;Parámetros!$D$5,G688="",G688=0)),Parámetros!$D$5-F688+1,
IF(AND(F688&gt;Parámetros!$B$5,G688&lt;=Parámetros!$D$5),G688-F688+1))))),0)
-
IF(H688=1,
COUNTIFS('Selección días no hábiles'!A:A,
IF(OR(F688=0,F688="",F688&lt;Parámetros!$B$5),"&gt;="&amp;Parámetros!$B$5,"&gt;="&amp;Listas!F688),
'Selección días no hábiles'!A:A,
IF(OR(G688=0,G688="",G688&gt;=Parámetros!$D$5),"&lt;="&amp;Parámetros!$D$5,"&lt;="&amp;Listas!G688),
'Selección días no hábiles'!C:C,"X"),0)</f>
        <v>43709</v>
      </c>
      <c r="K688" s="113">
        <f>IF(I688=1,
IF(AND(OR(F688=0,F688=""),OR(G688=0,G688="")),Parámetros!$D$8-Parámetros!$B$8+1,
IF(AND(F688&lt;=Parámetros!$B$8,OR(G688&gt;Parámetros!$D$8,G688="",G688=0)),Parámetros!$D$8-Parámetros!$B$8+1,
IF(AND(F688&lt;=Parámetros!$B$8,G688&lt;=Parámetros!$D$8),IF(OR(G688="",G688=0),Parámetros!$D$8-Parámetros!$B$8+1,G688-Parámetros!$B$8+1),
IF(AND(F688&gt;Parámetros!$B$8,OR(G688&gt;Parámetros!$D$8,G688="",G688=0)),Parámetros!$D$8-F688+1,
IF(AND(F688&gt;Parámetros!$B$8,G688&lt;=Parámetros!$D$8),G688-F688+1))))),0)
-
IF(I688=1,
COUNTIFS('Selección días no hábiles'!A:A,
IF(OR(F688=0,F688="",F688&lt;Parámetros!$B$8),"&gt;="&amp;Parámetros!$B$8,"&gt;="&amp;Listas!F688),
'Selección días no hábiles'!A:A,
IF(OR(G688=0,G688="",G688&gt;=Parámetros!$D$8),"&lt;="&amp;Parámetros!$D$8,"&lt;="&amp;Listas!G688),
'Selección días no hábiles'!C:C,"X"),0)</f>
        <v>1</v>
      </c>
    </row>
    <row r="689" spans="1:11">
      <c r="A689" s="23"/>
      <c r="B689" s="152">
        <v>24592426</v>
      </c>
      <c r="C689" s="153" t="s">
        <v>886</v>
      </c>
      <c r="D689" s="153" t="s">
        <v>1915</v>
      </c>
      <c r="E689" s="154" t="s">
        <v>238</v>
      </c>
      <c r="F689" s="146">
        <v>0</v>
      </c>
      <c r="G689" s="146">
        <v>0</v>
      </c>
      <c r="H689" s="113">
        <f>+IF(AND(OR(F689="",F689=0),OR(G689="",G689=0)),1,IF(AND(OR(F689&lt;=Parámetros!$B$5,F689=0,F689=""),OR(G689&gt;Parámetros!$B$5,G689="",G689=0)),1,IF(AND(F689&gt;Parámetros!$B$5,F689&lt;=Parámetros!$D$5,OR(Listas!G689&gt;Parámetros!$B$5,G689="",G689=0)),1,0)))</f>
        <v>1</v>
      </c>
      <c r="I689" s="113">
        <f>+IF(AND(OR(F689="",F689=0),OR(G689="",G689=0)),1,IF(AND(OR(F689&lt;=Parámetros!$B$8,F689=0,F689=""),OR(G689&gt;Parámetros!$B$8,G689="",G689=0)),1,IF(AND(F689&gt;Parámetros!$B$8,F689&lt;=Parámetros!$D$8,OR(Listas!G689&gt;Parámetros!$B$8,G689="",G689=0)),1,0)))</f>
        <v>1</v>
      </c>
      <c r="J689" s="113">
        <f>IF(H689=1,
IF(AND(OR(F689=0,F689=""),OR(G689=0,G689="")),Parámetros!$D$5-Parámetros!$B$5+1,
IF(AND(OR(F689&lt;=Parámetros!$B$5,F689=0,F689=""),OR(G689&gt;Parámetros!$D$5,G689="",G689=0)),Parámetros!$D$5-Parámetros!$B$5+1,
IF(AND(OR(F689&lt;=Parámetros!$B$5,F689=0,F689=""),G689&lt;=Parámetros!$D$5),IF(OR(G689="",G689=0),Parámetros!$D$5-Parámetros!$B$5+1,G689-Parámetros!$B$5+1),
IF(AND(F689&gt;Parámetros!$B$5,OR(G689&gt;Parámetros!$D$5,G689="",G689=0)),Parámetros!$D$5-F689+1,
IF(AND(F689&gt;Parámetros!$B$5,G689&lt;=Parámetros!$D$5),G689-F689+1))))),0)
-
IF(H689=1,
COUNTIFS('Selección días no hábiles'!A:A,
IF(OR(F689=0,F689="",F689&lt;Parámetros!$B$5),"&gt;="&amp;Parámetros!$B$5,"&gt;="&amp;Listas!F689),
'Selección días no hábiles'!A:A,
IF(OR(G689=0,G689="",G689&gt;=Parámetros!$D$5),"&lt;="&amp;Parámetros!$D$5,"&lt;="&amp;Listas!G689),
'Selección días no hábiles'!C:C,"X"),0)</f>
        <v>43709</v>
      </c>
      <c r="K689" s="113">
        <f>IF(I689=1,
IF(AND(OR(F689=0,F689=""),OR(G689=0,G689="")),Parámetros!$D$8-Parámetros!$B$8+1,
IF(AND(F689&lt;=Parámetros!$B$8,OR(G689&gt;Parámetros!$D$8,G689="",G689=0)),Parámetros!$D$8-Parámetros!$B$8+1,
IF(AND(F689&lt;=Parámetros!$B$8,G689&lt;=Parámetros!$D$8),IF(OR(G689="",G689=0),Parámetros!$D$8-Parámetros!$B$8+1,G689-Parámetros!$B$8+1),
IF(AND(F689&gt;Parámetros!$B$8,OR(G689&gt;Parámetros!$D$8,G689="",G689=0)),Parámetros!$D$8-F689+1,
IF(AND(F689&gt;Parámetros!$B$8,G689&lt;=Parámetros!$D$8),G689-F689+1))))),0)
-
IF(I689=1,
COUNTIFS('Selección días no hábiles'!A:A,
IF(OR(F689=0,F689="",F689&lt;Parámetros!$B$8),"&gt;="&amp;Parámetros!$B$8,"&gt;="&amp;Listas!F689),
'Selección días no hábiles'!A:A,
IF(OR(G689=0,G689="",G689&gt;=Parámetros!$D$8),"&lt;="&amp;Parámetros!$D$8,"&lt;="&amp;Listas!G689),
'Selección días no hábiles'!C:C,"X"),0)</f>
        <v>1</v>
      </c>
    </row>
    <row r="690" spans="1:11">
      <c r="A690" s="23"/>
      <c r="B690" s="152">
        <v>27793594</v>
      </c>
      <c r="C690" s="153" t="s">
        <v>61</v>
      </c>
      <c r="D690" s="153" t="s">
        <v>1816</v>
      </c>
      <c r="E690" s="154" t="s">
        <v>238</v>
      </c>
      <c r="F690" s="146">
        <v>0</v>
      </c>
      <c r="G690" s="146">
        <v>0</v>
      </c>
      <c r="H690" s="113">
        <f>+IF(AND(OR(F690="",F690=0),OR(G690="",G690=0)),1,IF(AND(OR(F690&lt;=Parámetros!$B$5,F690=0,F690=""),OR(G690&gt;Parámetros!$B$5,G690="",G690=0)),1,IF(AND(F690&gt;Parámetros!$B$5,F690&lt;=Parámetros!$D$5,OR(Listas!G690&gt;Parámetros!$B$5,G690="",G690=0)),1,0)))</f>
        <v>1</v>
      </c>
      <c r="I690" s="113">
        <f>+IF(AND(OR(F690="",F690=0),OR(G690="",G690=0)),1,IF(AND(OR(F690&lt;=Parámetros!$B$8,F690=0,F690=""),OR(G690&gt;Parámetros!$B$8,G690="",G690=0)),1,IF(AND(F690&gt;Parámetros!$B$8,F690&lt;=Parámetros!$D$8,OR(Listas!G690&gt;Parámetros!$B$8,G690="",G690=0)),1,0)))</f>
        <v>1</v>
      </c>
      <c r="J690" s="113">
        <f>IF(H690=1,
IF(AND(OR(F690=0,F690=""),OR(G690=0,G690="")),Parámetros!$D$5-Parámetros!$B$5+1,
IF(AND(OR(F690&lt;=Parámetros!$B$5,F690=0,F690=""),OR(G690&gt;Parámetros!$D$5,G690="",G690=0)),Parámetros!$D$5-Parámetros!$B$5+1,
IF(AND(OR(F690&lt;=Parámetros!$B$5,F690=0,F690=""),G690&lt;=Parámetros!$D$5),IF(OR(G690="",G690=0),Parámetros!$D$5-Parámetros!$B$5+1,G690-Parámetros!$B$5+1),
IF(AND(F690&gt;Parámetros!$B$5,OR(G690&gt;Parámetros!$D$5,G690="",G690=0)),Parámetros!$D$5-F690+1,
IF(AND(F690&gt;Parámetros!$B$5,G690&lt;=Parámetros!$D$5),G690-F690+1))))),0)
-
IF(H690=1,
COUNTIFS('Selección días no hábiles'!A:A,
IF(OR(F690=0,F690="",F690&lt;Parámetros!$B$5),"&gt;="&amp;Parámetros!$B$5,"&gt;="&amp;Listas!F690),
'Selección días no hábiles'!A:A,
IF(OR(G690=0,G690="",G690&gt;=Parámetros!$D$5),"&lt;="&amp;Parámetros!$D$5,"&lt;="&amp;Listas!G690),
'Selección días no hábiles'!C:C,"X"),0)</f>
        <v>43709</v>
      </c>
      <c r="K690" s="113">
        <f>IF(I690=1,
IF(AND(OR(F690=0,F690=""),OR(G690=0,G690="")),Parámetros!$D$8-Parámetros!$B$8+1,
IF(AND(F690&lt;=Parámetros!$B$8,OR(G690&gt;Parámetros!$D$8,G690="",G690=0)),Parámetros!$D$8-Parámetros!$B$8+1,
IF(AND(F690&lt;=Parámetros!$B$8,G690&lt;=Parámetros!$D$8),IF(OR(G690="",G690=0),Parámetros!$D$8-Parámetros!$B$8+1,G690-Parámetros!$B$8+1),
IF(AND(F690&gt;Parámetros!$B$8,OR(G690&gt;Parámetros!$D$8,G690="",G690=0)),Parámetros!$D$8-F690+1,
IF(AND(F690&gt;Parámetros!$B$8,G690&lt;=Parámetros!$D$8),G690-F690+1))))),0)
-
IF(I690=1,
COUNTIFS('Selección días no hábiles'!A:A,
IF(OR(F690=0,F690="",F690&lt;Parámetros!$B$8),"&gt;="&amp;Parámetros!$B$8,"&gt;="&amp;Listas!F690),
'Selección días no hábiles'!A:A,
IF(OR(G690=0,G690="",G690&gt;=Parámetros!$D$8),"&lt;="&amp;Parámetros!$D$8,"&lt;="&amp;Listas!G690),
'Selección días no hábiles'!C:C,"X"),0)</f>
        <v>1</v>
      </c>
    </row>
    <row r="691" spans="1:11">
      <c r="A691" s="23"/>
      <c r="B691" s="152">
        <v>34118828</v>
      </c>
      <c r="C691" s="153" t="s">
        <v>887</v>
      </c>
      <c r="D691" s="153" t="s">
        <v>1916</v>
      </c>
      <c r="E691" s="154" t="s">
        <v>238</v>
      </c>
      <c r="F691" s="146">
        <v>0</v>
      </c>
      <c r="G691" s="146">
        <v>0</v>
      </c>
      <c r="H691" s="113">
        <f>+IF(AND(OR(F691="",F691=0),OR(G691="",G691=0)),1,IF(AND(OR(F691&lt;=Parámetros!$B$5,F691=0,F691=""),OR(G691&gt;Parámetros!$B$5,G691="",G691=0)),1,IF(AND(F691&gt;Parámetros!$B$5,F691&lt;=Parámetros!$D$5,OR(Listas!G691&gt;Parámetros!$B$5,G691="",G691=0)),1,0)))</f>
        <v>1</v>
      </c>
      <c r="I691" s="113">
        <f>+IF(AND(OR(F691="",F691=0),OR(G691="",G691=0)),1,IF(AND(OR(F691&lt;=Parámetros!$B$8,F691=0,F691=""),OR(G691&gt;Parámetros!$B$8,G691="",G691=0)),1,IF(AND(F691&gt;Parámetros!$B$8,F691&lt;=Parámetros!$D$8,OR(Listas!G691&gt;Parámetros!$B$8,G691="",G691=0)),1,0)))</f>
        <v>1</v>
      </c>
      <c r="J691" s="113">
        <f>IF(H691=1,
IF(AND(OR(F691=0,F691=""),OR(G691=0,G691="")),Parámetros!$D$5-Parámetros!$B$5+1,
IF(AND(OR(F691&lt;=Parámetros!$B$5,F691=0,F691=""),OR(G691&gt;Parámetros!$D$5,G691="",G691=0)),Parámetros!$D$5-Parámetros!$B$5+1,
IF(AND(OR(F691&lt;=Parámetros!$B$5,F691=0,F691=""),G691&lt;=Parámetros!$D$5),IF(OR(G691="",G691=0),Parámetros!$D$5-Parámetros!$B$5+1,G691-Parámetros!$B$5+1),
IF(AND(F691&gt;Parámetros!$B$5,OR(G691&gt;Parámetros!$D$5,G691="",G691=0)),Parámetros!$D$5-F691+1,
IF(AND(F691&gt;Parámetros!$B$5,G691&lt;=Parámetros!$D$5),G691-F691+1))))),0)
-
IF(H691=1,
COUNTIFS('Selección días no hábiles'!A:A,
IF(OR(F691=0,F691="",F691&lt;Parámetros!$B$5),"&gt;="&amp;Parámetros!$B$5,"&gt;="&amp;Listas!F691),
'Selección días no hábiles'!A:A,
IF(OR(G691=0,G691="",G691&gt;=Parámetros!$D$5),"&lt;="&amp;Parámetros!$D$5,"&lt;="&amp;Listas!G691),
'Selección días no hábiles'!C:C,"X"),0)</f>
        <v>43709</v>
      </c>
      <c r="K691" s="113">
        <f>IF(I691=1,
IF(AND(OR(F691=0,F691=""),OR(G691=0,G691="")),Parámetros!$D$8-Parámetros!$B$8+1,
IF(AND(F691&lt;=Parámetros!$B$8,OR(G691&gt;Parámetros!$D$8,G691="",G691=0)),Parámetros!$D$8-Parámetros!$B$8+1,
IF(AND(F691&lt;=Parámetros!$B$8,G691&lt;=Parámetros!$D$8),IF(OR(G691="",G691=0),Parámetros!$D$8-Parámetros!$B$8+1,G691-Parámetros!$B$8+1),
IF(AND(F691&gt;Parámetros!$B$8,OR(G691&gt;Parámetros!$D$8,G691="",G691=0)),Parámetros!$D$8-F691+1,
IF(AND(F691&gt;Parámetros!$B$8,G691&lt;=Parámetros!$D$8),G691-F691+1))))),0)
-
IF(I691=1,
COUNTIFS('Selección días no hábiles'!A:A,
IF(OR(F691=0,F691="",F691&lt;Parámetros!$B$8),"&gt;="&amp;Parámetros!$B$8,"&gt;="&amp;Listas!F691),
'Selección días no hábiles'!A:A,
IF(OR(G691=0,G691="",G691&gt;=Parámetros!$D$8),"&lt;="&amp;Parámetros!$D$8,"&lt;="&amp;Listas!G691),
'Selección días no hábiles'!C:C,"X"),0)</f>
        <v>1</v>
      </c>
    </row>
    <row r="692" spans="1:11">
      <c r="A692" s="23"/>
      <c r="B692" s="152">
        <v>17300349</v>
      </c>
      <c r="C692" s="153" t="s">
        <v>888</v>
      </c>
      <c r="D692" s="153" t="s">
        <v>1917</v>
      </c>
      <c r="E692" s="154" t="s">
        <v>238</v>
      </c>
      <c r="F692" s="146">
        <v>0</v>
      </c>
      <c r="G692" s="146">
        <v>0</v>
      </c>
      <c r="H692" s="113">
        <f>+IF(AND(OR(F692="",F692=0),OR(G692="",G692=0)),1,IF(AND(OR(F692&lt;=Parámetros!$B$5,F692=0,F692=""),OR(G692&gt;Parámetros!$B$5,G692="",G692=0)),1,IF(AND(F692&gt;Parámetros!$B$5,F692&lt;=Parámetros!$D$5,OR(Listas!G692&gt;Parámetros!$B$5,G692="",G692=0)),1,0)))</f>
        <v>1</v>
      </c>
      <c r="I692" s="113">
        <f>+IF(AND(OR(F692="",F692=0),OR(G692="",G692=0)),1,IF(AND(OR(F692&lt;=Parámetros!$B$8,F692=0,F692=""),OR(G692&gt;Parámetros!$B$8,G692="",G692=0)),1,IF(AND(F692&gt;Parámetros!$B$8,F692&lt;=Parámetros!$D$8,OR(Listas!G692&gt;Parámetros!$B$8,G692="",G692=0)),1,0)))</f>
        <v>1</v>
      </c>
      <c r="J692" s="113">
        <f>IF(H692=1,
IF(AND(OR(F692=0,F692=""),OR(G692=0,G692="")),Parámetros!$D$5-Parámetros!$B$5+1,
IF(AND(OR(F692&lt;=Parámetros!$B$5,F692=0,F692=""),OR(G692&gt;Parámetros!$D$5,G692="",G692=0)),Parámetros!$D$5-Parámetros!$B$5+1,
IF(AND(OR(F692&lt;=Parámetros!$B$5,F692=0,F692=""),G692&lt;=Parámetros!$D$5),IF(OR(G692="",G692=0),Parámetros!$D$5-Parámetros!$B$5+1,G692-Parámetros!$B$5+1),
IF(AND(F692&gt;Parámetros!$B$5,OR(G692&gt;Parámetros!$D$5,G692="",G692=0)),Parámetros!$D$5-F692+1,
IF(AND(F692&gt;Parámetros!$B$5,G692&lt;=Parámetros!$D$5),G692-F692+1))))),0)
-
IF(H692=1,
COUNTIFS('Selección días no hábiles'!A:A,
IF(OR(F692=0,F692="",F692&lt;Parámetros!$B$5),"&gt;="&amp;Parámetros!$B$5,"&gt;="&amp;Listas!F692),
'Selección días no hábiles'!A:A,
IF(OR(G692=0,G692="",G692&gt;=Parámetros!$D$5),"&lt;="&amp;Parámetros!$D$5,"&lt;="&amp;Listas!G692),
'Selección días no hábiles'!C:C,"X"),0)</f>
        <v>43709</v>
      </c>
      <c r="K692" s="113">
        <f>IF(I692=1,
IF(AND(OR(F692=0,F692=""),OR(G692=0,G692="")),Parámetros!$D$8-Parámetros!$B$8+1,
IF(AND(F692&lt;=Parámetros!$B$8,OR(G692&gt;Parámetros!$D$8,G692="",G692=0)),Parámetros!$D$8-Parámetros!$B$8+1,
IF(AND(F692&lt;=Parámetros!$B$8,G692&lt;=Parámetros!$D$8),IF(OR(G692="",G692=0),Parámetros!$D$8-Parámetros!$B$8+1,G692-Parámetros!$B$8+1),
IF(AND(F692&gt;Parámetros!$B$8,OR(G692&gt;Parámetros!$D$8,G692="",G692=0)),Parámetros!$D$8-F692+1,
IF(AND(F692&gt;Parámetros!$B$8,G692&lt;=Parámetros!$D$8),G692-F692+1))))),0)
-
IF(I692=1,
COUNTIFS('Selección días no hábiles'!A:A,
IF(OR(F692=0,F692="",F692&lt;Parámetros!$B$8),"&gt;="&amp;Parámetros!$B$8,"&gt;="&amp;Listas!F692),
'Selección días no hábiles'!A:A,
IF(OR(G692=0,G692="",G692&gt;=Parámetros!$D$8),"&lt;="&amp;Parámetros!$D$8,"&lt;="&amp;Listas!G692),
'Selección días no hábiles'!C:C,"X"),0)</f>
        <v>1</v>
      </c>
    </row>
    <row r="693" spans="1:11">
      <c r="A693" s="23"/>
      <c r="B693" s="152">
        <v>12322729</v>
      </c>
      <c r="C693" s="153" t="s">
        <v>889</v>
      </c>
      <c r="D693" s="153" t="s">
        <v>1918</v>
      </c>
      <c r="E693" s="154" t="s">
        <v>238</v>
      </c>
      <c r="F693" s="146">
        <v>0</v>
      </c>
      <c r="G693" s="146">
        <v>0</v>
      </c>
      <c r="H693" s="113">
        <f>+IF(AND(OR(F693="",F693=0),OR(G693="",G693=0)),1,IF(AND(OR(F693&lt;=Parámetros!$B$5,F693=0,F693=""),OR(G693&gt;Parámetros!$B$5,G693="",G693=0)),1,IF(AND(F693&gt;Parámetros!$B$5,F693&lt;=Parámetros!$D$5,OR(Listas!G693&gt;Parámetros!$B$5,G693="",G693=0)),1,0)))</f>
        <v>1</v>
      </c>
      <c r="I693" s="113">
        <f>+IF(AND(OR(F693="",F693=0),OR(G693="",G693=0)),1,IF(AND(OR(F693&lt;=Parámetros!$B$8,F693=0,F693=""),OR(G693&gt;Parámetros!$B$8,G693="",G693=0)),1,IF(AND(F693&gt;Parámetros!$B$8,F693&lt;=Parámetros!$D$8,OR(Listas!G693&gt;Parámetros!$B$8,G693="",G693=0)),1,0)))</f>
        <v>1</v>
      </c>
      <c r="J693" s="113">
        <f>IF(H693=1,
IF(AND(OR(F693=0,F693=""),OR(G693=0,G693="")),Parámetros!$D$5-Parámetros!$B$5+1,
IF(AND(OR(F693&lt;=Parámetros!$B$5,F693=0,F693=""),OR(G693&gt;Parámetros!$D$5,G693="",G693=0)),Parámetros!$D$5-Parámetros!$B$5+1,
IF(AND(OR(F693&lt;=Parámetros!$B$5,F693=0,F693=""),G693&lt;=Parámetros!$D$5),IF(OR(G693="",G693=0),Parámetros!$D$5-Parámetros!$B$5+1,G693-Parámetros!$B$5+1),
IF(AND(F693&gt;Parámetros!$B$5,OR(G693&gt;Parámetros!$D$5,G693="",G693=0)),Parámetros!$D$5-F693+1,
IF(AND(F693&gt;Parámetros!$B$5,G693&lt;=Parámetros!$D$5),G693-F693+1))))),0)
-
IF(H693=1,
COUNTIFS('Selección días no hábiles'!A:A,
IF(OR(F693=0,F693="",F693&lt;Parámetros!$B$5),"&gt;="&amp;Parámetros!$B$5,"&gt;="&amp;Listas!F693),
'Selección días no hábiles'!A:A,
IF(OR(G693=0,G693="",G693&gt;=Parámetros!$D$5),"&lt;="&amp;Parámetros!$D$5,"&lt;="&amp;Listas!G693),
'Selección días no hábiles'!C:C,"X"),0)</f>
        <v>43709</v>
      </c>
      <c r="K693" s="113">
        <f>IF(I693=1,
IF(AND(OR(F693=0,F693=""),OR(G693=0,G693="")),Parámetros!$D$8-Parámetros!$B$8+1,
IF(AND(F693&lt;=Parámetros!$B$8,OR(G693&gt;Parámetros!$D$8,G693="",G693=0)),Parámetros!$D$8-Parámetros!$B$8+1,
IF(AND(F693&lt;=Parámetros!$B$8,G693&lt;=Parámetros!$D$8),IF(OR(G693="",G693=0),Parámetros!$D$8-Parámetros!$B$8+1,G693-Parámetros!$B$8+1),
IF(AND(F693&gt;Parámetros!$B$8,OR(G693&gt;Parámetros!$D$8,G693="",G693=0)),Parámetros!$D$8-F693+1,
IF(AND(F693&gt;Parámetros!$B$8,G693&lt;=Parámetros!$D$8),G693-F693+1))))),0)
-
IF(I693=1,
COUNTIFS('Selección días no hábiles'!A:A,
IF(OR(F693=0,F693="",F693&lt;Parámetros!$B$8),"&gt;="&amp;Parámetros!$B$8,"&gt;="&amp;Listas!F693),
'Selección días no hábiles'!A:A,
IF(OR(G693=0,G693="",G693&gt;=Parámetros!$D$8),"&lt;="&amp;Parámetros!$D$8,"&lt;="&amp;Listas!G693),
'Selección días no hábiles'!C:C,"X"),0)</f>
        <v>1</v>
      </c>
    </row>
    <row r="694" spans="1:11">
      <c r="A694" s="23"/>
      <c r="B694" s="152">
        <v>31069675</v>
      </c>
      <c r="C694" s="153" t="s">
        <v>57</v>
      </c>
      <c r="D694" s="153" t="s">
        <v>1919</v>
      </c>
      <c r="E694" s="154" t="s">
        <v>238</v>
      </c>
      <c r="F694" s="146">
        <v>0</v>
      </c>
      <c r="G694" s="146">
        <v>0</v>
      </c>
      <c r="H694" s="113">
        <f>+IF(AND(OR(F694="",F694=0),OR(G694="",G694=0)),1,IF(AND(OR(F694&lt;=Parámetros!$B$5,F694=0,F694=""),OR(G694&gt;Parámetros!$B$5,G694="",G694=0)),1,IF(AND(F694&gt;Parámetros!$B$5,F694&lt;=Parámetros!$D$5,OR(Listas!G694&gt;Parámetros!$B$5,G694="",G694=0)),1,0)))</f>
        <v>1</v>
      </c>
      <c r="I694" s="113">
        <f>+IF(AND(OR(F694="",F694=0),OR(G694="",G694=0)),1,IF(AND(OR(F694&lt;=Parámetros!$B$8,F694=0,F694=""),OR(G694&gt;Parámetros!$B$8,G694="",G694=0)),1,IF(AND(F694&gt;Parámetros!$B$8,F694&lt;=Parámetros!$D$8,OR(Listas!G694&gt;Parámetros!$B$8,G694="",G694=0)),1,0)))</f>
        <v>1</v>
      </c>
      <c r="J694" s="113">
        <f>IF(H694=1,
IF(AND(OR(F694=0,F694=""),OR(G694=0,G694="")),Parámetros!$D$5-Parámetros!$B$5+1,
IF(AND(OR(F694&lt;=Parámetros!$B$5,F694=0,F694=""),OR(G694&gt;Parámetros!$D$5,G694="",G694=0)),Parámetros!$D$5-Parámetros!$B$5+1,
IF(AND(OR(F694&lt;=Parámetros!$B$5,F694=0,F694=""),G694&lt;=Parámetros!$D$5),IF(OR(G694="",G694=0),Parámetros!$D$5-Parámetros!$B$5+1,G694-Parámetros!$B$5+1),
IF(AND(F694&gt;Parámetros!$B$5,OR(G694&gt;Parámetros!$D$5,G694="",G694=0)),Parámetros!$D$5-F694+1,
IF(AND(F694&gt;Parámetros!$B$5,G694&lt;=Parámetros!$D$5),G694-F694+1))))),0)
-
IF(H694=1,
COUNTIFS('Selección días no hábiles'!A:A,
IF(OR(F694=0,F694="",F694&lt;Parámetros!$B$5),"&gt;="&amp;Parámetros!$B$5,"&gt;="&amp;Listas!F694),
'Selección días no hábiles'!A:A,
IF(OR(G694=0,G694="",G694&gt;=Parámetros!$D$5),"&lt;="&amp;Parámetros!$D$5,"&lt;="&amp;Listas!G694),
'Selección días no hábiles'!C:C,"X"),0)</f>
        <v>43709</v>
      </c>
      <c r="K694" s="113">
        <f>IF(I694=1,
IF(AND(OR(F694=0,F694=""),OR(G694=0,G694="")),Parámetros!$D$8-Parámetros!$B$8+1,
IF(AND(F694&lt;=Parámetros!$B$8,OR(G694&gt;Parámetros!$D$8,G694="",G694=0)),Parámetros!$D$8-Parámetros!$B$8+1,
IF(AND(F694&lt;=Parámetros!$B$8,G694&lt;=Parámetros!$D$8),IF(OR(G694="",G694=0),Parámetros!$D$8-Parámetros!$B$8+1,G694-Parámetros!$B$8+1),
IF(AND(F694&gt;Parámetros!$B$8,OR(G694&gt;Parámetros!$D$8,G694="",G694=0)),Parámetros!$D$8-F694+1,
IF(AND(F694&gt;Parámetros!$B$8,G694&lt;=Parámetros!$D$8),G694-F694+1))))),0)
-
IF(I694=1,
COUNTIFS('Selección días no hábiles'!A:A,
IF(OR(F694=0,F694="",F694&lt;Parámetros!$B$8),"&gt;="&amp;Parámetros!$B$8,"&gt;="&amp;Listas!F694),
'Selección días no hábiles'!A:A,
IF(OR(G694=0,G694="",G694&gt;=Parámetros!$D$8),"&lt;="&amp;Parámetros!$D$8,"&lt;="&amp;Listas!G694),
'Selección días no hábiles'!C:C,"X"),0)</f>
        <v>1</v>
      </c>
    </row>
    <row r="695" spans="1:11">
      <c r="A695" s="23"/>
      <c r="B695" s="152">
        <v>11658489</v>
      </c>
      <c r="C695" s="153" t="s">
        <v>57</v>
      </c>
      <c r="D695" s="153" t="s">
        <v>1920</v>
      </c>
      <c r="E695" s="154" t="s">
        <v>238</v>
      </c>
      <c r="F695" s="146">
        <v>0</v>
      </c>
      <c r="G695" s="146">
        <v>0</v>
      </c>
      <c r="H695" s="113">
        <f>+IF(AND(OR(F695="",F695=0),OR(G695="",G695=0)),1,IF(AND(OR(F695&lt;=Parámetros!$B$5,F695=0,F695=""),OR(G695&gt;Parámetros!$B$5,G695="",G695=0)),1,IF(AND(F695&gt;Parámetros!$B$5,F695&lt;=Parámetros!$D$5,OR(Listas!G695&gt;Parámetros!$B$5,G695="",G695=0)),1,0)))</f>
        <v>1</v>
      </c>
      <c r="I695" s="113">
        <f>+IF(AND(OR(F695="",F695=0),OR(G695="",G695=0)),1,IF(AND(OR(F695&lt;=Parámetros!$B$8,F695=0,F695=""),OR(G695&gt;Parámetros!$B$8,G695="",G695=0)),1,IF(AND(F695&gt;Parámetros!$B$8,F695&lt;=Parámetros!$D$8,OR(Listas!G695&gt;Parámetros!$B$8,G695="",G695=0)),1,0)))</f>
        <v>1</v>
      </c>
      <c r="J695" s="113">
        <f>IF(H695=1,
IF(AND(OR(F695=0,F695=""),OR(G695=0,G695="")),Parámetros!$D$5-Parámetros!$B$5+1,
IF(AND(OR(F695&lt;=Parámetros!$B$5,F695=0,F695=""),OR(G695&gt;Parámetros!$D$5,G695="",G695=0)),Parámetros!$D$5-Parámetros!$B$5+1,
IF(AND(OR(F695&lt;=Parámetros!$B$5,F695=0,F695=""),G695&lt;=Parámetros!$D$5),IF(OR(G695="",G695=0),Parámetros!$D$5-Parámetros!$B$5+1,G695-Parámetros!$B$5+1),
IF(AND(F695&gt;Parámetros!$B$5,OR(G695&gt;Parámetros!$D$5,G695="",G695=0)),Parámetros!$D$5-F695+1,
IF(AND(F695&gt;Parámetros!$B$5,G695&lt;=Parámetros!$D$5),G695-F695+1))))),0)
-
IF(H695=1,
COUNTIFS('Selección días no hábiles'!A:A,
IF(OR(F695=0,F695="",F695&lt;Parámetros!$B$5),"&gt;="&amp;Parámetros!$B$5,"&gt;="&amp;Listas!F695),
'Selección días no hábiles'!A:A,
IF(OR(G695=0,G695="",G695&gt;=Parámetros!$D$5),"&lt;="&amp;Parámetros!$D$5,"&lt;="&amp;Listas!G695),
'Selección días no hábiles'!C:C,"X"),0)</f>
        <v>43709</v>
      </c>
      <c r="K695" s="113">
        <f>IF(I695=1,
IF(AND(OR(F695=0,F695=""),OR(G695=0,G695="")),Parámetros!$D$8-Parámetros!$B$8+1,
IF(AND(F695&lt;=Parámetros!$B$8,OR(G695&gt;Parámetros!$D$8,G695="",G695=0)),Parámetros!$D$8-Parámetros!$B$8+1,
IF(AND(F695&lt;=Parámetros!$B$8,G695&lt;=Parámetros!$D$8),IF(OR(G695="",G695=0),Parámetros!$D$8-Parámetros!$B$8+1,G695-Parámetros!$B$8+1),
IF(AND(F695&gt;Parámetros!$B$8,OR(G695&gt;Parámetros!$D$8,G695="",G695=0)),Parámetros!$D$8-F695+1,
IF(AND(F695&gt;Parámetros!$B$8,G695&lt;=Parámetros!$D$8),G695-F695+1))))),0)
-
IF(I695=1,
COUNTIFS('Selección días no hábiles'!A:A,
IF(OR(F695=0,F695="",F695&lt;Parámetros!$B$8),"&gt;="&amp;Parámetros!$B$8,"&gt;="&amp;Listas!F695),
'Selección días no hábiles'!A:A,
IF(OR(G695=0,G695="",G695&gt;=Parámetros!$D$8),"&lt;="&amp;Parámetros!$D$8,"&lt;="&amp;Listas!G695),
'Selección días no hábiles'!C:C,"X"),0)</f>
        <v>1</v>
      </c>
    </row>
    <row r="696" spans="1:11">
      <c r="A696" s="23"/>
      <c r="B696" s="152">
        <v>32669340</v>
      </c>
      <c r="C696" s="153" t="s">
        <v>890</v>
      </c>
      <c r="D696" s="153" t="s">
        <v>1897</v>
      </c>
      <c r="E696" s="154" t="s">
        <v>238</v>
      </c>
      <c r="F696" s="146">
        <v>0</v>
      </c>
      <c r="G696" s="146">
        <v>0</v>
      </c>
      <c r="H696" s="113">
        <f>+IF(AND(OR(F696="",F696=0),OR(G696="",G696=0)),1,IF(AND(OR(F696&lt;=Parámetros!$B$5,F696=0,F696=""),OR(G696&gt;Parámetros!$B$5,G696="",G696=0)),1,IF(AND(F696&gt;Parámetros!$B$5,F696&lt;=Parámetros!$D$5,OR(Listas!G696&gt;Parámetros!$B$5,G696="",G696=0)),1,0)))</f>
        <v>1</v>
      </c>
      <c r="I696" s="113">
        <f>+IF(AND(OR(F696="",F696=0),OR(G696="",G696=0)),1,IF(AND(OR(F696&lt;=Parámetros!$B$8,F696=0,F696=""),OR(G696&gt;Parámetros!$B$8,G696="",G696=0)),1,IF(AND(F696&gt;Parámetros!$B$8,F696&lt;=Parámetros!$D$8,OR(Listas!G696&gt;Parámetros!$B$8,G696="",G696=0)),1,0)))</f>
        <v>1</v>
      </c>
      <c r="J696" s="113">
        <f>IF(H696=1,
IF(AND(OR(F696=0,F696=""),OR(G696=0,G696="")),Parámetros!$D$5-Parámetros!$B$5+1,
IF(AND(OR(F696&lt;=Parámetros!$B$5,F696=0,F696=""),OR(G696&gt;Parámetros!$D$5,G696="",G696=0)),Parámetros!$D$5-Parámetros!$B$5+1,
IF(AND(OR(F696&lt;=Parámetros!$B$5,F696=0,F696=""),G696&lt;=Parámetros!$D$5),IF(OR(G696="",G696=0),Parámetros!$D$5-Parámetros!$B$5+1,G696-Parámetros!$B$5+1),
IF(AND(F696&gt;Parámetros!$B$5,OR(G696&gt;Parámetros!$D$5,G696="",G696=0)),Parámetros!$D$5-F696+1,
IF(AND(F696&gt;Parámetros!$B$5,G696&lt;=Parámetros!$D$5),G696-F696+1))))),0)
-
IF(H696=1,
COUNTIFS('Selección días no hábiles'!A:A,
IF(OR(F696=0,F696="",F696&lt;Parámetros!$B$5),"&gt;="&amp;Parámetros!$B$5,"&gt;="&amp;Listas!F696),
'Selección días no hábiles'!A:A,
IF(OR(G696=0,G696="",G696&gt;=Parámetros!$D$5),"&lt;="&amp;Parámetros!$D$5,"&lt;="&amp;Listas!G696),
'Selección días no hábiles'!C:C,"X"),0)</f>
        <v>43709</v>
      </c>
      <c r="K696" s="113">
        <f>IF(I696=1,
IF(AND(OR(F696=0,F696=""),OR(G696=0,G696="")),Parámetros!$D$8-Parámetros!$B$8+1,
IF(AND(F696&lt;=Parámetros!$B$8,OR(G696&gt;Parámetros!$D$8,G696="",G696=0)),Parámetros!$D$8-Parámetros!$B$8+1,
IF(AND(F696&lt;=Parámetros!$B$8,G696&lt;=Parámetros!$D$8),IF(OR(G696="",G696=0),Parámetros!$D$8-Parámetros!$B$8+1,G696-Parámetros!$B$8+1),
IF(AND(F696&gt;Parámetros!$B$8,OR(G696&gt;Parámetros!$D$8,G696="",G696=0)),Parámetros!$D$8-F696+1,
IF(AND(F696&gt;Parámetros!$B$8,G696&lt;=Parámetros!$D$8),G696-F696+1))))),0)
-
IF(I696=1,
COUNTIFS('Selección días no hábiles'!A:A,
IF(OR(F696=0,F696="",F696&lt;Parámetros!$B$8),"&gt;="&amp;Parámetros!$B$8,"&gt;="&amp;Listas!F696),
'Selección días no hábiles'!A:A,
IF(OR(G696=0,G696="",G696&gt;=Parámetros!$D$8),"&lt;="&amp;Parámetros!$D$8,"&lt;="&amp;Listas!G696),
'Selección días no hábiles'!C:C,"X"),0)</f>
        <v>1</v>
      </c>
    </row>
    <row r="697" spans="1:11">
      <c r="A697" s="23"/>
      <c r="B697" s="152">
        <v>28419828</v>
      </c>
      <c r="C697" s="153" t="s">
        <v>891</v>
      </c>
      <c r="D697" s="153" t="s">
        <v>1921</v>
      </c>
      <c r="E697" s="154" t="s">
        <v>238</v>
      </c>
      <c r="F697" s="146">
        <v>0</v>
      </c>
      <c r="G697" s="146">
        <v>0</v>
      </c>
      <c r="H697" s="113">
        <f>+IF(AND(OR(F697="",F697=0),OR(G697="",G697=0)),1,IF(AND(OR(F697&lt;=Parámetros!$B$5,F697=0,F697=""),OR(G697&gt;Parámetros!$B$5,G697="",G697=0)),1,IF(AND(F697&gt;Parámetros!$B$5,F697&lt;=Parámetros!$D$5,OR(Listas!G697&gt;Parámetros!$B$5,G697="",G697=0)),1,0)))</f>
        <v>1</v>
      </c>
      <c r="I697" s="113">
        <f>+IF(AND(OR(F697="",F697=0),OR(G697="",G697=0)),1,IF(AND(OR(F697&lt;=Parámetros!$B$8,F697=0,F697=""),OR(G697&gt;Parámetros!$B$8,G697="",G697=0)),1,IF(AND(F697&gt;Parámetros!$B$8,F697&lt;=Parámetros!$D$8,OR(Listas!G697&gt;Parámetros!$B$8,G697="",G697=0)),1,0)))</f>
        <v>1</v>
      </c>
      <c r="J697" s="113">
        <f>IF(H697=1,
IF(AND(OR(F697=0,F697=""),OR(G697=0,G697="")),Parámetros!$D$5-Parámetros!$B$5+1,
IF(AND(OR(F697&lt;=Parámetros!$B$5,F697=0,F697=""),OR(G697&gt;Parámetros!$D$5,G697="",G697=0)),Parámetros!$D$5-Parámetros!$B$5+1,
IF(AND(OR(F697&lt;=Parámetros!$B$5,F697=0,F697=""),G697&lt;=Parámetros!$D$5),IF(OR(G697="",G697=0),Parámetros!$D$5-Parámetros!$B$5+1,G697-Parámetros!$B$5+1),
IF(AND(F697&gt;Parámetros!$B$5,OR(G697&gt;Parámetros!$D$5,G697="",G697=0)),Parámetros!$D$5-F697+1,
IF(AND(F697&gt;Parámetros!$B$5,G697&lt;=Parámetros!$D$5),G697-F697+1))))),0)
-
IF(H697=1,
COUNTIFS('Selección días no hábiles'!A:A,
IF(OR(F697=0,F697="",F697&lt;Parámetros!$B$5),"&gt;="&amp;Parámetros!$B$5,"&gt;="&amp;Listas!F697),
'Selección días no hábiles'!A:A,
IF(OR(G697=0,G697="",G697&gt;=Parámetros!$D$5),"&lt;="&amp;Parámetros!$D$5,"&lt;="&amp;Listas!G697),
'Selección días no hábiles'!C:C,"X"),0)</f>
        <v>43709</v>
      </c>
      <c r="K697" s="113">
        <f>IF(I697=1,
IF(AND(OR(F697=0,F697=""),OR(G697=0,G697="")),Parámetros!$D$8-Parámetros!$B$8+1,
IF(AND(F697&lt;=Parámetros!$B$8,OR(G697&gt;Parámetros!$D$8,G697="",G697=0)),Parámetros!$D$8-Parámetros!$B$8+1,
IF(AND(F697&lt;=Parámetros!$B$8,G697&lt;=Parámetros!$D$8),IF(OR(G697="",G697=0),Parámetros!$D$8-Parámetros!$B$8+1,G697-Parámetros!$B$8+1),
IF(AND(F697&gt;Parámetros!$B$8,OR(G697&gt;Parámetros!$D$8,G697="",G697=0)),Parámetros!$D$8-F697+1,
IF(AND(F697&gt;Parámetros!$B$8,G697&lt;=Parámetros!$D$8),G697-F697+1))))),0)
-
IF(I697=1,
COUNTIFS('Selección días no hábiles'!A:A,
IF(OR(F697=0,F697="",F697&lt;Parámetros!$B$8),"&gt;="&amp;Parámetros!$B$8,"&gt;="&amp;Listas!F697),
'Selección días no hábiles'!A:A,
IF(OR(G697=0,G697="",G697&gt;=Parámetros!$D$8),"&lt;="&amp;Parámetros!$D$8,"&lt;="&amp;Listas!G697),
'Selección días no hábiles'!C:C,"X"),0)</f>
        <v>1</v>
      </c>
    </row>
    <row r="698" spans="1:11">
      <c r="A698" s="23"/>
      <c r="B698" s="152">
        <v>24995236</v>
      </c>
      <c r="C698" s="153" t="s">
        <v>892</v>
      </c>
      <c r="D698" s="153" t="s">
        <v>1459</v>
      </c>
      <c r="E698" s="154" t="s">
        <v>238</v>
      </c>
      <c r="F698" s="146">
        <v>0</v>
      </c>
      <c r="G698" s="146">
        <v>0</v>
      </c>
      <c r="H698" s="113">
        <f>+IF(AND(OR(F698="",F698=0),OR(G698="",G698=0)),1,IF(AND(OR(F698&lt;=Parámetros!$B$5,F698=0,F698=""),OR(G698&gt;Parámetros!$B$5,G698="",G698=0)),1,IF(AND(F698&gt;Parámetros!$B$5,F698&lt;=Parámetros!$D$5,OR(Listas!G698&gt;Parámetros!$B$5,G698="",G698=0)),1,0)))</f>
        <v>1</v>
      </c>
      <c r="I698" s="113">
        <f>+IF(AND(OR(F698="",F698=0),OR(G698="",G698=0)),1,IF(AND(OR(F698&lt;=Parámetros!$B$8,F698=0,F698=""),OR(G698&gt;Parámetros!$B$8,G698="",G698=0)),1,IF(AND(F698&gt;Parámetros!$B$8,F698&lt;=Parámetros!$D$8,OR(Listas!G698&gt;Parámetros!$B$8,G698="",G698=0)),1,0)))</f>
        <v>1</v>
      </c>
      <c r="J698" s="113">
        <f>IF(H698=1,
IF(AND(OR(F698=0,F698=""),OR(G698=0,G698="")),Parámetros!$D$5-Parámetros!$B$5+1,
IF(AND(OR(F698&lt;=Parámetros!$B$5,F698=0,F698=""),OR(G698&gt;Parámetros!$D$5,G698="",G698=0)),Parámetros!$D$5-Parámetros!$B$5+1,
IF(AND(OR(F698&lt;=Parámetros!$B$5,F698=0,F698=""),G698&lt;=Parámetros!$D$5),IF(OR(G698="",G698=0),Parámetros!$D$5-Parámetros!$B$5+1,G698-Parámetros!$B$5+1),
IF(AND(F698&gt;Parámetros!$B$5,OR(G698&gt;Parámetros!$D$5,G698="",G698=0)),Parámetros!$D$5-F698+1,
IF(AND(F698&gt;Parámetros!$B$5,G698&lt;=Parámetros!$D$5),G698-F698+1))))),0)
-
IF(H698=1,
COUNTIFS('Selección días no hábiles'!A:A,
IF(OR(F698=0,F698="",F698&lt;Parámetros!$B$5),"&gt;="&amp;Parámetros!$B$5,"&gt;="&amp;Listas!F698),
'Selección días no hábiles'!A:A,
IF(OR(G698=0,G698="",G698&gt;=Parámetros!$D$5),"&lt;="&amp;Parámetros!$D$5,"&lt;="&amp;Listas!G698),
'Selección días no hábiles'!C:C,"X"),0)</f>
        <v>43709</v>
      </c>
      <c r="K698" s="113">
        <f>IF(I698=1,
IF(AND(OR(F698=0,F698=""),OR(G698=0,G698="")),Parámetros!$D$8-Parámetros!$B$8+1,
IF(AND(F698&lt;=Parámetros!$B$8,OR(G698&gt;Parámetros!$D$8,G698="",G698=0)),Parámetros!$D$8-Parámetros!$B$8+1,
IF(AND(F698&lt;=Parámetros!$B$8,G698&lt;=Parámetros!$D$8),IF(OR(G698="",G698=0),Parámetros!$D$8-Parámetros!$B$8+1,G698-Parámetros!$B$8+1),
IF(AND(F698&gt;Parámetros!$B$8,OR(G698&gt;Parámetros!$D$8,G698="",G698=0)),Parámetros!$D$8-F698+1,
IF(AND(F698&gt;Parámetros!$B$8,G698&lt;=Parámetros!$D$8),G698-F698+1))))),0)
-
IF(I698=1,
COUNTIFS('Selección días no hábiles'!A:A,
IF(OR(F698=0,F698="",F698&lt;Parámetros!$B$8),"&gt;="&amp;Parámetros!$B$8,"&gt;="&amp;Listas!F698),
'Selección días no hábiles'!A:A,
IF(OR(G698=0,G698="",G698&gt;=Parámetros!$D$8),"&lt;="&amp;Parámetros!$D$8,"&lt;="&amp;Listas!G698),
'Selección días no hábiles'!C:C,"X"),0)</f>
        <v>1</v>
      </c>
    </row>
    <row r="699" spans="1:11">
      <c r="A699" s="23"/>
      <c r="B699" s="152">
        <v>29048606</v>
      </c>
      <c r="C699" s="153" t="s">
        <v>634</v>
      </c>
      <c r="D699" s="153" t="s">
        <v>1922</v>
      </c>
      <c r="E699" s="154" t="s">
        <v>238</v>
      </c>
      <c r="F699" s="146">
        <v>0</v>
      </c>
      <c r="G699" s="146">
        <v>0</v>
      </c>
      <c r="H699" s="113">
        <f>+IF(AND(OR(F699="",F699=0),OR(G699="",G699=0)),1,IF(AND(OR(F699&lt;=Parámetros!$B$5,F699=0,F699=""),OR(G699&gt;Parámetros!$B$5,G699="",G699=0)),1,IF(AND(F699&gt;Parámetros!$B$5,F699&lt;=Parámetros!$D$5,OR(Listas!G699&gt;Parámetros!$B$5,G699="",G699=0)),1,0)))</f>
        <v>1</v>
      </c>
      <c r="I699" s="113">
        <f>+IF(AND(OR(F699="",F699=0),OR(G699="",G699=0)),1,IF(AND(OR(F699&lt;=Parámetros!$B$8,F699=0,F699=""),OR(G699&gt;Parámetros!$B$8,G699="",G699=0)),1,IF(AND(F699&gt;Parámetros!$B$8,F699&lt;=Parámetros!$D$8,OR(Listas!G699&gt;Parámetros!$B$8,G699="",G699=0)),1,0)))</f>
        <v>1</v>
      </c>
      <c r="J699" s="113">
        <f>IF(H699=1,
IF(AND(OR(F699=0,F699=""),OR(G699=0,G699="")),Parámetros!$D$5-Parámetros!$B$5+1,
IF(AND(OR(F699&lt;=Parámetros!$B$5,F699=0,F699=""),OR(G699&gt;Parámetros!$D$5,G699="",G699=0)),Parámetros!$D$5-Parámetros!$B$5+1,
IF(AND(OR(F699&lt;=Parámetros!$B$5,F699=0,F699=""),G699&lt;=Parámetros!$D$5),IF(OR(G699="",G699=0),Parámetros!$D$5-Parámetros!$B$5+1,G699-Parámetros!$B$5+1),
IF(AND(F699&gt;Parámetros!$B$5,OR(G699&gt;Parámetros!$D$5,G699="",G699=0)),Parámetros!$D$5-F699+1,
IF(AND(F699&gt;Parámetros!$B$5,G699&lt;=Parámetros!$D$5),G699-F699+1))))),0)
-
IF(H699=1,
COUNTIFS('Selección días no hábiles'!A:A,
IF(OR(F699=0,F699="",F699&lt;Parámetros!$B$5),"&gt;="&amp;Parámetros!$B$5,"&gt;="&amp;Listas!F699),
'Selección días no hábiles'!A:A,
IF(OR(G699=0,G699="",G699&gt;=Parámetros!$D$5),"&lt;="&amp;Parámetros!$D$5,"&lt;="&amp;Listas!G699),
'Selección días no hábiles'!C:C,"X"),0)</f>
        <v>43709</v>
      </c>
      <c r="K699" s="113">
        <f>IF(I699=1,
IF(AND(OR(F699=0,F699=""),OR(G699=0,G699="")),Parámetros!$D$8-Parámetros!$B$8+1,
IF(AND(F699&lt;=Parámetros!$B$8,OR(G699&gt;Parámetros!$D$8,G699="",G699=0)),Parámetros!$D$8-Parámetros!$B$8+1,
IF(AND(F699&lt;=Parámetros!$B$8,G699&lt;=Parámetros!$D$8),IF(OR(G699="",G699=0),Parámetros!$D$8-Parámetros!$B$8+1,G699-Parámetros!$B$8+1),
IF(AND(F699&gt;Parámetros!$B$8,OR(G699&gt;Parámetros!$D$8,G699="",G699=0)),Parámetros!$D$8-F699+1,
IF(AND(F699&gt;Parámetros!$B$8,G699&lt;=Parámetros!$D$8),G699-F699+1))))),0)
-
IF(I699=1,
COUNTIFS('Selección días no hábiles'!A:A,
IF(OR(F699=0,F699="",F699&lt;Parámetros!$B$8),"&gt;="&amp;Parámetros!$B$8,"&gt;="&amp;Listas!F699),
'Selección días no hábiles'!A:A,
IF(OR(G699=0,G699="",G699&gt;=Parámetros!$D$8),"&lt;="&amp;Parámetros!$D$8,"&lt;="&amp;Listas!G699),
'Selección días no hábiles'!C:C,"X"),0)</f>
        <v>1</v>
      </c>
    </row>
    <row r="700" spans="1:11">
      <c r="A700" s="23"/>
      <c r="B700" s="152">
        <v>31313388</v>
      </c>
      <c r="C700" s="153" t="s">
        <v>893</v>
      </c>
      <c r="D700" s="153" t="s">
        <v>1923</v>
      </c>
      <c r="E700" s="154" t="s">
        <v>238</v>
      </c>
      <c r="F700" s="146">
        <v>0</v>
      </c>
      <c r="G700" s="146">
        <v>0</v>
      </c>
      <c r="H700" s="113">
        <f>+IF(AND(OR(F700="",F700=0),OR(G700="",G700=0)),1,IF(AND(OR(F700&lt;=Parámetros!$B$5,F700=0,F700=""),OR(G700&gt;Parámetros!$B$5,G700="",G700=0)),1,IF(AND(F700&gt;Parámetros!$B$5,F700&lt;=Parámetros!$D$5,OR(Listas!G700&gt;Parámetros!$B$5,G700="",G700=0)),1,0)))</f>
        <v>1</v>
      </c>
      <c r="I700" s="113">
        <f>+IF(AND(OR(F700="",F700=0),OR(G700="",G700=0)),1,IF(AND(OR(F700&lt;=Parámetros!$B$8,F700=0,F700=""),OR(G700&gt;Parámetros!$B$8,G700="",G700=0)),1,IF(AND(F700&gt;Parámetros!$B$8,F700&lt;=Parámetros!$D$8,OR(Listas!G700&gt;Parámetros!$B$8,G700="",G700=0)),1,0)))</f>
        <v>1</v>
      </c>
      <c r="J700" s="113">
        <f>IF(H700=1,
IF(AND(OR(F700=0,F700=""),OR(G700=0,G700="")),Parámetros!$D$5-Parámetros!$B$5+1,
IF(AND(OR(F700&lt;=Parámetros!$B$5,F700=0,F700=""),OR(G700&gt;Parámetros!$D$5,G700="",G700=0)),Parámetros!$D$5-Parámetros!$B$5+1,
IF(AND(OR(F700&lt;=Parámetros!$B$5,F700=0,F700=""),G700&lt;=Parámetros!$D$5),IF(OR(G700="",G700=0),Parámetros!$D$5-Parámetros!$B$5+1,G700-Parámetros!$B$5+1),
IF(AND(F700&gt;Parámetros!$B$5,OR(G700&gt;Parámetros!$D$5,G700="",G700=0)),Parámetros!$D$5-F700+1,
IF(AND(F700&gt;Parámetros!$B$5,G700&lt;=Parámetros!$D$5),G700-F700+1))))),0)
-
IF(H700=1,
COUNTIFS('Selección días no hábiles'!A:A,
IF(OR(F700=0,F700="",F700&lt;Parámetros!$B$5),"&gt;="&amp;Parámetros!$B$5,"&gt;="&amp;Listas!F700),
'Selección días no hábiles'!A:A,
IF(OR(G700=0,G700="",G700&gt;=Parámetros!$D$5),"&lt;="&amp;Parámetros!$D$5,"&lt;="&amp;Listas!G700),
'Selección días no hábiles'!C:C,"X"),0)</f>
        <v>43709</v>
      </c>
      <c r="K700" s="113">
        <f>IF(I700=1,
IF(AND(OR(F700=0,F700=""),OR(G700=0,G700="")),Parámetros!$D$8-Parámetros!$B$8+1,
IF(AND(F700&lt;=Parámetros!$B$8,OR(G700&gt;Parámetros!$D$8,G700="",G700=0)),Parámetros!$D$8-Parámetros!$B$8+1,
IF(AND(F700&lt;=Parámetros!$B$8,G700&lt;=Parámetros!$D$8),IF(OR(G700="",G700=0),Parámetros!$D$8-Parámetros!$B$8+1,G700-Parámetros!$B$8+1),
IF(AND(F700&gt;Parámetros!$B$8,OR(G700&gt;Parámetros!$D$8,G700="",G700=0)),Parámetros!$D$8-F700+1,
IF(AND(F700&gt;Parámetros!$B$8,G700&lt;=Parámetros!$D$8),G700-F700+1))))),0)
-
IF(I700=1,
COUNTIFS('Selección días no hábiles'!A:A,
IF(OR(F700=0,F700="",F700&lt;Parámetros!$B$8),"&gt;="&amp;Parámetros!$B$8,"&gt;="&amp;Listas!F700),
'Selección días no hábiles'!A:A,
IF(OR(G700=0,G700="",G700&gt;=Parámetros!$D$8),"&lt;="&amp;Parámetros!$D$8,"&lt;="&amp;Listas!G700),
'Selección días no hábiles'!C:C,"X"),0)</f>
        <v>1</v>
      </c>
    </row>
    <row r="701" spans="1:11">
      <c r="A701" s="23"/>
      <c r="B701" s="152">
        <v>29618850</v>
      </c>
      <c r="C701" s="153" t="s">
        <v>894</v>
      </c>
      <c r="D701" s="153" t="s">
        <v>1924</v>
      </c>
      <c r="E701" s="154" t="s">
        <v>238</v>
      </c>
      <c r="F701" s="146">
        <v>0</v>
      </c>
      <c r="G701" s="146">
        <v>0</v>
      </c>
      <c r="H701" s="113">
        <f>+IF(AND(OR(F701="",F701=0),OR(G701="",G701=0)),1,IF(AND(OR(F701&lt;=Parámetros!$B$5,F701=0,F701=""),OR(G701&gt;Parámetros!$B$5,G701="",G701=0)),1,IF(AND(F701&gt;Parámetros!$B$5,F701&lt;=Parámetros!$D$5,OR(Listas!G701&gt;Parámetros!$B$5,G701="",G701=0)),1,0)))</f>
        <v>1</v>
      </c>
      <c r="I701" s="113">
        <f>+IF(AND(OR(F701="",F701=0),OR(G701="",G701=0)),1,IF(AND(OR(F701&lt;=Parámetros!$B$8,F701=0,F701=""),OR(G701&gt;Parámetros!$B$8,G701="",G701=0)),1,IF(AND(F701&gt;Parámetros!$B$8,F701&lt;=Parámetros!$D$8,OR(Listas!G701&gt;Parámetros!$B$8,G701="",G701=0)),1,0)))</f>
        <v>1</v>
      </c>
      <c r="J701" s="113">
        <f>IF(H701=1,
IF(AND(OR(F701=0,F701=""),OR(G701=0,G701="")),Parámetros!$D$5-Parámetros!$B$5+1,
IF(AND(OR(F701&lt;=Parámetros!$B$5,F701=0,F701=""),OR(G701&gt;Parámetros!$D$5,G701="",G701=0)),Parámetros!$D$5-Parámetros!$B$5+1,
IF(AND(OR(F701&lt;=Parámetros!$B$5,F701=0,F701=""),G701&lt;=Parámetros!$D$5),IF(OR(G701="",G701=0),Parámetros!$D$5-Parámetros!$B$5+1,G701-Parámetros!$B$5+1),
IF(AND(F701&gt;Parámetros!$B$5,OR(G701&gt;Parámetros!$D$5,G701="",G701=0)),Parámetros!$D$5-F701+1,
IF(AND(F701&gt;Parámetros!$B$5,G701&lt;=Parámetros!$D$5),G701-F701+1))))),0)
-
IF(H701=1,
COUNTIFS('Selección días no hábiles'!A:A,
IF(OR(F701=0,F701="",F701&lt;Parámetros!$B$5),"&gt;="&amp;Parámetros!$B$5,"&gt;="&amp;Listas!F701),
'Selección días no hábiles'!A:A,
IF(OR(G701=0,G701="",G701&gt;=Parámetros!$D$5),"&lt;="&amp;Parámetros!$D$5,"&lt;="&amp;Listas!G701),
'Selección días no hábiles'!C:C,"X"),0)</f>
        <v>43709</v>
      </c>
      <c r="K701" s="113">
        <f>IF(I701=1,
IF(AND(OR(F701=0,F701=""),OR(G701=0,G701="")),Parámetros!$D$8-Parámetros!$B$8+1,
IF(AND(F701&lt;=Parámetros!$B$8,OR(G701&gt;Parámetros!$D$8,G701="",G701=0)),Parámetros!$D$8-Parámetros!$B$8+1,
IF(AND(F701&lt;=Parámetros!$B$8,G701&lt;=Parámetros!$D$8),IF(OR(G701="",G701=0),Parámetros!$D$8-Parámetros!$B$8+1,G701-Parámetros!$B$8+1),
IF(AND(F701&gt;Parámetros!$B$8,OR(G701&gt;Parámetros!$D$8,G701="",G701=0)),Parámetros!$D$8-F701+1,
IF(AND(F701&gt;Parámetros!$B$8,G701&lt;=Parámetros!$D$8),G701-F701+1))))),0)
-
IF(I701=1,
COUNTIFS('Selección días no hábiles'!A:A,
IF(OR(F701=0,F701="",F701&lt;Parámetros!$B$8),"&gt;="&amp;Parámetros!$B$8,"&gt;="&amp;Listas!F701),
'Selección días no hábiles'!A:A,
IF(OR(G701=0,G701="",G701&gt;=Parámetros!$D$8),"&lt;="&amp;Parámetros!$D$8,"&lt;="&amp;Listas!G701),
'Selección días no hábiles'!C:C,"X"),0)</f>
        <v>1</v>
      </c>
    </row>
    <row r="702" spans="1:11">
      <c r="A702" s="23"/>
      <c r="B702" s="152">
        <v>30558136</v>
      </c>
      <c r="C702" s="153" t="s">
        <v>895</v>
      </c>
      <c r="D702" s="153" t="s">
        <v>1925</v>
      </c>
      <c r="E702" s="154" t="s">
        <v>238</v>
      </c>
      <c r="F702" s="146">
        <v>0</v>
      </c>
      <c r="G702" s="146">
        <v>0</v>
      </c>
      <c r="H702" s="113">
        <f>+IF(AND(OR(F702="",F702=0),OR(G702="",G702=0)),1,IF(AND(OR(F702&lt;=Parámetros!$B$5,F702=0,F702=""),OR(G702&gt;Parámetros!$B$5,G702="",G702=0)),1,IF(AND(F702&gt;Parámetros!$B$5,F702&lt;=Parámetros!$D$5,OR(Listas!G702&gt;Parámetros!$B$5,G702="",G702=0)),1,0)))</f>
        <v>1</v>
      </c>
      <c r="I702" s="113">
        <f>+IF(AND(OR(F702="",F702=0),OR(G702="",G702=0)),1,IF(AND(OR(F702&lt;=Parámetros!$B$8,F702=0,F702=""),OR(G702&gt;Parámetros!$B$8,G702="",G702=0)),1,IF(AND(F702&gt;Parámetros!$B$8,F702&lt;=Parámetros!$D$8,OR(Listas!G702&gt;Parámetros!$B$8,G702="",G702=0)),1,0)))</f>
        <v>1</v>
      </c>
      <c r="J702" s="113">
        <f>IF(H702=1,
IF(AND(OR(F702=0,F702=""),OR(G702=0,G702="")),Parámetros!$D$5-Parámetros!$B$5+1,
IF(AND(OR(F702&lt;=Parámetros!$B$5,F702=0,F702=""),OR(G702&gt;Parámetros!$D$5,G702="",G702=0)),Parámetros!$D$5-Parámetros!$B$5+1,
IF(AND(OR(F702&lt;=Parámetros!$B$5,F702=0,F702=""),G702&lt;=Parámetros!$D$5),IF(OR(G702="",G702=0),Parámetros!$D$5-Parámetros!$B$5+1,G702-Parámetros!$B$5+1),
IF(AND(F702&gt;Parámetros!$B$5,OR(G702&gt;Parámetros!$D$5,G702="",G702=0)),Parámetros!$D$5-F702+1,
IF(AND(F702&gt;Parámetros!$B$5,G702&lt;=Parámetros!$D$5),G702-F702+1))))),0)
-
IF(H702=1,
COUNTIFS('Selección días no hábiles'!A:A,
IF(OR(F702=0,F702="",F702&lt;Parámetros!$B$5),"&gt;="&amp;Parámetros!$B$5,"&gt;="&amp;Listas!F702),
'Selección días no hábiles'!A:A,
IF(OR(G702=0,G702="",G702&gt;=Parámetros!$D$5),"&lt;="&amp;Parámetros!$D$5,"&lt;="&amp;Listas!G702),
'Selección días no hábiles'!C:C,"X"),0)</f>
        <v>43709</v>
      </c>
      <c r="K702" s="113">
        <f>IF(I702=1,
IF(AND(OR(F702=0,F702=""),OR(G702=0,G702="")),Parámetros!$D$8-Parámetros!$B$8+1,
IF(AND(F702&lt;=Parámetros!$B$8,OR(G702&gt;Parámetros!$D$8,G702="",G702=0)),Parámetros!$D$8-Parámetros!$B$8+1,
IF(AND(F702&lt;=Parámetros!$B$8,G702&lt;=Parámetros!$D$8),IF(OR(G702="",G702=0),Parámetros!$D$8-Parámetros!$B$8+1,G702-Parámetros!$B$8+1),
IF(AND(F702&gt;Parámetros!$B$8,OR(G702&gt;Parámetros!$D$8,G702="",G702=0)),Parámetros!$D$8-F702+1,
IF(AND(F702&gt;Parámetros!$B$8,G702&lt;=Parámetros!$D$8),G702-F702+1))))),0)
-
IF(I702=1,
COUNTIFS('Selección días no hábiles'!A:A,
IF(OR(F702=0,F702="",F702&lt;Parámetros!$B$8),"&gt;="&amp;Parámetros!$B$8,"&gt;="&amp;Listas!F702),
'Selección días no hábiles'!A:A,
IF(OR(G702=0,G702="",G702&gt;=Parámetros!$D$8),"&lt;="&amp;Parámetros!$D$8,"&lt;="&amp;Listas!G702),
'Selección días no hábiles'!C:C,"X"),0)</f>
        <v>1</v>
      </c>
    </row>
    <row r="703" spans="1:11">
      <c r="A703" s="23"/>
      <c r="B703" s="152">
        <v>14093183</v>
      </c>
      <c r="C703" s="153" t="s">
        <v>896</v>
      </c>
      <c r="D703" s="153" t="s">
        <v>1926</v>
      </c>
      <c r="E703" s="154" t="s">
        <v>238</v>
      </c>
      <c r="F703" s="146">
        <v>0</v>
      </c>
      <c r="G703" s="146">
        <v>0</v>
      </c>
      <c r="H703" s="113">
        <f>+IF(AND(OR(F703="",F703=0),OR(G703="",G703=0)),1,IF(AND(OR(F703&lt;=Parámetros!$B$5,F703=0,F703=""),OR(G703&gt;Parámetros!$B$5,G703="",G703=0)),1,IF(AND(F703&gt;Parámetros!$B$5,F703&lt;=Parámetros!$D$5,OR(Listas!G703&gt;Parámetros!$B$5,G703="",G703=0)),1,0)))</f>
        <v>1</v>
      </c>
      <c r="I703" s="113">
        <f>+IF(AND(OR(F703="",F703=0),OR(G703="",G703=0)),1,IF(AND(OR(F703&lt;=Parámetros!$B$8,F703=0,F703=""),OR(G703&gt;Parámetros!$B$8,G703="",G703=0)),1,IF(AND(F703&gt;Parámetros!$B$8,F703&lt;=Parámetros!$D$8,OR(Listas!G703&gt;Parámetros!$B$8,G703="",G703=0)),1,0)))</f>
        <v>1</v>
      </c>
      <c r="J703" s="113">
        <f>IF(H703=1,
IF(AND(OR(F703=0,F703=""),OR(G703=0,G703="")),Parámetros!$D$5-Parámetros!$B$5+1,
IF(AND(OR(F703&lt;=Parámetros!$B$5,F703=0,F703=""),OR(G703&gt;Parámetros!$D$5,G703="",G703=0)),Parámetros!$D$5-Parámetros!$B$5+1,
IF(AND(OR(F703&lt;=Parámetros!$B$5,F703=0,F703=""),G703&lt;=Parámetros!$D$5),IF(OR(G703="",G703=0),Parámetros!$D$5-Parámetros!$B$5+1,G703-Parámetros!$B$5+1),
IF(AND(F703&gt;Parámetros!$B$5,OR(G703&gt;Parámetros!$D$5,G703="",G703=0)),Parámetros!$D$5-F703+1,
IF(AND(F703&gt;Parámetros!$B$5,G703&lt;=Parámetros!$D$5),G703-F703+1))))),0)
-
IF(H703=1,
COUNTIFS('Selección días no hábiles'!A:A,
IF(OR(F703=0,F703="",F703&lt;Parámetros!$B$5),"&gt;="&amp;Parámetros!$B$5,"&gt;="&amp;Listas!F703),
'Selección días no hábiles'!A:A,
IF(OR(G703=0,G703="",G703&gt;=Parámetros!$D$5),"&lt;="&amp;Parámetros!$D$5,"&lt;="&amp;Listas!G703),
'Selección días no hábiles'!C:C,"X"),0)</f>
        <v>43709</v>
      </c>
      <c r="K703" s="113">
        <f>IF(I703=1,
IF(AND(OR(F703=0,F703=""),OR(G703=0,G703="")),Parámetros!$D$8-Parámetros!$B$8+1,
IF(AND(F703&lt;=Parámetros!$B$8,OR(G703&gt;Parámetros!$D$8,G703="",G703=0)),Parámetros!$D$8-Parámetros!$B$8+1,
IF(AND(F703&lt;=Parámetros!$B$8,G703&lt;=Parámetros!$D$8),IF(OR(G703="",G703=0),Parámetros!$D$8-Parámetros!$B$8+1,G703-Parámetros!$B$8+1),
IF(AND(F703&gt;Parámetros!$B$8,OR(G703&gt;Parámetros!$D$8,G703="",G703=0)),Parámetros!$D$8-F703+1,
IF(AND(F703&gt;Parámetros!$B$8,G703&lt;=Parámetros!$D$8),G703-F703+1))))),0)
-
IF(I703=1,
COUNTIFS('Selección días no hábiles'!A:A,
IF(OR(F703=0,F703="",F703&lt;Parámetros!$B$8),"&gt;="&amp;Parámetros!$B$8,"&gt;="&amp;Listas!F703),
'Selección días no hábiles'!A:A,
IF(OR(G703=0,G703="",G703&gt;=Parámetros!$D$8),"&lt;="&amp;Parámetros!$D$8,"&lt;="&amp;Listas!G703),
'Selección días no hábiles'!C:C,"X"),0)</f>
        <v>1</v>
      </c>
    </row>
    <row r="704" spans="1:11">
      <c r="A704" s="23"/>
      <c r="B704" s="152">
        <v>35748932</v>
      </c>
      <c r="C704" s="153" t="s">
        <v>897</v>
      </c>
      <c r="D704" s="153" t="s">
        <v>1431</v>
      </c>
      <c r="E704" s="154" t="s">
        <v>238</v>
      </c>
      <c r="F704" s="146">
        <v>0</v>
      </c>
      <c r="G704" s="146">
        <v>0</v>
      </c>
      <c r="H704" s="113">
        <f>+IF(AND(OR(F704="",F704=0),OR(G704="",G704=0)),1,IF(AND(OR(F704&lt;=Parámetros!$B$5,F704=0,F704=""),OR(G704&gt;Parámetros!$B$5,G704="",G704=0)),1,IF(AND(F704&gt;Parámetros!$B$5,F704&lt;=Parámetros!$D$5,OR(Listas!G704&gt;Parámetros!$B$5,G704="",G704=0)),1,0)))</f>
        <v>1</v>
      </c>
      <c r="I704" s="113">
        <f>+IF(AND(OR(F704="",F704=0),OR(G704="",G704=0)),1,IF(AND(OR(F704&lt;=Parámetros!$B$8,F704=0,F704=""),OR(G704&gt;Parámetros!$B$8,G704="",G704=0)),1,IF(AND(F704&gt;Parámetros!$B$8,F704&lt;=Parámetros!$D$8,OR(Listas!G704&gt;Parámetros!$B$8,G704="",G704=0)),1,0)))</f>
        <v>1</v>
      </c>
      <c r="J704" s="113">
        <f>IF(H704=1,
IF(AND(OR(F704=0,F704=""),OR(G704=0,G704="")),Parámetros!$D$5-Parámetros!$B$5+1,
IF(AND(OR(F704&lt;=Parámetros!$B$5,F704=0,F704=""),OR(G704&gt;Parámetros!$D$5,G704="",G704=0)),Parámetros!$D$5-Parámetros!$B$5+1,
IF(AND(OR(F704&lt;=Parámetros!$B$5,F704=0,F704=""),G704&lt;=Parámetros!$D$5),IF(OR(G704="",G704=0),Parámetros!$D$5-Parámetros!$B$5+1,G704-Parámetros!$B$5+1),
IF(AND(F704&gt;Parámetros!$B$5,OR(G704&gt;Parámetros!$D$5,G704="",G704=0)),Parámetros!$D$5-F704+1,
IF(AND(F704&gt;Parámetros!$B$5,G704&lt;=Parámetros!$D$5),G704-F704+1))))),0)
-
IF(H704=1,
COUNTIFS('Selección días no hábiles'!A:A,
IF(OR(F704=0,F704="",F704&lt;Parámetros!$B$5),"&gt;="&amp;Parámetros!$B$5,"&gt;="&amp;Listas!F704),
'Selección días no hábiles'!A:A,
IF(OR(G704=0,G704="",G704&gt;=Parámetros!$D$5),"&lt;="&amp;Parámetros!$D$5,"&lt;="&amp;Listas!G704),
'Selección días no hábiles'!C:C,"X"),0)</f>
        <v>43709</v>
      </c>
      <c r="K704" s="113">
        <f>IF(I704=1,
IF(AND(OR(F704=0,F704=""),OR(G704=0,G704="")),Parámetros!$D$8-Parámetros!$B$8+1,
IF(AND(F704&lt;=Parámetros!$B$8,OR(G704&gt;Parámetros!$D$8,G704="",G704=0)),Parámetros!$D$8-Parámetros!$B$8+1,
IF(AND(F704&lt;=Parámetros!$B$8,G704&lt;=Parámetros!$D$8),IF(OR(G704="",G704=0),Parámetros!$D$8-Parámetros!$B$8+1,G704-Parámetros!$B$8+1),
IF(AND(F704&gt;Parámetros!$B$8,OR(G704&gt;Parámetros!$D$8,G704="",G704=0)),Parámetros!$D$8-F704+1,
IF(AND(F704&gt;Parámetros!$B$8,G704&lt;=Parámetros!$D$8),G704-F704+1))))),0)
-
IF(I704=1,
COUNTIFS('Selección días no hábiles'!A:A,
IF(OR(F704=0,F704="",F704&lt;Parámetros!$B$8),"&gt;="&amp;Parámetros!$B$8,"&gt;="&amp;Listas!F704),
'Selección días no hábiles'!A:A,
IF(OR(G704=0,G704="",G704&gt;=Parámetros!$D$8),"&lt;="&amp;Parámetros!$D$8,"&lt;="&amp;Listas!G704),
'Selección días no hábiles'!C:C,"X"),0)</f>
        <v>1</v>
      </c>
    </row>
    <row r="705" spans="1:11">
      <c r="A705" s="23"/>
      <c r="B705" s="152">
        <v>25546730</v>
      </c>
      <c r="C705" s="153" t="s">
        <v>898</v>
      </c>
      <c r="D705" s="153" t="s">
        <v>1927</v>
      </c>
      <c r="E705" s="154" t="s">
        <v>238</v>
      </c>
      <c r="F705" s="146">
        <v>0</v>
      </c>
      <c r="G705" s="146">
        <v>0</v>
      </c>
      <c r="H705" s="113">
        <f>+IF(AND(OR(F705="",F705=0),OR(G705="",G705=0)),1,IF(AND(OR(F705&lt;=Parámetros!$B$5,F705=0,F705=""),OR(G705&gt;Parámetros!$B$5,G705="",G705=0)),1,IF(AND(F705&gt;Parámetros!$B$5,F705&lt;=Parámetros!$D$5,OR(Listas!G705&gt;Parámetros!$B$5,G705="",G705=0)),1,0)))</f>
        <v>1</v>
      </c>
      <c r="I705" s="113">
        <f>+IF(AND(OR(F705="",F705=0),OR(G705="",G705=0)),1,IF(AND(OR(F705&lt;=Parámetros!$B$8,F705=0,F705=""),OR(G705&gt;Parámetros!$B$8,G705="",G705=0)),1,IF(AND(F705&gt;Parámetros!$B$8,F705&lt;=Parámetros!$D$8,OR(Listas!G705&gt;Parámetros!$B$8,G705="",G705=0)),1,0)))</f>
        <v>1</v>
      </c>
      <c r="J705" s="113">
        <f>IF(H705=1,
IF(AND(OR(F705=0,F705=""),OR(G705=0,G705="")),Parámetros!$D$5-Parámetros!$B$5+1,
IF(AND(OR(F705&lt;=Parámetros!$B$5,F705=0,F705=""),OR(G705&gt;Parámetros!$D$5,G705="",G705=0)),Parámetros!$D$5-Parámetros!$B$5+1,
IF(AND(OR(F705&lt;=Parámetros!$B$5,F705=0,F705=""),G705&lt;=Parámetros!$D$5),IF(OR(G705="",G705=0),Parámetros!$D$5-Parámetros!$B$5+1,G705-Parámetros!$B$5+1),
IF(AND(F705&gt;Parámetros!$B$5,OR(G705&gt;Parámetros!$D$5,G705="",G705=0)),Parámetros!$D$5-F705+1,
IF(AND(F705&gt;Parámetros!$B$5,G705&lt;=Parámetros!$D$5),G705-F705+1))))),0)
-
IF(H705=1,
COUNTIFS('Selección días no hábiles'!A:A,
IF(OR(F705=0,F705="",F705&lt;Parámetros!$B$5),"&gt;="&amp;Parámetros!$B$5,"&gt;="&amp;Listas!F705),
'Selección días no hábiles'!A:A,
IF(OR(G705=0,G705="",G705&gt;=Parámetros!$D$5),"&lt;="&amp;Parámetros!$D$5,"&lt;="&amp;Listas!G705),
'Selección días no hábiles'!C:C,"X"),0)</f>
        <v>43709</v>
      </c>
      <c r="K705" s="113">
        <f>IF(I705=1,
IF(AND(OR(F705=0,F705=""),OR(G705=0,G705="")),Parámetros!$D$8-Parámetros!$B$8+1,
IF(AND(F705&lt;=Parámetros!$B$8,OR(G705&gt;Parámetros!$D$8,G705="",G705=0)),Parámetros!$D$8-Parámetros!$B$8+1,
IF(AND(F705&lt;=Parámetros!$B$8,G705&lt;=Parámetros!$D$8),IF(OR(G705="",G705=0),Parámetros!$D$8-Parámetros!$B$8+1,G705-Parámetros!$B$8+1),
IF(AND(F705&gt;Parámetros!$B$8,OR(G705&gt;Parámetros!$D$8,G705="",G705=0)),Parámetros!$D$8-F705+1,
IF(AND(F705&gt;Parámetros!$B$8,G705&lt;=Parámetros!$D$8),G705-F705+1))))),0)
-
IF(I705=1,
COUNTIFS('Selección días no hábiles'!A:A,
IF(OR(F705=0,F705="",F705&lt;Parámetros!$B$8),"&gt;="&amp;Parámetros!$B$8,"&gt;="&amp;Listas!F705),
'Selección días no hábiles'!A:A,
IF(OR(G705=0,G705="",G705&gt;=Parámetros!$D$8),"&lt;="&amp;Parámetros!$D$8,"&lt;="&amp;Listas!G705),
'Selección días no hábiles'!C:C,"X"),0)</f>
        <v>1</v>
      </c>
    </row>
    <row r="706" spans="1:11">
      <c r="A706" s="23"/>
      <c r="B706" s="152">
        <v>35448663</v>
      </c>
      <c r="C706" s="153" t="s">
        <v>899</v>
      </c>
      <c r="D706" s="153" t="s">
        <v>1928</v>
      </c>
      <c r="E706" s="154" t="s">
        <v>238</v>
      </c>
      <c r="F706" s="146">
        <v>0</v>
      </c>
      <c r="G706" s="146">
        <v>0</v>
      </c>
      <c r="H706" s="113">
        <f>+IF(AND(OR(F706="",F706=0),OR(G706="",G706=0)),1,IF(AND(OR(F706&lt;=Parámetros!$B$5,F706=0,F706=""),OR(G706&gt;Parámetros!$B$5,G706="",G706=0)),1,IF(AND(F706&gt;Parámetros!$B$5,F706&lt;=Parámetros!$D$5,OR(Listas!G706&gt;Parámetros!$B$5,G706="",G706=0)),1,0)))</f>
        <v>1</v>
      </c>
      <c r="I706" s="113">
        <f>+IF(AND(OR(F706="",F706=0),OR(G706="",G706=0)),1,IF(AND(OR(F706&lt;=Parámetros!$B$8,F706=0,F706=""),OR(G706&gt;Parámetros!$B$8,G706="",G706=0)),1,IF(AND(F706&gt;Parámetros!$B$8,F706&lt;=Parámetros!$D$8,OR(Listas!G706&gt;Parámetros!$B$8,G706="",G706=0)),1,0)))</f>
        <v>1</v>
      </c>
      <c r="J706" s="113">
        <f>IF(H706=1,
IF(AND(OR(F706=0,F706=""),OR(G706=0,G706="")),Parámetros!$D$5-Parámetros!$B$5+1,
IF(AND(OR(F706&lt;=Parámetros!$B$5,F706=0,F706=""),OR(G706&gt;Parámetros!$D$5,G706="",G706=0)),Parámetros!$D$5-Parámetros!$B$5+1,
IF(AND(OR(F706&lt;=Parámetros!$B$5,F706=0,F706=""),G706&lt;=Parámetros!$D$5),IF(OR(G706="",G706=0),Parámetros!$D$5-Parámetros!$B$5+1,G706-Parámetros!$B$5+1),
IF(AND(F706&gt;Parámetros!$B$5,OR(G706&gt;Parámetros!$D$5,G706="",G706=0)),Parámetros!$D$5-F706+1,
IF(AND(F706&gt;Parámetros!$B$5,G706&lt;=Parámetros!$D$5),G706-F706+1))))),0)
-
IF(H706=1,
COUNTIFS('Selección días no hábiles'!A:A,
IF(OR(F706=0,F706="",F706&lt;Parámetros!$B$5),"&gt;="&amp;Parámetros!$B$5,"&gt;="&amp;Listas!F706),
'Selección días no hábiles'!A:A,
IF(OR(G706=0,G706="",G706&gt;=Parámetros!$D$5),"&lt;="&amp;Parámetros!$D$5,"&lt;="&amp;Listas!G706),
'Selección días no hábiles'!C:C,"X"),0)</f>
        <v>43709</v>
      </c>
      <c r="K706" s="113">
        <f>IF(I706=1,
IF(AND(OR(F706=0,F706=""),OR(G706=0,G706="")),Parámetros!$D$8-Parámetros!$B$8+1,
IF(AND(F706&lt;=Parámetros!$B$8,OR(G706&gt;Parámetros!$D$8,G706="",G706=0)),Parámetros!$D$8-Parámetros!$B$8+1,
IF(AND(F706&lt;=Parámetros!$B$8,G706&lt;=Parámetros!$D$8),IF(OR(G706="",G706=0),Parámetros!$D$8-Parámetros!$B$8+1,G706-Parámetros!$B$8+1),
IF(AND(F706&gt;Parámetros!$B$8,OR(G706&gt;Parámetros!$D$8,G706="",G706=0)),Parámetros!$D$8-F706+1,
IF(AND(F706&gt;Parámetros!$B$8,G706&lt;=Parámetros!$D$8),G706-F706+1))))),0)
-
IF(I706=1,
COUNTIFS('Selección días no hábiles'!A:A,
IF(OR(F706=0,F706="",F706&lt;Parámetros!$B$8),"&gt;="&amp;Parámetros!$B$8,"&gt;="&amp;Listas!F706),
'Selección días no hábiles'!A:A,
IF(OR(G706=0,G706="",G706&gt;=Parámetros!$D$8),"&lt;="&amp;Parámetros!$D$8,"&lt;="&amp;Listas!G706),
'Selección días no hábiles'!C:C,"X"),0)</f>
        <v>1</v>
      </c>
    </row>
    <row r="707" spans="1:11">
      <c r="A707" s="23"/>
      <c r="B707" s="152">
        <v>33919078</v>
      </c>
      <c r="C707" s="153" t="s">
        <v>900</v>
      </c>
      <c r="D707" s="153" t="s">
        <v>1929</v>
      </c>
      <c r="E707" s="154" t="s">
        <v>238</v>
      </c>
      <c r="F707" s="146">
        <v>0</v>
      </c>
      <c r="G707" s="146">
        <v>0</v>
      </c>
      <c r="H707" s="113">
        <f>+IF(AND(OR(F707="",F707=0),OR(G707="",G707=0)),1,IF(AND(OR(F707&lt;=Parámetros!$B$5,F707=0,F707=""),OR(G707&gt;Parámetros!$B$5,G707="",G707=0)),1,IF(AND(F707&gt;Parámetros!$B$5,F707&lt;=Parámetros!$D$5,OR(Listas!G707&gt;Parámetros!$B$5,G707="",G707=0)),1,0)))</f>
        <v>1</v>
      </c>
      <c r="I707" s="113">
        <f>+IF(AND(OR(F707="",F707=0),OR(G707="",G707=0)),1,IF(AND(OR(F707&lt;=Parámetros!$B$8,F707=0,F707=""),OR(G707&gt;Parámetros!$B$8,G707="",G707=0)),1,IF(AND(F707&gt;Parámetros!$B$8,F707&lt;=Parámetros!$D$8,OR(Listas!G707&gt;Parámetros!$B$8,G707="",G707=0)),1,0)))</f>
        <v>1</v>
      </c>
      <c r="J707" s="113">
        <f>IF(H707=1,
IF(AND(OR(F707=0,F707=""),OR(G707=0,G707="")),Parámetros!$D$5-Parámetros!$B$5+1,
IF(AND(OR(F707&lt;=Parámetros!$B$5,F707=0,F707=""),OR(G707&gt;Parámetros!$D$5,G707="",G707=0)),Parámetros!$D$5-Parámetros!$B$5+1,
IF(AND(OR(F707&lt;=Parámetros!$B$5,F707=0,F707=""),G707&lt;=Parámetros!$D$5),IF(OR(G707="",G707=0),Parámetros!$D$5-Parámetros!$B$5+1,G707-Parámetros!$B$5+1),
IF(AND(F707&gt;Parámetros!$B$5,OR(G707&gt;Parámetros!$D$5,G707="",G707=0)),Parámetros!$D$5-F707+1,
IF(AND(F707&gt;Parámetros!$B$5,G707&lt;=Parámetros!$D$5),G707-F707+1))))),0)
-
IF(H707=1,
COUNTIFS('Selección días no hábiles'!A:A,
IF(OR(F707=0,F707="",F707&lt;Parámetros!$B$5),"&gt;="&amp;Parámetros!$B$5,"&gt;="&amp;Listas!F707),
'Selección días no hábiles'!A:A,
IF(OR(G707=0,G707="",G707&gt;=Parámetros!$D$5),"&lt;="&amp;Parámetros!$D$5,"&lt;="&amp;Listas!G707),
'Selección días no hábiles'!C:C,"X"),0)</f>
        <v>43709</v>
      </c>
      <c r="K707" s="113">
        <f>IF(I707=1,
IF(AND(OR(F707=0,F707=""),OR(G707=0,G707="")),Parámetros!$D$8-Parámetros!$B$8+1,
IF(AND(F707&lt;=Parámetros!$B$8,OR(G707&gt;Parámetros!$D$8,G707="",G707=0)),Parámetros!$D$8-Parámetros!$B$8+1,
IF(AND(F707&lt;=Parámetros!$B$8,G707&lt;=Parámetros!$D$8),IF(OR(G707="",G707=0),Parámetros!$D$8-Parámetros!$B$8+1,G707-Parámetros!$B$8+1),
IF(AND(F707&gt;Parámetros!$B$8,OR(G707&gt;Parámetros!$D$8,G707="",G707=0)),Parámetros!$D$8-F707+1,
IF(AND(F707&gt;Parámetros!$B$8,G707&lt;=Parámetros!$D$8),G707-F707+1))))),0)
-
IF(I707=1,
COUNTIFS('Selección días no hábiles'!A:A,
IF(OR(F707=0,F707="",F707&lt;Parámetros!$B$8),"&gt;="&amp;Parámetros!$B$8,"&gt;="&amp;Listas!F707),
'Selección días no hábiles'!A:A,
IF(OR(G707=0,G707="",G707&gt;=Parámetros!$D$8),"&lt;="&amp;Parámetros!$D$8,"&lt;="&amp;Listas!G707),
'Selección días no hábiles'!C:C,"X"),0)</f>
        <v>1</v>
      </c>
    </row>
    <row r="708" spans="1:11">
      <c r="A708" s="23"/>
      <c r="B708" s="152">
        <v>21922013</v>
      </c>
      <c r="C708" s="153" t="s">
        <v>901</v>
      </c>
      <c r="D708" s="153" t="s">
        <v>1930</v>
      </c>
      <c r="E708" s="154" t="s">
        <v>238</v>
      </c>
      <c r="F708" s="146">
        <v>0</v>
      </c>
      <c r="G708" s="146">
        <v>0</v>
      </c>
      <c r="H708" s="113">
        <f>+IF(AND(OR(F708="",F708=0),OR(G708="",G708=0)),1,IF(AND(OR(F708&lt;=Parámetros!$B$5,F708=0,F708=""),OR(G708&gt;Parámetros!$B$5,G708="",G708=0)),1,IF(AND(F708&gt;Parámetros!$B$5,F708&lt;=Parámetros!$D$5,OR(Listas!G708&gt;Parámetros!$B$5,G708="",G708=0)),1,0)))</f>
        <v>1</v>
      </c>
      <c r="I708" s="113">
        <f>+IF(AND(OR(F708="",F708=0),OR(G708="",G708=0)),1,IF(AND(OR(F708&lt;=Parámetros!$B$8,F708=0,F708=""),OR(G708&gt;Parámetros!$B$8,G708="",G708=0)),1,IF(AND(F708&gt;Parámetros!$B$8,F708&lt;=Parámetros!$D$8,OR(Listas!G708&gt;Parámetros!$B$8,G708="",G708=0)),1,0)))</f>
        <v>1</v>
      </c>
      <c r="J708" s="113">
        <f>IF(H708=1,
IF(AND(OR(F708=0,F708=""),OR(G708=0,G708="")),Parámetros!$D$5-Parámetros!$B$5+1,
IF(AND(OR(F708&lt;=Parámetros!$B$5,F708=0,F708=""),OR(G708&gt;Parámetros!$D$5,G708="",G708=0)),Parámetros!$D$5-Parámetros!$B$5+1,
IF(AND(OR(F708&lt;=Parámetros!$B$5,F708=0,F708=""),G708&lt;=Parámetros!$D$5),IF(OR(G708="",G708=0),Parámetros!$D$5-Parámetros!$B$5+1,G708-Parámetros!$B$5+1),
IF(AND(F708&gt;Parámetros!$B$5,OR(G708&gt;Parámetros!$D$5,G708="",G708=0)),Parámetros!$D$5-F708+1,
IF(AND(F708&gt;Parámetros!$B$5,G708&lt;=Parámetros!$D$5),G708-F708+1))))),0)
-
IF(H708=1,
COUNTIFS('Selección días no hábiles'!A:A,
IF(OR(F708=0,F708="",F708&lt;Parámetros!$B$5),"&gt;="&amp;Parámetros!$B$5,"&gt;="&amp;Listas!F708),
'Selección días no hábiles'!A:A,
IF(OR(G708=0,G708="",G708&gt;=Parámetros!$D$5),"&lt;="&amp;Parámetros!$D$5,"&lt;="&amp;Listas!G708),
'Selección días no hábiles'!C:C,"X"),0)</f>
        <v>43709</v>
      </c>
      <c r="K708" s="113">
        <f>IF(I708=1,
IF(AND(OR(F708=0,F708=""),OR(G708=0,G708="")),Parámetros!$D$8-Parámetros!$B$8+1,
IF(AND(F708&lt;=Parámetros!$B$8,OR(G708&gt;Parámetros!$D$8,G708="",G708=0)),Parámetros!$D$8-Parámetros!$B$8+1,
IF(AND(F708&lt;=Parámetros!$B$8,G708&lt;=Parámetros!$D$8),IF(OR(G708="",G708=0),Parámetros!$D$8-Parámetros!$B$8+1,G708-Parámetros!$B$8+1),
IF(AND(F708&gt;Parámetros!$B$8,OR(G708&gt;Parámetros!$D$8,G708="",G708=0)),Parámetros!$D$8-F708+1,
IF(AND(F708&gt;Parámetros!$B$8,G708&lt;=Parámetros!$D$8),G708-F708+1))))),0)
-
IF(I708=1,
COUNTIFS('Selección días no hábiles'!A:A,
IF(OR(F708=0,F708="",F708&lt;Parámetros!$B$8),"&gt;="&amp;Parámetros!$B$8,"&gt;="&amp;Listas!F708),
'Selección días no hábiles'!A:A,
IF(OR(G708=0,G708="",G708&gt;=Parámetros!$D$8),"&lt;="&amp;Parámetros!$D$8,"&lt;="&amp;Listas!G708),
'Selección días no hábiles'!C:C,"X"),0)</f>
        <v>1</v>
      </c>
    </row>
    <row r="709" spans="1:11">
      <c r="A709" s="23"/>
      <c r="B709" s="152">
        <v>31515838</v>
      </c>
      <c r="C709" s="153" t="s">
        <v>427</v>
      </c>
      <c r="D709" s="153" t="s">
        <v>1931</v>
      </c>
      <c r="E709" s="154" t="s">
        <v>238</v>
      </c>
      <c r="F709" s="146">
        <v>0</v>
      </c>
      <c r="G709" s="146">
        <v>0</v>
      </c>
      <c r="H709" s="113">
        <f>+IF(AND(OR(F709="",F709=0),OR(G709="",G709=0)),1,IF(AND(OR(F709&lt;=Parámetros!$B$5,F709=0,F709=""),OR(G709&gt;Parámetros!$B$5,G709="",G709=0)),1,IF(AND(F709&gt;Parámetros!$B$5,F709&lt;=Parámetros!$D$5,OR(Listas!G709&gt;Parámetros!$B$5,G709="",G709=0)),1,0)))</f>
        <v>1</v>
      </c>
      <c r="I709" s="113">
        <f>+IF(AND(OR(F709="",F709=0),OR(G709="",G709=0)),1,IF(AND(OR(F709&lt;=Parámetros!$B$8,F709=0,F709=""),OR(G709&gt;Parámetros!$B$8,G709="",G709=0)),1,IF(AND(F709&gt;Parámetros!$B$8,F709&lt;=Parámetros!$D$8,OR(Listas!G709&gt;Parámetros!$B$8,G709="",G709=0)),1,0)))</f>
        <v>1</v>
      </c>
      <c r="J709" s="113">
        <f>IF(H709=1,
IF(AND(OR(F709=0,F709=""),OR(G709=0,G709="")),Parámetros!$D$5-Parámetros!$B$5+1,
IF(AND(OR(F709&lt;=Parámetros!$B$5,F709=0,F709=""),OR(G709&gt;Parámetros!$D$5,G709="",G709=0)),Parámetros!$D$5-Parámetros!$B$5+1,
IF(AND(OR(F709&lt;=Parámetros!$B$5,F709=0,F709=""),G709&lt;=Parámetros!$D$5),IF(OR(G709="",G709=0),Parámetros!$D$5-Parámetros!$B$5+1,G709-Parámetros!$B$5+1),
IF(AND(F709&gt;Parámetros!$B$5,OR(G709&gt;Parámetros!$D$5,G709="",G709=0)),Parámetros!$D$5-F709+1,
IF(AND(F709&gt;Parámetros!$B$5,G709&lt;=Parámetros!$D$5),G709-F709+1))))),0)
-
IF(H709=1,
COUNTIFS('Selección días no hábiles'!A:A,
IF(OR(F709=0,F709="",F709&lt;Parámetros!$B$5),"&gt;="&amp;Parámetros!$B$5,"&gt;="&amp;Listas!F709),
'Selección días no hábiles'!A:A,
IF(OR(G709=0,G709="",G709&gt;=Parámetros!$D$5),"&lt;="&amp;Parámetros!$D$5,"&lt;="&amp;Listas!G709),
'Selección días no hábiles'!C:C,"X"),0)</f>
        <v>43709</v>
      </c>
      <c r="K709" s="113">
        <f>IF(I709=1,
IF(AND(OR(F709=0,F709=""),OR(G709=0,G709="")),Parámetros!$D$8-Parámetros!$B$8+1,
IF(AND(F709&lt;=Parámetros!$B$8,OR(G709&gt;Parámetros!$D$8,G709="",G709=0)),Parámetros!$D$8-Parámetros!$B$8+1,
IF(AND(F709&lt;=Parámetros!$B$8,G709&lt;=Parámetros!$D$8),IF(OR(G709="",G709=0),Parámetros!$D$8-Parámetros!$B$8+1,G709-Parámetros!$B$8+1),
IF(AND(F709&gt;Parámetros!$B$8,OR(G709&gt;Parámetros!$D$8,G709="",G709=0)),Parámetros!$D$8-F709+1,
IF(AND(F709&gt;Parámetros!$B$8,G709&lt;=Parámetros!$D$8),G709-F709+1))))),0)
-
IF(I709=1,
COUNTIFS('Selección días no hábiles'!A:A,
IF(OR(F709=0,F709="",F709&lt;Parámetros!$B$8),"&gt;="&amp;Parámetros!$B$8,"&gt;="&amp;Listas!F709),
'Selección días no hábiles'!A:A,
IF(OR(G709=0,G709="",G709&gt;=Parámetros!$D$8),"&lt;="&amp;Parámetros!$D$8,"&lt;="&amp;Listas!G709),
'Selección días no hábiles'!C:C,"X"),0)</f>
        <v>1</v>
      </c>
    </row>
    <row r="710" spans="1:11">
      <c r="A710" s="23"/>
      <c r="B710" s="152">
        <v>25015489</v>
      </c>
      <c r="C710" s="153" t="s">
        <v>902</v>
      </c>
      <c r="D710" s="153" t="s">
        <v>1932</v>
      </c>
      <c r="E710" s="154" t="s">
        <v>238</v>
      </c>
      <c r="F710" s="146">
        <v>0</v>
      </c>
      <c r="G710" s="146">
        <v>0</v>
      </c>
      <c r="H710" s="113">
        <f>+IF(AND(OR(F710="",F710=0),OR(G710="",G710=0)),1,IF(AND(OR(F710&lt;=Parámetros!$B$5,F710=0,F710=""),OR(G710&gt;Parámetros!$B$5,G710="",G710=0)),1,IF(AND(F710&gt;Parámetros!$B$5,F710&lt;=Parámetros!$D$5,OR(Listas!G710&gt;Parámetros!$B$5,G710="",G710=0)),1,0)))</f>
        <v>1</v>
      </c>
      <c r="I710" s="113">
        <f>+IF(AND(OR(F710="",F710=0),OR(G710="",G710=0)),1,IF(AND(OR(F710&lt;=Parámetros!$B$8,F710=0,F710=""),OR(G710&gt;Parámetros!$B$8,G710="",G710=0)),1,IF(AND(F710&gt;Parámetros!$B$8,F710&lt;=Parámetros!$D$8,OR(Listas!G710&gt;Parámetros!$B$8,G710="",G710=0)),1,0)))</f>
        <v>1</v>
      </c>
      <c r="J710" s="113">
        <f>IF(H710=1,
IF(AND(OR(F710=0,F710=""),OR(G710=0,G710="")),Parámetros!$D$5-Parámetros!$B$5+1,
IF(AND(OR(F710&lt;=Parámetros!$B$5,F710=0,F710=""),OR(G710&gt;Parámetros!$D$5,G710="",G710=0)),Parámetros!$D$5-Parámetros!$B$5+1,
IF(AND(OR(F710&lt;=Parámetros!$B$5,F710=0,F710=""),G710&lt;=Parámetros!$D$5),IF(OR(G710="",G710=0),Parámetros!$D$5-Parámetros!$B$5+1,G710-Parámetros!$B$5+1),
IF(AND(F710&gt;Parámetros!$B$5,OR(G710&gt;Parámetros!$D$5,G710="",G710=0)),Parámetros!$D$5-F710+1,
IF(AND(F710&gt;Parámetros!$B$5,G710&lt;=Parámetros!$D$5),G710-F710+1))))),0)
-
IF(H710=1,
COUNTIFS('Selección días no hábiles'!A:A,
IF(OR(F710=0,F710="",F710&lt;Parámetros!$B$5),"&gt;="&amp;Parámetros!$B$5,"&gt;="&amp;Listas!F710),
'Selección días no hábiles'!A:A,
IF(OR(G710=0,G710="",G710&gt;=Parámetros!$D$5),"&lt;="&amp;Parámetros!$D$5,"&lt;="&amp;Listas!G710),
'Selección días no hábiles'!C:C,"X"),0)</f>
        <v>43709</v>
      </c>
      <c r="K710" s="113">
        <f>IF(I710=1,
IF(AND(OR(F710=0,F710=""),OR(G710=0,G710="")),Parámetros!$D$8-Parámetros!$B$8+1,
IF(AND(F710&lt;=Parámetros!$B$8,OR(G710&gt;Parámetros!$D$8,G710="",G710=0)),Parámetros!$D$8-Parámetros!$B$8+1,
IF(AND(F710&lt;=Parámetros!$B$8,G710&lt;=Parámetros!$D$8),IF(OR(G710="",G710=0),Parámetros!$D$8-Parámetros!$B$8+1,G710-Parámetros!$B$8+1),
IF(AND(F710&gt;Parámetros!$B$8,OR(G710&gt;Parámetros!$D$8,G710="",G710=0)),Parámetros!$D$8-F710+1,
IF(AND(F710&gt;Parámetros!$B$8,G710&lt;=Parámetros!$D$8),G710-F710+1))))),0)
-
IF(I710=1,
COUNTIFS('Selección días no hábiles'!A:A,
IF(OR(F710=0,F710="",F710&lt;Parámetros!$B$8),"&gt;="&amp;Parámetros!$B$8,"&gt;="&amp;Listas!F710),
'Selección días no hábiles'!A:A,
IF(OR(G710=0,G710="",G710&gt;=Parámetros!$D$8),"&lt;="&amp;Parámetros!$D$8,"&lt;="&amp;Listas!G710),
'Selección días no hábiles'!C:C,"X"),0)</f>
        <v>1</v>
      </c>
    </row>
    <row r="711" spans="1:11">
      <c r="A711" s="23"/>
      <c r="B711" s="152">
        <v>25126772</v>
      </c>
      <c r="C711" s="153" t="s">
        <v>903</v>
      </c>
      <c r="D711" s="153" t="s">
        <v>1933</v>
      </c>
      <c r="E711" s="154" t="s">
        <v>238</v>
      </c>
      <c r="F711" s="146">
        <v>0</v>
      </c>
      <c r="G711" s="146">
        <v>0</v>
      </c>
      <c r="H711" s="113">
        <f>+IF(AND(OR(F711="",F711=0),OR(G711="",G711=0)),1,IF(AND(OR(F711&lt;=Parámetros!$B$5,F711=0,F711=""),OR(G711&gt;Parámetros!$B$5,G711="",G711=0)),1,IF(AND(F711&gt;Parámetros!$B$5,F711&lt;=Parámetros!$D$5,OR(Listas!G711&gt;Parámetros!$B$5,G711="",G711=0)),1,0)))</f>
        <v>1</v>
      </c>
      <c r="I711" s="113">
        <f>+IF(AND(OR(F711="",F711=0),OR(G711="",G711=0)),1,IF(AND(OR(F711&lt;=Parámetros!$B$8,F711=0,F711=""),OR(G711&gt;Parámetros!$B$8,G711="",G711=0)),1,IF(AND(F711&gt;Parámetros!$B$8,F711&lt;=Parámetros!$D$8,OR(Listas!G711&gt;Parámetros!$B$8,G711="",G711=0)),1,0)))</f>
        <v>1</v>
      </c>
      <c r="J711" s="113">
        <f>IF(H711=1,
IF(AND(OR(F711=0,F711=""),OR(G711=0,G711="")),Parámetros!$D$5-Parámetros!$B$5+1,
IF(AND(OR(F711&lt;=Parámetros!$B$5,F711=0,F711=""),OR(G711&gt;Parámetros!$D$5,G711="",G711=0)),Parámetros!$D$5-Parámetros!$B$5+1,
IF(AND(OR(F711&lt;=Parámetros!$B$5,F711=0,F711=""),G711&lt;=Parámetros!$D$5),IF(OR(G711="",G711=0),Parámetros!$D$5-Parámetros!$B$5+1,G711-Parámetros!$B$5+1),
IF(AND(F711&gt;Parámetros!$B$5,OR(G711&gt;Parámetros!$D$5,G711="",G711=0)),Parámetros!$D$5-F711+1,
IF(AND(F711&gt;Parámetros!$B$5,G711&lt;=Parámetros!$D$5),G711-F711+1))))),0)
-
IF(H711=1,
COUNTIFS('Selección días no hábiles'!A:A,
IF(OR(F711=0,F711="",F711&lt;Parámetros!$B$5),"&gt;="&amp;Parámetros!$B$5,"&gt;="&amp;Listas!F711),
'Selección días no hábiles'!A:A,
IF(OR(G711=0,G711="",G711&gt;=Parámetros!$D$5),"&lt;="&amp;Parámetros!$D$5,"&lt;="&amp;Listas!G711),
'Selección días no hábiles'!C:C,"X"),0)</f>
        <v>43709</v>
      </c>
      <c r="K711" s="113">
        <f>IF(I711=1,
IF(AND(OR(F711=0,F711=""),OR(G711=0,G711="")),Parámetros!$D$8-Parámetros!$B$8+1,
IF(AND(F711&lt;=Parámetros!$B$8,OR(G711&gt;Parámetros!$D$8,G711="",G711=0)),Parámetros!$D$8-Parámetros!$B$8+1,
IF(AND(F711&lt;=Parámetros!$B$8,G711&lt;=Parámetros!$D$8),IF(OR(G711="",G711=0),Parámetros!$D$8-Parámetros!$B$8+1,G711-Parámetros!$B$8+1),
IF(AND(F711&gt;Parámetros!$B$8,OR(G711&gt;Parámetros!$D$8,G711="",G711=0)),Parámetros!$D$8-F711+1,
IF(AND(F711&gt;Parámetros!$B$8,G711&lt;=Parámetros!$D$8),G711-F711+1))))),0)
-
IF(I711=1,
COUNTIFS('Selección días no hábiles'!A:A,
IF(OR(F711=0,F711="",F711&lt;Parámetros!$B$8),"&gt;="&amp;Parámetros!$B$8,"&gt;="&amp;Listas!F711),
'Selección días no hábiles'!A:A,
IF(OR(G711=0,G711="",G711&gt;=Parámetros!$D$8),"&lt;="&amp;Parámetros!$D$8,"&lt;="&amp;Listas!G711),
'Selección días no hábiles'!C:C,"X"),0)</f>
        <v>1</v>
      </c>
    </row>
    <row r="712" spans="1:11">
      <c r="A712" s="23"/>
      <c r="B712" s="152">
        <v>31515826</v>
      </c>
      <c r="C712" s="153" t="s">
        <v>904</v>
      </c>
      <c r="D712" s="153" t="s">
        <v>1934</v>
      </c>
      <c r="E712" s="154" t="s">
        <v>238</v>
      </c>
      <c r="F712" s="146">
        <v>0</v>
      </c>
      <c r="G712" s="146">
        <v>0</v>
      </c>
      <c r="H712" s="113">
        <f>+IF(AND(OR(F712="",F712=0),OR(G712="",G712=0)),1,IF(AND(OR(F712&lt;=Parámetros!$B$5,F712=0,F712=""),OR(G712&gt;Parámetros!$B$5,G712="",G712=0)),1,IF(AND(F712&gt;Parámetros!$B$5,F712&lt;=Parámetros!$D$5,OR(Listas!G712&gt;Parámetros!$B$5,G712="",G712=0)),1,0)))</f>
        <v>1</v>
      </c>
      <c r="I712" s="113">
        <f>+IF(AND(OR(F712="",F712=0),OR(G712="",G712=0)),1,IF(AND(OR(F712&lt;=Parámetros!$B$8,F712=0,F712=""),OR(G712&gt;Parámetros!$B$8,G712="",G712=0)),1,IF(AND(F712&gt;Parámetros!$B$8,F712&lt;=Parámetros!$D$8,OR(Listas!G712&gt;Parámetros!$B$8,G712="",G712=0)),1,0)))</f>
        <v>1</v>
      </c>
      <c r="J712" s="113">
        <f>IF(H712=1,
IF(AND(OR(F712=0,F712=""),OR(G712=0,G712="")),Parámetros!$D$5-Parámetros!$B$5+1,
IF(AND(OR(F712&lt;=Parámetros!$B$5,F712=0,F712=""),OR(G712&gt;Parámetros!$D$5,G712="",G712=0)),Parámetros!$D$5-Parámetros!$B$5+1,
IF(AND(OR(F712&lt;=Parámetros!$B$5,F712=0,F712=""),G712&lt;=Parámetros!$D$5),IF(OR(G712="",G712=0),Parámetros!$D$5-Parámetros!$B$5+1,G712-Parámetros!$B$5+1),
IF(AND(F712&gt;Parámetros!$B$5,OR(G712&gt;Parámetros!$D$5,G712="",G712=0)),Parámetros!$D$5-F712+1,
IF(AND(F712&gt;Parámetros!$B$5,G712&lt;=Parámetros!$D$5),G712-F712+1))))),0)
-
IF(H712=1,
COUNTIFS('Selección días no hábiles'!A:A,
IF(OR(F712=0,F712="",F712&lt;Parámetros!$B$5),"&gt;="&amp;Parámetros!$B$5,"&gt;="&amp;Listas!F712),
'Selección días no hábiles'!A:A,
IF(OR(G712=0,G712="",G712&gt;=Parámetros!$D$5),"&lt;="&amp;Parámetros!$D$5,"&lt;="&amp;Listas!G712),
'Selección días no hábiles'!C:C,"X"),0)</f>
        <v>43709</v>
      </c>
      <c r="K712" s="113">
        <f>IF(I712=1,
IF(AND(OR(F712=0,F712=""),OR(G712=0,G712="")),Parámetros!$D$8-Parámetros!$B$8+1,
IF(AND(F712&lt;=Parámetros!$B$8,OR(G712&gt;Parámetros!$D$8,G712="",G712=0)),Parámetros!$D$8-Parámetros!$B$8+1,
IF(AND(F712&lt;=Parámetros!$B$8,G712&lt;=Parámetros!$D$8),IF(OR(G712="",G712=0),Parámetros!$D$8-Parámetros!$B$8+1,G712-Parámetros!$B$8+1),
IF(AND(F712&gt;Parámetros!$B$8,OR(G712&gt;Parámetros!$D$8,G712="",G712=0)),Parámetros!$D$8-F712+1,
IF(AND(F712&gt;Parámetros!$B$8,G712&lt;=Parámetros!$D$8),G712-F712+1))))),0)
-
IF(I712=1,
COUNTIFS('Selección días no hábiles'!A:A,
IF(OR(F712=0,F712="",F712&lt;Parámetros!$B$8),"&gt;="&amp;Parámetros!$B$8,"&gt;="&amp;Listas!F712),
'Selección días no hábiles'!A:A,
IF(OR(G712=0,G712="",G712&gt;=Parámetros!$D$8),"&lt;="&amp;Parámetros!$D$8,"&lt;="&amp;Listas!G712),
'Selección días no hábiles'!C:C,"X"),0)</f>
        <v>1</v>
      </c>
    </row>
    <row r="713" spans="1:11">
      <c r="A713" s="23"/>
      <c r="B713" s="152">
        <v>32760786</v>
      </c>
      <c r="C713" s="153" t="s">
        <v>905</v>
      </c>
      <c r="D713" s="153" t="s">
        <v>1935</v>
      </c>
      <c r="E713" s="154" t="s">
        <v>238</v>
      </c>
      <c r="F713" s="146">
        <v>0</v>
      </c>
      <c r="G713" s="146">
        <v>0</v>
      </c>
      <c r="H713" s="113">
        <f>+IF(AND(OR(F713="",F713=0),OR(G713="",G713=0)),1,IF(AND(OR(F713&lt;=Parámetros!$B$5,F713=0,F713=""),OR(G713&gt;Parámetros!$B$5,G713="",G713=0)),1,IF(AND(F713&gt;Parámetros!$B$5,F713&lt;=Parámetros!$D$5,OR(Listas!G713&gt;Parámetros!$B$5,G713="",G713=0)),1,0)))</f>
        <v>1</v>
      </c>
      <c r="I713" s="113">
        <f>+IF(AND(OR(F713="",F713=0),OR(G713="",G713=0)),1,IF(AND(OR(F713&lt;=Parámetros!$B$8,F713=0,F713=""),OR(G713&gt;Parámetros!$B$8,G713="",G713=0)),1,IF(AND(F713&gt;Parámetros!$B$8,F713&lt;=Parámetros!$D$8,OR(Listas!G713&gt;Parámetros!$B$8,G713="",G713=0)),1,0)))</f>
        <v>1</v>
      </c>
      <c r="J713" s="113">
        <f>IF(H713=1,
IF(AND(OR(F713=0,F713=""),OR(G713=0,G713="")),Parámetros!$D$5-Parámetros!$B$5+1,
IF(AND(OR(F713&lt;=Parámetros!$B$5,F713=0,F713=""),OR(G713&gt;Parámetros!$D$5,G713="",G713=0)),Parámetros!$D$5-Parámetros!$B$5+1,
IF(AND(OR(F713&lt;=Parámetros!$B$5,F713=0,F713=""),G713&lt;=Parámetros!$D$5),IF(OR(G713="",G713=0),Parámetros!$D$5-Parámetros!$B$5+1,G713-Parámetros!$B$5+1),
IF(AND(F713&gt;Parámetros!$B$5,OR(G713&gt;Parámetros!$D$5,G713="",G713=0)),Parámetros!$D$5-F713+1,
IF(AND(F713&gt;Parámetros!$B$5,G713&lt;=Parámetros!$D$5),G713-F713+1))))),0)
-
IF(H713=1,
COUNTIFS('Selección días no hábiles'!A:A,
IF(OR(F713=0,F713="",F713&lt;Parámetros!$B$5),"&gt;="&amp;Parámetros!$B$5,"&gt;="&amp;Listas!F713),
'Selección días no hábiles'!A:A,
IF(OR(G713=0,G713="",G713&gt;=Parámetros!$D$5),"&lt;="&amp;Parámetros!$D$5,"&lt;="&amp;Listas!G713),
'Selección días no hábiles'!C:C,"X"),0)</f>
        <v>43709</v>
      </c>
      <c r="K713" s="113">
        <f>IF(I713=1,
IF(AND(OR(F713=0,F713=""),OR(G713=0,G713="")),Parámetros!$D$8-Parámetros!$B$8+1,
IF(AND(F713&lt;=Parámetros!$B$8,OR(G713&gt;Parámetros!$D$8,G713="",G713=0)),Parámetros!$D$8-Parámetros!$B$8+1,
IF(AND(F713&lt;=Parámetros!$B$8,G713&lt;=Parámetros!$D$8),IF(OR(G713="",G713=0),Parámetros!$D$8-Parámetros!$B$8+1,G713-Parámetros!$B$8+1),
IF(AND(F713&gt;Parámetros!$B$8,OR(G713&gt;Parámetros!$D$8,G713="",G713=0)),Parámetros!$D$8-F713+1,
IF(AND(F713&gt;Parámetros!$B$8,G713&lt;=Parámetros!$D$8),G713-F713+1))))),0)
-
IF(I713=1,
COUNTIFS('Selección días no hábiles'!A:A,
IF(OR(F713=0,F713="",F713&lt;Parámetros!$B$8),"&gt;="&amp;Parámetros!$B$8,"&gt;="&amp;Listas!F713),
'Selección días no hábiles'!A:A,
IF(OR(G713=0,G713="",G713&gt;=Parámetros!$D$8),"&lt;="&amp;Parámetros!$D$8,"&lt;="&amp;Listas!G713),
'Selección días no hábiles'!C:C,"X"),0)</f>
        <v>1</v>
      </c>
    </row>
    <row r="714" spans="1:11">
      <c r="A714" s="23"/>
      <c r="B714" s="152">
        <v>27858567</v>
      </c>
      <c r="C714" s="153" t="s">
        <v>906</v>
      </c>
      <c r="D714" s="153" t="s">
        <v>1936</v>
      </c>
      <c r="E714" s="154" t="s">
        <v>238</v>
      </c>
      <c r="F714" s="146">
        <v>0</v>
      </c>
      <c r="G714" s="146">
        <v>0</v>
      </c>
      <c r="H714" s="113">
        <f>+IF(AND(OR(F714="",F714=0),OR(G714="",G714=0)),1,IF(AND(OR(F714&lt;=Parámetros!$B$5,F714=0,F714=""),OR(G714&gt;Parámetros!$B$5,G714="",G714=0)),1,IF(AND(F714&gt;Parámetros!$B$5,F714&lt;=Parámetros!$D$5,OR(Listas!G714&gt;Parámetros!$B$5,G714="",G714=0)),1,0)))</f>
        <v>1</v>
      </c>
      <c r="I714" s="113">
        <f>+IF(AND(OR(F714="",F714=0),OR(G714="",G714=0)),1,IF(AND(OR(F714&lt;=Parámetros!$B$8,F714=0,F714=""),OR(G714&gt;Parámetros!$B$8,G714="",G714=0)),1,IF(AND(F714&gt;Parámetros!$B$8,F714&lt;=Parámetros!$D$8,OR(Listas!G714&gt;Parámetros!$B$8,G714="",G714=0)),1,0)))</f>
        <v>1</v>
      </c>
      <c r="J714" s="113">
        <f>IF(H714=1,
IF(AND(OR(F714=0,F714=""),OR(G714=0,G714="")),Parámetros!$D$5-Parámetros!$B$5+1,
IF(AND(OR(F714&lt;=Parámetros!$B$5,F714=0,F714=""),OR(G714&gt;Parámetros!$D$5,G714="",G714=0)),Parámetros!$D$5-Parámetros!$B$5+1,
IF(AND(OR(F714&lt;=Parámetros!$B$5,F714=0,F714=""),G714&lt;=Parámetros!$D$5),IF(OR(G714="",G714=0),Parámetros!$D$5-Parámetros!$B$5+1,G714-Parámetros!$B$5+1),
IF(AND(F714&gt;Parámetros!$B$5,OR(G714&gt;Parámetros!$D$5,G714="",G714=0)),Parámetros!$D$5-F714+1,
IF(AND(F714&gt;Parámetros!$B$5,G714&lt;=Parámetros!$D$5),G714-F714+1))))),0)
-
IF(H714=1,
COUNTIFS('Selección días no hábiles'!A:A,
IF(OR(F714=0,F714="",F714&lt;Parámetros!$B$5),"&gt;="&amp;Parámetros!$B$5,"&gt;="&amp;Listas!F714),
'Selección días no hábiles'!A:A,
IF(OR(G714=0,G714="",G714&gt;=Parámetros!$D$5),"&lt;="&amp;Parámetros!$D$5,"&lt;="&amp;Listas!G714),
'Selección días no hábiles'!C:C,"X"),0)</f>
        <v>43709</v>
      </c>
      <c r="K714" s="113">
        <f>IF(I714=1,
IF(AND(OR(F714=0,F714=""),OR(G714=0,G714="")),Parámetros!$D$8-Parámetros!$B$8+1,
IF(AND(F714&lt;=Parámetros!$B$8,OR(G714&gt;Parámetros!$D$8,G714="",G714=0)),Parámetros!$D$8-Parámetros!$B$8+1,
IF(AND(F714&lt;=Parámetros!$B$8,G714&lt;=Parámetros!$D$8),IF(OR(G714="",G714=0),Parámetros!$D$8-Parámetros!$B$8+1,G714-Parámetros!$B$8+1),
IF(AND(F714&gt;Parámetros!$B$8,OR(G714&gt;Parámetros!$D$8,G714="",G714=0)),Parámetros!$D$8-F714+1,
IF(AND(F714&gt;Parámetros!$B$8,G714&lt;=Parámetros!$D$8),G714-F714+1))))),0)
-
IF(I714=1,
COUNTIFS('Selección días no hábiles'!A:A,
IF(OR(F714=0,F714="",F714&lt;Parámetros!$B$8),"&gt;="&amp;Parámetros!$B$8,"&gt;="&amp;Listas!F714),
'Selección días no hábiles'!A:A,
IF(OR(G714=0,G714="",G714&gt;=Parámetros!$D$8),"&lt;="&amp;Parámetros!$D$8,"&lt;="&amp;Listas!G714),
'Selección días no hábiles'!C:C,"X"),0)</f>
        <v>1</v>
      </c>
    </row>
    <row r="715" spans="1:11">
      <c r="A715" s="23"/>
      <c r="B715" s="152">
        <v>30106744</v>
      </c>
      <c r="C715" s="153" t="s">
        <v>907</v>
      </c>
      <c r="D715" s="153" t="s">
        <v>1937</v>
      </c>
      <c r="E715" s="154" t="s">
        <v>238</v>
      </c>
      <c r="F715" s="146">
        <v>0</v>
      </c>
      <c r="G715" s="146">
        <v>0</v>
      </c>
      <c r="H715" s="113">
        <f>+IF(AND(OR(F715="",F715=0),OR(G715="",G715=0)),1,IF(AND(OR(F715&lt;=Parámetros!$B$5,F715=0,F715=""),OR(G715&gt;Parámetros!$B$5,G715="",G715=0)),1,IF(AND(F715&gt;Parámetros!$B$5,F715&lt;=Parámetros!$D$5,OR(Listas!G715&gt;Parámetros!$B$5,G715="",G715=0)),1,0)))</f>
        <v>1</v>
      </c>
      <c r="I715" s="113">
        <f>+IF(AND(OR(F715="",F715=0),OR(G715="",G715=0)),1,IF(AND(OR(F715&lt;=Parámetros!$B$8,F715=0,F715=""),OR(G715&gt;Parámetros!$B$8,G715="",G715=0)),1,IF(AND(F715&gt;Parámetros!$B$8,F715&lt;=Parámetros!$D$8,OR(Listas!G715&gt;Parámetros!$B$8,G715="",G715=0)),1,0)))</f>
        <v>1</v>
      </c>
      <c r="J715" s="113">
        <f>IF(H715=1,
IF(AND(OR(F715=0,F715=""),OR(G715=0,G715="")),Parámetros!$D$5-Parámetros!$B$5+1,
IF(AND(OR(F715&lt;=Parámetros!$B$5,F715=0,F715=""),OR(G715&gt;Parámetros!$D$5,G715="",G715=0)),Parámetros!$D$5-Parámetros!$B$5+1,
IF(AND(OR(F715&lt;=Parámetros!$B$5,F715=0,F715=""),G715&lt;=Parámetros!$D$5),IF(OR(G715="",G715=0),Parámetros!$D$5-Parámetros!$B$5+1,G715-Parámetros!$B$5+1),
IF(AND(F715&gt;Parámetros!$B$5,OR(G715&gt;Parámetros!$D$5,G715="",G715=0)),Parámetros!$D$5-F715+1,
IF(AND(F715&gt;Parámetros!$B$5,G715&lt;=Parámetros!$D$5),G715-F715+1))))),0)
-
IF(H715=1,
COUNTIFS('Selección días no hábiles'!A:A,
IF(OR(F715=0,F715="",F715&lt;Parámetros!$B$5),"&gt;="&amp;Parámetros!$B$5,"&gt;="&amp;Listas!F715),
'Selección días no hábiles'!A:A,
IF(OR(G715=0,G715="",G715&gt;=Parámetros!$D$5),"&lt;="&amp;Parámetros!$D$5,"&lt;="&amp;Listas!G715),
'Selección días no hábiles'!C:C,"X"),0)</f>
        <v>43709</v>
      </c>
      <c r="K715" s="113">
        <f>IF(I715=1,
IF(AND(OR(F715=0,F715=""),OR(G715=0,G715="")),Parámetros!$D$8-Parámetros!$B$8+1,
IF(AND(F715&lt;=Parámetros!$B$8,OR(G715&gt;Parámetros!$D$8,G715="",G715=0)),Parámetros!$D$8-Parámetros!$B$8+1,
IF(AND(F715&lt;=Parámetros!$B$8,G715&lt;=Parámetros!$D$8),IF(OR(G715="",G715=0),Parámetros!$D$8-Parámetros!$B$8+1,G715-Parámetros!$B$8+1),
IF(AND(F715&gt;Parámetros!$B$8,OR(G715&gt;Parámetros!$D$8,G715="",G715=0)),Parámetros!$D$8-F715+1,
IF(AND(F715&gt;Parámetros!$B$8,G715&lt;=Parámetros!$D$8),G715-F715+1))))),0)
-
IF(I715=1,
COUNTIFS('Selección días no hábiles'!A:A,
IF(OR(F715=0,F715="",F715&lt;Parámetros!$B$8),"&gt;="&amp;Parámetros!$B$8,"&gt;="&amp;Listas!F715),
'Selección días no hábiles'!A:A,
IF(OR(G715=0,G715="",G715&gt;=Parámetros!$D$8),"&lt;="&amp;Parámetros!$D$8,"&lt;="&amp;Listas!G715),
'Selección días no hábiles'!C:C,"X"),0)</f>
        <v>1</v>
      </c>
    </row>
    <row r="716" spans="1:11">
      <c r="A716" s="23"/>
      <c r="B716" s="152">
        <v>32669004</v>
      </c>
      <c r="C716" s="153" t="s">
        <v>908</v>
      </c>
      <c r="D716" s="153" t="s">
        <v>1938</v>
      </c>
      <c r="E716" s="154" t="s">
        <v>238</v>
      </c>
      <c r="F716" s="146">
        <v>0</v>
      </c>
      <c r="G716" s="146">
        <v>0</v>
      </c>
      <c r="H716" s="113">
        <f>+IF(AND(OR(F716="",F716=0),OR(G716="",G716=0)),1,IF(AND(OR(F716&lt;=Parámetros!$B$5,F716=0,F716=""),OR(G716&gt;Parámetros!$B$5,G716="",G716=0)),1,IF(AND(F716&gt;Parámetros!$B$5,F716&lt;=Parámetros!$D$5,OR(Listas!G716&gt;Parámetros!$B$5,G716="",G716=0)),1,0)))</f>
        <v>1</v>
      </c>
      <c r="I716" s="113">
        <f>+IF(AND(OR(F716="",F716=0),OR(G716="",G716=0)),1,IF(AND(OR(F716&lt;=Parámetros!$B$8,F716=0,F716=""),OR(G716&gt;Parámetros!$B$8,G716="",G716=0)),1,IF(AND(F716&gt;Parámetros!$B$8,F716&lt;=Parámetros!$D$8,OR(Listas!G716&gt;Parámetros!$B$8,G716="",G716=0)),1,0)))</f>
        <v>1</v>
      </c>
      <c r="J716" s="113">
        <f>IF(H716=1,
IF(AND(OR(F716=0,F716=""),OR(G716=0,G716="")),Parámetros!$D$5-Parámetros!$B$5+1,
IF(AND(OR(F716&lt;=Parámetros!$B$5,F716=0,F716=""),OR(G716&gt;Parámetros!$D$5,G716="",G716=0)),Parámetros!$D$5-Parámetros!$B$5+1,
IF(AND(OR(F716&lt;=Parámetros!$B$5,F716=0,F716=""),G716&lt;=Parámetros!$D$5),IF(OR(G716="",G716=0),Parámetros!$D$5-Parámetros!$B$5+1,G716-Parámetros!$B$5+1),
IF(AND(F716&gt;Parámetros!$B$5,OR(G716&gt;Parámetros!$D$5,G716="",G716=0)),Parámetros!$D$5-F716+1,
IF(AND(F716&gt;Parámetros!$B$5,G716&lt;=Parámetros!$D$5),G716-F716+1))))),0)
-
IF(H716=1,
COUNTIFS('Selección días no hábiles'!A:A,
IF(OR(F716=0,F716="",F716&lt;Parámetros!$B$5),"&gt;="&amp;Parámetros!$B$5,"&gt;="&amp;Listas!F716),
'Selección días no hábiles'!A:A,
IF(OR(G716=0,G716="",G716&gt;=Parámetros!$D$5),"&lt;="&amp;Parámetros!$D$5,"&lt;="&amp;Listas!G716),
'Selección días no hábiles'!C:C,"X"),0)</f>
        <v>43709</v>
      </c>
      <c r="K716" s="113">
        <f>IF(I716=1,
IF(AND(OR(F716=0,F716=""),OR(G716=0,G716="")),Parámetros!$D$8-Parámetros!$B$8+1,
IF(AND(F716&lt;=Parámetros!$B$8,OR(G716&gt;Parámetros!$D$8,G716="",G716=0)),Parámetros!$D$8-Parámetros!$B$8+1,
IF(AND(F716&lt;=Parámetros!$B$8,G716&lt;=Parámetros!$D$8),IF(OR(G716="",G716=0),Parámetros!$D$8-Parámetros!$B$8+1,G716-Parámetros!$B$8+1),
IF(AND(F716&gt;Parámetros!$B$8,OR(G716&gt;Parámetros!$D$8,G716="",G716=0)),Parámetros!$D$8-F716+1,
IF(AND(F716&gt;Parámetros!$B$8,G716&lt;=Parámetros!$D$8),G716-F716+1))))),0)
-
IF(I716=1,
COUNTIFS('Selección días no hábiles'!A:A,
IF(OR(F716=0,F716="",F716&lt;Parámetros!$B$8),"&gt;="&amp;Parámetros!$B$8,"&gt;="&amp;Listas!F716),
'Selección días no hábiles'!A:A,
IF(OR(G716=0,G716="",G716&gt;=Parámetros!$D$8),"&lt;="&amp;Parámetros!$D$8,"&lt;="&amp;Listas!G716),
'Selección días no hábiles'!C:C,"X"),0)</f>
        <v>1</v>
      </c>
    </row>
    <row r="717" spans="1:11">
      <c r="A717" s="23"/>
      <c r="B717" s="152">
        <v>32176430</v>
      </c>
      <c r="C717" s="153" t="s">
        <v>909</v>
      </c>
      <c r="D717" s="153" t="s">
        <v>1939</v>
      </c>
      <c r="E717" s="154" t="s">
        <v>238</v>
      </c>
      <c r="F717" s="146">
        <v>0</v>
      </c>
      <c r="G717" s="146">
        <v>0</v>
      </c>
      <c r="H717" s="113">
        <f>+IF(AND(OR(F717="",F717=0),OR(G717="",G717=0)),1,IF(AND(OR(F717&lt;=Parámetros!$B$5,F717=0,F717=""),OR(G717&gt;Parámetros!$B$5,G717="",G717=0)),1,IF(AND(F717&gt;Parámetros!$B$5,F717&lt;=Parámetros!$D$5,OR(Listas!G717&gt;Parámetros!$B$5,G717="",G717=0)),1,0)))</f>
        <v>1</v>
      </c>
      <c r="I717" s="113">
        <f>+IF(AND(OR(F717="",F717=0),OR(G717="",G717=0)),1,IF(AND(OR(F717&lt;=Parámetros!$B$8,F717=0,F717=""),OR(G717&gt;Parámetros!$B$8,G717="",G717=0)),1,IF(AND(F717&gt;Parámetros!$B$8,F717&lt;=Parámetros!$D$8,OR(Listas!G717&gt;Parámetros!$B$8,G717="",G717=0)),1,0)))</f>
        <v>1</v>
      </c>
      <c r="J717" s="113">
        <f>IF(H717=1,
IF(AND(OR(F717=0,F717=""),OR(G717=0,G717="")),Parámetros!$D$5-Parámetros!$B$5+1,
IF(AND(OR(F717&lt;=Parámetros!$B$5,F717=0,F717=""),OR(G717&gt;Parámetros!$D$5,G717="",G717=0)),Parámetros!$D$5-Parámetros!$B$5+1,
IF(AND(OR(F717&lt;=Parámetros!$B$5,F717=0,F717=""),G717&lt;=Parámetros!$D$5),IF(OR(G717="",G717=0),Parámetros!$D$5-Parámetros!$B$5+1,G717-Parámetros!$B$5+1),
IF(AND(F717&gt;Parámetros!$B$5,OR(G717&gt;Parámetros!$D$5,G717="",G717=0)),Parámetros!$D$5-F717+1,
IF(AND(F717&gt;Parámetros!$B$5,G717&lt;=Parámetros!$D$5),G717-F717+1))))),0)
-
IF(H717=1,
COUNTIFS('Selección días no hábiles'!A:A,
IF(OR(F717=0,F717="",F717&lt;Parámetros!$B$5),"&gt;="&amp;Parámetros!$B$5,"&gt;="&amp;Listas!F717),
'Selección días no hábiles'!A:A,
IF(OR(G717=0,G717="",G717&gt;=Parámetros!$D$5),"&lt;="&amp;Parámetros!$D$5,"&lt;="&amp;Listas!G717),
'Selección días no hábiles'!C:C,"X"),0)</f>
        <v>43709</v>
      </c>
      <c r="K717" s="113">
        <f>IF(I717=1,
IF(AND(OR(F717=0,F717=""),OR(G717=0,G717="")),Parámetros!$D$8-Parámetros!$B$8+1,
IF(AND(F717&lt;=Parámetros!$B$8,OR(G717&gt;Parámetros!$D$8,G717="",G717=0)),Parámetros!$D$8-Parámetros!$B$8+1,
IF(AND(F717&lt;=Parámetros!$B$8,G717&lt;=Parámetros!$D$8),IF(OR(G717="",G717=0),Parámetros!$D$8-Parámetros!$B$8+1,G717-Parámetros!$B$8+1),
IF(AND(F717&gt;Parámetros!$B$8,OR(G717&gt;Parámetros!$D$8,G717="",G717=0)),Parámetros!$D$8-F717+1,
IF(AND(F717&gt;Parámetros!$B$8,G717&lt;=Parámetros!$D$8),G717-F717+1))))),0)
-
IF(I717=1,
COUNTIFS('Selección días no hábiles'!A:A,
IF(OR(F717=0,F717="",F717&lt;Parámetros!$B$8),"&gt;="&amp;Parámetros!$B$8,"&gt;="&amp;Listas!F717),
'Selección días no hábiles'!A:A,
IF(OR(G717=0,G717="",G717&gt;=Parámetros!$D$8),"&lt;="&amp;Parámetros!$D$8,"&lt;="&amp;Listas!G717),
'Selección días no hábiles'!C:C,"X"),0)</f>
        <v>1</v>
      </c>
    </row>
    <row r="718" spans="1:11">
      <c r="A718" s="23"/>
      <c r="B718" s="152">
        <v>11115226</v>
      </c>
      <c r="C718" s="153" t="s">
        <v>910</v>
      </c>
      <c r="D718" s="153" t="s">
        <v>1940</v>
      </c>
      <c r="E718" s="154" t="s">
        <v>238</v>
      </c>
      <c r="F718" s="146">
        <v>0</v>
      </c>
      <c r="G718" s="146">
        <v>0</v>
      </c>
      <c r="H718" s="113">
        <f>+IF(AND(OR(F718="",F718=0),OR(G718="",G718=0)),1,IF(AND(OR(F718&lt;=Parámetros!$B$5,F718=0,F718=""),OR(G718&gt;Parámetros!$B$5,G718="",G718=0)),1,IF(AND(F718&gt;Parámetros!$B$5,F718&lt;=Parámetros!$D$5,OR(Listas!G718&gt;Parámetros!$B$5,G718="",G718=0)),1,0)))</f>
        <v>1</v>
      </c>
      <c r="I718" s="113">
        <f>+IF(AND(OR(F718="",F718=0),OR(G718="",G718=0)),1,IF(AND(OR(F718&lt;=Parámetros!$B$8,F718=0,F718=""),OR(G718&gt;Parámetros!$B$8,G718="",G718=0)),1,IF(AND(F718&gt;Parámetros!$B$8,F718&lt;=Parámetros!$D$8,OR(Listas!G718&gt;Parámetros!$B$8,G718="",G718=0)),1,0)))</f>
        <v>1</v>
      </c>
      <c r="J718" s="113">
        <f>IF(H718=1,
IF(AND(OR(F718=0,F718=""),OR(G718=0,G718="")),Parámetros!$D$5-Parámetros!$B$5+1,
IF(AND(OR(F718&lt;=Parámetros!$B$5,F718=0,F718=""),OR(G718&gt;Parámetros!$D$5,G718="",G718=0)),Parámetros!$D$5-Parámetros!$B$5+1,
IF(AND(OR(F718&lt;=Parámetros!$B$5,F718=0,F718=""),G718&lt;=Parámetros!$D$5),IF(OR(G718="",G718=0),Parámetros!$D$5-Parámetros!$B$5+1,G718-Parámetros!$B$5+1),
IF(AND(F718&gt;Parámetros!$B$5,OR(G718&gt;Parámetros!$D$5,G718="",G718=0)),Parámetros!$D$5-F718+1,
IF(AND(F718&gt;Parámetros!$B$5,G718&lt;=Parámetros!$D$5),G718-F718+1))))),0)
-
IF(H718=1,
COUNTIFS('Selección días no hábiles'!A:A,
IF(OR(F718=0,F718="",F718&lt;Parámetros!$B$5),"&gt;="&amp;Parámetros!$B$5,"&gt;="&amp;Listas!F718),
'Selección días no hábiles'!A:A,
IF(OR(G718=0,G718="",G718&gt;=Parámetros!$D$5),"&lt;="&amp;Parámetros!$D$5,"&lt;="&amp;Listas!G718),
'Selección días no hábiles'!C:C,"X"),0)</f>
        <v>43709</v>
      </c>
      <c r="K718" s="113">
        <f>IF(I718=1,
IF(AND(OR(F718=0,F718=""),OR(G718=0,G718="")),Parámetros!$D$8-Parámetros!$B$8+1,
IF(AND(F718&lt;=Parámetros!$B$8,OR(G718&gt;Parámetros!$D$8,G718="",G718=0)),Parámetros!$D$8-Parámetros!$B$8+1,
IF(AND(F718&lt;=Parámetros!$B$8,G718&lt;=Parámetros!$D$8),IF(OR(G718="",G718=0),Parámetros!$D$8-Parámetros!$B$8+1,G718-Parámetros!$B$8+1),
IF(AND(F718&gt;Parámetros!$B$8,OR(G718&gt;Parámetros!$D$8,G718="",G718=0)),Parámetros!$D$8-F718+1,
IF(AND(F718&gt;Parámetros!$B$8,G718&lt;=Parámetros!$D$8),G718-F718+1))))),0)
-
IF(I718=1,
COUNTIFS('Selección días no hábiles'!A:A,
IF(OR(F718=0,F718="",F718&lt;Parámetros!$B$8),"&gt;="&amp;Parámetros!$B$8,"&gt;="&amp;Listas!F718),
'Selección días no hábiles'!A:A,
IF(OR(G718=0,G718="",G718&gt;=Parámetros!$D$8),"&lt;="&amp;Parámetros!$D$8,"&lt;="&amp;Listas!G718),
'Selección días no hábiles'!C:C,"X"),0)</f>
        <v>1</v>
      </c>
    </row>
    <row r="719" spans="1:11">
      <c r="A719" s="23"/>
      <c r="B719" s="152">
        <v>30232372</v>
      </c>
      <c r="C719" s="153" t="s">
        <v>911</v>
      </c>
      <c r="D719" s="153" t="s">
        <v>1941</v>
      </c>
      <c r="E719" s="154" t="s">
        <v>238</v>
      </c>
      <c r="F719" s="146">
        <v>0</v>
      </c>
      <c r="G719" s="146">
        <v>0</v>
      </c>
      <c r="H719" s="113">
        <f>+IF(AND(OR(F719="",F719=0),OR(G719="",G719=0)),1,IF(AND(OR(F719&lt;=Parámetros!$B$5,F719=0,F719=""),OR(G719&gt;Parámetros!$B$5,G719="",G719=0)),1,IF(AND(F719&gt;Parámetros!$B$5,F719&lt;=Parámetros!$D$5,OR(Listas!G719&gt;Parámetros!$B$5,G719="",G719=0)),1,0)))</f>
        <v>1</v>
      </c>
      <c r="I719" s="113">
        <f>+IF(AND(OR(F719="",F719=0),OR(G719="",G719=0)),1,IF(AND(OR(F719&lt;=Parámetros!$B$8,F719=0,F719=""),OR(G719&gt;Parámetros!$B$8,G719="",G719=0)),1,IF(AND(F719&gt;Parámetros!$B$8,F719&lt;=Parámetros!$D$8,OR(Listas!G719&gt;Parámetros!$B$8,G719="",G719=0)),1,0)))</f>
        <v>1</v>
      </c>
      <c r="J719" s="113">
        <f>IF(H719=1,
IF(AND(OR(F719=0,F719=""),OR(G719=0,G719="")),Parámetros!$D$5-Parámetros!$B$5+1,
IF(AND(OR(F719&lt;=Parámetros!$B$5,F719=0,F719=""),OR(G719&gt;Parámetros!$D$5,G719="",G719=0)),Parámetros!$D$5-Parámetros!$B$5+1,
IF(AND(OR(F719&lt;=Parámetros!$B$5,F719=0,F719=""),G719&lt;=Parámetros!$D$5),IF(OR(G719="",G719=0),Parámetros!$D$5-Parámetros!$B$5+1,G719-Parámetros!$B$5+1),
IF(AND(F719&gt;Parámetros!$B$5,OR(G719&gt;Parámetros!$D$5,G719="",G719=0)),Parámetros!$D$5-F719+1,
IF(AND(F719&gt;Parámetros!$B$5,G719&lt;=Parámetros!$D$5),G719-F719+1))))),0)
-
IF(H719=1,
COUNTIFS('Selección días no hábiles'!A:A,
IF(OR(F719=0,F719="",F719&lt;Parámetros!$B$5),"&gt;="&amp;Parámetros!$B$5,"&gt;="&amp;Listas!F719),
'Selección días no hábiles'!A:A,
IF(OR(G719=0,G719="",G719&gt;=Parámetros!$D$5),"&lt;="&amp;Parámetros!$D$5,"&lt;="&amp;Listas!G719),
'Selección días no hábiles'!C:C,"X"),0)</f>
        <v>43709</v>
      </c>
      <c r="K719" s="113">
        <f>IF(I719=1,
IF(AND(OR(F719=0,F719=""),OR(G719=0,G719="")),Parámetros!$D$8-Parámetros!$B$8+1,
IF(AND(F719&lt;=Parámetros!$B$8,OR(G719&gt;Parámetros!$D$8,G719="",G719=0)),Parámetros!$D$8-Parámetros!$B$8+1,
IF(AND(F719&lt;=Parámetros!$B$8,G719&lt;=Parámetros!$D$8),IF(OR(G719="",G719=0),Parámetros!$D$8-Parámetros!$B$8+1,G719-Parámetros!$B$8+1),
IF(AND(F719&gt;Parámetros!$B$8,OR(G719&gt;Parámetros!$D$8,G719="",G719=0)),Parámetros!$D$8-F719+1,
IF(AND(F719&gt;Parámetros!$B$8,G719&lt;=Parámetros!$D$8),G719-F719+1))))),0)
-
IF(I719=1,
COUNTIFS('Selección días no hábiles'!A:A,
IF(OR(F719=0,F719="",F719&lt;Parámetros!$B$8),"&gt;="&amp;Parámetros!$B$8,"&gt;="&amp;Listas!F719),
'Selección días no hábiles'!A:A,
IF(OR(G719=0,G719="",G719&gt;=Parámetros!$D$8),"&lt;="&amp;Parámetros!$D$8,"&lt;="&amp;Listas!G719),
'Selección días no hábiles'!C:C,"X"),0)</f>
        <v>1</v>
      </c>
    </row>
    <row r="720" spans="1:11">
      <c r="A720" s="23"/>
      <c r="B720" s="152">
        <v>22767436</v>
      </c>
      <c r="C720" s="153" t="s">
        <v>912</v>
      </c>
      <c r="D720" s="153" t="s">
        <v>1942</v>
      </c>
      <c r="E720" s="154" t="s">
        <v>238</v>
      </c>
      <c r="F720" s="146">
        <v>0</v>
      </c>
      <c r="G720" s="146">
        <v>0</v>
      </c>
      <c r="H720" s="113">
        <f>+IF(AND(OR(F720="",F720=0),OR(G720="",G720=0)),1,IF(AND(OR(F720&lt;=Parámetros!$B$5,F720=0,F720=""),OR(G720&gt;Parámetros!$B$5,G720="",G720=0)),1,IF(AND(F720&gt;Parámetros!$B$5,F720&lt;=Parámetros!$D$5,OR(Listas!G720&gt;Parámetros!$B$5,G720="",G720=0)),1,0)))</f>
        <v>1</v>
      </c>
      <c r="I720" s="113">
        <f>+IF(AND(OR(F720="",F720=0),OR(G720="",G720=0)),1,IF(AND(OR(F720&lt;=Parámetros!$B$8,F720=0,F720=""),OR(G720&gt;Parámetros!$B$8,G720="",G720=0)),1,IF(AND(F720&gt;Parámetros!$B$8,F720&lt;=Parámetros!$D$8,OR(Listas!G720&gt;Parámetros!$B$8,G720="",G720=0)),1,0)))</f>
        <v>1</v>
      </c>
      <c r="J720" s="113">
        <f>IF(H720=1,
IF(AND(OR(F720=0,F720=""),OR(G720=0,G720="")),Parámetros!$D$5-Parámetros!$B$5+1,
IF(AND(OR(F720&lt;=Parámetros!$B$5,F720=0,F720=""),OR(G720&gt;Parámetros!$D$5,G720="",G720=0)),Parámetros!$D$5-Parámetros!$B$5+1,
IF(AND(OR(F720&lt;=Parámetros!$B$5,F720=0,F720=""),G720&lt;=Parámetros!$D$5),IF(OR(G720="",G720=0),Parámetros!$D$5-Parámetros!$B$5+1,G720-Parámetros!$B$5+1),
IF(AND(F720&gt;Parámetros!$B$5,OR(G720&gt;Parámetros!$D$5,G720="",G720=0)),Parámetros!$D$5-F720+1,
IF(AND(F720&gt;Parámetros!$B$5,G720&lt;=Parámetros!$D$5),G720-F720+1))))),0)
-
IF(H720=1,
COUNTIFS('Selección días no hábiles'!A:A,
IF(OR(F720=0,F720="",F720&lt;Parámetros!$B$5),"&gt;="&amp;Parámetros!$B$5,"&gt;="&amp;Listas!F720),
'Selección días no hábiles'!A:A,
IF(OR(G720=0,G720="",G720&gt;=Parámetros!$D$5),"&lt;="&amp;Parámetros!$D$5,"&lt;="&amp;Listas!G720),
'Selección días no hábiles'!C:C,"X"),0)</f>
        <v>43709</v>
      </c>
      <c r="K720" s="113">
        <f>IF(I720=1,
IF(AND(OR(F720=0,F720=""),OR(G720=0,G720="")),Parámetros!$D$8-Parámetros!$B$8+1,
IF(AND(F720&lt;=Parámetros!$B$8,OR(G720&gt;Parámetros!$D$8,G720="",G720=0)),Parámetros!$D$8-Parámetros!$B$8+1,
IF(AND(F720&lt;=Parámetros!$B$8,G720&lt;=Parámetros!$D$8),IF(OR(G720="",G720=0),Parámetros!$D$8-Parámetros!$B$8+1,G720-Parámetros!$B$8+1),
IF(AND(F720&gt;Parámetros!$B$8,OR(G720&gt;Parámetros!$D$8,G720="",G720=0)),Parámetros!$D$8-F720+1,
IF(AND(F720&gt;Parámetros!$B$8,G720&lt;=Parámetros!$D$8),G720-F720+1))))),0)
-
IF(I720=1,
COUNTIFS('Selección días no hábiles'!A:A,
IF(OR(F720=0,F720="",F720&lt;Parámetros!$B$8),"&gt;="&amp;Parámetros!$B$8,"&gt;="&amp;Listas!F720),
'Selección días no hábiles'!A:A,
IF(OR(G720=0,G720="",G720&gt;=Parámetros!$D$8),"&lt;="&amp;Parámetros!$D$8,"&lt;="&amp;Listas!G720),
'Selección días no hábiles'!C:C,"X"),0)</f>
        <v>1</v>
      </c>
    </row>
    <row r="721" spans="1:11">
      <c r="A721" s="23"/>
      <c r="B721" s="152">
        <v>35120682</v>
      </c>
      <c r="C721" s="153" t="s">
        <v>913</v>
      </c>
      <c r="D721" s="153" t="s">
        <v>1666</v>
      </c>
      <c r="E721" s="154" t="s">
        <v>238</v>
      </c>
      <c r="F721" s="146">
        <v>0</v>
      </c>
      <c r="G721" s="146">
        <v>0</v>
      </c>
      <c r="H721" s="113">
        <f>+IF(AND(OR(F721="",F721=0),OR(G721="",G721=0)),1,IF(AND(OR(F721&lt;=Parámetros!$B$5,F721=0,F721=""),OR(G721&gt;Parámetros!$B$5,G721="",G721=0)),1,IF(AND(F721&gt;Parámetros!$B$5,F721&lt;=Parámetros!$D$5,OR(Listas!G721&gt;Parámetros!$B$5,G721="",G721=0)),1,0)))</f>
        <v>1</v>
      </c>
      <c r="I721" s="113">
        <f>+IF(AND(OR(F721="",F721=0),OR(G721="",G721=0)),1,IF(AND(OR(F721&lt;=Parámetros!$B$8,F721=0,F721=""),OR(G721&gt;Parámetros!$B$8,G721="",G721=0)),1,IF(AND(F721&gt;Parámetros!$B$8,F721&lt;=Parámetros!$D$8,OR(Listas!G721&gt;Parámetros!$B$8,G721="",G721=0)),1,0)))</f>
        <v>1</v>
      </c>
      <c r="J721" s="113">
        <f>IF(H721=1,
IF(AND(OR(F721=0,F721=""),OR(G721=0,G721="")),Parámetros!$D$5-Parámetros!$B$5+1,
IF(AND(OR(F721&lt;=Parámetros!$B$5,F721=0,F721=""),OR(G721&gt;Parámetros!$D$5,G721="",G721=0)),Parámetros!$D$5-Parámetros!$B$5+1,
IF(AND(OR(F721&lt;=Parámetros!$B$5,F721=0,F721=""),G721&lt;=Parámetros!$D$5),IF(OR(G721="",G721=0),Parámetros!$D$5-Parámetros!$B$5+1,G721-Parámetros!$B$5+1),
IF(AND(F721&gt;Parámetros!$B$5,OR(G721&gt;Parámetros!$D$5,G721="",G721=0)),Parámetros!$D$5-F721+1,
IF(AND(F721&gt;Parámetros!$B$5,G721&lt;=Parámetros!$D$5),G721-F721+1))))),0)
-
IF(H721=1,
COUNTIFS('Selección días no hábiles'!A:A,
IF(OR(F721=0,F721="",F721&lt;Parámetros!$B$5),"&gt;="&amp;Parámetros!$B$5,"&gt;="&amp;Listas!F721),
'Selección días no hábiles'!A:A,
IF(OR(G721=0,G721="",G721&gt;=Parámetros!$D$5),"&lt;="&amp;Parámetros!$D$5,"&lt;="&amp;Listas!G721),
'Selección días no hábiles'!C:C,"X"),0)</f>
        <v>43709</v>
      </c>
      <c r="K721" s="113">
        <f>IF(I721=1,
IF(AND(OR(F721=0,F721=""),OR(G721=0,G721="")),Parámetros!$D$8-Parámetros!$B$8+1,
IF(AND(F721&lt;=Parámetros!$B$8,OR(G721&gt;Parámetros!$D$8,G721="",G721=0)),Parámetros!$D$8-Parámetros!$B$8+1,
IF(AND(F721&lt;=Parámetros!$B$8,G721&lt;=Parámetros!$D$8),IF(OR(G721="",G721=0),Parámetros!$D$8-Parámetros!$B$8+1,G721-Parámetros!$B$8+1),
IF(AND(F721&gt;Parámetros!$B$8,OR(G721&gt;Parámetros!$D$8,G721="",G721=0)),Parámetros!$D$8-F721+1,
IF(AND(F721&gt;Parámetros!$B$8,G721&lt;=Parámetros!$D$8),G721-F721+1))))),0)
-
IF(I721=1,
COUNTIFS('Selección días no hábiles'!A:A,
IF(OR(F721=0,F721="",F721&lt;Parámetros!$B$8),"&gt;="&amp;Parámetros!$B$8,"&gt;="&amp;Listas!F721),
'Selección días no hábiles'!A:A,
IF(OR(G721=0,G721="",G721&gt;=Parámetros!$D$8),"&lt;="&amp;Parámetros!$D$8,"&lt;="&amp;Listas!G721),
'Selección días no hábiles'!C:C,"X"),0)</f>
        <v>1</v>
      </c>
    </row>
    <row r="722" spans="1:11">
      <c r="A722" s="23"/>
      <c r="B722" s="152">
        <v>25629432</v>
      </c>
      <c r="C722" s="153" t="s">
        <v>914</v>
      </c>
      <c r="D722" s="153" t="s">
        <v>1943</v>
      </c>
      <c r="E722" s="154" t="s">
        <v>238</v>
      </c>
      <c r="F722" s="146">
        <v>0</v>
      </c>
      <c r="G722" s="146">
        <v>0</v>
      </c>
      <c r="H722" s="113">
        <f>+IF(AND(OR(F722="",F722=0),OR(G722="",G722=0)),1,IF(AND(OR(F722&lt;=Parámetros!$B$5,F722=0,F722=""),OR(G722&gt;Parámetros!$B$5,G722="",G722=0)),1,IF(AND(F722&gt;Parámetros!$B$5,F722&lt;=Parámetros!$D$5,OR(Listas!G722&gt;Parámetros!$B$5,G722="",G722=0)),1,0)))</f>
        <v>1</v>
      </c>
      <c r="I722" s="113">
        <f>+IF(AND(OR(F722="",F722=0),OR(G722="",G722=0)),1,IF(AND(OR(F722&lt;=Parámetros!$B$8,F722=0,F722=""),OR(G722&gt;Parámetros!$B$8,G722="",G722=0)),1,IF(AND(F722&gt;Parámetros!$B$8,F722&lt;=Parámetros!$D$8,OR(Listas!G722&gt;Parámetros!$B$8,G722="",G722=0)),1,0)))</f>
        <v>1</v>
      </c>
      <c r="J722" s="113">
        <f>IF(H722=1,
IF(AND(OR(F722=0,F722=""),OR(G722=0,G722="")),Parámetros!$D$5-Parámetros!$B$5+1,
IF(AND(OR(F722&lt;=Parámetros!$B$5,F722=0,F722=""),OR(G722&gt;Parámetros!$D$5,G722="",G722=0)),Parámetros!$D$5-Parámetros!$B$5+1,
IF(AND(OR(F722&lt;=Parámetros!$B$5,F722=0,F722=""),G722&lt;=Parámetros!$D$5),IF(OR(G722="",G722=0),Parámetros!$D$5-Parámetros!$B$5+1,G722-Parámetros!$B$5+1),
IF(AND(F722&gt;Parámetros!$B$5,OR(G722&gt;Parámetros!$D$5,G722="",G722=0)),Parámetros!$D$5-F722+1,
IF(AND(F722&gt;Parámetros!$B$5,G722&lt;=Parámetros!$D$5),G722-F722+1))))),0)
-
IF(H722=1,
COUNTIFS('Selección días no hábiles'!A:A,
IF(OR(F722=0,F722="",F722&lt;Parámetros!$B$5),"&gt;="&amp;Parámetros!$B$5,"&gt;="&amp;Listas!F722),
'Selección días no hábiles'!A:A,
IF(OR(G722=0,G722="",G722&gt;=Parámetros!$D$5),"&lt;="&amp;Parámetros!$D$5,"&lt;="&amp;Listas!G722),
'Selección días no hábiles'!C:C,"X"),0)</f>
        <v>43709</v>
      </c>
      <c r="K722" s="113">
        <f>IF(I722=1,
IF(AND(OR(F722=0,F722=""),OR(G722=0,G722="")),Parámetros!$D$8-Parámetros!$B$8+1,
IF(AND(F722&lt;=Parámetros!$B$8,OR(G722&gt;Parámetros!$D$8,G722="",G722=0)),Parámetros!$D$8-Parámetros!$B$8+1,
IF(AND(F722&lt;=Parámetros!$B$8,G722&lt;=Parámetros!$D$8),IF(OR(G722="",G722=0),Parámetros!$D$8-Parámetros!$B$8+1,G722-Parámetros!$B$8+1),
IF(AND(F722&gt;Parámetros!$B$8,OR(G722&gt;Parámetros!$D$8,G722="",G722=0)),Parámetros!$D$8-F722+1,
IF(AND(F722&gt;Parámetros!$B$8,G722&lt;=Parámetros!$D$8),G722-F722+1))))),0)
-
IF(I722=1,
COUNTIFS('Selección días no hábiles'!A:A,
IF(OR(F722=0,F722="",F722&lt;Parámetros!$B$8),"&gt;="&amp;Parámetros!$B$8,"&gt;="&amp;Listas!F722),
'Selección días no hábiles'!A:A,
IF(OR(G722=0,G722="",G722&gt;=Parámetros!$D$8),"&lt;="&amp;Parámetros!$D$8,"&lt;="&amp;Listas!G722),
'Selección días no hábiles'!C:C,"X"),0)</f>
        <v>1</v>
      </c>
    </row>
    <row r="723" spans="1:11">
      <c r="A723" s="23"/>
      <c r="B723" s="152">
        <v>11555521</v>
      </c>
      <c r="C723" s="153" t="s">
        <v>915</v>
      </c>
      <c r="D723" s="153" t="s">
        <v>1944</v>
      </c>
      <c r="E723" s="154" t="s">
        <v>238</v>
      </c>
      <c r="F723" s="146">
        <v>0</v>
      </c>
      <c r="G723" s="146">
        <v>0</v>
      </c>
      <c r="H723" s="113">
        <f>+IF(AND(OR(F723="",F723=0),OR(G723="",G723=0)),1,IF(AND(OR(F723&lt;=Parámetros!$B$5,F723=0,F723=""),OR(G723&gt;Parámetros!$B$5,G723="",G723=0)),1,IF(AND(F723&gt;Parámetros!$B$5,F723&lt;=Parámetros!$D$5,OR(Listas!G723&gt;Parámetros!$B$5,G723="",G723=0)),1,0)))</f>
        <v>1</v>
      </c>
      <c r="I723" s="113">
        <f>+IF(AND(OR(F723="",F723=0),OR(G723="",G723=0)),1,IF(AND(OR(F723&lt;=Parámetros!$B$8,F723=0,F723=""),OR(G723&gt;Parámetros!$B$8,G723="",G723=0)),1,IF(AND(F723&gt;Parámetros!$B$8,F723&lt;=Parámetros!$D$8,OR(Listas!G723&gt;Parámetros!$B$8,G723="",G723=0)),1,0)))</f>
        <v>1</v>
      </c>
      <c r="J723" s="113">
        <f>IF(H723=1,
IF(AND(OR(F723=0,F723=""),OR(G723=0,G723="")),Parámetros!$D$5-Parámetros!$B$5+1,
IF(AND(OR(F723&lt;=Parámetros!$B$5,F723=0,F723=""),OR(G723&gt;Parámetros!$D$5,G723="",G723=0)),Parámetros!$D$5-Parámetros!$B$5+1,
IF(AND(OR(F723&lt;=Parámetros!$B$5,F723=0,F723=""),G723&lt;=Parámetros!$D$5),IF(OR(G723="",G723=0),Parámetros!$D$5-Parámetros!$B$5+1,G723-Parámetros!$B$5+1),
IF(AND(F723&gt;Parámetros!$B$5,OR(G723&gt;Parámetros!$D$5,G723="",G723=0)),Parámetros!$D$5-F723+1,
IF(AND(F723&gt;Parámetros!$B$5,G723&lt;=Parámetros!$D$5),G723-F723+1))))),0)
-
IF(H723=1,
COUNTIFS('Selección días no hábiles'!A:A,
IF(OR(F723=0,F723="",F723&lt;Parámetros!$B$5),"&gt;="&amp;Parámetros!$B$5,"&gt;="&amp;Listas!F723),
'Selección días no hábiles'!A:A,
IF(OR(G723=0,G723="",G723&gt;=Parámetros!$D$5),"&lt;="&amp;Parámetros!$D$5,"&lt;="&amp;Listas!G723),
'Selección días no hábiles'!C:C,"X"),0)</f>
        <v>43709</v>
      </c>
      <c r="K723" s="113">
        <f>IF(I723=1,
IF(AND(OR(F723=0,F723=""),OR(G723=0,G723="")),Parámetros!$D$8-Parámetros!$B$8+1,
IF(AND(F723&lt;=Parámetros!$B$8,OR(G723&gt;Parámetros!$D$8,G723="",G723=0)),Parámetros!$D$8-Parámetros!$B$8+1,
IF(AND(F723&lt;=Parámetros!$B$8,G723&lt;=Parámetros!$D$8),IF(OR(G723="",G723=0),Parámetros!$D$8-Parámetros!$B$8+1,G723-Parámetros!$B$8+1),
IF(AND(F723&gt;Parámetros!$B$8,OR(G723&gt;Parámetros!$D$8,G723="",G723=0)),Parámetros!$D$8-F723+1,
IF(AND(F723&gt;Parámetros!$B$8,G723&lt;=Parámetros!$D$8),G723-F723+1))))),0)
-
IF(I723=1,
COUNTIFS('Selección días no hábiles'!A:A,
IF(OR(F723=0,F723="",F723&lt;Parámetros!$B$8),"&gt;="&amp;Parámetros!$B$8,"&gt;="&amp;Listas!F723),
'Selección días no hábiles'!A:A,
IF(OR(G723=0,G723="",G723&gt;=Parámetros!$D$8),"&lt;="&amp;Parámetros!$D$8,"&lt;="&amp;Listas!G723),
'Selección días no hábiles'!C:C,"X"),0)</f>
        <v>1</v>
      </c>
    </row>
    <row r="724" spans="1:11">
      <c r="A724" s="23"/>
      <c r="B724" s="152">
        <v>27297099</v>
      </c>
      <c r="C724" s="153" t="s">
        <v>916</v>
      </c>
      <c r="D724" s="153" t="s">
        <v>1945</v>
      </c>
      <c r="E724" s="154" t="s">
        <v>238</v>
      </c>
      <c r="F724" s="146">
        <v>0</v>
      </c>
      <c r="G724" s="146">
        <v>0</v>
      </c>
      <c r="H724" s="113">
        <f>+IF(AND(OR(F724="",F724=0),OR(G724="",G724=0)),1,IF(AND(OR(F724&lt;=Parámetros!$B$5,F724=0,F724=""),OR(G724&gt;Parámetros!$B$5,G724="",G724=0)),1,IF(AND(F724&gt;Parámetros!$B$5,F724&lt;=Parámetros!$D$5,OR(Listas!G724&gt;Parámetros!$B$5,G724="",G724=0)),1,0)))</f>
        <v>1</v>
      </c>
      <c r="I724" s="113">
        <f>+IF(AND(OR(F724="",F724=0),OR(G724="",G724=0)),1,IF(AND(OR(F724&lt;=Parámetros!$B$8,F724=0,F724=""),OR(G724&gt;Parámetros!$B$8,G724="",G724=0)),1,IF(AND(F724&gt;Parámetros!$B$8,F724&lt;=Parámetros!$D$8,OR(Listas!G724&gt;Parámetros!$B$8,G724="",G724=0)),1,0)))</f>
        <v>1</v>
      </c>
      <c r="J724" s="113">
        <f>IF(H724=1,
IF(AND(OR(F724=0,F724=""),OR(G724=0,G724="")),Parámetros!$D$5-Parámetros!$B$5+1,
IF(AND(OR(F724&lt;=Parámetros!$B$5,F724=0,F724=""),OR(G724&gt;Parámetros!$D$5,G724="",G724=0)),Parámetros!$D$5-Parámetros!$B$5+1,
IF(AND(OR(F724&lt;=Parámetros!$B$5,F724=0,F724=""),G724&lt;=Parámetros!$D$5),IF(OR(G724="",G724=0),Parámetros!$D$5-Parámetros!$B$5+1,G724-Parámetros!$B$5+1),
IF(AND(F724&gt;Parámetros!$B$5,OR(G724&gt;Parámetros!$D$5,G724="",G724=0)),Parámetros!$D$5-F724+1,
IF(AND(F724&gt;Parámetros!$B$5,G724&lt;=Parámetros!$D$5),G724-F724+1))))),0)
-
IF(H724=1,
COUNTIFS('Selección días no hábiles'!A:A,
IF(OR(F724=0,F724="",F724&lt;Parámetros!$B$5),"&gt;="&amp;Parámetros!$B$5,"&gt;="&amp;Listas!F724),
'Selección días no hábiles'!A:A,
IF(OR(G724=0,G724="",G724&gt;=Parámetros!$D$5),"&lt;="&amp;Parámetros!$D$5,"&lt;="&amp;Listas!G724),
'Selección días no hábiles'!C:C,"X"),0)</f>
        <v>43709</v>
      </c>
      <c r="K724" s="113">
        <f>IF(I724=1,
IF(AND(OR(F724=0,F724=""),OR(G724=0,G724="")),Parámetros!$D$8-Parámetros!$B$8+1,
IF(AND(F724&lt;=Parámetros!$B$8,OR(G724&gt;Parámetros!$D$8,G724="",G724=0)),Parámetros!$D$8-Parámetros!$B$8+1,
IF(AND(F724&lt;=Parámetros!$B$8,G724&lt;=Parámetros!$D$8),IF(OR(G724="",G724=0),Parámetros!$D$8-Parámetros!$B$8+1,G724-Parámetros!$B$8+1),
IF(AND(F724&gt;Parámetros!$B$8,OR(G724&gt;Parámetros!$D$8,G724="",G724=0)),Parámetros!$D$8-F724+1,
IF(AND(F724&gt;Parámetros!$B$8,G724&lt;=Parámetros!$D$8),G724-F724+1))))),0)
-
IF(I724=1,
COUNTIFS('Selección días no hábiles'!A:A,
IF(OR(F724=0,F724="",F724&lt;Parámetros!$B$8),"&gt;="&amp;Parámetros!$B$8,"&gt;="&amp;Listas!F724),
'Selección días no hábiles'!A:A,
IF(OR(G724=0,G724="",G724&gt;=Parámetros!$D$8),"&lt;="&amp;Parámetros!$D$8,"&lt;="&amp;Listas!G724),
'Selección días no hábiles'!C:C,"X"),0)</f>
        <v>1</v>
      </c>
    </row>
    <row r="725" spans="1:11">
      <c r="A725" s="23"/>
      <c r="B725" s="152">
        <v>5885160</v>
      </c>
      <c r="C725" s="153" t="s">
        <v>917</v>
      </c>
      <c r="D725" s="153" t="s">
        <v>1946</v>
      </c>
      <c r="E725" s="154" t="s">
        <v>237</v>
      </c>
      <c r="F725" s="146">
        <v>0</v>
      </c>
      <c r="G725" s="146">
        <v>0</v>
      </c>
      <c r="H725" s="113">
        <f>+IF(AND(OR(F725="",F725=0),OR(G725="",G725=0)),1,IF(AND(OR(F725&lt;=Parámetros!$B$5,F725=0,F725=""),OR(G725&gt;Parámetros!$B$5,G725="",G725=0)),1,IF(AND(F725&gt;Parámetros!$B$5,F725&lt;=Parámetros!$D$5,OR(Listas!G725&gt;Parámetros!$B$5,G725="",G725=0)),1,0)))</f>
        <v>1</v>
      </c>
      <c r="I725" s="113">
        <f>+IF(AND(OR(F725="",F725=0),OR(G725="",G725=0)),1,IF(AND(OR(F725&lt;=Parámetros!$B$8,F725=0,F725=""),OR(G725&gt;Parámetros!$B$8,G725="",G725=0)),1,IF(AND(F725&gt;Parámetros!$B$8,F725&lt;=Parámetros!$D$8,OR(Listas!G725&gt;Parámetros!$B$8,G725="",G725=0)),1,0)))</f>
        <v>1</v>
      </c>
      <c r="J725" s="113">
        <f>IF(H725=1,
IF(AND(OR(F725=0,F725=""),OR(G725=0,G725="")),Parámetros!$D$5-Parámetros!$B$5+1,
IF(AND(OR(F725&lt;=Parámetros!$B$5,F725=0,F725=""),OR(G725&gt;Parámetros!$D$5,G725="",G725=0)),Parámetros!$D$5-Parámetros!$B$5+1,
IF(AND(OR(F725&lt;=Parámetros!$B$5,F725=0,F725=""),G725&lt;=Parámetros!$D$5),IF(OR(G725="",G725=0),Parámetros!$D$5-Parámetros!$B$5+1,G725-Parámetros!$B$5+1),
IF(AND(F725&gt;Parámetros!$B$5,OR(G725&gt;Parámetros!$D$5,G725="",G725=0)),Parámetros!$D$5-F725+1,
IF(AND(F725&gt;Parámetros!$B$5,G725&lt;=Parámetros!$D$5),G725-F725+1))))),0)
-
IF(H725=1,
COUNTIFS('Selección días no hábiles'!A:A,
IF(OR(F725=0,F725="",F725&lt;Parámetros!$B$5),"&gt;="&amp;Parámetros!$B$5,"&gt;="&amp;Listas!F725),
'Selección días no hábiles'!A:A,
IF(OR(G725=0,G725="",G725&gt;=Parámetros!$D$5),"&lt;="&amp;Parámetros!$D$5,"&lt;="&amp;Listas!G725),
'Selección días no hábiles'!C:C,"X"),0)</f>
        <v>43709</v>
      </c>
      <c r="K725" s="113">
        <f>IF(I725=1,
IF(AND(OR(F725=0,F725=""),OR(G725=0,G725="")),Parámetros!$D$8-Parámetros!$B$8+1,
IF(AND(F725&lt;=Parámetros!$B$8,OR(G725&gt;Parámetros!$D$8,G725="",G725=0)),Parámetros!$D$8-Parámetros!$B$8+1,
IF(AND(F725&lt;=Parámetros!$B$8,G725&lt;=Parámetros!$D$8),IF(OR(G725="",G725=0),Parámetros!$D$8-Parámetros!$B$8+1,G725-Parámetros!$B$8+1),
IF(AND(F725&gt;Parámetros!$B$8,OR(G725&gt;Parámetros!$D$8,G725="",G725=0)),Parámetros!$D$8-F725+1,
IF(AND(F725&gt;Parámetros!$B$8,G725&lt;=Parámetros!$D$8),G725-F725+1))))),0)
-
IF(I725=1,
COUNTIFS('Selección días no hábiles'!A:A,
IF(OR(F725=0,F725="",F725&lt;Parámetros!$B$8),"&gt;="&amp;Parámetros!$B$8,"&gt;="&amp;Listas!F725),
'Selección días no hábiles'!A:A,
IF(OR(G725=0,G725="",G725&gt;=Parámetros!$D$8),"&lt;="&amp;Parámetros!$D$8,"&lt;="&amp;Listas!G725),
'Selección días no hábiles'!C:C,"X"),0)</f>
        <v>1</v>
      </c>
    </row>
    <row r="726" spans="1:11">
      <c r="A726" s="23"/>
      <c r="B726" s="152">
        <v>95660734</v>
      </c>
      <c r="C726" s="153" t="s">
        <v>918</v>
      </c>
      <c r="D726" s="153" t="s">
        <v>1947</v>
      </c>
      <c r="E726" s="154" t="s">
        <v>237</v>
      </c>
      <c r="F726" s="146">
        <v>0</v>
      </c>
      <c r="G726" s="146">
        <v>0</v>
      </c>
      <c r="H726" s="113">
        <f>+IF(AND(OR(F726="",F726=0),OR(G726="",G726=0)),1,IF(AND(OR(F726&lt;=Parámetros!$B$5,F726=0,F726=""),OR(G726&gt;Parámetros!$B$5,G726="",G726=0)),1,IF(AND(F726&gt;Parámetros!$B$5,F726&lt;=Parámetros!$D$5,OR(Listas!G726&gt;Parámetros!$B$5,G726="",G726=0)),1,0)))</f>
        <v>1</v>
      </c>
      <c r="I726" s="113">
        <f>+IF(AND(OR(F726="",F726=0),OR(G726="",G726=0)),1,IF(AND(OR(F726&lt;=Parámetros!$B$8,F726=0,F726=""),OR(G726&gt;Parámetros!$B$8,G726="",G726=0)),1,IF(AND(F726&gt;Parámetros!$B$8,F726&lt;=Parámetros!$D$8,OR(Listas!G726&gt;Parámetros!$B$8,G726="",G726=0)),1,0)))</f>
        <v>1</v>
      </c>
      <c r="J726" s="113">
        <f>IF(H726=1,
IF(AND(OR(F726=0,F726=""),OR(G726=0,G726="")),Parámetros!$D$5-Parámetros!$B$5+1,
IF(AND(OR(F726&lt;=Parámetros!$B$5,F726=0,F726=""),OR(G726&gt;Parámetros!$D$5,G726="",G726=0)),Parámetros!$D$5-Parámetros!$B$5+1,
IF(AND(OR(F726&lt;=Parámetros!$B$5,F726=0,F726=""),G726&lt;=Parámetros!$D$5),IF(OR(G726="",G726=0),Parámetros!$D$5-Parámetros!$B$5+1,G726-Parámetros!$B$5+1),
IF(AND(F726&gt;Parámetros!$B$5,OR(G726&gt;Parámetros!$D$5,G726="",G726=0)),Parámetros!$D$5-F726+1,
IF(AND(F726&gt;Parámetros!$B$5,G726&lt;=Parámetros!$D$5),G726-F726+1))))),0)
-
IF(H726=1,
COUNTIFS('Selección días no hábiles'!A:A,
IF(OR(F726=0,F726="",F726&lt;Parámetros!$B$5),"&gt;="&amp;Parámetros!$B$5,"&gt;="&amp;Listas!F726),
'Selección días no hábiles'!A:A,
IF(OR(G726=0,G726="",G726&gt;=Parámetros!$D$5),"&lt;="&amp;Parámetros!$D$5,"&lt;="&amp;Listas!G726),
'Selección días no hábiles'!C:C,"X"),0)</f>
        <v>43709</v>
      </c>
      <c r="K726" s="113">
        <f>IF(I726=1,
IF(AND(OR(F726=0,F726=""),OR(G726=0,G726="")),Parámetros!$D$8-Parámetros!$B$8+1,
IF(AND(F726&lt;=Parámetros!$B$8,OR(G726&gt;Parámetros!$D$8,G726="",G726=0)),Parámetros!$D$8-Parámetros!$B$8+1,
IF(AND(F726&lt;=Parámetros!$B$8,G726&lt;=Parámetros!$D$8),IF(OR(G726="",G726=0),Parámetros!$D$8-Parámetros!$B$8+1,G726-Parámetros!$B$8+1),
IF(AND(F726&gt;Parámetros!$B$8,OR(G726&gt;Parámetros!$D$8,G726="",G726=0)),Parámetros!$D$8-F726+1,
IF(AND(F726&gt;Parámetros!$B$8,G726&lt;=Parámetros!$D$8),G726-F726+1))))),0)
-
IF(I726=1,
COUNTIFS('Selección días no hábiles'!A:A,
IF(OR(F726=0,F726="",F726&lt;Parámetros!$B$8),"&gt;="&amp;Parámetros!$B$8,"&gt;="&amp;Listas!F726),
'Selección días no hábiles'!A:A,
IF(OR(G726=0,G726="",G726&gt;=Parámetros!$D$8),"&lt;="&amp;Parámetros!$D$8,"&lt;="&amp;Listas!G726),
'Selección días no hábiles'!C:C,"X"),0)</f>
        <v>1</v>
      </c>
    </row>
    <row r="727" spans="1:11">
      <c r="A727" s="23"/>
      <c r="B727" s="152">
        <v>29387465</v>
      </c>
      <c r="C727" s="153" t="s">
        <v>919</v>
      </c>
      <c r="D727" s="153" t="s">
        <v>1948</v>
      </c>
      <c r="E727" s="154" t="s">
        <v>237</v>
      </c>
      <c r="F727" s="146">
        <v>0</v>
      </c>
      <c r="G727" s="146">
        <v>0</v>
      </c>
      <c r="H727" s="113">
        <f>+IF(AND(OR(F727="",F727=0),OR(G727="",G727=0)),1,IF(AND(OR(F727&lt;=Parámetros!$B$5,F727=0,F727=""),OR(G727&gt;Parámetros!$B$5,G727="",G727=0)),1,IF(AND(F727&gt;Parámetros!$B$5,F727&lt;=Parámetros!$D$5,OR(Listas!G727&gt;Parámetros!$B$5,G727="",G727=0)),1,0)))</f>
        <v>1</v>
      </c>
      <c r="I727" s="113">
        <f>+IF(AND(OR(F727="",F727=0),OR(G727="",G727=0)),1,IF(AND(OR(F727&lt;=Parámetros!$B$8,F727=0,F727=""),OR(G727&gt;Parámetros!$B$8,G727="",G727=0)),1,IF(AND(F727&gt;Parámetros!$B$8,F727&lt;=Parámetros!$D$8,OR(Listas!G727&gt;Parámetros!$B$8,G727="",G727=0)),1,0)))</f>
        <v>1</v>
      </c>
      <c r="J727" s="113">
        <f>IF(H727=1,
IF(AND(OR(F727=0,F727=""),OR(G727=0,G727="")),Parámetros!$D$5-Parámetros!$B$5+1,
IF(AND(OR(F727&lt;=Parámetros!$B$5,F727=0,F727=""),OR(G727&gt;Parámetros!$D$5,G727="",G727=0)),Parámetros!$D$5-Parámetros!$B$5+1,
IF(AND(OR(F727&lt;=Parámetros!$B$5,F727=0,F727=""),G727&lt;=Parámetros!$D$5),IF(OR(G727="",G727=0),Parámetros!$D$5-Parámetros!$B$5+1,G727-Parámetros!$B$5+1),
IF(AND(F727&gt;Parámetros!$B$5,OR(G727&gt;Parámetros!$D$5,G727="",G727=0)),Parámetros!$D$5-F727+1,
IF(AND(F727&gt;Parámetros!$B$5,G727&lt;=Parámetros!$D$5),G727-F727+1))))),0)
-
IF(H727=1,
COUNTIFS('Selección días no hábiles'!A:A,
IF(OR(F727=0,F727="",F727&lt;Parámetros!$B$5),"&gt;="&amp;Parámetros!$B$5,"&gt;="&amp;Listas!F727),
'Selección días no hábiles'!A:A,
IF(OR(G727=0,G727="",G727&gt;=Parámetros!$D$5),"&lt;="&amp;Parámetros!$D$5,"&lt;="&amp;Listas!G727),
'Selección días no hábiles'!C:C,"X"),0)</f>
        <v>43709</v>
      </c>
      <c r="K727" s="113">
        <f>IF(I727=1,
IF(AND(OR(F727=0,F727=""),OR(G727=0,G727="")),Parámetros!$D$8-Parámetros!$B$8+1,
IF(AND(F727&lt;=Parámetros!$B$8,OR(G727&gt;Parámetros!$D$8,G727="",G727=0)),Parámetros!$D$8-Parámetros!$B$8+1,
IF(AND(F727&lt;=Parámetros!$B$8,G727&lt;=Parámetros!$D$8),IF(OR(G727="",G727=0),Parámetros!$D$8-Parámetros!$B$8+1,G727-Parámetros!$B$8+1),
IF(AND(F727&gt;Parámetros!$B$8,OR(G727&gt;Parámetros!$D$8,G727="",G727=0)),Parámetros!$D$8-F727+1,
IF(AND(F727&gt;Parámetros!$B$8,G727&lt;=Parámetros!$D$8),G727-F727+1))))),0)
-
IF(I727=1,
COUNTIFS('Selección días no hábiles'!A:A,
IF(OR(F727=0,F727="",F727&lt;Parámetros!$B$8),"&gt;="&amp;Parámetros!$B$8,"&gt;="&amp;Listas!F727),
'Selección días no hábiles'!A:A,
IF(OR(G727=0,G727="",G727&gt;=Parámetros!$D$8),"&lt;="&amp;Parámetros!$D$8,"&lt;="&amp;Listas!G727),
'Selección días no hábiles'!C:C,"X"),0)</f>
        <v>1</v>
      </c>
    </row>
    <row r="728" spans="1:11">
      <c r="A728" s="23"/>
      <c r="B728" s="152">
        <v>27205011</v>
      </c>
      <c r="C728" s="153" t="s">
        <v>920</v>
      </c>
      <c r="D728" s="153" t="s">
        <v>1707</v>
      </c>
      <c r="E728" s="154" t="s">
        <v>237</v>
      </c>
      <c r="F728" s="146">
        <v>0</v>
      </c>
      <c r="G728" s="146">
        <v>0</v>
      </c>
      <c r="H728" s="113">
        <f>+IF(AND(OR(F728="",F728=0),OR(G728="",G728=0)),1,IF(AND(OR(F728&lt;=Parámetros!$B$5,F728=0,F728=""),OR(G728&gt;Parámetros!$B$5,G728="",G728=0)),1,IF(AND(F728&gt;Parámetros!$B$5,F728&lt;=Parámetros!$D$5,OR(Listas!G728&gt;Parámetros!$B$5,G728="",G728=0)),1,0)))</f>
        <v>1</v>
      </c>
      <c r="I728" s="113">
        <f>+IF(AND(OR(F728="",F728=0),OR(G728="",G728=0)),1,IF(AND(OR(F728&lt;=Parámetros!$B$8,F728=0,F728=""),OR(G728&gt;Parámetros!$B$8,G728="",G728=0)),1,IF(AND(F728&gt;Parámetros!$B$8,F728&lt;=Parámetros!$D$8,OR(Listas!G728&gt;Parámetros!$B$8,G728="",G728=0)),1,0)))</f>
        <v>1</v>
      </c>
      <c r="J728" s="113">
        <f>IF(H728=1,
IF(AND(OR(F728=0,F728=""),OR(G728=0,G728="")),Parámetros!$D$5-Parámetros!$B$5+1,
IF(AND(OR(F728&lt;=Parámetros!$B$5,F728=0,F728=""),OR(G728&gt;Parámetros!$D$5,G728="",G728=0)),Parámetros!$D$5-Parámetros!$B$5+1,
IF(AND(OR(F728&lt;=Parámetros!$B$5,F728=0,F728=""),G728&lt;=Parámetros!$D$5),IF(OR(G728="",G728=0),Parámetros!$D$5-Parámetros!$B$5+1,G728-Parámetros!$B$5+1),
IF(AND(F728&gt;Parámetros!$B$5,OR(G728&gt;Parámetros!$D$5,G728="",G728=0)),Parámetros!$D$5-F728+1,
IF(AND(F728&gt;Parámetros!$B$5,G728&lt;=Parámetros!$D$5),G728-F728+1))))),0)
-
IF(H728=1,
COUNTIFS('Selección días no hábiles'!A:A,
IF(OR(F728=0,F728="",F728&lt;Parámetros!$B$5),"&gt;="&amp;Parámetros!$B$5,"&gt;="&amp;Listas!F728),
'Selección días no hábiles'!A:A,
IF(OR(G728=0,G728="",G728&gt;=Parámetros!$D$5),"&lt;="&amp;Parámetros!$D$5,"&lt;="&amp;Listas!G728),
'Selección días no hábiles'!C:C,"X"),0)</f>
        <v>43709</v>
      </c>
      <c r="K728" s="113">
        <f>IF(I728=1,
IF(AND(OR(F728=0,F728=""),OR(G728=0,G728="")),Parámetros!$D$8-Parámetros!$B$8+1,
IF(AND(F728&lt;=Parámetros!$B$8,OR(G728&gt;Parámetros!$D$8,G728="",G728=0)),Parámetros!$D$8-Parámetros!$B$8+1,
IF(AND(F728&lt;=Parámetros!$B$8,G728&lt;=Parámetros!$D$8),IF(OR(G728="",G728=0),Parámetros!$D$8-Parámetros!$B$8+1,G728-Parámetros!$B$8+1),
IF(AND(F728&gt;Parámetros!$B$8,OR(G728&gt;Parámetros!$D$8,G728="",G728=0)),Parámetros!$D$8-F728+1,
IF(AND(F728&gt;Parámetros!$B$8,G728&lt;=Parámetros!$D$8),G728-F728+1))))),0)
-
IF(I728=1,
COUNTIFS('Selección días no hábiles'!A:A,
IF(OR(F728=0,F728="",F728&lt;Parámetros!$B$8),"&gt;="&amp;Parámetros!$B$8,"&gt;="&amp;Listas!F728),
'Selección días no hábiles'!A:A,
IF(OR(G728=0,G728="",G728&gt;=Parámetros!$D$8),"&lt;="&amp;Parámetros!$D$8,"&lt;="&amp;Listas!G728),
'Selección días no hábiles'!C:C,"X"),0)</f>
        <v>1</v>
      </c>
    </row>
    <row r="729" spans="1:11">
      <c r="A729" s="23"/>
      <c r="B729" s="152">
        <v>22620151</v>
      </c>
      <c r="C729" s="153" t="s">
        <v>921</v>
      </c>
      <c r="D729" s="153" t="s">
        <v>1949</v>
      </c>
      <c r="E729" s="154" t="s">
        <v>237</v>
      </c>
      <c r="F729" s="146">
        <v>0</v>
      </c>
      <c r="G729" s="146">
        <v>0</v>
      </c>
      <c r="H729" s="113">
        <f>+IF(AND(OR(F729="",F729=0),OR(G729="",G729=0)),1,IF(AND(OR(F729&lt;=Parámetros!$B$5,F729=0,F729=""),OR(G729&gt;Parámetros!$B$5,G729="",G729=0)),1,IF(AND(F729&gt;Parámetros!$B$5,F729&lt;=Parámetros!$D$5,OR(Listas!G729&gt;Parámetros!$B$5,G729="",G729=0)),1,0)))</f>
        <v>1</v>
      </c>
      <c r="I729" s="113">
        <f>+IF(AND(OR(F729="",F729=0),OR(G729="",G729=0)),1,IF(AND(OR(F729&lt;=Parámetros!$B$8,F729=0,F729=""),OR(G729&gt;Parámetros!$B$8,G729="",G729=0)),1,IF(AND(F729&gt;Parámetros!$B$8,F729&lt;=Parámetros!$D$8,OR(Listas!G729&gt;Parámetros!$B$8,G729="",G729=0)),1,0)))</f>
        <v>1</v>
      </c>
      <c r="J729" s="113">
        <f>IF(H729=1,
IF(AND(OR(F729=0,F729=""),OR(G729=0,G729="")),Parámetros!$D$5-Parámetros!$B$5+1,
IF(AND(OR(F729&lt;=Parámetros!$B$5,F729=0,F729=""),OR(G729&gt;Parámetros!$D$5,G729="",G729=0)),Parámetros!$D$5-Parámetros!$B$5+1,
IF(AND(OR(F729&lt;=Parámetros!$B$5,F729=0,F729=""),G729&lt;=Parámetros!$D$5),IF(OR(G729="",G729=0),Parámetros!$D$5-Parámetros!$B$5+1,G729-Parámetros!$B$5+1),
IF(AND(F729&gt;Parámetros!$B$5,OR(G729&gt;Parámetros!$D$5,G729="",G729=0)),Parámetros!$D$5-F729+1,
IF(AND(F729&gt;Parámetros!$B$5,G729&lt;=Parámetros!$D$5),G729-F729+1))))),0)
-
IF(H729=1,
COUNTIFS('Selección días no hábiles'!A:A,
IF(OR(F729=0,F729="",F729&lt;Parámetros!$B$5),"&gt;="&amp;Parámetros!$B$5,"&gt;="&amp;Listas!F729),
'Selección días no hábiles'!A:A,
IF(OR(G729=0,G729="",G729&gt;=Parámetros!$D$5),"&lt;="&amp;Parámetros!$D$5,"&lt;="&amp;Listas!G729),
'Selección días no hábiles'!C:C,"X"),0)</f>
        <v>43709</v>
      </c>
      <c r="K729" s="113">
        <f>IF(I729=1,
IF(AND(OR(F729=0,F729=""),OR(G729=0,G729="")),Parámetros!$D$8-Parámetros!$B$8+1,
IF(AND(F729&lt;=Parámetros!$B$8,OR(G729&gt;Parámetros!$D$8,G729="",G729=0)),Parámetros!$D$8-Parámetros!$B$8+1,
IF(AND(F729&lt;=Parámetros!$B$8,G729&lt;=Parámetros!$D$8),IF(OR(G729="",G729=0),Parámetros!$D$8-Parámetros!$B$8+1,G729-Parámetros!$B$8+1),
IF(AND(F729&gt;Parámetros!$B$8,OR(G729&gt;Parámetros!$D$8,G729="",G729=0)),Parámetros!$D$8-F729+1,
IF(AND(F729&gt;Parámetros!$B$8,G729&lt;=Parámetros!$D$8),G729-F729+1))))),0)
-
IF(I729=1,
COUNTIFS('Selección días no hábiles'!A:A,
IF(OR(F729=0,F729="",F729&lt;Parámetros!$B$8),"&gt;="&amp;Parámetros!$B$8,"&gt;="&amp;Listas!F729),
'Selección días no hábiles'!A:A,
IF(OR(G729=0,G729="",G729&gt;=Parámetros!$D$8),"&lt;="&amp;Parámetros!$D$8,"&lt;="&amp;Listas!G729),
'Selección días no hábiles'!C:C,"X"),0)</f>
        <v>1</v>
      </c>
    </row>
    <row r="730" spans="1:11">
      <c r="A730" s="23"/>
      <c r="B730" s="152">
        <v>28148018</v>
      </c>
      <c r="C730" s="153" t="s">
        <v>922</v>
      </c>
      <c r="D730" s="153" t="s">
        <v>1950</v>
      </c>
      <c r="E730" s="154" t="s">
        <v>237</v>
      </c>
      <c r="F730" s="146">
        <v>0</v>
      </c>
      <c r="G730" s="146">
        <v>0</v>
      </c>
      <c r="H730" s="113">
        <f>+IF(AND(OR(F730="",F730=0),OR(G730="",G730=0)),1,IF(AND(OR(F730&lt;=Parámetros!$B$5,F730=0,F730=""),OR(G730&gt;Parámetros!$B$5,G730="",G730=0)),1,IF(AND(F730&gt;Parámetros!$B$5,F730&lt;=Parámetros!$D$5,OR(Listas!G730&gt;Parámetros!$B$5,G730="",G730=0)),1,0)))</f>
        <v>1</v>
      </c>
      <c r="I730" s="113">
        <f>+IF(AND(OR(F730="",F730=0),OR(G730="",G730=0)),1,IF(AND(OR(F730&lt;=Parámetros!$B$8,F730=0,F730=""),OR(G730&gt;Parámetros!$B$8,G730="",G730=0)),1,IF(AND(F730&gt;Parámetros!$B$8,F730&lt;=Parámetros!$D$8,OR(Listas!G730&gt;Parámetros!$B$8,G730="",G730=0)),1,0)))</f>
        <v>1</v>
      </c>
      <c r="J730" s="113">
        <f>IF(H730=1,
IF(AND(OR(F730=0,F730=""),OR(G730=0,G730="")),Parámetros!$D$5-Parámetros!$B$5+1,
IF(AND(OR(F730&lt;=Parámetros!$B$5,F730=0,F730=""),OR(G730&gt;Parámetros!$D$5,G730="",G730=0)),Parámetros!$D$5-Parámetros!$B$5+1,
IF(AND(OR(F730&lt;=Parámetros!$B$5,F730=0,F730=""),G730&lt;=Parámetros!$D$5),IF(OR(G730="",G730=0),Parámetros!$D$5-Parámetros!$B$5+1,G730-Parámetros!$B$5+1),
IF(AND(F730&gt;Parámetros!$B$5,OR(G730&gt;Parámetros!$D$5,G730="",G730=0)),Parámetros!$D$5-F730+1,
IF(AND(F730&gt;Parámetros!$B$5,G730&lt;=Parámetros!$D$5),G730-F730+1))))),0)
-
IF(H730=1,
COUNTIFS('Selección días no hábiles'!A:A,
IF(OR(F730=0,F730="",F730&lt;Parámetros!$B$5),"&gt;="&amp;Parámetros!$B$5,"&gt;="&amp;Listas!F730),
'Selección días no hábiles'!A:A,
IF(OR(G730=0,G730="",G730&gt;=Parámetros!$D$5),"&lt;="&amp;Parámetros!$D$5,"&lt;="&amp;Listas!G730),
'Selección días no hábiles'!C:C,"X"),0)</f>
        <v>43709</v>
      </c>
      <c r="K730" s="113">
        <f>IF(I730=1,
IF(AND(OR(F730=0,F730=""),OR(G730=0,G730="")),Parámetros!$D$8-Parámetros!$B$8+1,
IF(AND(F730&lt;=Parámetros!$B$8,OR(G730&gt;Parámetros!$D$8,G730="",G730=0)),Parámetros!$D$8-Parámetros!$B$8+1,
IF(AND(F730&lt;=Parámetros!$B$8,G730&lt;=Parámetros!$D$8),IF(OR(G730="",G730=0),Parámetros!$D$8-Parámetros!$B$8+1,G730-Parámetros!$B$8+1),
IF(AND(F730&gt;Parámetros!$B$8,OR(G730&gt;Parámetros!$D$8,G730="",G730=0)),Parámetros!$D$8-F730+1,
IF(AND(F730&gt;Parámetros!$B$8,G730&lt;=Parámetros!$D$8),G730-F730+1))))),0)
-
IF(I730=1,
COUNTIFS('Selección días no hábiles'!A:A,
IF(OR(F730=0,F730="",F730&lt;Parámetros!$B$8),"&gt;="&amp;Parámetros!$B$8,"&gt;="&amp;Listas!F730),
'Selección días no hábiles'!A:A,
IF(OR(G730=0,G730="",G730&gt;=Parámetros!$D$8),"&lt;="&amp;Parámetros!$D$8,"&lt;="&amp;Listas!G730),
'Selección días no hábiles'!C:C,"X"),0)</f>
        <v>1</v>
      </c>
    </row>
    <row r="731" spans="1:11">
      <c r="A731" s="23"/>
      <c r="B731" s="152">
        <v>20948219</v>
      </c>
      <c r="C731" s="153" t="s">
        <v>350</v>
      </c>
      <c r="D731" s="153" t="s">
        <v>1951</v>
      </c>
      <c r="E731" s="154" t="s">
        <v>237</v>
      </c>
      <c r="F731" s="146">
        <v>0</v>
      </c>
      <c r="G731" s="146">
        <v>0</v>
      </c>
      <c r="H731" s="113">
        <f>+IF(AND(OR(F731="",F731=0),OR(G731="",G731=0)),1,IF(AND(OR(F731&lt;=Parámetros!$B$5,F731=0,F731=""),OR(G731&gt;Parámetros!$B$5,G731="",G731=0)),1,IF(AND(F731&gt;Parámetros!$B$5,F731&lt;=Parámetros!$D$5,OR(Listas!G731&gt;Parámetros!$B$5,G731="",G731=0)),1,0)))</f>
        <v>1</v>
      </c>
      <c r="I731" s="113">
        <f>+IF(AND(OR(F731="",F731=0),OR(G731="",G731=0)),1,IF(AND(OR(F731&lt;=Parámetros!$B$8,F731=0,F731=""),OR(G731&gt;Parámetros!$B$8,G731="",G731=0)),1,IF(AND(F731&gt;Parámetros!$B$8,F731&lt;=Parámetros!$D$8,OR(Listas!G731&gt;Parámetros!$B$8,G731="",G731=0)),1,0)))</f>
        <v>1</v>
      </c>
      <c r="J731" s="113">
        <f>IF(H731=1,
IF(AND(OR(F731=0,F731=""),OR(G731=0,G731="")),Parámetros!$D$5-Parámetros!$B$5+1,
IF(AND(OR(F731&lt;=Parámetros!$B$5,F731=0,F731=""),OR(G731&gt;Parámetros!$D$5,G731="",G731=0)),Parámetros!$D$5-Parámetros!$B$5+1,
IF(AND(OR(F731&lt;=Parámetros!$B$5,F731=0,F731=""),G731&lt;=Parámetros!$D$5),IF(OR(G731="",G731=0),Parámetros!$D$5-Parámetros!$B$5+1,G731-Parámetros!$B$5+1),
IF(AND(F731&gt;Parámetros!$B$5,OR(G731&gt;Parámetros!$D$5,G731="",G731=0)),Parámetros!$D$5-F731+1,
IF(AND(F731&gt;Parámetros!$B$5,G731&lt;=Parámetros!$D$5),G731-F731+1))))),0)
-
IF(H731=1,
COUNTIFS('Selección días no hábiles'!A:A,
IF(OR(F731=0,F731="",F731&lt;Parámetros!$B$5),"&gt;="&amp;Parámetros!$B$5,"&gt;="&amp;Listas!F731),
'Selección días no hábiles'!A:A,
IF(OR(G731=0,G731="",G731&gt;=Parámetros!$D$5),"&lt;="&amp;Parámetros!$D$5,"&lt;="&amp;Listas!G731),
'Selección días no hábiles'!C:C,"X"),0)</f>
        <v>43709</v>
      </c>
      <c r="K731" s="113">
        <f>IF(I731=1,
IF(AND(OR(F731=0,F731=""),OR(G731=0,G731="")),Parámetros!$D$8-Parámetros!$B$8+1,
IF(AND(F731&lt;=Parámetros!$B$8,OR(G731&gt;Parámetros!$D$8,G731="",G731=0)),Parámetros!$D$8-Parámetros!$B$8+1,
IF(AND(F731&lt;=Parámetros!$B$8,G731&lt;=Parámetros!$D$8),IF(OR(G731="",G731=0),Parámetros!$D$8-Parámetros!$B$8+1,G731-Parámetros!$B$8+1),
IF(AND(F731&gt;Parámetros!$B$8,OR(G731&gt;Parámetros!$D$8,G731="",G731=0)),Parámetros!$D$8-F731+1,
IF(AND(F731&gt;Parámetros!$B$8,G731&lt;=Parámetros!$D$8),G731-F731+1))))),0)
-
IF(I731=1,
COUNTIFS('Selección días no hábiles'!A:A,
IF(OR(F731=0,F731="",F731&lt;Parámetros!$B$8),"&gt;="&amp;Parámetros!$B$8,"&gt;="&amp;Listas!F731),
'Selección días no hábiles'!A:A,
IF(OR(G731=0,G731="",G731&gt;=Parámetros!$D$8),"&lt;="&amp;Parámetros!$D$8,"&lt;="&amp;Listas!G731),
'Selección días no hábiles'!C:C,"X"),0)</f>
        <v>1</v>
      </c>
    </row>
    <row r="732" spans="1:11">
      <c r="A732" s="23"/>
      <c r="B732" s="152">
        <v>29944916</v>
      </c>
      <c r="C732" s="153" t="s">
        <v>923</v>
      </c>
      <c r="D732" s="153" t="s">
        <v>1952</v>
      </c>
      <c r="E732" s="154" t="s">
        <v>237</v>
      </c>
      <c r="F732" s="146">
        <v>0</v>
      </c>
      <c r="G732" s="146">
        <v>0</v>
      </c>
      <c r="H732" s="113">
        <f>+IF(AND(OR(F732="",F732=0),OR(G732="",G732=0)),1,IF(AND(OR(F732&lt;=Parámetros!$B$5,F732=0,F732=""),OR(G732&gt;Parámetros!$B$5,G732="",G732=0)),1,IF(AND(F732&gt;Parámetros!$B$5,F732&lt;=Parámetros!$D$5,OR(Listas!G732&gt;Parámetros!$B$5,G732="",G732=0)),1,0)))</f>
        <v>1</v>
      </c>
      <c r="I732" s="113">
        <f>+IF(AND(OR(F732="",F732=0),OR(G732="",G732=0)),1,IF(AND(OR(F732&lt;=Parámetros!$B$8,F732=0,F732=""),OR(G732&gt;Parámetros!$B$8,G732="",G732=0)),1,IF(AND(F732&gt;Parámetros!$B$8,F732&lt;=Parámetros!$D$8,OR(Listas!G732&gt;Parámetros!$B$8,G732="",G732=0)),1,0)))</f>
        <v>1</v>
      </c>
      <c r="J732" s="113">
        <f>IF(H732=1,
IF(AND(OR(F732=0,F732=""),OR(G732=0,G732="")),Parámetros!$D$5-Parámetros!$B$5+1,
IF(AND(OR(F732&lt;=Parámetros!$B$5,F732=0,F732=""),OR(G732&gt;Parámetros!$D$5,G732="",G732=0)),Parámetros!$D$5-Parámetros!$B$5+1,
IF(AND(OR(F732&lt;=Parámetros!$B$5,F732=0,F732=""),G732&lt;=Parámetros!$D$5),IF(OR(G732="",G732=0),Parámetros!$D$5-Parámetros!$B$5+1,G732-Parámetros!$B$5+1),
IF(AND(F732&gt;Parámetros!$B$5,OR(G732&gt;Parámetros!$D$5,G732="",G732=0)),Parámetros!$D$5-F732+1,
IF(AND(F732&gt;Parámetros!$B$5,G732&lt;=Parámetros!$D$5),G732-F732+1))))),0)
-
IF(H732=1,
COUNTIFS('Selección días no hábiles'!A:A,
IF(OR(F732=0,F732="",F732&lt;Parámetros!$B$5),"&gt;="&amp;Parámetros!$B$5,"&gt;="&amp;Listas!F732),
'Selección días no hábiles'!A:A,
IF(OR(G732=0,G732="",G732&gt;=Parámetros!$D$5),"&lt;="&amp;Parámetros!$D$5,"&lt;="&amp;Listas!G732),
'Selección días no hábiles'!C:C,"X"),0)</f>
        <v>43709</v>
      </c>
      <c r="K732" s="113">
        <f>IF(I732=1,
IF(AND(OR(F732=0,F732=""),OR(G732=0,G732="")),Parámetros!$D$8-Parámetros!$B$8+1,
IF(AND(F732&lt;=Parámetros!$B$8,OR(G732&gt;Parámetros!$D$8,G732="",G732=0)),Parámetros!$D$8-Parámetros!$B$8+1,
IF(AND(F732&lt;=Parámetros!$B$8,G732&lt;=Parámetros!$D$8),IF(OR(G732="",G732=0),Parámetros!$D$8-Parámetros!$B$8+1,G732-Parámetros!$B$8+1),
IF(AND(F732&gt;Parámetros!$B$8,OR(G732&gt;Parámetros!$D$8,G732="",G732=0)),Parámetros!$D$8-F732+1,
IF(AND(F732&gt;Parámetros!$B$8,G732&lt;=Parámetros!$D$8),G732-F732+1))))),0)
-
IF(I732=1,
COUNTIFS('Selección días no hábiles'!A:A,
IF(OR(F732=0,F732="",F732&lt;Parámetros!$B$8),"&gt;="&amp;Parámetros!$B$8,"&gt;="&amp;Listas!F732),
'Selección días no hábiles'!A:A,
IF(OR(G732=0,G732="",G732&gt;=Parámetros!$D$8),"&lt;="&amp;Parámetros!$D$8,"&lt;="&amp;Listas!G732),
'Selección días no hábiles'!C:C,"X"),0)</f>
        <v>1</v>
      </c>
    </row>
    <row r="733" spans="1:11">
      <c r="A733" s="23"/>
      <c r="B733" s="152">
        <v>25206030</v>
      </c>
      <c r="C733" s="153" t="s">
        <v>923</v>
      </c>
      <c r="D733" s="153" t="s">
        <v>1953</v>
      </c>
      <c r="E733" s="154" t="s">
        <v>237</v>
      </c>
      <c r="F733" s="146">
        <v>0</v>
      </c>
      <c r="G733" s="146">
        <v>0</v>
      </c>
      <c r="H733" s="113">
        <f>+IF(AND(OR(F733="",F733=0),OR(G733="",G733=0)),1,IF(AND(OR(F733&lt;=Parámetros!$B$5,F733=0,F733=""),OR(G733&gt;Parámetros!$B$5,G733="",G733=0)),1,IF(AND(F733&gt;Parámetros!$B$5,F733&lt;=Parámetros!$D$5,OR(Listas!G733&gt;Parámetros!$B$5,G733="",G733=0)),1,0)))</f>
        <v>1</v>
      </c>
      <c r="I733" s="113">
        <f>+IF(AND(OR(F733="",F733=0),OR(G733="",G733=0)),1,IF(AND(OR(F733&lt;=Parámetros!$B$8,F733=0,F733=""),OR(G733&gt;Parámetros!$B$8,G733="",G733=0)),1,IF(AND(F733&gt;Parámetros!$B$8,F733&lt;=Parámetros!$D$8,OR(Listas!G733&gt;Parámetros!$B$8,G733="",G733=0)),1,0)))</f>
        <v>1</v>
      </c>
      <c r="J733" s="113">
        <f>IF(H733=1,
IF(AND(OR(F733=0,F733=""),OR(G733=0,G733="")),Parámetros!$D$5-Parámetros!$B$5+1,
IF(AND(OR(F733&lt;=Parámetros!$B$5,F733=0,F733=""),OR(G733&gt;Parámetros!$D$5,G733="",G733=0)),Parámetros!$D$5-Parámetros!$B$5+1,
IF(AND(OR(F733&lt;=Parámetros!$B$5,F733=0,F733=""),G733&lt;=Parámetros!$D$5),IF(OR(G733="",G733=0),Parámetros!$D$5-Parámetros!$B$5+1,G733-Parámetros!$B$5+1),
IF(AND(F733&gt;Parámetros!$B$5,OR(G733&gt;Parámetros!$D$5,G733="",G733=0)),Parámetros!$D$5-F733+1,
IF(AND(F733&gt;Parámetros!$B$5,G733&lt;=Parámetros!$D$5),G733-F733+1))))),0)
-
IF(H733=1,
COUNTIFS('Selección días no hábiles'!A:A,
IF(OR(F733=0,F733="",F733&lt;Parámetros!$B$5),"&gt;="&amp;Parámetros!$B$5,"&gt;="&amp;Listas!F733),
'Selección días no hábiles'!A:A,
IF(OR(G733=0,G733="",G733&gt;=Parámetros!$D$5),"&lt;="&amp;Parámetros!$D$5,"&lt;="&amp;Listas!G733),
'Selección días no hábiles'!C:C,"X"),0)</f>
        <v>43709</v>
      </c>
      <c r="K733" s="113">
        <f>IF(I733=1,
IF(AND(OR(F733=0,F733=""),OR(G733=0,G733="")),Parámetros!$D$8-Parámetros!$B$8+1,
IF(AND(F733&lt;=Parámetros!$B$8,OR(G733&gt;Parámetros!$D$8,G733="",G733=0)),Parámetros!$D$8-Parámetros!$B$8+1,
IF(AND(F733&lt;=Parámetros!$B$8,G733&lt;=Parámetros!$D$8),IF(OR(G733="",G733=0),Parámetros!$D$8-Parámetros!$B$8+1,G733-Parámetros!$B$8+1),
IF(AND(F733&gt;Parámetros!$B$8,OR(G733&gt;Parámetros!$D$8,G733="",G733=0)),Parámetros!$D$8-F733+1,
IF(AND(F733&gt;Parámetros!$B$8,G733&lt;=Parámetros!$D$8),G733-F733+1))))),0)
-
IF(I733=1,
COUNTIFS('Selección días no hábiles'!A:A,
IF(OR(F733=0,F733="",F733&lt;Parámetros!$B$8),"&gt;="&amp;Parámetros!$B$8,"&gt;="&amp;Listas!F733),
'Selección días no hábiles'!A:A,
IF(OR(G733=0,G733="",G733&gt;=Parámetros!$D$8),"&lt;="&amp;Parámetros!$D$8,"&lt;="&amp;Listas!G733),
'Selección días no hábiles'!C:C,"X"),0)</f>
        <v>1</v>
      </c>
    </row>
    <row r="734" spans="1:11">
      <c r="A734" s="23"/>
      <c r="B734" s="152">
        <v>28764544</v>
      </c>
      <c r="C734" s="153" t="s">
        <v>924</v>
      </c>
      <c r="D734" s="153" t="s">
        <v>1954</v>
      </c>
      <c r="E734" s="154" t="s">
        <v>237</v>
      </c>
      <c r="F734" s="146">
        <v>0</v>
      </c>
      <c r="G734" s="146">
        <v>0</v>
      </c>
      <c r="H734" s="113">
        <f>+IF(AND(OR(F734="",F734=0),OR(G734="",G734=0)),1,IF(AND(OR(F734&lt;=Parámetros!$B$5,F734=0,F734=""),OR(G734&gt;Parámetros!$B$5,G734="",G734=0)),1,IF(AND(F734&gt;Parámetros!$B$5,F734&lt;=Parámetros!$D$5,OR(Listas!G734&gt;Parámetros!$B$5,G734="",G734=0)),1,0)))</f>
        <v>1</v>
      </c>
      <c r="I734" s="113">
        <f>+IF(AND(OR(F734="",F734=0),OR(G734="",G734=0)),1,IF(AND(OR(F734&lt;=Parámetros!$B$8,F734=0,F734=""),OR(G734&gt;Parámetros!$B$8,G734="",G734=0)),1,IF(AND(F734&gt;Parámetros!$B$8,F734&lt;=Parámetros!$D$8,OR(Listas!G734&gt;Parámetros!$B$8,G734="",G734=0)),1,0)))</f>
        <v>1</v>
      </c>
      <c r="J734" s="113">
        <f>IF(H734=1,
IF(AND(OR(F734=0,F734=""),OR(G734=0,G734="")),Parámetros!$D$5-Parámetros!$B$5+1,
IF(AND(OR(F734&lt;=Parámetros!$B$5,F734=0,F734=""),OR(G734&gt;Parámetros!$D$5,G734="",G734=0)),Parámetros!$D$5-Parámetros!$B$5+1,
IF(AND(OR(F734&lt;=Parámetros!$B$5,F734=0,F734=""),G734&lt;=Parámetros!$D$5),IF(OR(G734="",G734=0),Parámetros!$D$5-Parámetros!$B$5+1,G734-Parámetros!$B$5+1),
IF(AND(F734&gt;Parámetros!$B$5,OR(G734&gt;Parámetros!$D$5,G734="",G734=0)),Parámetros!$D$5-F734+1,
IF(AND(F734&gt;Parámetros!$B$5,G734&lt;=Parámetros!$D$5),G734-F734+1))))),0)
-
IF(H734=1,
COUNTIFS('Selección días no hábiles'!A:A,
IF(OR(F734=0,F734="",F734&lt;Parámetros!$B$5),"&gt;="&amp;Parámetros!$B$5,"&gt;="&amp;Listas!F734),
'Selección días no hábiles'!A:A,
IF(OR(G734=0,G734="",G734&gt;=Parámetros!$D$5),"&lt;="&amp;Parámetros!$D$5,"&lt;="&amp;Listas!G734),
'Selección días no hábiles'!C:C,"X"),0)</f>
        <v>43709</v>
      </c>
      <c r="K734" s="113">
        <f>IF(I734=1,
IF(AND(OR(F734=0,F734=""),OR(G734=0,G734="")),Parámetros!$D$8-Parámetros!$B$8+1,
IF(AND(F734&lt;=Parámetros!$B$8,OR(G734&gt;Parámetros!$D$8,G734="",G734=0)),Parámetros!$D$8-Parámetros!$B$8+1,
IF(AND(F734&lt;=Parámetros!$B$8,G734&lt;=Parámetros!$D$8),IF(OR(G734="",G734=0),Parámetros!$D$8-Parámetros!$B$8+1,G734-Parámetros!$B$8+1),
IF(AND(F734&gt;Parámetros!$B$8,OR(G734&gt;Parámetros!$D$8,G734="",G734=0)),Parámetros!$D$8-F734+1,
IF(AND(F734&gt;Parámetros!$B$8,G734&lt;=Parámetros!$D$8),G734-F734+1))))),0)
-
IF(I734=1,
COUNTIFS('Selección días no hábiles'!A:A,
IF(OR(F734=0,F734="",F734&lt;Parámetros!$B$8),"&gt;="&amp;Parámetros!$B$8,"&gt;="&amp;Listas!F734),
'Selección días no hábiles'!A:A,
IF(OR(G734=0,G734="",G734&gt;=Parámetros!$D$8),"&lt;="&amp;Parámetros!$D$8,"&lt;="&amp;Listas!G734),
'Selección días no hábiles'!C:C,"X"),0)</f>
        <v>1</v>
      </c>
    </row>
    <row r="735" spans="1:11">
      <c r="A735" s="23"/>
      <c r="B735" s="152">
        <v>38819241</v>
      </c>
      <c r="C735" s="153" t="s">
        <v>787</v>
      </c>
      <c r="D735" s="153" t="s">
        <v>1955</v>
      </c>
      <c r="E735" s="154" t="s">
        <v>237</v>
      </c>
      <c r="F735" s="146">
        <v>0</v>
      </c>
      <c r="G735" s="146">
        <v>0</v>
      </c>
      <c r="H735" s="113">
        <f>+IF(AND(OR(F735="",F735=0),OR(G735="",G735=0)),1,IF(AND(OR(F735&lt;=Parámetros!$B$5,F735=0,F735=""),OR(G735&gt;Parámetros!$B$5,G735="",G735=0)),1,IF(AND(F735&gt;Parámetros!$B$5,F735&lt;=Parámetros!$D$5,OR(Listas!G735&gt;Parámetros!$B$5,G735="",G735=0)),1,0)))</f>
        <v>1</v>
      </c>
      <c r="I735" s="113">
        <f>+IF(AND(OR(F735="",F735=0),OR(G735="",G735=0)),1,IF(AND(OR(F735&lt;=Parámetros!$B$8,F735=0,F735=""),OR(G735&gt;Parámetros!$B$8,G735="",G735=0)),1,IF(AND(F735&gt;Parámetros!$B$8,F735&lt;=Parámetros!$D$8,OR(Listas!G735&gt;Parámetros!$B$8,G735="",G735=0)),1,0)))</f>
        <v>1</v>
      </c>
      <c r="J735" s="113">
        <f>IF(H735=1,
IF(AND(OR(F735=0,F735=""),OR(G735=0,G735="")),Parámetros!$D$5-Parámetros!$B$5+1,
IF(AND(OR(F735&lt;=Parámetros!$B$5,F735=0,F735=""),OR(G735&gt;Parámetros!$D$5,G735="",G735=0)),Parámetros!$D$5-Parámetros!$B$5+1,
IF(AND(OR(F735&lt;=Parámetros!$B$5,F735=0,F735=""),G735&lt;=Parámetros!$D$5),IF(OR(G735="",G735=0),Parámetros!$D$5-Parámetros!$B$5+1,G735-Parámetros!$B$5+1),
IF(AND(F735&gt;Parámetros!$B$5,OR(G735&gt;Parámetros!$D$5,G735="",G735=0)),Parámetros!$D$5-F735+1,
IF(AND(F735&gt;Parámetros!$B$5,G735&lt;=Parámetros!$D$5),G735-F735+1))))),0)
-
IF(H735=1,
COUNTIFS('Selección días no hábiles'!A:A,
IF(OR(F735=0,F735="",F735&lt;Parámetros!$B$5),"&gt;="&amp;Parámetros!$B$5,"&gt;="&amp;Listas!F735),
'Selección días no hábiles'!A:A,
IF(OR(G735=0,G735="",G735&gt;=Parámetros!$D$5),"&lt;="&amp;Parámetros!$D$5,"&lt;="&amp;Listas!G735),
'Selección días no hábiles'!C:C,"X"),0)</f>
        <v>43709</v>
      </c>
      <c r="K735" s="113">
        <f>IF(I735=1,
IF(AND(OR(F735=0,F735=""),OR(G735=0,G735="")),Parámetros!$D$8-Parámetros!$B$8+1,
IF(AND(F735&lt;=Parámetros!$B$8,OR(G735&gt;Parámetros!$D$8,G735="",G735=0)),Parámetros!$D$8-Parámetros!$B$8+1,
IF(AND(F735&lt;=Parámetros!$B$8,G735&lt;=Parámetros!$D$8),IF(OR(G735="",G735=0),Parámetros!$D$8-Parámetros!$B$8+1,G735-Parámetros!$B$8+1),
IF(AND(F735&gt;Parámetros!$B$8,OR(G735&gt;Parámetros!$D$8,G735="",G735=0)),Parámetros!$D$8-F735+1,
IF(AND(F735&gt;Parámetros!$B$8,G735&lt;=Parámetros!$D$8),G735-F735+1))))),0)
-
IF(I735=1,
COUNTIFS('Selección días no hábiles'!A:A,
IF(OR(F735=0,F735="",F735&lt;Parámetros!$B$8),"&gt;="&amp;Parámetros!$B$8,"&gt;="&amp;Listas!F735),
'Selección días no hábiles'!A:A,
IF(OR(G735=0,G735="",G735&gt;=Parámetros!$D$8),"&lt;="&amp;Parámetros!$D$8,"&lt;="&amp;Listas!G735),
'Selección días no hábiles'!C:C,"X"),0)</f>
        <v>1</v>
      </c>
    </row>
    <row r="736" spans="1:11">
      <c r="A736" s="23"/>
      <c r="B736" s="152">
        <v>18361068</v>
      </c>
      <c r="C736" s="153" t="s">
        <v>925</v>
      </c>
      <c r="D736" s="153" t="s">
        <v>1956</v>
      </c>
      <c r="E736" s="154" t="s">
        <v>237</v>
      </c>
      <c r="F736" s="146">
        <v>0</v>
      </c>
      <c r="G736" s="146">
        <v>0</v>
      </c>
      <c r="H736" s="113">
        <f>+IF(AND(OR(F736="",F736=0),OR(G736="",G736=0)),1,IF(AND(OR(F736&lt;=Parámetros!$B$5,F736=0,F736=""),OR(G736&gt;Parámetros!$B$5,G736="",G736=0)),1,IF(AND(F736&gt;Parámetros!$B$5,F736&lt;=Parámetros!$D$5,OR(Listas!G736&gt;Parámetros!$B$5,G736="",G736=0)),1,0)))</f>
        <v>1</v>
      </c>
      <c r="I736" s="113">
        <f>+IF(AND(OR(F736="",F736=0),OR(G736="",G736=0)),1,IF(AND(OR(F736&lt;=Parámetros!$B$8,F736=0,F736=""),OR(G736&gt;Parámetros!$B$8,G736="",G736=0)),1,IF(AND(F736&gt;Parámetros!$B$8,F736&lt;=Parámetros!$D$8,OR(Listas!G736&gt;Parámetros!$B$8,G736="",G736=0)),1,0)))</f>
        <v>1</v>
      </c>
      <c r="J736" s="113">
        <f>IF(H736=1,
IF(AND(OR(F736=0,F736=""),OR(G736=0,G736="")),Parámetros!$D$5-Parámetros!$B$5+1,
IF(AND(OR(F736&lt;=Parámetros!$B$5,F736=0,F736=""),OR(G736&gt;Parámetros!$D$5,G736="",G736=0)),Parámetros!$D$5-Parámetros!$B$5+1,
IF(AND(OR(F736&lt;=Parámetros!$B$5,F736=0,F736=""),G736&lt;=Parámetros!$D$5),IF(OR(G736="",G736=0),Parámetros!$D$5-Parámetros!$B$5+1,G736-Parámetros!$B$5+1),
IF(AND(F736&gt;Parámetros!$B$5,OR(G736&gt;Parámetros!$D$5,G736="",G736=0)),Parámetros!$D$5-F736+1,
IF(AND(F736&gt;Parámetros!$B$5,G736&lt;=Parámetros!$D$5),G736-F736+1))))),0)
-
IF(H736=1,
COUNTIFS('Selección días no hábiles'!A:A,
IF(OR(F736=0,F736="",F736&lt;Parámetros!$B$5),"&gt;="&amp;Parámetros!$B$5,"&gt;="&amp;Listas!F736),
'Selección días no hábiles'!A:A,
IF(OR(G736=0,G736="",G736&gt;=Parámetros!$D$5),"&lt;="&amp;Parámetros!$D$5,"&lt;="&amp;Listas!G736),
'Selección días no hábiles'!C:C,"X"),0)</f>
        <v>43709</v>
      </c>
      <c r="K736" s="113">
        <f>IF(I736=1,
IF(AND(OR(F736=0,F736=""),OR(G736=0,G736="")),Parámetros!$D$8-Parámetros!$B$8+1,
IF(AND(F736&lt;=Parámetros!$B$8,OR(G736&gt;Parámetros!$D$8,G736="",G736=0)),Parámetros!$D$8-Parámetros!$B$8+1,
IF(AND(F736&lt;=Parámetros!$B$8,G736&lt;=Parámetros!$D$8),IF(OR(G736="",G736=0),Parámetros!$D$8-Parámetros!$B$8+1,G736-Parámetros!$B$8+1),
IF(AND(F736&gt;Parámetros!$B$8,OR(G736&gt;Parámetros!$D$8,G736="",G736=0)),Parámetros!$D$8-F736+1,
IF(AND(F736&gt;Parámetros!$B$8,G736&lt;=Parámetros!$D$8),G736-F736+1))))),0)
-
IF(I736=1,
COUNTIFS('Selección días no hábiles'!A:A,
IF(OR(F736=0,F736="",F736&lt;Parámetros!$B$8),"&gt;="&amp;Parámetros!$B$8,"&gt;="&amp;Listas!F736),
'Selección días no hábiles'!A:A,
IF(OR(G736=0,G736="",G736&gt;=Parámetros!$D$8),"&lt;="&amp;Parámetros!$D$8,"&lt;="&amp;Listas!G736),
'Selección días no hábiles'!C:C,"X"),0)</f>
        <v>1</v>
      </c>
    </row>
    <row r="737" spans="1:11">
      <c r="A737" s="23"/>
      <c r="B737" s="152">
        <v>16073325</v>
      </c>
      <c r="C737" s="153" t="s">
        <v>926</v>
      </c>
      <c r="D737" s="153" t="s">
        <v>1957</v>
      </c>
      <c r="E737" s="154" t="s">
        <v>237</v>
      </c>
      <c r="F737" s="146">
        <v>0</v>
      </c>
      <c r="G737" s="146">
        <v>0</v>
      </c>
      <c r="H737" s="113">
        <f>+IF(AND(OR(F737="",F737=0),OR(G737="",G737=0)),1,IF(AND(OR(F737&lt;=Parámetros!$B$5,F737=0,F737=""),OR(G737&gt;Parámetros!$B$5,G737="",G737=0)),1,IF(AND(F737&gt;Parámetros!$B$5,F737&lt;=Parámetros!$D$5,OR(Listas!G737&gt;Parámetros!$B$5,G737="",G737=0)),1,0)))</f>
        <v>1</v>
      </c>
      <c r="I737" s="113">
        <f>+IF(AND(OR(F737="",F737=0),OR(G737="",G737=0)),1,IF(AND(OR(F737&lt;=Parámetros!$B$8,F737=0,F737=""),OR(G737&gt;Parámetros!$B$8,G737="",G737=0)),1,IF(AND(F737&gt;Parámetros!$B$8,F737&lt;=Parámetros!$D$8,OR(Listas!G737&gt;Parámetros!$B$8,G737="",G737=0)),1,0)))</f>
        <v>1</v>
      </c>
      <c r="J737" s="113">
        <f>IF(H737=1,
IF(AND(OR(F737=0,F737=""),OR(G737=0,G737="")),Parámetros!$D$5-Parámetros!$B$5+1,
IF(AND(OR(F737&lt;=Parámetros!$B$5,F737=0,F737=""),OR(G737&gt;Parámetros!$D$5,G737="",G737=0)),Parámetros!$D$5-Parámetros!$B$5+1,
IF(AND(OR(F737&lt;=Parámetros!$B$5,F737=0,F737=""),G737&lt;=Parámetros!$D$5),IF(OR(G737="",G737=0),Parámetros!$D$5-Parámetros!$B$5+1,G737-Parámetros!$B$5+1),
IF(AND(F737&gt;Parámetros!$B$5,OR(G737&gt;Parámetros!$D$5,G737="",G737=0)),Parámetros!$D$5-F737+1,
IF(AND(F737&gt;Parámetros!$B$5,G737&lt;=Parámetros!$D$5),G737-F737+1))))),0)
-
IF(H737=1,
COUNTIFS('Selección días no hábiles'!A:A,
IF(OR(F737=0,F737="",F737&lt;Parámetros!$B$5),"&gt;="&amp;Parámetros!$B$5,"&gt;="&amp;Listas!F737),
'Selección días no hábiles'!A:A,
IF(OR(G737=0,G737="",G737&gt;=Parámetros!$D$5),"&lt;="&amp;Parámetros!$D$5,"&lt;="&amp;Listas!G737),
'Selección días no hábiles'!C:C,"X"),0)</f>
        <v>43709</v>
      </c>
      <c r="K737" s="113">
        <f>IF(I737=1,
IF(AND(OR(F737=0,F737=""),OR(G737=0,G737="")),Parámetros!$D$8-Parámetros!$B$8+1,
IF(AND(F737&lt;=Parámetros!$B$8,OR(G737&gt;Parámetros!$D$8,G737="",G737=0)),Parámetros!$D$8-Parámetros!$B$8+1,
IF(AND(F737&lt;=Parámetros!$B$8,G737&lt;=Parámetros!$D$8),IF(OR(G737="",G737=0),Parámetros!$D$8-Parámetros!$B$8+1,G737-Parámetros!$B$8+1),
IF(AND(F737&gt;Parámetros!$B$8,OR(G737&gt;Parámetros!$D$8,G737="",G737=0)),Parámetros!$D$8-F737+1,
IF(AND(F737&gt;Parámetros!$B$8,G737&lt;=Parámetros!$D$8),G737-F737+1))))),0)
-
IF(I737=1,
COUNTIFS('Selección días no hábiles'!A:A,
IF(OR(F737=0,F737="",F737&lt;Parámetros!$B$8),"&gt;="&amp;Parámetros!$B$8,"&gt;="&amp;Listas!F737),
'Selección días no hábiles'!A:A,
IF(OR(G737=0,G737="",G737&gt;=Parámetros!$D$8),"&lt;="&amp;Parámetros!$D$8,"&lt;="&amp;Listas!G737),
'Selección días no hábiles'!C:C,"X"),0)</f>
        <v>1</v>
      </c>
    </row>
    <row r="738" spans="1:11">
      <c r="A738" s="23"/>
      <c r="B738" s="152">
        <v>28764438</v>
      </c>
      <c r="C738" s="153" t="s">
        <v>927</v>
      </c>
      <c r="D738" s="153" t="s">
        <v>1958</v>
      </c>
      <c r="E738" s="154" t="s">
        <v>237</v>
      </c>
      <c r="F738" s="146">
        <v>0</v>
      </c>
      <c r="G738" s="146">
        <v>0</v>
      </c>
      <c r="H738" s="113">
        <f>+IF(AND(OR(F738="",F738=0),OR(G738="",G738=0)),1,IF(AND(OR(F738&lt;=Parámetros!$B$5,F738=0,F738=""),OR(G738&gt;Parámetros!$B$5,G738="",G738=0)),1,IF(AND(F738&gt;Parámetros!$B$5,F738&lt;=Parámetros!$D$5,OR(Listas!G738&gt;Parámetros!$B$5,G738="",G738=0)),1,0)))</f>
        <v>1</v>
      </c>
      <c r="I738" s="113">
        <f>+IF(AND(OR(F738="",F738=0),OR(G738="",G738=0)),1,IF(AND(OR(F738&lt;=Parámetros!$B$8,F738=0,F738=""),OR(G738&gt;Parámetros!$B$8,G738="",G738=0)),1,IF(AND(F738&gt;Parámetros!$B$8,F738&lt;=Parámetros!$D$8,OR(Listas!G738&gt;Parámetros!$B$8,G738="",G738=0)),1,0)))</f>
        <v>1</v>
      </c>
      <c r="J738" s="113">
        <f>IF(H738=1,
IF(AND(OR(F738=0,F738=""),OR(G738=0,G738="")),Parámetros!$D$5-Parámetros!$B$5+1,
IF(AND(OR(F738&lt;=Parámetros!$B$5,F738=0,F738=""),OR(G738&gt;Parámetros!$D$5,G738="",G738=0)),Parámetros!$D$5-Parámetros!$B$5+1,
IF(AND(OR(F738&lt;=Parámetros!$B$5,F738=0,F738=""),G738&lt;=Parámetros!$D$5),IF(OR(G738="",G738=0),Parámetros!$D$5-Parámetros!$B$5+1,G738-Parámetros!$B$5+1),
IF(AND(F738&gt;Parámetros!$B$5,OR(G738&gt;Parámetros!$D$5,G738="",G738=0)),Parámetros!$D$5-F738+1,
IF(AND(F738&gt;Parámetros!$B$5,G738&lt;=Parámetros!$D$5),G738-F738+1))))),0)
-
IF(H738=1,
COUNTIFS('Selección días no hábiles'!A:A,
IF(OR(F738=0,F738="",F738&lt;Parámetros!$B$5),"&gt;="&amp;Parámetros!$B$5,"&gt;="&amp;Listas!F738),
'Selección días no hábiles'!A:A,
IF(OR(G738=0,G738="",G738&gt;=Parámetros!$D$5),"&lt;="&amp;Parámetros!$D$5,"&lt;="&amp;Listas!G738),
'Selección días no hábiles'!C:C,"X"),0)</f>
        <v>43709</v>
      </c>
      <c r="K738" s="113">
        <f>IF(I738=1,
IF(AND(OR(F738=0,F738=""),OR(G738=0,G738="")),Parámetros!$D$8-Parámetros!$B$8+1,
IF(AND(F738&lt;=Parámetros!$B$8,OR(G738&gt;Parámetros!$D$8,G738="",G738=0)),Parámetros!$D$8-Parámetros!$B$8+1,
IF(AND(F738&lt;=Parámetros!$B$8,G738&lt;=Parámetros!$D$8),IF(OR(G738="",G738=0),Parámetros!$D$8-Parámetros!$B$8+1,G738-Parámetros!$B$8+1),
IF(AND(F738&gt;Parámetros!$B$8,OR(G738&gt;Parámetros!$D$8,G738="",G738=0)),Parámetros!$D$8-F738+1,
IF(AND(F738&gt;Parámetros!$B$8,G738&lt;=Parámetros!$D$8),G738-F738+1))))),0)
-
IF(I738=1,
COUNTIFS('Selección días no hábiles'!A:A,
IF(OR(F738=0,F738="",F738&lt;Parámetros!$B$8),"&gt;="&amp;Parámetros!$B$8,"&gt;="&amp;Listas!F738),
'Selección días no hábiles'!A:A,
IF(OR(G738=0,G738="",G738&gt;=Parámetros!$D$8),"&lt;="&amp;Parámetros!$D$8,"&lt;="&amp;Listas!G738),
'Selección días no hábiles'!C:C,"X"),0)</f>
        <v>1</v>
      </c>
    </row>
    <row r="739" spans="1:11">
      <c r="A739" s="23"/>
      <c r="B739" s="152">
        <v>23394321</v>
      </c>
      <c r="C739" s="153" t="s">
        <v>928</v>
      </c>
      <c r="D739" s="153" t="s">
        <v>1636</v>
      </c>
      <c r="E739" s="154" t="s">
        <v>237</v>
      </c>
      <c r="F739" s="146">
        <v>0</v>
      </c>
      <c r="G739" s="146">
        <v>0</v>
      </c>
      <c r="H739" s="113">
        <f>+IF(AND(OR(F739="",F739=0),OR(G739="",G739=0)),1,IF(AND(OR(F739&lt;=Parámetros!$B$5,F739=0,F739=""),OR(G739&gt;Parámetros!$B$5,G739="",G739=0)),1,IF(AND(F739&gt;Parámetros!$B$5,F739&lt;=Parámetros!$D$5,OR(Listas!G739&gt;Parámetros!$B$5,G739="",G739=0)),1,0)))</f>
        <v>1</v>
      </c>
      <c r="I739" s="113">
        <f>+IF(AND(OR(F739="",F739=0),OR(G739="",G739=0)),1,IF(AND(OR(F739&lt;=Parámetros!$B$8,F739=0,F739=""),OR(G739&gt;Parámetros!$B$8,G739="",G739=0)),1,IF(AND(F739&gt;Parámetros!$B$8,F739&lt;=Parámetros!$D$8,OR(Listas!G739&gt;Parámetros!$B$8,G739="",G739=0)),1,0)))</f>
        <v>1</v>
      </c>
      <c r="J739" s="113">
        <f>IF(H739=1,
IF(AND(OR(F739=0,F739=""),OR(G739=0,G739="")),Parámetros!$D$5-Parámetros!$B$5+1,
IF(AND(OR(F739&lt;=Parámetros!$B$5,F739=0,F739=""),OR(G739&gt;Parámetros!$D$5,G739="",G739=0)),Parámetros!$D$5-Parámetros!$B$5+1,
IF(AND(OR(F739&lt;=Parámetros!$B$5,F739=0,F739=""),G739&lt;=Parámetros!$D$5),IF(OR(G739="",G739=0),Parámetros!$D$5-Parámetros!$B$5+1,G739-Parámetros!$B$5+1),
IF(AND(F739&gt;Parámetros!$B$5,OR(G739&gt;Parámetros!$D$5,G739="",G739=0)),Parámetros!$D$5-F739+1,
IF(AND(F739&gt;Parámetros!$B$5,G739&lt;=Parámetros!$D$5),G739-F739+1))))),0)
-
IF(H739=1,
COUNTIFS('Selección días no hábiles'!A:A,
IF(OR(F739=0,F739="",F739&lt;Parámetros!$B$5),"&gt;="&amp;Parámetros!$B$5,"&gt;="&amp;Listas!F739),
'Selección días no hábiles'!A:A,
IF(OR(G739=0,G739="",G739&gt;=Parámetros!$D$5),"&lt;="&amp;Parámetros!$D$5,"&lt;="&amp;Listas!G739),
'Selección días no hábiles'!C:C,"X"),0)</f>
        <v>43709</v>
      </c>
      <c r="K739" s="113">
        <f>IF(I739=1,
IF(AND(OR(F739=0,F739=""),OR(G739=0,G739="")),Parámetros!$D$8-Parámetros!$B$8+1,
IF(AND(F739&lt;=Parámetros!$B$8,OR(G739&gt;Parámetros!$D$8,G739="",G739=0)),Parámetros!$D$8-Parámetros!$B$8+1,
IF(AND(F739&lt;=Parámetros!$B$8,G739&lt;=Parámetros!$D$8),IF(OR(G739="",G739=0),Parámetros!$D$8-Parámetros!$B$8+1,G739-Parámetros!$B$8+1),
IF(AND(F739&gt;Parámetros!$B$8,OR(G739&gt;Parámetros!$D$8,G739="",G739=0)),Parámetros!$D$8-F739+1,
IF(AND(F739&gt;Parámetros!$B$8,G739&lt;=Parámetros!$D$8),G739-F739+1))))),0)
-
IF(I739=1,
COUNTIFS('Selección días no hábiles'!A:A,
IF(OR(F739=0,F739="",F739&lt;Parámetros!$B$8),"&gt;="&amp;Parámetros!$B$8,"&gt;="&amp;Listas!F739),
'Selección días no hábiles'!A:A,
IF(OR(G739=0,G739="",G739&gt;=Parámetros!$D$8),"&lt;="&amp;Parámetros!$D$8,"&lt;="&amp;Listas!G739),
'Selección días no hábiles'!C:C,"X"),0)</f>
        <v>1</v>
      </c>
    </row>
    <row r="740" spans="1:11">
      <c r="A740" s="23"/>
      <c r="B740" s="152">
        <v>34074852</v>
      </c>
      <c r="C740" s="153" t="s">
        <v>929</v>
      </c>
      <c r="D740" s="153" t="s">
        <v>1772</v>
      </c>
      <c r="E740" s="154" t="s">
        <v>237</v>
      </c>
      <c r="F740" s="146">
        <v>0</v>
      </c>
      <c r="G740" s="146">
        <v>0</v>
      </c>
      <c r="H740" s="113">
        <f>+IF(AND(OR(F740="",F740=0),OR(G740="",G740=0)),1,IF(AND(OR(F740&lt;=Parámetros!$B$5,F740=0,F740=""),OR(G740&gt;Parámetros!$B$5,G740="",G740=0)),1,IF(AND(F740&gt;Parámetros!$B$5,F740&lt;=Parámetros!$D$5,OR(Listas!G740&gt;Parámetros!$B$5,G740="",G740=0)),1,0)))</f>
        <v>1</v>
      </c>
      <c r="I740" s="113">
        <f>+IF(AND(OR(F740="",F740=0),OR(G740="",G740=0)),1,IF(AND(OR(F740&lt;=Parámetros!$B$8,F740=0,F740=""),OR(G740&gt;Parámetros!$B$8,G740="",G740=0)),1,IF(AND(F740&gt;Parámetros!$B$8,F740&lt;=Parámetros!$D$8,OR(Listas!G740&gt;Parámetros!$B$8,G740="",G740=0)),1,0)))</f>
        <v>1</v>
      </c>
      <c r="J740" s="113">
        <f>IF(H740=1,
IF(AND(OR(F740=0,F740=""),OR(G740=0,G740="")),Parámetros!$D$5-Parámetros!$B$5+1,
IF(AND(OR(F740&lt;=Parámetros!$B$5,F740=0,F740=""),OR(G740&gt;Parámetros!$D$5,G740="",G740=0)),Parámetros!$D$5-Parámetros!$B$5+1,
IF(AND(OR(F740&lt;=Parámetros!$B$5,F740=0,F740=""),G740&lt;=Parámetros!$D$5),IF(OR(G740="",G740=0),Parámetros!$D$5-Parámetros!$B$5+1,G740-Parámetros!$B$5+1),
IF(AND(F740&gt;Parámetros!$B$5,OR(G740&gt;Parámetros!$D$5,G740="",G740=0)),Parámetros!$D$5-F740+1,
IF(AND(F740&gt;Parámetros!$B$5,G740&lt;=Parámetros!$D$5),G740-F740+1))))),0)
-
IF(H740=1,
COUNTIFS('Selección días no hábiles'!A:A,
IF(OR(F740=0,F740="",F740&lt;Parámetros!$B$5),"&gt;="&amp;Parámetros!$B$5,"&gt;="&amp;Listas!F740),
'Selección días no hábiles'!A:A,
IF(OR(G740=0,G740="",G740&gt;=Parámetros!$D$5),"&lt;="&amp;Parámetros!$D$5,"&lt;="&amp;Listas!G740),
'Selección días no hábiles'!C:C,"X"),0)</f>
        <v>43709</v>
      </c>
      <c r="K740" s="113">
        <f>IF(I740=1,
IF(AND(OR(F740=0,F740=""),OR(G740=0,G740="")),Parámetros!$D$8-Parámetros!$B$8+1,
IF(AND(F740&lt;=Parámetros!$B$8,OR(G740&gt;Parámetros!$D$8,G740="",G740=0)),Parámetros!$D$8-Parámetros!$B$8+1,
IF(AND(F740&lt;=Parámetros!$B$8,G740&lt;=Parámetros!$D$8),IF(OR(G740="",G740=0),Parámetros!$D$8-Parámetros!$B$8+1,G740-Parámetros!$B$8+1),
IF(AND(F740&gt;Parámetros!$B$8,OR(G740&gt;Parámetros!$D$8,G740="",G740=0)),Parámetros!$D$8-F740+1,
IF(AND(F740&gt;Parámetros!$B$8,G740&lt;=Parámetros!$D$8),G740-F740+1))))),0)
-
IF(I740=1,
COUNTIFS('Selección días no hábiles'!A:A,
IF(OR(F740=0,F740="",F740&lt;Parámetros!$B$8),"&gt;="&amp;Parámetros!$B$8,"&gt;="&amp;Listas!F740),
'Selección días no hábiles'!A:A,
IF(OR(G740=0,G740="",G740&gt;=Parámetros!$D$8),"&lt;="&amp;Parámetros!$D$8,"&lt;="&amp;Listas!G740),
'Selección días no hábiles'!C:C,"X"),0)</f>
        <v>1</v>
      </c>
    </row>
    <row r="741" spans="1:11">
      <c r="A741" s="23"/>
      <c r="B741" s="152">
        <v>25569614</v>
      </c>
      <c r="C741" s="153" t="s">
        <v>930</v>
      </c>
      <c r="D741" s="153" t="s">
        <v>1329</v>
      </c>
      <c r="E741" s="154" t="s">
        <v>237</v>
      </c>
      <c r="F741" s="146">
        <v>0</v>
      </c>
      <c r="G741" s="146">
        <v>0</v>
      </c>
      <c r="H741" s="113">
        <f>+IF(AND(OR(F741="",F741=0),OR(G741="",G741=0)),1,IF(AND(OR(F741&lt;=Parámetros!$B$5,F741=0,F741=""),OR(G741&gt;Parámetros!$B$5,G741="",G741=0)),1,IF(AND(F741&gt;Parámetros!$B$5,F741&lt;=Parámetros!$D$5,OR(Listas!G741&gt;Parámetros!$B$5,G741="",G741=0)),1,0)))</f>
        <v>1</v>
      </c>
      <c r="I741" s="113">
        <f>+IF(AND(OR(F741="",F741=0),OR(G741="",G741=0)),1,IF(AND(OR(F741&lt;=Parámetros!$B$8,F741=0,F741=""),OR(G741&gt;Parámetros!$B$8,G741="",G741=0)),1,IF(AND(F741&gt;Parámetros!$B$8,F741&lt;=Parámetros!$D$8,OR(Listas!G741&gt;Parámetros!$B$8,G741="",G741=0)),1,0)))</f>
        <v>1</v>
      </c>
      <c r="J741" s="113">
        <f>IF(H741=1,
IF(AND(OR(F741=0,F741=""),OR(G741=0,G741="")),Parámetros!$D$5-Parámetros!$B$5+1,
IF(AND(OR(F741&lt;=Parámetros!$B$5,F741=0,F741=""),OR(G741&gt;Parámetros!$D$5,G741="",G741=0)),Parámetros!$D$5-Parámetros!$B$5+1,
IF(AND(OR(F741&lt;=Parámetros!$B$5,F741=0,F741=""),G741&lt;=Parámetros!$D$5),IF(OR(G741="",G741=0),Parámetros!$D$5-Parámetros!$B$5+1,G741-Parámetros!$B$5+1),
IF(AND(F741&gt;Parámetros!$B$5,OR(G741&gt;Parámetros!$D$5,G741="",G741=0)),Parámetros!$D$5-F741+1,
IF(AND(F741&gt;Parámetros!$B$5,G741&lt;=Parámetros!$D$5),G741-F741+1))))),0)
-
IF(H741=1,
COUNTIFS('Selección días no hábiles'!A:A,
IF(OR(F741=0,F741="",F741&lt;Parámetros!$B$5),"&gt;="&amp;Parámetros!$B$5,"&gt;="&amp;Listas!F741),
'Selección días no hábiles'!A:A,
IF(OR(G741=0,G741="",G741&gt;=Parámetros!$D$5),"&lt;="&amp;Parámetros!$D$5,"&lt;="&amp;Listas!G741),
'Selección días no hábiles'!C:C,"X"),0)</f>
        <v>43709</v>
      </c>
      <c r="K741" s="113">
        <f>IF(I741=1,
IF(AND(OR(F741=0,F741=""),OR(G741=0,G741="")),Parámetros!$D$8-Parámetros!$B$8+1,
IF(AND(F741&lt;=Parámetros!$B$8,OR(G741&gt;Parámetros!$D$8,G741="",G741=0)),Parámetros!$D$8-Parámetros!$B$8+1,
IF(AND(F741&lt;=Parámetros!$B$8,G741&lt;=Parámetros!$D$8),IF(OR(G741="",G741=0),Parámetros!$D$8-Parámetros!$B$8+1,G741-Parámetros!$B$8+1),
IF(AND(F741&gt;Parámetros!$B$8,OR(G741&gt;Parámetros!$D$8,G741="",G741=0)),Parámetros!$D$8-F741+1,
IF(AND(F741&gt;Parámetros!$B$8,G741&lt;=Parámetros!$D$8),G741-F741+1))))),0)
-
IF(I741=1,
COUNTIFS('Selección días no hábiles'!A:A,
IF(OR(F741=0,F741="",F741&lt;Parámetros!$B$8),"&gt;="&amp;Parámetros!$B$8,"&gt;="&amp;Listas!F741),
'Selección días no hábiles'!A:A,
IF(OR(G741=0,G741="",G741&gt;=Parámetros!$D$8),"&lt;="&amp;Parámetros!$D$8,"&lt;="&amp;Listas!G741),
'Selección días no hábiles'!C:C,"X"),0)</f>
        <v>1</v>
      </c>
    </row>
    <row r="742" spans="1:11">
      <c r="A742" s="23"/>
      <c r="B742" s="152">
        <v>6292824</v>
      </c>
      <c r="C742" s="153" t="s">
        <v>793</v>
      </c>
      <c r="D742" s="153" t="s">
        <v>1959</v>
      </c>
      <c r="E742" s="154" t="s">
        <v>237</v>
      </c>
      <c r="F742" s="146">
        <v>0</v>
      </c>
      <c r="G742" s="146">
        <v>0</v>
      </c>
      <c r="H742" s="113">
        <f>+IF(AND(OR(F742="",F742=0),OR(G742="",G742=0)),1,IF(AND(OR(F742&lt;=Parámetros!$B$5,F742=0,F742=""),OR(G742&gt;Parámetros!$B$5,G742="",G742=0)),1,IF(AND(F742&gt;Parámetros!$B$5,F742&lt;=Parámetros!$D$5,OR(Listas!G742&gt;Parámetros!$B$5,G742="",G742=0)),1,0)))</f>
        <v>1</v>
      </c>
      <c r="I742" s="113">
        <f>+IF(AND(OR(F742="",F742=0),OR(G742="",G742=0)),1,IF(AND(OR(F742&lt;=Parámetros!$B$8,F742=0,F742=""),OR(G742&gt;Parámetros!$B$8,G742="",G742=0)),1,IF(AND(F742&gt;Parámetros!$B$8,F742&lt;=Parámetros!$D$8,OR(Listas!G742&gt;Parámetros!$B$8,G742="",G742=0)),1,0)))</f>
        <v>1</v>
      </c>
      <c r="J742" s="113">
        <f>IF(H742=1,
IF(AND(OR(F742=0,F742=""),OR(G742=0,G742="")),Parámetros!$D$5-Parámetros!$B$5+1,
IF(AND(OR(F742&lt;=Parámetros!$B$5,F742=0,F742=""),OR(G742&gt;Parámetros!$D$5,G742="",G742=0)),Parámetros!$D$5-Parámetros!$B$5+1,
IF(AND(OR(F742&lt;=Parámetros!$B$5,F742=0,F742=""),G742&lt;=Parámetros!$D$5),IF(OR(G742="",G742=0),Parámetros!$D$5-Parámetros!$B$5+1,G742-Parámetros!$B$5+1),
IF(AND(F742&gt;Parámetros!$B$5,OR(G742&gt;Parámetros!$D$5,G742="",G742=0)),Parámetros!$D$5-F742+1,
IF(AND(F742&gt;Parámetros!$B$5,G742&lt;=Parámetros!$D$5),G742-F742+1))))),0)
-
IF(H742=1,
COUNTIFS('Selección días no hábiles'!A:A,
IF(OR(F742=0,F742="",F742&lt;Parámetros!$B$5),"&gt;="&amp;Parámetros!$B$5,"&gt;="&amp;Listas!F742),
'Selección días no hábiles'!A:A,
IF(OR(G742=0,G742="",G742&gt;=Parámetros!$D$5),"&lt;="&amp;Parámetros!$D$5,"&lt;="&amp;Listas!G742),
'Selección días no hábiles'!C:C,"X"),0)</f>
        <v>43709</v>
      </c>
      <c r="K742" s="113">
        <f>IF(I742=1,
IF(AND(OR(F742=0,F742=""),OR(G742=0,G742="")),Parámetros!$D$8-Parámetros!$B$8+1,
IF(AND(F742&lt;=Parámetros!$B$8,OR(G742&gt;Parámetros!$D$8,G742="",G742=0)),Parámetros!$D$8-Parámetros!$B$8+1,
IF(AND(F742&lt;=Parámetros!$B$8,G742&lt;=Parámetros!$D$8),IF(OR(G742="",G742=0),Parámetros!$D$8-Parámetros!$B$8+1,G742-Parámetros!$B$8+1),
IF(AND(F742&gt;Parámetros!$B$8,OR(G742&gt;Parámetros!$D$8,G742="",G742=0)),Parámetros!$D$8-F742+1,
IF(AND(F742&gt;Parámetros!$B$8,G742&lt;=Parámetros!$D$8),G742-F742+1))))),0)
-
IF(I742=1,
COUNTIFS('Selección días no hábiles'!A:A,
IF(OR(F742=0,F742="",F742&lt;Parámetros!$B$8),"&gt;="&amp;Parámetros!$B$8,"&gt;="&amp;Listas!F742),
'Selección días no hábiles'!A:A,
IF(OR(G742=0,G742="",G742&gt;=Parámetros!$D$8),"&lt;="&amp;Parámetros!$D$8,"&lt;="&amp;Listas!G742),
'Selección días no hábiles'!C:C,"X"),0)</f>
        <v>1</v>
      </c>
    </row>
    <row r="743" spans="1:11">
      <c r="A743" s="23"/>
      <c r="B743" s="152">
        <v>22511452</v>
      </c>
      <c r="C743" s="153" t="s">
        <v>931</v>
      </c>
      <c r="D743" s="153" t="s">
        <v>1960</v>
      </c>
      <c r="E743" s="154" t="s">
        <v>237</v>
      </c>
      <c r="F743" s="146">
        <v>0</v>
      </c>
      <c r="G743" s="146">
        <v>0</v>
      </c>
      <c r="H743" s="113">
        <f>+IF(AND(OR(F743="",F743=0),OR(G743="",G743=0)),1,IF(AND(OR(F743&lt;=Parámetros!$B$5,F743=0,F743=""),OR(G743&gt;Parámetros!$B$5,G743="",G743=0)),1,IF(AND(F743&gt;Parámetros!$B$5,F743&lt;=Parámetros!$D$5,OR(Listas!G743&gt;Parámetros!$B$5,G743="",G743=0)),1,0)))</f>
        <v>1</v>
      </c>
      <c r="I743" s="113">
        <f>+IF(AND(OR(F743="",F743=0),OR(G743="",G743=0)),1,IF(AND(OR(F743&lt;=Parámetros!$B$8,F743=0,F743=""),OR(G743&gt;Parámetros!$B$8,G743="",G743=0)),1,IF(AND(F743&gt;Parámetros!$B$8,F743&lt;=Parámetros!$D$8,OR(Listas!G743&gt;Parámetros!$B$8,G743="",G743=0)),1,0)))</f>
        <v>1</v>
      </c>
      <c r="J743" s="113">
        <f>IF(H743=1,
IF(AND(OR(F743=0,F743=""),OR(G743=0,G743="")),Parámetros!$D$5-Parámetros!$B$5+1,
IF(AND(OR(F743&lt;=Parámetros!$B$5,F743=0,F743=""),OR(G743&gt;Parámetros!$D$5,G743="",G743=0)),Parámetros!$D$5-Parámetros!$B$5+1,
IF(AND(OR(F743&lt;=Parámetros!$B$5,F743=0,F743=""),G743&lt;=Parámetros!$D$5),IF(OR(G743="",G743=0),Parámetros!$D$5-Parámetros!$B$5+1,G743-Parámetros!$B$5+1),
IF(AND(F743&gt;Parámetros!$B$5,OR(G743&gt;Parámetros!$D$5,G743="",G743=0)),Parámetros!$D$5-F743+1,
IF(AND(F743&gt;Parámetros!$B$5,G743&lt;=Parámetros!$D$5),G743-F743+1))))),0)
-
IF(H743=1,
COUNTIFS('Selección días no hábiles'!A:A,
IF(OR(F743=0,F743="",F743&lt;Parámetros!$B$5),"&gt;="&amp;Parámetros!$B$5,"&gt;="&amp;Listas!F743),
'Selección días no hábiles'!A:A,
IF(OR(G743=0,G743="",G743&gt;=Parámetros!$D$5),"&lt;="&amp;Parámetros!$D$5,"&lt;="&amp;Listas!G743),
'Selección días no hábiles'!C:C,"X"),0)</f>
        <v>43709</v>
      </c>
      <c r="K743" s="113">
        <f>IF(I743=1,
IF(AND(OR(F743=0,F743=""),OR(G743=0,G743="")),Parámetros!$D$8-Parámetros!$B$8+1,
IF(AND(F743&lt;=Parámetros!$B$8,OR(G743&gt;Parámetros!$D$8,G743="",G743=0)),Parámetros!$D$8-Parámetros!$B$8+1,
IF(AND(F743&lt;=Parámetros!$B$8,G743&lt;=Parámetros!$D$8),IF(OR(G743="",G743=0),Parámetros!$D$8-Parámetros!$B$8+1,G743-Parámetros!$B$8+1),
IF(AND(F743&gt;Parámetros!$B$8,OR(G743&gt;Parámetros!$D$8,G743="",G743=0)),Parámetros!$D$8-F743+1,
IF(AND(F743&gt;Parámetros!$B$8,G743&lt;=Parámetros!$D$8),G743-F743+1))))),0)
-
IF(I743=1,
COUNTIFS('Selección días no hábiles'!A:A,
IF(OR(F743=0,F743="",F743&lt;Parámetros!$B$8),"&gt;="&amp;Parámetros!$B$8,"&gt;="&amp;Listas!F743),
'Selección días no hábiles'!A:A,
IF(OR(G743=0,G743="",G743&gt;=Parámetros!$D$8),"&lt;="&amp;Parámetros!$D$8,"&lt;="&amp;Listas!G743),
'Selección días no hábiles'!C:C,"X"),0)</f>
        <v>1</v>
      </c>
    </row>
    <row r="744" spans="1:11">
      <c r="A744" s="23"/>
      <c r="B744" s="152">
        <v>11898968</v>
      </c>
      <c r="C744" s="153" t="s">
        <v>439</v>
      </c>
      <c r="D744" s="153" t="s">
        <v>1961</v>
      </c>
      <c r="E744" s="154" t="s">
        <v>237</v>
      </c>
      <c r="F744" s="146">
        <v>0</v>
      </c>
      <c r="G744" s="146">
        <v>0</v>
      </c>
      <c r="H744" s="113">
        <f>+IF(AND(OR(F744="",F744=0),OR(G744="",G744=0)),1,IF(AND(OR(F744&lt;=Parámetros!$B$5,F744=0,F744=""),OR(G744&gt;Parámetros!$B$5,G744="",G744=0)),1,IF(AND(F744&gt;Parámetros!$B$5,F744&lt;=Parámetros!$D$5,OR(Listas!G744&gt;Parámetros!$B$5,G744="",G744=0)),1,0)))</f>
        <v>1</v>
      </c>
      <c r="I744" s="113">
        <f>+IF(AND(OR(F744="",F744=0),OR(G744="",G744=0)),1,IF(AND(OR(F744&lt;=Parámetros!$B$8,F744=0,F744=""),OR(G744&gt;Parámetros!$B$8,G744="",G744=0)),1,IF(AND(F744&gt;Parámetros!$B$8,F744&lt;=Parámetros!$D$8,OR(Listas!G744&gt;Parámetros!$B$8,G744="",G744=0)),1,0)))</f>
        <v>1</v>
      </c>
      <c r="J744" s="113">
        <f>IF(H744=1,
IF(AND(OR(F744=0,F744=""),OR(G744=0,G744="")),Parámetros!$D$5-Parámetros!$B$5+1,
IF(AND(OR(F744&lt;=Parámetros!$B$5,F744=0,F744=""),OR(G744&gt;Parámetros!$D$5,G744="",G744=0)),Parámetros!$D$5-Parámetros!$B$5+1,
IF(AND(OR(F744&lt;=Parámetros!$B$5,F744=0,F744=""),G744&lt;=Parámetros!$D$5),IF(OR(G744="",G744=0),Parámetros!$D$5-Parámetros!$B$5+1,G744-Parámetros!$B$5+1),
IF(AND(F744&gt;Parámetros!$B$5,OR(G744&gt;Parámetros!$D$5,G744="",G744=0)),Parámetros!$D$5-F744+1,
IF(AND(F744&gt;Parámetros!$B$5,G744&lt;=Parámetros!$D$5),G744-F744+1))))),0)
-
IF(H744=1,
COUNTIFS('Selección días no hábiles'!A:A,
IF(OR(F744=0,F744="",F744&lt;Parámetros!$B$5),"&gt;="&amp;Parámetros!$B$5,"&gt;="&amp;Listas!F744),
'Selección días no hábiles'!A:A,
IF(OR(G744=0,G744="",G744&gt;=Parámetros!$D$5),"&lt;="&amp;Parámetros!$D$5,"&lt;="&amp;Listas!G744),
'Selección días no hábiles'!C:C,"X"),0)</f>
        <v>43709</v>
      </c>
      <c r="K744" s="113">
        <f>IF(I744=1,
IF(AND(OR(F744=0,F744=""),OR(G744=0,G744="")),Parámetros!$D$8-Parámetros!$B$8+1,
IF(AND(F744&lt;=Parámetros!$B$8,OR(G744&gt;Parámetros!$D$8,G744="",G744=0)),Parámetros!$D$8-Parámetros!$B$8+1,
IF(AND(F744&lt;=Parámetros!$B$8,G744&lt;=Parámetros!$D$8),IF(OR(G744="",G744=0),Parámetros!$D$8-Parámetros!$B$8+1,G744-Parámetros!$B$8+1),
IF(AND(F744&gt;Parámetros!$B$8,OR(G744&gt;Parámetros!$D$8,G744="",G744=0)),Parámetros!$D$8-F744+1,
IF(AND(F744&gt;Parámetros!$B$8,G744&lt;=Parámetros!$D$8),G744-F744+1))))),0)
-
IF(I744=1,
COUNTIFS('Selección días no hábiles'!A:A,
IF(OR(F744=0,F744="",F744&lt;Parámetros!$B$8),"&gt;="&amp;Parámetros!$B$8,"&gt;="&amp;Listas!F744),
'Selección días no hábiles'!A:A,
IF(OR(G744=0,G744="",G744&gt;=Parámetros!$D$8),"&lt;="&amp;Parámetros!$D$8,"&lt;="&amp;Listas!G744),
'Selección días no hábiles'!C:C,"X"),0)</f>
        <v>1</v>
      </c>
    </row>
    <row r="745" spans="1:11">
      <c r="A745" s="23"/>
      <c r="B745" s="152" t="s">
        <v>273</v>
      </c>
      <c r="C745" s="153" t="s">
        <v>932</v>
      </c>
      <c r="D745" s="153" t="s">
        <v>1962</v>
      </c>
      <c r="E745" s="154" t="s">
        <v>237</v>
      </c>
      <c r="F745" s="146">
        <v>0</v>
      </c>
      <c r="G745" s="146">
        <v>0</v>
      </c>
      <c r="H745" s="113">
        <f>+IF(AND(OR(F745="",F745=0),OR(G745="",G745=0)),1,IF(AND(OR(F745&lt;=Parámetros!$B$5,F745=0,F745=""),OR(G745&gt;Parámetros!$B$5,G745="",G745=0)),1,IF(AND(F745&gt;Parámetros!$B$5,F745&lt;=Parámetros!$D$5,OR(Listas!G745&gt;Parámetros!$B$5,G745="",G745=0)),1,0)))</f>
        <v>1</v>
      </c>
      <c r="I745" s="113">
        <f>+IF(AND(OR(F745="",F745=0),OR(G745="",G745=0)),1,IF(AND(OR(F745&lt;=Parámetros!$B$8,F745=0,F745=""),OR(G745&gt;Parámetros!$B$8,G745="",G745=0)),1,IF(AND(F745&gt;Parámetros!$B$8,F745&lt;=Parámetros!$D$8,OR(Listas!G745&gt;Parámetros!$B$8,G745="",G745=0)),1,0)))</f>
        <v>1</v>
      </c>
      <c r="J745" s="113">
        <f>IF(H745=1,
IF(AND(OR(F745=0,F745=""),OR(G745=0,G745="")),Parámetros!$D$5-Parámetros!$B$5+1,
IF(AND(OR(F745&lt;=Parámetros!$B$5,F745=0,F745=""),OR(G745&gt;Parámetros!$D$5,G745="",G745=0)),Parámetros!$D$5-Parámetros!$B$5+1,
IF(AND(OR(F745&lt;=Parámetros!$B$5,F745=0,F745=""),G745&lt;=Parámetros!$D$5),IF(OR(G745="",G745=0),Parámetros!$D$5-Parámetros!$B$5+1,G745-Parámetros!$B$5+1),
IF(AND(F745&gt;Parámetros!$B$5,OR(G745&gt;Parámetros!$D$5,G745="",G745=0)),Parámetros!$D$5-F745+1,
IF(AND(F745&gt;Parámetros!$B$5,G745&lt;=Parámetros!$D$5),G745-F745+1))))),0)
-
IF(H745=1,
COUNTIFS('Selección días no hábiles'!A:A,
IF(OR(F745=0,F745="",F745&lt;Parámetros!$B$5),"&gt;="&amp;Parámetros!$B$5,"&gt;="&amp;Listas!F745),
'Selección días no hábiles'!A:A,
IF(OR(G745=0,G745="",G745&gt;=Parámetros!$D$5),"&lt;="&amp;Parámetros!$D$5,"&lt;="&amp;Listas!G745),
'Selección días no hábiles'!C:C,"X"),0)</f>
        <v>43709</v>
      </c>
      <c r="K745" s="113">
        <f>IF(I745=1,
IF(AND(OR(F745=0,F745=""),OR(G745=0,G745="")),Parámetros!$D$8-Parámetros!$B$8+1,
IF(AND(F745&lt;=Parámetros!$B$8,OR(G745&gt;Parámetros!$D$8,G745="",G745=0)),Parámetros!$D$8-Parámetros!$B$8+1,
IF(AND(F745&lt;=Parámetros!$B$8,G745&lt;=Parámetros!$D$8),IF(OR(G745="",G745=0),Parámetros!$D$8-Parámetros!$B$8+1,G745-Parámetros!$B$8+1),
IF(AND(F745&gt;Parámetros!$B$8,OR(G745&gt;Parámetros!$D$8,G745="",G745=0)),Parámetros!$D$8-F745+1,
IF(AND(F745&gt;Parámetros!$B$8,G745&lt;=Parámetros!$D$8),G745-F745+1))))),0)
-
IF(I745=1,
COUNTIFS('Selección días no hábiles'!A:A,
IF(OR(F745=0,F745="",F745&lt;Parámetros!$B$8),"&gt;="&amp;Parámetros!$B$8,"&gt;="&amp;Listas!F745),
'Selección días no hábiles'!A:A,
IF(OR(G745=0,G745="",G745&gt;=Parámetros!$D$8),"&lt;="&amp;Parámetros!$D$8,"&lt;="&amp;Listas!G745),
'Selección días no hábiles'!C:C,"X"),0)</f>
        <v>1</v>
      </c>
    </row>
    <row r="746" spans="1:11">
      <c r="A746" s="23"/>
      <c r="B746" s="152">
        <v>12750095</v>
      </c>
      <c r="C746" s="153" t="s">
        <v>933</v>
      </c>
      <c r="D746" s="153" t="s">
        <v>1963</v>
      </c>
      <c r="E746" s="154" t="s">
        <v>237</v>
      </c>
      <c r="F746" s="146">
        <v>0</v>
      </c>
      <c r="G746" s="146">
        <v>0</v>
      </c>
      <c r="H746" s="113">
        <f>+IF(AND(OR(F746="",F746=0),OR(G746="",G746=0)),1,IF(AND(OR(F746&lt;=Parámetros!$B$5,F746=0,F746=""),OR(G746&gt;Parámetros!$B$5,G746="",G746=0)),1,IF(AND(F746&gt;Parámetros!$B$5,F746&lt;=Parámetros!$D$5,OR(Listas!G746&gt;Parámetros!$B$5,G746="",G746=0)),1,0)))</f>
        <v>1</v>
      </c>
      <c r="I746" s="113">
        <f>+IF(AND(OR(F746="",F746=0),OR(G746="",G746=0)),1,IF(AND(OR(F746&lt;=Parámetros!$B$8,F746=0,F746=""),OR(G746&gt;Parámetros!$B$8,G746="",G746=0)),1,IF(AND(F746&gt;Parámetros!$B$8,F746&lt;=Parámetros!$D$8,OR(Listas!G746&gt;Parámetros!$B$8,G746="",G746=0)),1,0)))</f>
        <v>1</v>
      </c>
      <c r="J746" s="113">
        <f>IF(H746=1,
IF(AND(OR(F746=0,F746=""),OR(G746=0,G746="")),Parámetros!$D$5-Parámetros!$B$5+1,
IF(AND(OR(F746&lt;=Parámetros!$B$5,F746=0,F746=""),OR(G746&gt;Parámetros!$D$5,G746="",G746=0)),Parámetros!$D$5-Parámetros!$B$5+1,
IF(AND(OR(F746&lt;=Parámetros!$B$5,F746=0,F746=""),G746&lt;=Parámetros!$D$5),IF(OR(G746="",G746=0),Parámetros!$D$5-Parámetros!$B$5+1,G746-Parámetros!$B$5+1),
IF(AND(F746&gt;Parámetros!$B$5,OR(G746&gt;Parámetros!$D$5,G746="",G746=0)),Parámetros!$D$5-F746+1,
IF(AND(F746&gt;Parámetros!$B$5,G746&lt;=Parámetros!$D$5),G746-F746+1))))),0)
-
IF(H746=1,
COUNTIFS('Selección días no hábiles'!A:A,
IF(OR(F746=0,F746="",F746&lt;Parámetros!$B$5),"&gt;="&amp;Parámetros!$B$5,"&gt;="&amp;Listas!F746),
'Selección días no hábiles'!A:A,
IF(OR(G746=0,G746="",G746&gt;=Parámetros!$D$5),"&lt;="&amp;Parámetros!$D$5,"&lt;="&amp;Listas!G746),
'Selección días no hábiles'!C:C,"X"),0)</f>
        <v>43709</v>
      </c>
      <c r="K746" s="113">
        <f>IF(I746=1,
IF(AND(OR(F746=0,F746=""),OR(G746=0,G746="")),Parámetros!$D$8-Parámetros!$B$8+1,
IF(AND(F746&lt;=Parámetros!$B$8,OR(G746&gt;Parámetros!$D$8,G746="",G746=0)),Parámetros!$D$8-Parámetros!$B$8+1,
IF(AND(F746&lt;=Parámetros!$B$8,G746&lt;=Parámetros!$D$8),IF(OR(G746="",G746=0),Parámetros!$D$8-Parámetros!$B$8+1,G746-Parámetros!$B$8+1),
IF(AND(F746&gt;Parámetros!$B$8,OR(G746&gt;Parámetros!$D$8,G746="",G746=0)),Parámetros!$D$8-F746+1,
IF(AND(F746&gt;Parámetros!$B$8,G746&lt;=Parámetros!$D$8),G746-F746+1))))),0)
-
IF(I746=1,
COUNTIFS('Selección días no hábiles'!A:A,
IF(OR(F746=0,F746="",F746&lt;Parámetros!$B$8),"&gt;="&amp;Parámetros!$B$8,"&gt;="&amp;Listas!F746),
'Selección días no hábiles'!A:A,
IF(OR(G746=0,G746="",G746&gt;=Parámetros!$D$8),"&lt;="&amp;Parámetros!$D$8,"&lt;="&amp;Listas!G746),
'Selección días no hábiles'!C:C,"X"),0)</f>
        <v>1</v>
      </c>
    </row>
    <row r="747" spans="1:11">
      <c r="A747" s="23"/>
      <c r="B747" s="152">
        <v>25265060</v>
      </c>
      <c r="C747" s="153" t="s">
        <v>934</v>
      </c>
      <c r="D747" s="153" t="s">
        <v>1964</v>
      </c>
      <c r="E747" s="154" t="s">
        <v>237</v>
      </c>
      <c r="F747" s="146">
        <v>0</v>
      </c>
      <c r="G747" s="146">
        <v>0</v>
      </c>
      <c r="H747" s="113">
        <f>+IF(AND(OR(F747="",F747=0),OR(G747="",G747=0)),1,IF(AND(OR(F747&lt;=Parámetros!$B$5,F747=0,F747=""),OR(G747&gt;Parámetros!$B$5,G747="",G747=0)),1,IF(AND(F747&gt;Parámetros!$B$5,F747&lt;=Parámetros!$D$5,OR(Listas!G747&gt;Parámetros!$B$5,G747="",G747=0)),1,0)))</f>
        <v>1</v>
      </c>
      <c r="I747" s="113">
        <f>+IF(AND(OR(F747="",F747=0),OR(G747="",G747=0)),1,IF(AND(OR(F747&lt;=Parámetros!$B$8,F747=0,F747=""),OR(G747&gt;Parámetros!$B$8,G747="",G747=0)),1,IF(AND(F747&gt;Parámetros!$B$8,F747&lt;=Parámetros!$D$8,OR(Listas!G747&gt;Parámetros!$B$8,G747="",G747=0)),1,0)))</f>
        <v>1</v>
      </c>
      <c r="J747" s="113">
        <f>IF(H747=1,
IF(AND(OR(F747=0,F747=""),OR(G747=0,G747="")),Parámetros!$D$5-Parámetros!$B$5+1,
IF(AND(OR(F747&lt;=Parámetros!$B$5,F747=0,F747=""),OR(G747&gt;Parámetros!$D$5,G747="",G747=0)),Parámetros!$D$5-Parámetros!$B$5+1,
IF(AND(OR(F747&lt;=Parámetros!$B$5,F747=0,F747=""),G747&lt;=Parámetros!$D$5),IF(OR(G747="",G747=0),Parámetros!$D$5-Parámetros!$B$5+1,G747-Parámetros!$B$5+1),
IF(AND(F747&gt;Parámetros!$B$5,OR(G747&gt;Parámetros!$D$5,G747="",G747=0)),Parámetros!$D$5-F747+1,
IF(AND(F747&gt;Parámetros!$B$5,G747&lt;=Parámetros!$D$5),G747-F747+1))))),0)
-
IF(H747=1,
COUNTIFS('Selección días no hábiles'!A:A,
IF(OR(F747=0,F747="",F747&lt;Parámetros!$B$5),"&gt;="&amp;Parámetros!$B$5,"&gt;="&amp;Listas!F747),
'Selección días no hábiles'!A:A,
IF(OR(G747=0,G747="",G747&gt;=Parámetros!$D$5),"&lt;="&amp;Parámetros!$D$5,"&lt;="&amp;Listas!G747),
'Selección días no hábiles'!C:C,"X"),0)</f>
        <v>43709</v>
      </c>
      <c r="K747" s="113">
        <f>IF(I747=1,
IF(AND(OR(F747=0,F747=""),OR(G747=0,G747="")),Parámetros!$D$8-Parámetros!$B$8+1,
IF(AND(F747&lt;=Parámetros!$B$8,OR(G747&gt;Parámetros!$D$8,G747="",G747=0)),Parámetros!$D$8-Parámetros!$B$8+1,
IF(AND(F747&lt;=Parámetros!$B$8,G747&lt;=Parámetros!$D$8),IF(OR(G747="",G747=0),Parámetros!$D$8-Parámetros!$B$8+1,G747-Parámetros!$B$8+1),
IF(AND(F747&gt;Parámetros!$B$8,OR(G747&gt;Parámetros!$D$8,G747="",G747=0)),Parámetros!$D$8-F747+1,
IF(AND(F747&gt;Parámetros!$B$8,G747&lt;=Parámetros!$D$8),G747-F747+1))))),0)
-
IF(I747=1,
COUNTIFS('Selección días no hábiles'!A:A,
IF(OR(F747=0,F747="",F747&lt;Parámetros!$B$8),"&gt;="&amp;Parámetros!$B$8,"&gt;="&amp;Listas!F747),
'Selección días no hábiles'!A:A,
IF(OR(G747=0,G747="",G747&gt;=Parámetros!$D$8),"&lt;="&amp;Parámetros!$D$8,"&lt;="&amp;Listas!G747),
'Selección días no hábiles'!C:C,"X"),0)</f>
        <v>1</v>
      </c>
    </row>
    <row r="748" spans="1:11">
      <c r="A748" s="23"/>
      <c r="B748" s="152">
        <v>27487979</v>
      </c>
      <c r="C748" s="153" t="s">
        <v>935</v>
      </c>
      <c r="D748" s="153" t="s">
        <v>1965</v>
      </c>
      <c r="E748" s="154" t="s">
        <v>237</v>
      </c>
      <c r="F748" s="146">
        <v>0</v>
      </c>
      <c r="G748" s="146">
        <v>0</v>
      </c>
      <c r="H748" s="113">
        <f>+IF(AND(OR(F748="",F748=0),OR(G748="",G748=0)),1,IF(AND(OR(F748&lt;=Parámetros!$B$5,F748=0,F748=""),OR(G748&gt;Parámetros!$B$5,G748="",G748=0)),1,IF(AND(F748&gt;Parámetros!$B$5,F748&lt;=Parámetros!$D$5,OR(Listas!G748&gt;Parámetros!$B$5,G748="",G748=0)),1,0)))</f>
        <v>1</v>
      </c>
      <c r="I748" s="113">
        <f>+IF(AND(OR(F748="",F748=0),OR(G748="",G748=0)),1,IF(AND(OR(F748&lt;=Parámetros!$B$8,F748=0,F748=""),OR(G748&gt;Parámetros!$B$8,G748="",G748=0)),1,IF(AND(F748&gt;Parámetros!$B$8,F748&lt;=Parámetros!$D$8,OR(Listas!G748&gt;Parámetros!$B$8,G748="",G748=0)),1,0)))</f>
        <v>1</v>
      </c>
      <c r="J748" s="113">
        <f>IF(H748=1,
IF(AND(OR(F748=0,F748=""),OR(G748=0,G748="")),Parámetros!$D$5-Parámetros!$B$5+1,
IF(AND(OR(F748&lt;=Parámetros!$B$5,F748=0,F748=""),OR(G748&gt;Parámetros!$D$5,G748="",G748=0)),Parámetros!$D$5-Parámetros!$B$5+1,
IF(AND(OR(F748&lt;=Parámetros!$B$5,F748=0,F748=""),G748&lt;=Parámetros!$D$5),IF(OR(G748="",G748=0),Parámetros!$D$5-Parámetros!$B$5+1,G748-Parámetros!$B$5+1),
IF(AND(F748&gt;Parámetros!$B$5,OR(G748&gt;Parámetros!$D$5,G748="",G748=0)),Parámetros!$D$5-F748+1,
IF(AND(F748&gt;Parámetros!$B$5,G748&lt;=Parámetros!$D$5),G748-F748+1))))),0)
-
IF(H748=1,
COUNTIFS('Selección días no hábiles'!A:A,
IF(OR(F748=0,F748="",F748&lt;Parámetros!$B$5),"&gt;="&amp;Parámetros!$B$5,"&gt;="&amp;Listas!F748),
'Selección días no hábiles'!A:A,
IF(OR(G748=0,G748="",G748&gt;=Parámetros!$D$5),"&lt;="&amp;Parámetros!$D$5,"&lt;="&amp;Listas!G748),
'Selección días no hábiles'!C:C,"X"),0)</f>
        <v>43709</v>
      </c>
      <c r="K748" s="113">
        <f>IF(I748=1,
IF(AND(OR(F748=0,F748=""),OR(G748=0,G748="")),Parámetros!$D$8-Parámetros!$B$8+1,
IF(AND(F748&lt;=Parámetros!$B$8,OR(G748&gt;Parámetros!$D$8,G748="",G748=0)),Parámetros!$D$8-Parámetros!$B$8+1,
IF(AND(F748&lt;=Parámetros!$B$8,G748&lt;=Parámetros!$D$8),IF(OR(G748="",G748=0),Parámetros!$D$8-Parámetros!$B$8+1,G748-Parámetros!$B$8+1),
IF(AND(F748&gt;Parámetros!$B$8,OR(G748&gt;Parámetros!$D$8,G748="",G748=0)),Parámetros!$D$8-F748+1,
IF(AND(F748&gt;Parámetros!$B$8,G748&lt;=Parámetros!$D$8),G748-F748+1))))),0)
-
IF(I748=1,
COUNTIFS('Selección días no hábiles'!A:A,
IF(OR(F748=0,F748="",F748&lt;Parámetros!$B$8),"&gt;="&amp;Parámetros!$B$8,"&gt;="&amp;Listas!F748),
'Selección días no hábiles'!A:A,
IF(OR(G748=0,G748="",G748&gt;=Parámetros!$D$8),"&lt;="&amp;Parámetros!$D$8,"&lt;="&amp;Listas!G748),
'Selección días no hábiles'!C:C,"X"),0)</f>
        <v>1</v>
      </c>
    </row>
    <row r="749" spans="1:11">
      <c r="A749" s="23"/>
      <c r="B749" s="152">
        <v>34301620</v>
      </c>
      <c r="C749" s="153" t="s">
        <v>936</v>
      </c>
      <c r="D749" s="153" t="s">
        <v>1448</v>
      </c>
      <c r="E749" s="154" t="s">
        <v>237</v>
      </c>
      <c r="F749" s="146">
        <v>0</v>
      </c>
      <c r="G749" s="146">
        <v>0</v>
      </c>
      <c r="H749" s="113">
        <f>+IF(AND(OR(F749="",F749=0),OR(G749="",G749=0)),1,IF(AND(OR(F749&lt;=Parámetros!$B$5,F749=0,F749=""),OR(G749&gt;Parámetros!$B$5,G749="",G749=0)),1,IF(AND(F749&gt;Parámetros!$B$5,F749&lt;=Parámetros!$D$5,OR(Listas!G749&gt;Parámetros!$B$5,G749="",G749=0)),1,0)))</f>
        <v>1</v>
      </c>
      <c r="I749" s="113">
        <f>+IF(AND(OR(F749="",F749=0),OR(G749="",G749=0)),1,IF(AND(OR(F749&lt;=Parámetros!$B$8,F749=0,F749=""),OR(G749&gt;Parámetros!$B$8,G749="",G749=0)),1,IF(AND(F749&gt;Parámetros!$B$8,F749&lt;=Parámetros!$D$8,OR(Listas!G749&gt;Parámetros!$B$8,G749="",G749=0)),1,0)))</f>
        <v>1</v>
      </c>
      <c r="J749" s="113">
        <f>IF(H749=1,
IF(AND(OR(F749=0,F749=""),OR(G749=0,G749="")),Parámetros!$D$5-Parámetros!$B$5+1,
IF(AND(OR(F749&lt;=Parámetros!$B$5,F749=0,F749=""),OR(G749&gt;Parámetros!$D$5,G749="",G749=0)),Parámetros!$D$5-Parámetros!$B$5+1,
IF(AND(OR(F749&lt;=Parámetros!$B$5,F749=0,F749=""),G749&lt;=Parámetros!$D$5),IF(OR(G749="",G749=0),Parámetros!$D$5-Parámetros!$B$5+1,G749-Parámetros!$B$5+1),
IF(AND(F749&gt;Parámetros!$B$5,OR(G749&gt;Parámetros!$D$5,G749="",G749=0)),Parámetros!$D$5-F749+1,
IF(AND(F749&gt;Parámetros!$B$5,G749&lt;=Parámetros!$D$5),G749-F749+1))))),0)
-
IF(H749=1,
COUNTIFS('Selección días no hábiles'!A:A,
IF(OR(F749=0,F749="",F749&lt;Parámetros!$B$5),"&gt;="&amp;Parámetros!$B$5,"&gt;="&amp;Listas!F749),
'Selección días no hábiles'!A:A,
IF(OR(G749=0,G749="",G749&gt;=Parámetros!$D$5),"&lt;="&amp;Parámetros!$D$5,"&lt;="&amp;Listas!G749),
'Selección días no hábiles'!C:C,"X"),0)</f>
        <v>43709</v>
      </c>
      <c r="K749" s="113">
        <f>IF(I749=1,
IF(AND(OR(F749=0,F749=""),OR(G749=0,G749="")),Parámetros!$D$8-Parámetros!$B$8+1,
IF(AND(F749&lt;=Parámetros!$B$8,OR(G749&gt;Parámetros!$D$8,G749="",G749=0)),Parámetros!$D$8-Parámetros!$B$8+1,
IF(AND(F749&lt;=Parámetros!$B$8,G749&lt;=Parámetros!$D$8),IF(OR(G749="",G749=0),Parámetros!$D$8-Parámetros!$B$8+1,G749-Parámetros!$B$8+1),
IF(AND(F749&gt;Parámetros!$B$8,OR(G749&gt;Parámetros!$D$8,G749="",G749=0)),Parámetros!$D$8-F749+1,
IF(AND(F749&gt;Parámetros!$B$8,G749&lt;=Parámetros!$D$8),G749-F749+1))))),0)
-
IF(I749=1,
COUNTIFS('Selección días no hábiles'!A:A,
IF(OR(F749=0,F749="",F749&lt;Parámetros!$B$8),"&gt;="&amp;Parámetros!$B$8,"&gt;="&amp;Listas!F749),
'Selección días no hábiles'!A:A,
IF(OR(G749=0,G749="",G749&gt;=Parámetros!$D$8),"&lt;="&amp;Parámetros!$D$8,"&lt;="&amp;Listas!G749),
'Selección días no hábiles'!C:C,"X"),0)</f>
        <v>1</v>
      </c>
    </row>
    <row r="750" spans="1:11">
      <c r="A750" s="23"/>
      <c r="B750" s="152">
        <v>21816431</v>
      </c>
      <c r="C750" s="153" t="s">
        <v>937</v>
      </c>
      <c r="D750" s="153" t="s">
        <v>194</v>
      </c>
      <c r="E750" s="154" t="s">
        <v>237</v>
      </c>
      <c r="F750" s="146">
        <v>0</v>
      </c>
      <c r="G750" s="146">
        <v>0</v>
      </c>
      <c r="H750" s="113">
        <f>+IF(AND(OR(F750="",F750=0),OR(G750="",G750=0)),1,IF(AND(OR(F750&lt;=Parámetros!$B$5,F750=0,F750=""),OR(G750&gt;Parámetros!$B$5,G750="",G750=0)),1,IF(AND(F750&gt;Parámetros!$B$5,F750&lt;=Parámetros!$D$5,OR(Listas!G750&gt;Parámetros!$B$5,G750="",G750=0)),1,0)))</f>
        <v>1</v>
      </c>
      <c r="I750" s="113">
        <f>+IF(AND(OR(F750="",F750=0),OR(G750="",G750=0)),1,IF(AND(OR(F750&lt;=Parámetros!$B$8,F750=0,F750=""),OR(G750&gt;Parámetros!$B$8,G750="",G750=0)),1,IF(AND(F750&gt;Parámetros!$B$8,F750&lt;=Parámetros!$D$8,OR(Listas!G750&gt;Parámetros!$B$8,G750="",G750=0)),1,0)))</f>
        <v>1</v>
      </c>
      <c r="J750" s="113">
        <f>IF(H750=1,
IF(AND(OR(F750=0,F750=""),OR(G750=0,G750="")),Parámetros!$D$5-Parámetros!$B$5+1,
IF(AND(OR(F750&lt;=Parámetros!$B$5,F750=0,F750=""),OR(G750&gt;Parámetros!$D$5,G750="",G750=0)),Parámetros!$D$5-Parámetros!$B$5+1,
IF(AND(OR(F750&lt;=Parámetros!$B$5,F750=0,F750=""),G750&lt;=Parámetros!$D$5),IF(OR(G750="",G750=0),Parámetros!$D$5-Parámetros!$B$5+1,G750-Parámetros!$B$5+1),
IF(AND(F750&gt;Parámetros!$B$5,OR(G750&gt;Parámetros!$D$5,G750="",G750=0)),Parámetros!$D$5-F750+1,
IF(AND(F750&gt;Parámetros!$B$5,G750&lt;=Parámetros!$D$5),G750-F750+1))))),0)
-
IF(H750=1,
COUNTIFS('Selección días no hábiles'!A:A,
IF(OR(F750=0,F750="",F750&lt;Parámetros!$B$5),"&gt;="&amp;Parámetros!$B$5,"&gt;="&amp;Listas!F750),
'Selección días no hábiles'!A:A,
IF(OR(G750=0,G750="",G750&gt;=Parámetros!$D$5),"&lt;="&amp;Parámetros!$D$5,"&lt;="&amp;Listas!G750),
'Selección días no hábiles'!C:C,"X"),0)</f>
        <v>43709</v>
      </c>
      <c r="K750" s="113">
        <f>IF(I750=1,
IF(AND(OR(F750=0,F750=""),OR(G750=0,G750="")),Parámetros!$D$8-Parámetros!$B$8+1,
IF(AND(F750&lt;=Parámetros!$B$8,OR(G750&gt;Parámetros!$D$8,G750="",G750=0)),Parámetros!$D$8-Parámetros!$B$8+1,
IF(AND(F750&lt;=Parámetros!$B$8,G750&lt;=Parámetros!$D$8),IF(OR(G750="",G750=0),Parámetros!$D$8-Parámetros!$B$8+1,G750-Parámetros!$B$8+1),
IF(AND(F750&gt;Parámetros!$B$8,OR(G750&gt;Parámetros!$D$8,G750="",G750=0)),Parámetros!$D$8-F750+1,
IF(AND(F750&gt;Parámetros!$B$8,G750&lt;=Parámetros!$D$8),G750-F750+1))))),0)
-
IF(I750=1,
COUNTIFS('Selección días no hábiles'!A:A,
IF(OR(F750=0,F750="",F750&lt;Parámetros!$B$8),"&gt;="&amp;Parámetros!$B$8,"&gt;="&amp;Listas!F750),
'Selección días no hábiles'!A:A,
IF(OR(G750=0,G750="",G750&gt;=Parámetros!$D$8),"&lt;="&amp;Parámetros!$D$8,"&lt;="&amp;Listas!G750),
'Selección días no hábiles'!C:C,"X"),0)</f>
        <v>1</v>
      </c>
    </row>
    <row r="751" spans="1:11">
      <c r="A751" s="23"/>
      <c r="B751" s="152">
        <v>12929866</v>
      </c>
      <c r="C751" s="153" t="s">
        <v>938</v>
      </c>
      <c r="D751" s="153" t="s">
        <v>1966</v>
      </c>
      <c r="E751" s="154" t="s">
        <v>237</v>
      </c>
      <c r="F751" s="146">
        <v>0</v>
      </c>
      <c r="G751" s="146">
        <v>0</v>
      </c>
      <c r="H751" s="113">
        <f>+IF(AND(OR(F751="",F751=0),OR(G751="",G751=0)),1,IF(AND(OR(F751&lt;=Parámetros!$B$5,F751=0,F751=""),OR(G751&gt;Parámetros!$B$5,G751="",G751=0)),1,IF(AND(F751&gt;Parámetros!$B$5,F751&lt;=Parámetros!$D$5,OR(Listas!G751&gt;Parámetros!$B$5,G751="",G751=0)),1,0)))</f>
        <v>1</v>
      </c>
      <c r="I751" s="113">
        <f>+IF(AND(OR(F751="",F751=0),OR(G751="",G751=0)),1,IF(AND(OR(F751&lt;=Parámetros!$B$8,F751=0,F751=""),OR(G751&gt;Parámetros!$B$8,G751="",G751=0)),1,IF(AND(F751&gt;Parámetros!$B$8,F751&lt;=Parámetros!$D$8,OR(Listas!G751&gt;Parámetros!$B$8,G751="",G751=0)),1,0)))</f>
        <v>1</v>
      </c>
      <c r="J751" s="113">
        <f>IF(H751=1,
IF(AND(OR(F751=0,F751=""),OR(G751=0,G751="")),Parámetros!$D$5-Parámetros!$B$5+1,
IF(AND(OR(F751&lt;=Parámetros!$B$5,F751=0,F751=""),OR(G751&gt;Parámetros!$D$5,G751="",G751=0)),Parámetros!$D$5-Parámetros!$B$5+1,
IF(AND(OR(F751&lt;=Parámetros!$B$5,F751=0,F751=""),G751&lt;=Parámetros!$D$5),IF(OR(G751="",G751=0),Parámetros!$D$5-Parámetros!$B$5+1,G751-Parámetros!$B$5+1),
IF(AND(F751&gt;Parámetros!$B$5,OR(G751&gt;Parámetros!$D$5,G751="",G751=0)),Parámetros!$D$5-F751+1,
IF(AND(F751&gt;Parámetros!$B$5,G751&lt;=Parámetros!$D$5),G751-F751+1))))),0)
-
IF(H751=1,
COUNTIFS('Selección días no hábiles'!A:A,
IF(OR(F751=0,F751="",F751&lt;Parámetros!$B$5),"&gt;="&amp;Parámetros!$B$5,"&gt;="&amp;Listas!F751),
'Selección días no hábiles'!A:A,
IF(OR(G751=0,G751="",G751&gt;=Parámetros!$D$5),"&lt;="&amp;Parámetros!$D$5,"&lt;="&amp;Listas!G751),
'Selección días no hábiles'!C:C,"X"),0)</f>
        <v>43709</v>
      </c>
      <c r="K751" s="113">
        <f>IF(I751=1,
IF(AND(OR(F751=0,F751=""),OR(G751=0,G751="")),Parámetros!$D$8-Parámetros!$B$8+1,
IF(AND(F751&lt;=Parámetros!$B$8,OR(G751&gt;Parámetros!$D$8,G751="",G751=0)),Parámetros!$D$8-Parámetros!$B$8+1,
IF(AND(F751&lt;=Parámetros!$B$8,G751&lt;=Parámetros!$D$8),IF(OR(G751="",G751=0),Parámetros!$D$8-Parámetros!$B$8+1,G751-Parámetros!$B$8+1),
IF(AND(F751&gt;Parámetros!$B$8,OR(G751&gt;Parámetros!$D$8,G751="",G751=0)),Parámetros!$D$8-F751+1,
IF(AND(F751&gt;Parámetros!$B$8,G751&lt;=Parámetros!$D$8),G751-F751+1))))),0)
-
IF(I751=1,
COUNTIFS('Selección días no hábiles'!A:A,
IF(OR(F751=0,F751="",F751&lt;Parámetros!$B$8),"&gt;="&amp;Parámetros!$B$8,"&gt;="&amp;Listas!F751),
'Selección días no hábiles'!A:A,
IF(OR(G751=0,G751="",G751&gt;=Parámetros!$D$8),"&lt;="&amp;Parámetros!$D$8,"&lt;="&amp;Listas!G751),
'Selección días no hábiles'!C:C,"X"),0)</f>
        <v>1</v>
      </c>
    </row>
    <row r="752" spans="1:11">
      <c r="A752" s="23"/>
      <c r="B752" s="152">
        <v>25015242</v>
      </c>
      <c r="C752" s="153" t="s">
        <v>939</v>
      </c>
      <c r="D752" s="153" t="s">
        <v>1967</v>
      </c>
      <c r="E752" s="154" t="s">
        <v>237</v>
      </c>
      <c r="F752" s="146">
        <v>0</v>
      </c>
      <c r="G752" s="146">
        <v>0</v>
      </c>
      <c r="H752" s="113">
        <f>+IF(AND(OR(F752="",F752=0),OR(G752="",G752=0)),1,IF(AND(OR(F752&lt;=Parámetros!$B$5,F752=0,F752=""),OR(G752&gt;Parámetros!$B$5,G752="",G752=0)),1,IF(AND(F752&gt;Parámetros!$B$5,F752&lt;=Parámetros!$D$5,OR(Listas!G752&gt;Parámetros!$B$5,G752="",G752=0)),1,0)))</f>
        <v>1</v>
      </c>
      <c r="I752" s="113">
        <f>+IF(AND(OR(F752="",F752=0),OR(G752="",G752=0)),1,IF(AND(OR(F752&lt;=Parámetros!$B$8,F752=0,F752=""),OR(G752&gt;Parámetros!$B$8,G752="",G752=0)),1,IF(AND(F752&gt;Parámetros!$B$8,F752&lt;=Parámetros!$D$8,OR(Listas!G752&gt;Parámetros!$B$8,G752="",G752=0)),1,0)))</f>
        <v>1</v>
      </c>
      <c r="J752" s="113">
        <f>IF(H752=1,
IF(AND(OR(F752=0,F752=""),OR(G752=0,G752="")),Parámetros!$D$5-Parámetros!$B$5+1,
IF(AND(OR(F752&lt;=Parámetros!$B$5,F752=0,F752=""),OR(G752&gt;Parámetros!$D$5,G752="",G752=0)),Parámetros!$D$5-Parámetros!$B$5+1,
IF(AND(OR(F752&lt;=Parámetros!$B$5,F752=0,F752=""),G752&lt;=Parámetros!$D$5),IF(OR(G752="",G752=0),Parámetros!$D$5-Parámetros!$B$5+1,G752-Parámetros!$B$5+1),
IF(AND(F752&gt;Parámetros!$B$5,OR(G752&gt;Parámetros!$D$5,G752="",G752=0)),Parámetros!$D$5-F752+1,
IF(AND(F752&gt;Parámetros!$B$5,G752&lt;=Parámetros!$D$5),G752-F752+1))))),0)
-
IF(H752=1,
COUNTIFS('Selección días no hábiles'!A:A,
IF(OR(F752=0,F752="",F752&lt;Parámetros!$B$5),"&gt;="&amp;Parámetros!$B$5,"&gt;="&amp;Listas!F752),
'Selección días no hábiles'!A:A,
IF(OR(G752=0,G752="",G752&gt;=Parámetros!$D$5),"&lt;="&amp;Parámetros!$D$5,"&lt;="&amp;Listas!G752),
'Selección días no hábiles'!C:C,"X"),0)</f>
        <v>43709</v>
      </c>
      <c r="K752" s="113">
        <f>IF(I752=1,
IF(AND(OR(F752=0,F752=""),OR(G752=0,G752="")),Parámetros!$D$8-Parámetros!$B$8+1,
IF(AND(F752&lt;=Parámetros!$B$8,OR(G752&gt;Parámetros!$D$8,G752="",G752=0)),Parámetros!$D$8-Parámetros!$B$8+1,
IF(AND(F752&lt;=Parámetros!$B$8,G752&lt;=Parámetros!$D$8),IF(OR(G752="",G752=0),Parámetros!$D$8-Parámetros!$B$8+1,G752-Parámetros!$B$8+1),
IF(AND(F752&gt;Parámetros!$B$8,OR(G752&gt;Parámetros!$D$8,G752="",G752=0)),Parámetros!$D$8-F752+1,
IF(AND(F752&gt;Parámetros!$B$8,G752&lt;=Parámetros!$D$8),G752-F752+1))))),0)
-
IF(I752=1,
COUNTIFS('Selección días no hábiles'!A:A,
IF(OR(F752=0,F752="",F752&lt;Parámetros!$B$8),"&gt;="&amp;Parámetros!$B$8,"&gt;="&amp;Listas!F752),
'Selección días no hábiles'!A:A,
IF(OR(G752=0,G752="",G752&gt;=Parámetros!$D$8),"&lt;="&amp;Parámetros!$D$8,"&lt;="&amp;Listas!G752),
'Selección días no hábiles'!C:C,"X"),0)</f>
        <v>1</v>
      </c>
    </row>
    <row r="753" spans="1:11">
      <c r="A753" s="23"/>
      <c r="B753" s="152">
        <v>23814496</v>
      </c>
      <c r="C753" s="153" t="s">
        <v>940</v>
      </c>
      <c r="D753" s="153" t="s">
        <v>1968</v>
      </c>
      <c r="E753" s="154" t="s">
        <v>237</v>
      </c>
      <c r="F753" s="146">
        <v>0</v>
      </c>
      <c r="G753" s="146">
        <v>0</v>
      </c>
      <c r="H753" s="113">
        <f>+IF(AND(OR(F753="",F753=0),OR(G753="",G753=0)),1,IF(AND(OR(F753&lt;=Parámetros!$B$5,F753=0,F753=""),OR(G753&gt;Parámetros!$B$5,G753="",G753=0)),1,IF(AND(F753&gt;Parámetros!$B$5,F753&lt;=Parámetros!$D$5,OR(Listas!G753&gt;Parámetros!$B$5,G753="",G753=0)),1,0)))</f>
        <v>1</v>
      </c>
      <c r="I753" s="113">
        <f>+IF(AND(OR(F753="",F753=0),OR(G753="",G753=0)),1,IF(AND(OR(F753&lt;=Parámetros!$B$8,F753=0,F753=""),OR(G753&gt;Parámetros!$B$8,G753="",G753=0)),1,IF(AND(F753&gt;Parámetros!$B$8,F753&lt;=Parámetros!$D$8,OR(Listas!G753&gt;Parámetros!$B$8,G753="",G753=0)),1,0)))</f>
        <v>1</v>
      </c>
      <c r="J753" s="113">
        <f>IF(H753=1,
IF(AND(OR(F753=0,F753=""),OR(G753=0,G753="")),Parámetros!$D$5-Parámetros!$B$5+1,
IF(AND(OR(F753&lt;=Parámetros!$B$5,F753=0,F753=""),OR(G753&gt;Parámetros!$D$5,G753="",G753=0)),Parámetros!$D$5-Parámetros!$B$5+1,
IF(AND(OR(F753&lt;=Parámetros!$B$5,F753=0,F753=""),G753&lt;=Parámetros!$D$5),IF(OR(G753="",G753=0),Parámetros!$D$5-Parámetros!$B$5+1,G753-Parámetros!$B$5+1),
IF(AND(F753&gt;Parámetros!$B$5,OR(G753&gt;Parámetros!$D$5,G753="",G753=0)),Parámetros!$D$5-F753+1,
IF(AND(F753&gt;Parámetros!$B$5,G753&lt;=Parámetros!$D$5),G753-F753+1))))),0)
-
IF(H753=1,
COUNTIFS('Selección días no hábiles'!A:A,
IF(OR(F753=0,F753="",F753&lt;Parámetros!$B$5),"&gt;="&amp;Parámetros!$B$5,"&gt;="&amp;Listas!F753),
'Selección días no hábiles'!A:A,
IF(OR(G753=0,G753="",G753&gt;=Parámetros!$D$5),"&lt;="&amp;Parámetros!$D$5,"&lt;="&amp;Listas!G753),
'Selección días no hábiles'!C:C,"X"),0)</f>
        <v>43709</v>
      </c>
      <c r="K753" s="113">
        <f>IF(I753=1,
IF(AND(OR(F753=0,F753=""),OR(G753=0,G753="")),Parámetros!$D$8-Parámetros!$B$8+1,
IF(AND(F753&lt;=Parámetros!$B$8,OR(G753&gt;Parámetros!$D$8,G753="",G753=0)),Parámetros!$D$8-Parámetros!$B$8+1,
IF(AND(F753&lt;=Parámetros!$B$8,G753&lt;=Parámetros!$D$8),IF(OR(G753="",G753=0),Parámetros!$D$8-Parámetros!$B$8+1,G753-Parámetros!$B$8+1),
IF(AND(F753&gt;Parámetros!$B$8,OR(G753&gt;Parámetros!$D$8,G753="",G753=0)),Parámetros!$D$8-F753+1,
IF(AND(F753&gt;Parámetros!$B$8,G753&lt;=Parámetros!$D$8),G753-F753+1))))),0)
-
IF(I753=1,
COUNTIFS('Selección días no hábiles'!A:A,
IF(OR(F753=0,F753="",F753&lt;Parámetros!$B$8),"&gt;="&amp;Parámetros!$B$8,"&gt;="&amp;Listas!F753),
'Selección días no hábiles'!A:A,
IF(OR(G753=0,G753="",G753&gt;=Parámetros!$D$8),"&lt;="&amp;Parámetros!$D$8,"&lt;="&amp;Listas!G753),
'Selección días no hábiles'!C:C,"X"),0)</f>
        <v>1</v>
      </c>
    </row>
    <row r="754" spans="1:11">
      <c r="A754" s="23"/>
      <c r="B754" s="152">
        <v>12565397</v>
      </c>
      <c r="C754" s="153" t="s">
        <v>941</v>
      </c>
      <c r="D754" s="153" t="s">
        <v>1969</v>
      </c>
      <c r="E754" s="154" t="s">
        <v>237</v>
      </c>
      <c r="F754" s="146">
        <v>0</v>
      </c>
      <c r="G754" s="146">
        <v>0</v>
      </c>
      <c r="H754" s="113">
        <f>+IF(AND(OR(F754="",F754=0),OR(G754="",G754=0)),1,IF(AND(OR(F754&lt;=Parámetros!$B$5,F754=0,F754=""),OR(G754&gt;Parámetros!$B$5,G754="",G754=0)),1,IF(AND(F754&gt;Parámetros!$B$5,F754&lt;=Parámetros!$D$5,OR(Listas!G754&gt;Parámetros!$B$5,G754="",G754=0)),1,0)))</f>
        <v>1</v>
      </c>
      <c r="I754" s="113">
        <f>+IF(AND(OR(F754="",F754=0),OR(G754="",G754=0)),1,IF(AND(OR(F754&lt;=Parámetros!$B$8,F754=0,F754=""),OR(G754&gt;Parámetros!$B$8,G754="",G754=0)),1,IF(AND(F754&gt;Parámetros!$B$8,F754&lt;=Parámetros!$D$8,OR(Listas!G754&gt;Parámetros!$B$8,G754="",G754=0)),1,0)))</f>
        <v>1</v>
      </c>
      <c r="J754" s="113">
        <f>IF(H754=1,
IF(AND(OR(F754=0,F754=""),OR(G754=0,G754="")),Parámetros!$D$5-Parámetros!$B$5+1,
IF(AND(OR(F754&lt;=Parámetros!$B$5,F754=0,F754=""),OR(G754&gt;Parámetros!$D$5,G754="",G754=0)),Parámetros!$D$5-Parámetros!$B$5+1,
IF(AND(OR(F754&lt;=Parámetros!$B$5,F754=0,F754=""),G754&lt;=Parámetros!$D$5),IF(OR(G754="",G754=0),Parámetros!$D$5-Parámetros!$B$5+1,G754-Parámetros!$B$5+1),
IF(AND(F754&gt;Parámetros!$B$5,OR(G754&gt;Parámetros!$D$5,G754="",G754=0)),Parámetros!$D$5-F754+1,
IF(AND(F754&gt;Parámetros!$B$5,G754&lt;=Parámetros!$D$5),G754-F754+1))))),0)
-
IF(H754=1,
COUNTIFS('Selección días no hábiles'!A:A,
IF(OR(F754=0,F754="",F754&lt;Parámetros!$B$5),"&gt;="&amp;Parámetros!$B$5,"&gt;="&amp;Listas!F754),
'Selección días no hábiles'!A:A,
IF(OR(G754=0,G754="",G754&gt;=Parámetros!$D$5),"&lt;="&amp;Parámetros!$D$5,"&lt;="&amp;Listas!G754),
'Selección días no hábiles'!C:C,"X"),0)</f>
        <v>43709</v>
      </c>
      <c r="K754" s="113">
        <f>IF(I754=1,
IF(AND(OR(F754=0,F754=""),OR(G754=0,G754="")),Parámetros!$D$8-Parámetros!$B$8+1,
IF(AND(F754&lt;=Parámetros!$B$8,OR(G754&gt;Parámetros!$D$8,G754="",G754=0)),Parámetros!$D$8-Parámetros!$B$8+1,
IF(AND(F754&lt;=Parámetros!$B$8,G754&lt;=Parámetros!$D$8),IF(OR(G754="",G754=0),Parámetros!$D$8-Parámetros!$B$8+1,G754-Parámetros!$B$8+1),
IF(AND(F754&gt;Parámetros!$B$8,OR(G754&gt;Parámetros!$D$8,G754="",G754=0)),Parámetros!$D$8-F754+1,
IF(AND(F754&gt;Parámetros!$B$8,G754&lt;=Parámetros!$D$8),G754-F754+1))))),0)
-
IF(I754=1,
COUNTIFS('Selección días no hábiles'!A:A,
IF(OR(F754=0,F754="",F754&lt;Parámetros!$B$8),"&gt;="&amp;Parámetros!$B$8,"&gt;="&amp;Listas!F754),
'Selección días no hábiles'!A:A,
IF(OR(G754=0,G754="",G754&gt;=Parámetros!$D$8),"&lt;="&amp;Parámetros!$D$8,"&lt;="&amp;Listas!G754),
'Selección días no hábiles'!C:C,"X"),0)</f>
        <v>1</v>
      </c>
    </row>
    <row r="755" spans="1:11">
      <c r="A755" s="23"/>
      <c r="B755" s="152">
        <v>21943131</v>
      </c>
      <c r="C755" s="153" t="s">
        <v>942</v>
      </c>
      <c r="D755" s="153" t="s">
        <v>1970</v>
      </c>
      <c r="E755" s="154" t="s">
        <v>237</v>
      </c>
      <c r="F755" s="146">
        <v>0</v>
      </c>
      <c r="G755" s="146">
        <v>0</v>
      </c>
      <c r="H755" s="113">
        <f>+IF(AND(OR(F755="",F755=0),OR(G755="",G755=0)),1,IF(AND(OR(F755&lt;=Parámetros!$B$5,F755=0,F755=""),OR(G755&gt;Parámetros!$B$5,G755="",G755=0)),1,IF(AND(F755&gt;Parámetros!$B$5,F755&lt;=Parámetros!$D$5,OR(Listas!G755&gt;Parámetros!$B$5,G755="",G755=0)),1,0)))</f>
        <v>1</v>
      </c>
      <c r="I755" s="113">
        <f>+IF(AND(OR(F755="",F755=0),OR(G755="",G755=0)),1,IF(AND(OR(F755&lt;=Parámetros!$B$8,F755=0,F755=""),OR(G755&gt;Parámetros!$B$8,G755="",G755=0)),1,IF(AND(F755&gt;Parámetros!$B$8,F755&lt;=Parámetros!$D$8,OR(Listas!G755&gt;Parámetros!$B$8,G755="",G755=0)),1,0)))</f>
        <v>1</v>
      </c>
      <c r="J755" s="113">
        <f>IF(H755=1,
IF(AND(OR(F755=0,F755=""),OR(G755=0,G755="")),Parámetros!$D$5-Parámetros!$B$5+1,
IF(AND(OR(F755&lt;=Parámetros!$B$5,F755=0,F755=""),OR(G755&gt;Parámetros!$D$5,G755="",G755=0)),Parámetros!$D$5-Parámetros!$B$5+1,
IF(AND(OR(F755&lt;=Parámetros!$B$5,F755=0,F755=""),G755&lt;=Parámetros!$D$5),IF(OR(G755="",G755=0),Parámetros!$D$5-Parámetros!$B$5+1,G755-Parámetros!$B$5+1),
IF(AND(F755&gt;Parámetros!$B$5,OR(G755&gt;Parámetros!$D$5,G755="",G755=0)),Parámetros!$D$5-F755+1,
IF(AND(F755&gt;Parámetros!$B$5,G755&lt;=Parámetros!$D$5),G755-F755+1))))),0)
-
IF(H755=1,
COUNTIFS('Selección días no hábiles'!A:A,
IF(OR(F755=0,F755="",F755&lt;Parámetros!$B$5),"&gt;="&amp;Parámetros!$B$5,"&gt;="&amp;Listas!F755),
'Selección días no hábiles'!A:A,
IF(OR(G755=0,G755="",G755&gt;=Parámetros!$D$5),"&lt;="&amp;Parámetros!$D$5,"&lt;="&amp;Listas!G755),
'Selección días no hábiles'!C:C,"X"),0)</f>
        <v>43709</v>
      </c>
      <c r="K755" s="113">
        <f>IF(I755=1,
IF(AND(OR(F755=0,F755=""),OR(G755=0,G755="")),Parámetros!$D$8-Parámetros!$B$8+1,
IF(AND(F755&lt;=Parámetros!$B$8,OR(G755&gt;Parámetros!$D$8,G755="",G755=0)),Parámetros!$D$8-Parámetros!$B$8+1,
IF(AND(F755&lt;=Parámetros!$B$8,G755&lt;=Parámetros!$D$8),IF(OR(G755="",G755=0),Parámetros!$D$8-Parámetros!$B$8+1,G755-Parámetros!$B$8+1),
IF(AND(F755&gt;Parámetros!$B$8,OR(G755&gt;Parámetros!$D$8,G755="",G755=0)),Parámetros!$D$8-F755+1,
IF(AND(F755&gt;Parámetros!$B$8,G755&lt;=Parámetros!$D$8),G755-F755+1))))),0)
-
IF(I755=1,
COUNTIFS('Selección días no hábiles'!A:A,
IF(OR(F755=0,F755="",F755&lt;Parámetros!$B$8),"&gt;="&amp;Parámetros!$B$8,"&gt;="&amp;Listas!F755),
'Selección días no hábiles'!A:A,
IF(OR(G755=0,G755="",G755&gt;=Parámetros!$D$8),"&lt;="&amp;Parámetros!$D$8,"&lt;="&amp;Listas!G755),
'Selección días no hábiles'!C:C,"X"),0)</f>
        <v>1</v>
      </c>
    </row>
    <row r="756" spans="1:11">
      <c r="A756" s="23"/>
      <c r="B756" s="152">
        <v>22800587</v>
      </c>
      <c r="C756" s="153" t="s">
        <v>943</v>
      </c>
      <c r="D756" s="153" t="s">
        <v>1971</v>
      </c>
      <c r="E756" s="154" t="s">
        <v>237</v>
      </c>
      <c r="F756" s="146">
        <v>0</v>
      </c>
      <c r="G756" s="146">
        <v>0</v>
      </c>
      <c r="H756" s="113">
        <f>+IF(AND(OR(F756="",F756=0),OR(G756="",G756=0)),1,IF(AND(OR(F756&lt;=Parámetros!$B$5,F756=0,F756=""),OR(G756&gt;Parámetros!$B$5,G756="",G756=0)),1,IF(AND(F756&gt;Parámetros!$B$5,F756&lt;=Parámetros!$D$5,OR(Listas!G756&gt;Parámetros!$B$5,G756="",G756=0)),1,0)))</f>
        <v>1</v>
      </c>
      <c r="I756" s="113">
        <f>+IF(AND(OR(F756="",F756=0),OR(G756="",G756=0)),1,IF(AND(OR(F756&lt;=Parámetros!$B$8,F756=0,F756=""),OR(G756&gt;Parámetros!$B$8,G756="",G756=0)),1,IF(AND(F756&gt;Parámetros!$B$8,F756&lt;=Parámetros!$D$8,OR(Listas!G756&gt;Parámetros!$B$8,G756="",G756=0)),1,0)))</f>
        <v>1</v>
      </c>
      <c r="J756" s="113">
        <f>IF(H756=1,
IF(AND(OR(F756=0,F756=""),OR(G756=0,G756="")),Parámetros!$D$5-Parámetros!$B$5+1,
IF(AND(OR(F756&lt;=Parámetros!$B$5,F756=0,F756=""),OR(G756&gt;Parámetros!$D$5,G756="",G756=0)),Parámetros!$D$5-Parámetros!$B$5+1,
IF(AND(OR(F756&lt;=Parámetros!$B$5,F756=0,F756=""),G756&lt;=Parámetros!$D$5),IF(OR(G756="",G756=0),Parámetros!$D$5-Parámetros!$B$5+1,G756-Parámetros!$B$5+1),
IF(AND(F756&gt;Parámetros!$B$5,OR(G756&gt;Parámetros!$D$5,G756="",G756=0)),Parámetros!$D$5-F756+1,
IF(AND(F756&gt;Parámetros!$B$5,G756&lt;=Parámetros!$D$5),G756-F756+1))))),0)
-
IF(H756=1,
COUNTIFS('Selección días no hábiles'!A:A,
IF(OR(F756=0,F756="",F756&lt;Parámetros!$B$5),"&gt;="&amp;Parámetros!$B$5,"&gt;="&amp;Listas!F756),
'Selección días no hábiles'!A:A,
IF(OR(G756=0,G756="",G756&gt;=Parámetros!$D$5),"&lt;="&amp;Parámetros!$D$5,"&lt;="&amp;Listas!G756),
'Selección días no hábiles'!C:C,"X"),0)</f>
        <v>43709</v>
      </c>
      <c r="K756" s="113">
        <f>IF(I756=1,
IF(AND(OR(F756=0,F756=""),OR(G756=0,G756="")),Parámetros!$D$8-Parámetros!$B$8+1,
IF(AND(F756&lt;=Parámetros!$B$8,OR(G756&gt;Parámetros!$D$8,G756="",G756=0)),Parámetros!$D$8-Parámetros!$B$8+1,
IF(AND(F756&lt;=Parámetros!$B$8,G756&lt;=Parámetros!$D$8),IF(OR(G756="",G756=0),Parámetros!$D$8-Parámetros!$B$8+1,G756-Parámetros!$B$8+1),
IF(AND(F756&gt;Parámetros!$B$8,OR(G756&gt;Parámetros!$D$8,G756="",G756=0)),Parámetros!$D$8-F756+1,
IF(AND(F756&gt;Parámetros!$B$8,G756&lt;=Parámetros!$D$8),G756-F756+1))))),0)
-
IF(I756=1,
COUNTIFS('Selección días no hábiles'!A:A,
IF(OR(F756=0,F756="",F756&lt;Parámetros!$B$8),"&gt;="&amp;Parámetros!$B$8,"&gt;="&amp;Listas!F756),
'Selección días no hábiles'!A:A,
IF(OR(G756=0,G756="",G756&gt;=Parámetros!$D$8),"&lt;="&amp;Parámetros!$D$8,"&lt;="&amp;Listas!G756),
'Selección días no hábiles'!C:C,"X"),0)</f>
        <v>1</v>
      </c>
    </row>
    <row r="757" spans="1:11">
      <c r="A757" s="23"/>
      <c r="B757" s="152">
        <v>1257314</v>
      </c>
      <c r="C757" s="153" t="s">
        <v>944</v>
      </c>
      <c r="D757" s="153" t="s">
        <v>1972</v>
      </c>
      <c r="E757" s="154" t="s">
        <v>237</v>
      </c>
      <c r="F757" s="146">
        <v>0</v>
      </c>
      <c r="G757" s="146">
        <v>0</v>
      </c>
      <c r="H757" s="113">
        <f>+IF(AND(OR(F757="",F757=0),OR(G757="",G757=0)),1,IF(AND(OR(F757&lt;=Parámetros!$B$5,F757=0,F757=""),OR(G757&gt;Parámetros!$B$5,G757="",G757=0)),1,IF(AND(F757&gt;Parámetros!$B$5,F757&lt;=Parámetros!$D$5,OR(Listas!G757&gt;Parámetros!$B$5,G757="",G757=0)),1,0)))</f>
        <v>1</v>
      </c>
      <c r="I757" s="113">
        <f>+IF(AND(OR(F757="",F757=0),OR(G757="",G757=0)),1,IF(AND(OR(F757&lt;=Parámetros!$B$8,F757=0,F757=""),OR(G757&gt;Parámetros!$B$8,G757="",G757=0)),1,IF(AND(F757&gt;Parámetros!$B$8,F757&lt;=Parámetros!$D$8,OR(Listas!G757&gt;Parámetros!$B$8,G757="",G757=0)),1,0)))</f>
        <v>1</v>
      </c>
      <c r="J757" s="113">
        <f>IF(H757=1,
IF(AND(OR(F757=0,F757=""),OR(G757=0,G757="")),Parámetros!$D$5-Parámetros!$B$5+1,
IF(AND(OR(F757&lt;=Parámetros!$B$5,F757=0,F757=""),OR(G757&gt;Parámetros!$D$5,G757="",G757=0)),Parámetros!$D$5-Parámetros!$B$5+1,
IF(AND(OR(F757&lt;=Parámetros!$B$5,F757=0,F757=""),G757&lt;=Parámetros!$D$5),IF(OR(G757="",G757=0),Parámetros!$D$5-Parámetros!$B$5+1,G757-Parámetros!$B$5+1),
IF(AND(F757&gt;Parámetros!$B$5,OR(G757&gt;Parámetros!$D$5,G757="",G757=0)),Parámetros!$D$5-F757+1,
IF(AND(F757&gt;Parámetros!$B$5,G757&lt;=Parámetros!$D$5),G757-F757+1))))),0)
-
IF(H757=1,
COUNTIFS('Selección días no hábiles'!A:A,
IF(OR(F757=0,F757="",F757&lt;Parámetros!$B$5),"&gt;="&amp;Parámetros!$B$5,"&gt;="&amp;Listas!F757),
'Selección días no hábiles'!A:A,
IF(OR(G757=0,G757="",G757&gt;=Parámetros!$D$5),"&lt;="&amp;Parámetros!$D$5,"&lt;="&amp;Listas!G757),
'Selección días no hábiles'!C:C,"X"),0)</f>
        <v>43709</v>
      </c>
      <c r="K757" s="113">
        <f>IF(I757=1,
IF(AND(OR(F757=0,F757=""),OR(G757=0,G757="")),Parámetros!$D$8-Parámetros!$B$8+1,
IF(AND(F757&lt;=Parámetros!$B$8,OR(G757&gt;Parámetros!$D$8,G757="",G757=0)),Parámetros!$D$8-Parámetros!$B$8+1,
IF(AND(F757&lt;=Parámetros!$B$8,G757&lt;=Parámetros!$D$8),IF(OR(G757="",G757=0),Parámetros!$D$8-Parámetros!$B$8+1,G757-Parámetros!$B$8+1),
IF(AND(F757&gt;Parámetros!$B$8,OR(G757&gt;Parámetros!$D$8,G757="",G757=0)),Parámetros!$D$8-F757+1,
IF(AND(F757&gt;Parámetros!$B$8,G757&lt;=Parámetros!$D$8),G757-F757+1))))),0)
-
IF(I757=1,
COUNTIFS('Selección días no hábiles'!A:A,
IF(OR(F757=0,F757="",F757&lt;Parámetros!$B$8),"&gt;="&amp;Parámetros!$B$8,"&gt;="&amp;Listas!F757),
'Selección días no hábiles'!A:A,
IF(OR(G757=0,G757="",G757&gt;=Parámetros!$D$8),"&lt;="&amp;Parámetros!$D$8,"&lt;="&amp;Listas!G757),
'Selección días no hábiles'!C:C,"X"),0)</f>
        <v>1</v>
      </c>
    </row>
    <row r="758" spans="1:11">
      <c r="A758" s="23"/>
      <c r="B758" s="152">
        <v>29630493</v>
      </c>
      <c r="C758" s="153" t="s">
        <v>945</v>
      </c>
      <c r="D758" s="153" t="s">
        <v>1973</v>
      </c>
      <c r="E758" s="154" t="s">
        <v>237</v>
      </c>
      <c r="F758" s="146">
        <v>0</v>
      </c>
      <c r="G758" s="146">
        <v>0</v>
      </c>
      <c r="H758" s="113">
        <f>+IF(AND(OR(F758="",F758=0),OR(G758="",G758=0)),1,IF(AND(OR(F758&lt;=Parámetros!$B$5,F758=0,F758=""),OR(G758&gt;Parámetros!$B$5,G758="",G758=0)),1,IF(AND(F758&gt;Parámetros!$B$5,F758&lt;=Parámetros!$D$5,OR(Listas!G758&gt;Parámetros!$B$5,G758="",G758=0)),1,0)))</f>
        <v>1</v>
      </c>
      <c r="I758" s="113">
        <f>+IF(AND(OR(F758="",F758=0),OR(G758="",G758=0)),1,IF(AND(OR(F758&lt;=Parámetros!$B$8,F758=0,F758=""),OR(G758&gt;Parámetros!$B$8,G758="",G758=0)),1,IF(AND(F758&gt;Parámetros!$B$8,F758&lt;=Parámetros!$D$8,OR(Listas!G758&gt;Parámetros!$B$8,G758="",G758=0)),1,0)))</f>
        <v>1</v>
      </c>
      <c r="J758" s="113">
        <f>IF(H758=1,
IF(AND(OR(F758=0,F758=""),OR(G758=0,G758="")),Parámetros!$D$5-Parámetros!$B$5+1,
IF(AND(OR(F758&lt;=Parámetros!$B$5,F758=0,F758=""),OR(G758&gt;Parámetros!$D$5,G758="",G758=0)),Parámetros!$D$5-Parámetros!$B$5+1,
IF(AND(OR(F758&lt;=Parámetros!$B$5,F758=0,F758=""),G758&lt;=Parámetros!$D$5),IF(OR(G758="",G758=0),Parámetros!$D$5-Parámetros!$B$5+1,G758-Parámetros!$B$5+1),
IF(AND(F758&gt;Parámetros!$B$5,OR(G758&gt;Parámetros!$D$5,G758="",G758=0)),Parámetros!$D$5-F758+1,
IF(AND(F758&gt;Parámetros!$B$5,G758&lt;=Parámetros!$D$5),G758-F758+1))))),0)
-
IF(H758=1,
COUNTIFS('Selección días no hábiles'!A:A,
IF(OR(F758=0,F758="",F758&lt;Parámetros!$B$5),"&gt;="&amp;Parámetros!$B$5,"&gt;="&amp;Listas!F758),
'Selección días no hábiles'!A:A,
IF(OR(G758=0,G758="",G758&gt;=Parámetros!$D$5),"&lt;="&amp;Parámetros!$D$5,"&lt;="&amp;Listas!G758),
'Selección días no hábiles'!C:C,"X"),0)</f>
        <v>43709</v>
      </c>
      <c r="K758" s="113">
        <f>IF(I758=1,
IF(AND(OR(F758=0,F758=""),OR(G758=0,G758="")),Parámetros!$D$8-Parámetros!$B$8+1,
IF(AND(F758&lt;=Parámetros!$B$8,OR(G758&gt;Parámetros!$D$8,G758="",G758=0)),Parámetros!$D$8-Parámetros!$B$8+1,
IF(AND(F758&lt;=Parámetros!$B$8,G758&lt;=Parámetros!$D$8),IF(OR(G758="",G758=0),Parámetros!$D$8-Parámetros!$B$8+1,G758-Parámetros!$B$8+1),
IF(AND(F758&gt;Parámetros!$B$8,OR(G758&gt;Parámetros!$D$8,G758="",G758=0)),Parámetros!$D$8-F758+1,
IF(AND(F758&gt;Parámetros!$B$8,G758&lt;=Parámetros!$D$8),G758-F758+1))))),0)
-
IF(I758=1,
COUNTIFS('Selección días no hábiles'!A:A,
IF(OR(F758=0,F758="",F758&lt;Parámetros!$B$8),"&gt;="&amp;Parámetros!$B$8,"&gt;="&amp;Listas!F758),
'Selección días no hábiles'!A:A,
IF(OR(G758=0,G758="",G758&gt;=Parámetros!$D$8),"&lt;="&amp;Parámetros!$D$8,"&lt;="&amp;Listas!G758),
'Selección días no hábiles'!C:C,"X"),0)</f>
        <v>1</v>
      </c>
    </row>
    <row r="759" spans="1:11">
      <c r="A759" s="23"/>
      <c r="B759" s="152" t="s">
        <v>274</v>
      </c>
      <c r="C759" s="153" t="s">
        <v>946</v>
      </c>
      <c r="D759" s="153" t="s">
        <v>1425</v>
      </c>
      <c r="E759" s="154" t="s">
        <v>237</v>
      </c>
      <c r="F759" s="146">
        <v>0</v>
      </c>
      <c r="G759" s="146">
        <v>0</v>
      </c>
      <c r="H759" s="113">
        <f>+IF(AND(OR(F759="",F759=0),OR(G759="",G759=0)),1,IF(AND(OR(F759&lt;=Parámetros!$B$5,F759=0,F759=""),OR(G759&gt;Parámetros!$B$5,G759="",G759=0)),1,IF(AND(F759&gt;Parámetros!$B$5,F759&lt;=Parámetros!$D$5,OR(Listas!G759&gt;Parámetros!$B$5,G759="",G759=0)),1,0)))</f>
        <v>1</v>
      </c>
      <c r="I759" s="113">
        <f>+IF(AND(OR(F759="",F759=0),OR(G759="",G759=0)),1,IF(AND(OR(F759&lt;=Parámetros!$B$8,F759=0,F759=""),OR(G759&gt;Parámetros!$B$8,G759="",G759=0)),1,IF(AND(F759&gt;Parámetros!$B$8,F759&lt;=Parámetros!$D$8,OR(Listas!G759&gt;Parámetros!$B$8,G759="",G759=0)),1,0)))</f>
        <v>1</v>
      </c>
      <c r="J759" s="113">
        <f>IF(H759=1,
IF(AND(OR(F759=0,F759=""),OR(G759=0,G759="")),Parámetros!$D$5-Parámetros!$B$5+1,
IF(AND(OR(F759&lt;=Parámetros!$B$5,F759=0,F759=""),OR(G759&gt;Parámetros!$D$5,G759="",G759=0)),Parámetros!$D$5-Parámetros!$B$5+1,
IF(AND(OR(F759&lt;=Parámetros!$B$5,F759=0,F759=""),G759&lt;=Parámetros!$D$5),IF(OR(G759="",G759=0),Parámetros!$D$5-Parámetros!$B$5+1,G759-Parámetros!$B$5+1),
IF(AND(F759&gt;Parámetros!$B$5,OR(G759&gt;Parámetros!$D$5,G759="",G759=0)),Parámetros!$D$5-F759+1,
IF(AND(F759&gt;Parámetros!$B$5,G759&lt;=Parámetros!$D$5),G759-F759+1))))),0)
-
IF(H759=1,
COUNTIFS('Selección días no hábiles'!A:A,
IF(OR(F759=0,F759="",F759&lt;Parámetros!$B$5),"&gt;="&amp;Parámetros!$B$5,"&gt;="&amp;Listas!F759),
'Selección días no hábiles'!A:A,
IF(OR(G759=0,G759="",G759&gt;=Parámetros!$D$5),"&lt;="&amp;Parámetros!$D$5,"&lt;="&amp;Listas!G759),
'Selección días no hábiles'!C:C,"X"),0)</f>
        <v>43709</v>
      </c>
      <c r="K759" s="113">
        <f>IF(I759=1,
IF(AND(OR(F759=0,F759=""),OR(G759=0,G759="")),Parámetros!$D$8-Parámetros!$B$8+1,
IF(AND(F759&lt;=Parámetros!$B$8,OR(G759&gt;Parámetros!$D$8,G759="",G759=0)),Parámetros!$D$8-Parámetros!$B$8+1,
IF(AND(F759&lt;=Parámetros!$B$8,G759&lt;=Parámetros!$D$8),IF(OR(G759="",G759=0),Parámetros!$D$8-Parámetros!$B$8+1,G759-Parámetros!$B$8+1),
IF(AND(F759&gt;Parámetros!$B$8,OR(G759&gt;Parámetros!$D$8,G759="",G759=0)),Parámetros!$D$8-F759+1,
IF(AND(F759&gt;Parámetros!$B$8,G759&lt;=Parámetros!$D$8),G759-F759+1))))),0)
-
IF(I759=1,
COUNTIFS('Selección días no hábiles'!A:A,
IF(OR(F759=0,F759="",F759&lt;Parámetros!$B$8),"&gt;="&amp;Parámetros!$B$8,"&gt;="&amp;Listas!F759),
'Selección días no hábiles'!A:A,
IF(OR(G759=0,G759="",G759&gt;=Parámetros!$D$8),"&lt;="&amp;Parámetros!$D$8,"&lt;="&amp;Listas!G759),
'Selección días no hábiles'!C:C,"X"),0)</f>
        <v>1</v>
      </c>
    </row>
    <row r="760" spans="1:11">
      <c r="A760" s="23"/>
      <c r="B760" s="152">
        <v>16401002</v>
      </c>
      <c r="C760" s="153" t="s">
        <v>947</v>
      </c>
      <c r="D760" s="153" t="s">
        <v>1974</v>
      </c>
      <c r="E760" s="154" t="s">
        <v>237</v>
      </c>
      <c r="F760" s="146">
        <v>0</v>
      </c>
      <c r="G760" s="146">
        <v>0</v>
      </c>
      <c r="H760" s="113">
        <f>+IF(AND(OR(F760="",F760=0),OR(G760="",G760=0)),1,IF(AND(OR(F760&lt;=Parámetros!$B$5,F760=0,F760=""),OR(G760&gt;Parámetros!$B$5,G760="",G760=0)),1,IF(AND(F760&gt;Parámetros!$B$5,F760&lt;=Parámetros!$D$5,OR(Listas!G760&gt;Parámetros!$B$5,G760="",G760=0)),1,0)))</f>
        <v>1</v>
      </c>
      <c r="I760" s="113">
        <f>+IF(AND(OR(F760="",F760=0),OR(G760="",G760=0)),1,IF(AND(OR(F760&lt;=Parámetros!$B$8,F760=0,F760=""),OR(G760&gt;Parámetros!$B$8,G760="",G760=0)),1,IF(AND(F760&gt;Parámetros!$B$8,F760&lt;=Parámetros!$D$8,OR(Listas!G760&gt;Parámetros!$B$8,G760="",G760=0)),1,0)))</f>
        <v>1</v>
      </c>
      <c r="J760" s="113">
        <f>IF(H760=1,
IF(AND(OR(F760=0,F760=""),OR(G760=0,G760="")),Parámetros!$D$5-Parámetros!$B$5+1,
IF(AND(OR(F760&lt;=Parámetros!$B$5,F760=0,F760=""),OR(G760&gt;Parámetros!$D$5,G760="",G760=0)),Parámetros!$D$5-Parámetros!$B$5+1,
IF(AND(OR(F760&lt;=Parámetros!$B$5,F760=0,F760=""),G760&lt;=Parámetros!$D$5),IF(OR(G760="",G760=0),Parámetros!$D$5-Parámetros!$B$5+1,G760-Parámetros!$B$5+1),
IF(AND(F760&gt;Parámetros!$B$5,OR(G760&gt;Parámetros!$D$5,G760="",G760=0)),Parámetros!$D$5-F760+1,
IF(AND(F760&gt;Parámetros!$B$5,G760&lt;=Parámetros!$D$5),G760-F760+1))))),0)
-
IF(H760=1,
COUNTIFS('Selección días no hábiles'!A:A,
IF(OR(F760=0,F760="",F760&lt;Parámetros!$B$5),"&gt;="&amp;Parámetros!$B$5,"&gt;="&amp;Listas!F760),
'Selección días no hábiles'!A:A,
IF(OR(G760=0,G760="",G760&gt;=Parámetros!$D$5),"&lt;="&amp;Parámetros!$D$5,"&lt;="&amp;Listas!G760),
'Selección días no hábiles'!C:C,"X"),0)</f>
        <v>43709</v>
      </c>
      <c r="K760" s="113">
        <f>IF(I760=1,
IF(AND(OR(F760=0,F760=""),OR(G760=0,G760="")),Parámetros!$D$8-Parámetros!$B$8+1,
IF(AND(F760&lt;=Parámetros!$B$8,OR(G760&gt;Parámetros!$D$8,G760="",G760=0)),Parámetros!$D$8-Parámetros!$B$8+1,
IF(AND(F760&lt;=Parámetros!$B$8,G760&lt;=Parámetros!$D$8),IF(OR(G760="",G760=0),Parámetros!$D$8-Parámetros!$B$8+1,G760-Parámetros!$B$8+1),
IF(AND(F760&gt;Parámetros!$B$8,OR(G760&gt;Parámetros!$D$8,G760="",G760=0)),Parámetros!$D$8-F760+1,
IF(AND(F760&gt;Parámetros!$B$8,G760&lt;=Parámetros!$D$8),G760-F760+1))))),0)
-
IF(I760=1,
COUNTIFS('Selección días no hábiles'!A:A,
IF(OR(F760=0,F760="",F760&lt;Parámetros!$B$8),"&gt;="&amp;Parámetros!$B$8,"&gt;="&amp;Listas!F760),
'Selección días no hábiles'!A:A,
IF(OR(G760=0,G760="",G760&gt;=Parámetros!$D$8),"&lt;="&amp;Parámetros!$D$8,"&lt;="&amp;Listas!G760),
'Selección días no hábiles'!C:C,"X"),0)</f>
        <v>1</v>
      </c>
    </row>
    <row r="761" spans="1:11">
      <c r="A761" s="23"/>
      <c r="B761" s="152" t="s">
        <v>275</v>
      </c>
      <c r="C761" s="153" t="s">
        <v>948</v>
      </c>
      <c r="D761" s="153" t="s">
        <v>1975</v>
      </c>
      <c r="E761" s="154" t="s">
        <v>237</v>
      </c>
      <c r="F761" s="146">
        <v>0</v>
      </c>
      <c r="G761" s="146">
        <v>0</v>
      </c>
      <c r="H761" s="113">
        <f>+IF(AND(OR(F761="",F761=0),OR(G761="",G761=0)),1,IF(AND(OR(F761&lt;=Parámetros!$B$5,F761=0,F761=""),OR(G761&gt;Parámetros!$B$5,G761="",G761=0)),1,IF(AND(F761&gt;Parámetros!$B$5,F761&lt;=Parámetros!$D$5,OR(Listas!G761&gt;Parámetros!$B$5,G761="",G761=0)),1,0)))</f>
        <v>1</v>
      </c>
      <c r="I761" s="113">
        <f>+IF(AND(OR(F761="",F761=0),OR(G761="",G761=0)),1,IF(AND(OR(F761&lt;=Parámetros!$B$8,F761=0,F761=""),OR(G761&gt;Parámetros!$B$8,G761="",G761=0)),1,IF(AND(F761&gt;Parámetros!$B$8,F761&lt;=Parámetros!$D$8,OR(Listas!G761&gt;Parámetros!$B$8,G761="",G761=0)),1,0)))</f>
        <v>1</v>
      </c>
      <c r="J761" s="113">
        <f>IF(H761=1,
IF(AND(OR(F761=0,F761=""),OR(G761=0,G761="")),Parámetros!$D$5-Parámetros!$B$5+1,
IF(AND(OR(F761&lt;=Parámetros!$B$5,F761=0,F761=""),OR(G761&gt;Parámetros!$D$5,G761="",G761=0)),Parámetros!$D$5-Parámetros!$B$5+1,
IF(AND(OR(F761&lt;=Parámetros!$B$5,F761=0,F761=""),G761&lt;=Parámetros!$D$5),IF(OR(G761="",G761=0),Parámetros!$D$5-Parámetros!$B$5+1,G761-Parámetros!$B$5+1),
IF(AND(F761&gt;Parámetros!$B$5,OR(G761&gt;Parámetros!$D$5,G761="",G761=0)),Parámetros!$D$5-F761+1,
IF(AND(F761&gt;Parámetros!$B$5,G761&lt;=Parámetros!$D$5),G761-F761+1))))),0)
-
IF(H761=1,
COUNTIFS('Selección días no hábiles'!A:A,
IF(OR(F761=0,F761="",F761&lt;Parámetros!$B$5),"&gt;="&amp;Parámetros!$B$5,"&gt;="&amp;Listas!F761),
'Selección días no hábiles'!A:A,
IF(OR(G761=0,G761="",G761&gt;=Parámetros!$D$5),"&lt;="&amp;Parámetros!$D$5,"&lt;="&amp;Listas!G761),
'Selección días no hábiles'!C:C,"X"),0)</f>
        <v>43709</v>
      </c>
      <c r="K761" s="113">
        <f>IF(I761=1,
IF(AND(OR(F761=0,F761=""),OR(G761=0,G761="")),Parámetros!$D$8-Parámetros!$B$8+1,
IF(AND(F761&lt;=Parámetros!$B$8,OR(G761&gt;Parámetros!$D$8,G761="",G761=0)),Parámetros!$D$8-Parámetros!$B$8+1,
IF(AND(F761&lt;=Parámetros!$B$8,G761&lt;=Parámetros!$D$8),IF(OR(G761="",G761=0),Parámetros!$D$8-Parámetros!$B$8+1,G761-Parámetros!$B$8+1),
IF(AND(F761&gt;Parámetros!$B$8,OR(G761&gt;Parámetros!$D$8,G761="",G761=0)),Parámetros!$D$8-F761+1,
IF(AND(F761&gt;Parámetros!$B$8,G761&lt;=Parámetros!$D$8),G761-F761+1))))),0)
-
IF(I761=1,
COUNTIFS('Selección días no hábiles'!A:A,
IF(OR(F761=0,F761="",F761&lt;Parámetros!$B$8),"&gt;="&amp;Parámetros!$B$8,"&gt;="&amp;Listas!F761),
'Selección días no hábiles'!A:A,
IF(OR(G761=0,G761="",G761&gt;=Parámetros!$D$8),"&lt;="&amp;Parámetros!$D$8,"&lt;="&amp;Listas!G761),
'Selección días no hábiles'!C:C,"X"),0)</f>
        <v>1</v>
      </c>
    </row>
    <row r="762" spans="1:11">
      <c r="A762" s="23"/>
      <c r="B762" s="152">
        <v>30764984</v>
      </c>
      <c r="C762" s="153" t="s">
        <v>62</v>
      </c>
      <c r="D762" s="153" t="s">
        <v>1976</v>
      </c>
      <c r="E762" s="154" t="s">
        <v>237</v>
      </c>
      <c r="F762" s="146">
        <v>0</v>
      </c>
      <c r="G762" s="146">
        <v>0</v>
      </c>
      <c r="H762" s="113">
        <f>+IF(AND(OR(F762="",F762=0),OR(G762="",G762=0)),1,IF(AND(OR(F762&lt;=Parámetros!$B$5,F762=0,F762=""),OR(G762&gt;Parámetros!$B$5,G762="",G762=0)),1,IF(AND(F762&gt;Parámetros!$B$5,F762&lt;=Parámetros!$D$5,OR(Listas!G762&gt;Parámetros!$B$5,G762="",G762=0)),1,0)))</f>
        <v>1</v>
      </c>
      <c r="I762" s="113">
        <f>+IF(AND(OR(F762="",F762=0),OR(G762="",G762=0)),1,IF(AND(OR(F762&lt;=Parámetros!$B$8,F762=0,F762=""),OR(G762&gt;Parámetros!$B$8,G762="",G762=0)),1,IF(AND(F762&gt;Parámetros!$B$8,F762&lt;=Parámetros!$D$8,OR(Listas!G762&gt;Parámetros!$B$8,G762="",G762=0)),1,0)))</f>
        <v>1</v>
      </c>
      <c r="J762" s="113">
        <f>IF(H762=1,
IF(AND(OR(F762=0,F762=""),OR(G762=0,G762="")),Parámetros!$D$5-Parámetros!$B$5+1,
IF(AND(OR(F762&lt;=Parámetros!$B$5,F762=0,F762=""),OR(G762&gt;Parámetros!$D$5,G762="",G762=0)),Parámetros!$D$5-Parámetros!$B$5+1,
IF(AND(OR(F762&lt;=Parámetros!$B$5,F762=0,F762=""),G762&lt;=Parámetros!$D$5),IF(OR(G762="",G762=0),Parámetros!$D$5-Parámetros!$B$5+1,G762-Parámetros!$B$5+1),
IF(AND(F762&gt;Parámetros!$B$5,OR(G762&gt;Parámetros!$D$5,G762="",G762=0)),Parámetros!$D$5-F762+1,
IF(AND(F762&gt;Parámetros!$B$5,G762&lt;=Parámetros!$D$5),G762-F762+1))))),0)
-
IF(H762=1,
COUNTIFS('Selección días no hábiles'!A:A,
IF(OR(F762=0,F762="",F762&lt;Parámetros!$B$5),"&gt;="&amp;Parámetros!$B$5,"&gt;="&amp;Listas!F762),
'Selección días no hábiles'!A:A,
IF(OR(G762=0,G762="",G762&gt;=Parámetros!$D$5),"&lt;="&amp;Parámetros!$D$5,"&lt;="&amp;Listas!G762),
'Selección días no hábiles'!C:C,"X"),0)</f>
        <v>43709</v>
      </c>
      <c r="K762" s="113">
        <f>IF(I762=1,
IF(AND(OR(F762=0,F762=""),OR(G762=0,G762="")),Parámetros!$D$8-Parámetros!$B$8+1,
IF(AND(F762&lt;=Parámetros!$B$8,OR(G762&gt;Parámetros!$D$8,G762="",G762=0)),Parámetros!$D$8-Parámetros!$B$8+1,
IF(AND(F762&lt;=Parámetros!$B$8,G762&lt;=Parámetros!$D$8),IF(OR(G762="",G762=0),Parámetros!$D$8-Parámetros!$B$8+1,G762-Parámetros!$B$8+1),
IF(AND(F762&gt;Parámetros!$B$8,OR(G762&gt;Parámetros!$D$8,G762="",G762=0)),Parámetros!$D$8-F762+1,
IF(AND(F762&gt;Parámetros!$B$8,G762&lt;=Parámetros!$D$8),G762-F762+1))))),0)
-
IF(I762=1,
COUNTIFS('Selección días no hábiles'!A:A,
IF(OR(F762=0,F762="",F762&lt;Parámetros!$B$8),"&gt;="&amp;Parámetros!$B$8,"&gt;="&amp;Listas!F762),
'Selección días no hábiles'!A:A,
IF(OR(G762=0,G762="",G762&gt;=Parámetros!$D$8),"&lt;="&amp;Parámetros!$D$8,"&lt;="&amp;Listas!G762),
'Selección días no hábiles'!C:C,"X"),0)</f>
        <v>1</v>
      </c>
    </row>
    <row r="763" spans="1:11">
      <c r="A763" s="23"/>
      <c r="B763" s="152" t="s">
        <v>276</v>
      </c>
      <c r="C763" s="153" t="s">
        <v>949</v>
      </c>
      <c r="D763" s="153" t="s">
        <v>1977</v>
      </c>
      <c r="E763" s="154" t="s">
        <v>237</v>
      </c>
      <c r="F763" s="146">
        <v>0</v>
      </c>
      <c r="G763" s="146">
        <v>0</v>
      </c>
      <c r="H763" s="113">
        <f>+IF(AND(OR(F763="",F763=0),OR(G763="",G763=0)),1,IF(AND(OR(F763&lt;=Parámetros!$B$5,F763=0,F763=""),OR(G763&gt;Parámetros!$B$5,G763="",G763=0)),1,IF(AND(F763&gt;Parámetros!$B$5,F763&lt;=Parámetros!$D$5,OR(Listas!G763&gt;Parámetros!$B$5,G763="",G763=0)),1,0)))</f>
        <v>1</v>
      </c>
      <c r="I763" s="113">
        <f>+IF(AND(OR(F763="",F763=0),OR(G763="",G763=0)),1,IF(AND(OR(F763&lt;=Parámetros!$B$8,F763=0,F763=""),OR(G763&gt;Parámetros!$B$8,G763="",G763=0)),1,IF(AND(F763&gt;Parámetros!$B$8,F763&lt;=Parámetros!$D$8,OR(Listas!G763&gt;Parámetros!$B$8,G763="",G763=0)),1,0)))</f>
        <v>1</v>
      </c>
      <c r="J763" s="113">
        <f>IF(H763=1,
IF(AND(OR(F763=0,F763=""),OR(G763=0,G763="")),Parámetros!$D$5-Parámetros!$B$5+1,
IF(AND(OR(F763&lt;=Parámetros!$B$5,F763=0,F763=""),OR(G763&gt;Parámetros!$D$5,G763="",G763=0)),Parámetros!$D$5-Parámetros!$B$5+1,
IF(AND(OR(F763&lt;=Parámetros!$B$5,F763=0,F763=""),G763&lt;=Parámetros!$D$5),IF(OR(G763="",G763=0),Parámetros!$D$5-Parámetros!$B$5+1,G763-Parámetros!$B$5+1),
IF(AND(F763&gt;Parámetros!$B$5,OR(G763&gt;Parámetros!$D$5,G763="",G763=0)),Parámetros!$D$5-F763+1,
IF(AND(F763&gt;Parámetros!$B$5,G763&lt;=Parámetros!$D$5),G763-F763+1))))),0)
-
IF(H763=1,
COUNTIFS('Selección días no hábiles'!A:A,
IF(OR(F763=0,F763="",F763&lt;Parámetros!$B$5),"&gt;="&amp;Parámetros!$B$5,"&gt;="&amp;Listas!F763),
'Selección días no hábiles'!A:A,
IF(OR(G763=0,G763="",G763&gt;=Parámetros!$D$5),"&lt;="&amp;Parámetros!$D$5,"&lt;="&amp;Listas!G763),
'Selección días no hábiles'!C:C,"X"),0)</f>
        <v>43709</v>
      </c>
      <c r="K763" s="113">
        <f>IF(I763=1,
IF(AND(OR(F763=0,F763=""),OR(G763=0,G763="")),Parámetros!$D$8-Parámetros!$B$8+1,
IF(AND(F763&lt;=Parámetros!$B$8,OR(G763&gt;Parámetros!$D$8,G763="",G763=0)),Parámetros!$D$8-Parámetros!$B$8+1,
IF(AND(F763&lt;=Parámetros!$B$8,G763&lt;=Parámetros!$D$8),IF(OR(G763="",G763=0),Parámetros!$D$8-Parámetros!$B$8+1,G763-Parámetros!$B$8+1),
IF(AND(F763&gt;Parámetros!$B$8,OR(G763&gt;Parámetros!$D$8,G763="",G763=0)),Parámetros!$D$8-F763+1,
IF(AND(F763&gt;Parámetros!$B$8,G763&lt;=Parámetros!$D$8),G763-F763+1))))),0)
-
IF(I763=1,
COUNTIFS('Selección días no hábiles'!A:A,
IF(OR(F763=0,F763="",F763&lt;Parámetros!$B$8),"&gt;="&amp;Parámetros!$B$8,"&gt;="&amp;Listas!F763),
'Selección días no hábiles'!A:A,
IF(OR(G763=0,G763="",G763&gt;=Parámetros!$D$8),"&lt;="&amp;Parámetros!$D$8,"&lt;="&amp;Listas!G763),
'Selección días no hábiles'!C:C,"X"),0)</f>
        <v>1</v>
      </c>
    </row>
    <row r="764" spans="1:11">
      <c r="A764" s="23"/>
      <c r="B764" s="152">
        <v>30787396</v>
      </c>
      <c r="C764" s="153" t="s">
        <v>950</v>
      </c>
      <c r="D764" s="153" t="s">
        <v>1529</v>
      </c>
      <c r="E764" s="154" t="s">
        <v>237</v>
      </c>
      <c r="F764" s="146">
        <v>0</v>
      </c>
      <c r="G764" s="146">
        <v>0</v>
      </c>
      <c r="H764" s="113">
        <f>+IF(AND(OR(F764="",F764=0),OR(G764="",G764=0)),1,IF(AND(OR(F764&lt;=Parámetros!$B$5,F764=0,F764=""),OR(G764&gt;Parámetros!$B$5,G764="",G764=0)),1,IF(AND(F764&gt;Parámetros!$B$5,F764&lt;=Parámetros!$D$5,OR(Listas!G764&gt;Parámetros!$B$5,G764="",G764=0)),1,0)))</f>
        <v>1</v>
      </c>
      <c r="I764" s="113">
        <f>+IF(AND(OR(F764="",F764=0),OR(G764="",G764=0)),1,IF(AND(OR(F764&lt;=Parámetros!$B$8,F764=0,F764=""),OR(G764&gt;Parámetros!$B$8,G764="",G764=0)),1,IF(AND(F764&gt;Parámetros!$B$8,F764&lt;=Parámetros!$D$8,OR(Listas!G764&gt;Parámetros!$B$8,G764="",G764=0)),1,0)))</f>
        <v>1</v>
      </c>
      <c r="J764" s="113">
        <f>IF(H764=1,
IF(AND(OR(F764=0,F764=""),OR(G764=0,G764="")),Parámetros!$D$5-Parámetros!$B$5+1,
IF(AND(OR(F764&lt;=Parámetros!$B$5,F764=0,F764=""),OR(G764&gt;Parámetros!$D$5,G764="",G764=0)),Parámetros!$D$5-Parámetros!$B$5+1,
IF(AND(OR(F764&lt;=Parámetros!$B$5,F764=0,F764=""),G764&lt;=Parámetros!$D$5),IF(OR(G764="",G764=0),Parámetros!$D$5-Parámetros!$B$5+1,G764-Parámetros!$B$5+1),
IF(AND(F764&gt;Parámetros!$B$5,OR(G764&gt;Parámetros!$D$5,G764="",G764=0)),Parámetros!$D$5-F764+1,
IF(AND(F764&gt;Parámetros!$B$5,G764&lt;=Parámetros!$D$5),G764-F764+1))))),0)
-
IF(H764=1,
COUNTIFS('Selección días no hábiles'!A:A,
IF(OR(F764=0,F764="",F764&lt;Parámetros!$B$5),"&gt;="&amp;Parámetros!$B$5,"&gt;="&amp;Listas!F764),
'Selección días no hábiles'!A:A,
IF(OR(G764=0,G764="",G764&gt;=Parámetros!$D$5),"&lt;="&amp;Parámetros!$D$5,"&lt;="&amp;Listas!G764),
'Selección días no hábiles'!C:C,"X"),0)</f>
        <v>43709</v>
      </c>
      <c r="K764" s="113">
        <f>IF(I764=1,
IF(AND(OR(F764=0,F764=""),OR(G764=0,G764="")),Parámetros!$D$8-Parámetros!$B$8+1,
IF(AND(F764&lt;=Parámetros!$B$8,OR(G764&gt;Parámetros!$D$8,G764="",G764=0)),Parámetros!$D$8-Parámetros!$B$8+1,
IF(AND(F764&lt;=Parámetros!$B$8,G764&lt;=Parámetros!$D$8),IF(OR(G764="",G764=0),Parámetros!$D$8-Parámetros!$B$8+1,G764-Parámetros!$B$8+1),
IF(AND(F764&gt;Parámetros!$B$8,OR(G764&gt;Parámetros!$D$8,G764="",G764=0)),Parámetros!$D$8-F764+1,
IF(AND(F764&gt;Parámetros!$B$8,G764&lt;=Parámetros!$D$8),G764-F764+1))))),0)
-
IF(I764=1,
COUNTIFS('Selección días no hábiles'!A:A,
IF(OR(F764=0,F764="",F764&lt;Parámetros!$B$8),"&gt;="&amp;Parámetros!$B$8,"&gt;="&amp;Listas!F764),
'Selección días no hábiles'!A:A,
IF(OR(G764=0,G764="",G764&gt;=Parámetros!$D$8),"&lt;="&amp;Parámetros!$D$8,"&lt;="&amp;Listas!G764),
'Selección días no hábiles'!C:C,"X"),0)</f>
        <v>1</v>
      </c>
    </row>
    <row r="765" spans="1:11">
      <c r="A765" s="23"/>
      <c r="B765" s="152">
        <v>31232457</v>
      </c>
      <c r="C765" s="153" t="s">
        <v>951</v>
      </c>
      <c r="D765" s="153" t="s">
        <v>1978</v>
      </c>
      <c r="E765" s="154" t="s">
        <v>237</v>
      </c>
      <c r="F765" s="146">
        <v>0</v>
      </c>
      <c r="G765" s="146">
        <v>0</v>
      </c>
      <c r="H765" s="113">
        <f>+IF(AND(OR(F765="",F765=0),OR(G765="",G765=0)),1,IF(AND(OR(F765&lt;=Parámetros!$B$5,F765=0,F765=""),OR(G765&gt;Parámetros!$B$5,G765="",G765=0)),1,IF(AND(F765&gt;Parámetros!$B$5,F765&lt;=Parámetros!$D$5,OR(Listas!G765&gt;Parámetros!$B$5,G765="",G765=0)),1,0)))</f>
        <v>1</v>
      </c>
      <c r="I765" s="113">
        <f>+IF(AND(OR(F765="",F765=0),OR(G765="",G765=0)),1,IF(AND(OR(F765&lt;=Parámetros!$B$8,F765=0,F765=""),OR(G765&gt;Parámetros!$B$8,G765="",G765=0)),1,IF(AND(F765&gt;Parámetros!$B$8,F765&lt;=Parámetros!$D$8,OR(Listas!G765&gt;Parámetros!$B$8,G765="",G765=0)),1,0)))</f>
        <v>1</v>
      </c>
      <c r="J765" s="113">
        <f>IF(H765=1,
IF(AND(OR(F765=0,F765=""),OR(G765=0,G765="")),Parámetros!$D$5-Parámetros!$B$5+1,
IF(AND(OR(F765&lt;=Parámetros!$B$5,F765=0,F765=""),OR(G765&gt;Parámetros!$D$5,G765="",G765=0)),Parámetros!$D$5-Parámetros!$B$5+1,
IF(AND(OR(F765&lt;=Parámetros!$B$5,F765=0,F765=""),G765&lt;=Parámetros!$D$5),IF(OR(G765="",G765=0),Parámetros!$D$5-Parámetros!$B$5+1,G765-Parámetros!$B$5+1),
IF(AND(F765&gt;Parámetros!$B$5,OR(G765&gt;Parámetros!$D$5,G765="",G765=0)),Parámetros!$D$5-F765+1,
IF(AND(F765&gt;Parámetros!$B$5,G765&lt;=Parámetros!$D$5),G765-F765+1))))),0)
-
IF(H765=1,
COUNTIFS('Selección días no hábiles'!A:A,
IF(OR(F765=0,F765="",F765&lt;Parámetros!$B$5),"&gt;="&amp;Parámetros!$B$5,"&gt;="&amp;Listas!F765),
'Selección días no hábiles'!A:A,
IF(OR(G765=0,G765="",G765&gt;=Parámetros!$D$5),"&lt;="&amp;Parámetros!$D$5,"&lt;="&amp;Listas!G765),
'Selección días no hábiles'!C:C,"X"),0)</f>
        <v>43709</v>
      </c>
      <c r="K765" s="113">
        <f>IF(I765=1,
IF(AND(OR(F765=0,F765=""),OR(G765=0,G765="")),Parámetros!$D$8-Parámetros!$B$8+1,
IF(AND(F765&lt;=Parámetros!$B$8,OR(G765&gt;Parámetros!$D$8,G765="",G765=0)),Parámetros!$D$8-Parámetros!$B$8+1,
IF(AND(F765&lt;=Parámetros!$B$8,G765&lt;=Parámetros!$D$8),IF(OR(G765="",G765=0),Parámetros!$D$8-Parámetros!$B$8+1,G765-Parámetros!$B$8+1),
IF(AND(F765&gt;Parámetros!$B$8,OR(G765&gt;Parámetros!$D$8,G765="",G765=0)),Parámetros!$D$8-F765+1,
IF(AND(F765&gt;Parámetros!$B$8,G765&lt;=Parámetros!$D$8),G765-F765+1))))),0)
-
IF(I765=1,
COUNTIFS('Selección días no hábiles'!A:A,
IF(OR(F765=0,F765="",F765&lt;Parámetros!$B$8),"&gt;="&amp;Parámetros!$B$8,"&gt;="&amp;Listas!F765),
'Selección días no hábiles'!A:A,
IF(OR(G765=0,G765="",G765&gt;=Parámetros!$D$8),"&lt;="&amp;Parámetros!$D$8,"&lt;="&amp;Listas!G765),
'Selección días no hábiles'!C:C,"X"),0)</f>
        <v>1</v>
      </c>
    </row>
    <row r="766" spans="1:11">
      <c r="A766" s="23"/>
      <c r="B766" s="152">
        <v>35651461</v>
      </c>
      <c r="C766" s="153" t="s">
        <v>952</v>
      </c>
      <c r="D766" s="153" t="s">
        <v>1979</v>
      </c>
      <c r="E766" s="154" t="s">
        <v>237</v>
      </c>
      <c r="F766" s="146">
        <v>0</v>
      </c>
      <c r="G766" s="146">
        <v>0</v>
      </c>
      <c r="H766" s="113">
        <f>+IF(AND(OR(F766="",F766=0),OR(G766="",G766=0)),1,IF(AND(OR(F766&lt;=Parámetros!$B$5,F766=0,F766=""),OR(G766&gt;Parámetros!$B$5,G766="",G766=0)),1,IF(AND(F766&gt;Parámetros!$B$5,F766&lt;=Parámetros!$D$5,OR(Listas!G766&gt;Parámetros!$B$5,G766="",G766=0)),1,0)))</f>
        <v>1</v>
      </c>
      <c r="I766" s="113">
        <f>+IF(AND(OR(F766="",F766=0),OR(G766="",G766=0)),1,IF(AND(OR(F766&lt;=Parámetros!$B$8,F766=0,F766=""),OR(G766&gt;Parámetros!$B$8,G766="",G766=0)),1,IF(AND(F766&gt;Parámetros!$B$8,F766&lt;=Parámetros!$D$8,OR(Listas!G766&gt;Parámetros!$B$8,G766="",G766=0)),1,0)))</f>
        <v>1</v>
      </c>
      <c r="J766" s="113">
        <f>IF(H766=1,
IF(AND(OR(F766=0,F766=""),OR(G766=0,G766="")),Parámetros!$D$5-Parámetros!$B$5+1,
IF(AND(OR(F766&lt;=Parámetros!$B$5,F766=0,F766=""),OR(G766&gt;Parámetros!$D$5,G766="",G766=0)),Parámetros!$D$5-Parámetros!$B$5+1,
IF(AND(OR(F766&lt;=Parámetros!$B$5,F766=0,F766=""),G766&lt;=Parámetros!$D$5),IF(OR(G766="",G766=0),Parámetros!$D$5-Parámetros!$B$5+1,G766-Parámetros!$B$5+1),
IF(AND(F766&gt;Parámetros!$B$5,OR(G766&gt;Parámetros!$D$5,G766="",G766=0)),Parámetros!$D$5-F766+1,
IF(AND(F766&gt;Parámetros!$B$5,G766&lt;=Parámetros!$D$5),G766-F766+1))))),0)
-
IF(H766=1,
COUNTIFS('Selección días no hábiles'!A:A,
IF(OR(F766=0,F766="",F766&lt;Parámetros!$B$5),"&gt;="&amp;Parámetros!$B$5,"&gt;="&amp;Listas!F766),
'Selección días no hábiles'!A:A,
IF(OR(G766=0,G766="",G766&gt;=Parámetros!$D$5),"&lt;="&amp;Parámetros!$D$5,"&lt;="&amp;Listas!G766),
'Selección días no hábiles'!C:C,"X"),0)</f>
        <v>43709</v>
      </c>
      <c r="K766" s="113">
        <f>IF(I766=1,
IF(AND(OR(F766=0,F766=""),OR(G766=0,G766="")),Parámetros!$D$8-Parámetros!$B$8+1,
IF(AND(F766&lt;=Parámetros!$B$8,OR(G766&gt;Parámetros!$D$8,G766="",G766=0)),Parámetros!$D$8-Parámetros!$B$8+1,
IF(AND(F766&lt;=Parámetros!$B$8,G766&lt;=Parámetros!$D$8),IF(OR(G766="",G766=0),Parámetros!$D$8-Parámetros!$B$8+1,G766-Parámetros!$B$8+1),
IF(AND(F766&gt;Parámetros!$B$8,OR(G766&gt;Parámetros!$D$8,G766="",G766=0)),Parámetros!$D$8-F766+1,
IF(AND(F766&gt;Parámetros!$B$8,G766&lt;=Parámetros!$D$8),G766-F766+1))))),0)
-
IF(I766=1,
COUNTIFS('Selección días no hábiles'!A:A,
IF(OR(F766=0,F766="",F766&lt;Parámetros!$B$8),"&gt;="&amp;Parámetros!$B$8,"&gt;="&amp;Listas!F766),
'Selección días no hábiles'!A:A,
IF(OR(G766=0,G766="",G766&gt;=Parámetros!$D$8),"&lt;="&amp;Parámetros!$D$8,"&lt;="&amp;Listas!G766),
'Selección días no hábiles'!C:C,"X"),0)</f>
        <v>1</v>
      </c>
    </row>
    <row r="767" spans="1:11">
      <c r="A767" s="23"/>
      <c r="B767" s="152">
        <v>30961822</v>
      </c>
      <c r="C767" s="153" t="s">
        <v>41</v>
      </c>
      <c r="D767" s="153" t="s">
        <v>1636</v>
      </c>
      <c r="E767" s="154" t="s">
        <v>237</v>
      </c>
      <c r="F767" s="146">
        <v>0</v>
      </c>
      <c r="G767" s="146">
        <v>0</v>
      </c>
      <c r="H767" s="113">
        <f>+IF(AND(OR(F767="",F767=0),OR(G767="",G767=0)),1,IF(AND(OR(F767&lt;=Parámetros!$B$5,F767=0,F767=""),OR(G767&gt;Parámetros!$B$5,G767="",G767=0)),1,IF(AND(F767&gt;Parámetros!$B$5,F767&lt;=Parámetros!$D$5,OR(Listas!G767&gt;Parámetros!$B$5,G767="",G767=0)),1,0)))</f>
        <v>1</v>
      </c>
      <c r="I767" s="113">
        <f>+IF(AND(OR(F767="",F767=0),OR(G767="",G767=0)),1,IF(AND(OR(F767&lt;=Parámetros!$B$8,F767=0,F767=""),OR(G767&gt;Parámetros!$B$8,G767="",G767=0)),1,IF(AND(F767&gt;Parámetros!$B$8,F767&lt;=Parámetros!$D$8,OR(Listas!G767&gt;Parámetros!$B$8,G767="",G767=0)),1,0)))</f>
        <v>1</v>
      </c>
      <c r="J767" s="113">
        <f>IF(H767=1,
IF(AND(OR(F767=0,F767=""),OR(G767=0,G767="")),Parámetros!$D$5-Parámetros!$B$5+1,
IF(AND(OR(F767&lt;=Parámetros!$B$5,F767=0,F767=""),OR(G767&gt;Parámetros!$D$5,G767="",G767=0)),Parámetros!$D$5-Parámetros!$B$5+1,
IF(AND(OR(F767&lt;=Parámetros!$B$5,F767=0,F767=""),G767&lt;=Parámetros!$D$5),IF(OR(G767="",G767=0),Parámetros!$D$5-Parámetros!$B$5+1,G767-Parámetros!$B$5+1),
IF(AND(F767&gt;Parámetros!$B$5,OR(G767&gt;Parámetros!$D$5,G767="",G767=0)),Parámetros!$D$5-F767+1,
IF(AND(F767&gt;Parámetros!$B$5,G767&lt;=Parámetros!$D$5),G767-F767+1))))),0)
-
IF(H767=1,
COUNTIFS('Selección días no hábiles'!A:A,
IF(OR(F767=0,F767="",F767&lt;Parámetros!$B$5),"&gt;="&amp;Parámetros!$B$5,"&gt;="&amp;Listas!F767),
'Selección días no hábiles'!A:A,
IF(OR(G767=0,G767="",G767&gt;=Parámetros!$D$5),"&lt;="&amp;Parámetros!$D$5,"&lt;="&amp;Listas!G767),
'Selección días no hábiles'!C:C,"X"),0)</f>
        <v>43709</v>
      </c>
      <c r="K767" s="113">
        <f>IF(I767=1,
IF(AND(OR(F767=0,F767=""),OR(G767=0,G767="")),Parámetros!$D$8-Parámetros!$B$8+1,
IF(AND(F767&lt;=Parámetros!$B$8,OR(G767&gt;Parámetros!$D$8,G767="",G767=0)),Parámetros!$D$8-Parámetros!$B$8+1,
IF(AND(F767&lt;=Parámetros!$B$8,G767&lt;=Parámetros!$D$8),IF(OR(G767="",G767=0),Parámetros!$D$8-Parámetros!$B$8+1,G767-Parámetros!$B$8+1),
IF(AND(F767&gt;Parámetros!$B$8,OR(G767&gt;Parámetros!$D$8,G767="",G767=0)),Parámetros!$D$8-F767+1,
IF(AND(F767&gt;Parámetros!$B$8,G767&lt;=Parámetros!$D$8),G767-F767+1))))),0)
-
IF(I767=1,
COUNTIFS('Selección días no hábiles'!A:A,
IF(OR(F767=0,F767="",F767&lt;Parámetros!$B$8),"&gt;="&amp;Parámetros!$B$8,"&gt;="&amp;Listas!F767),
'Selección días no hábiles'!A:A,
IF(OR(G767=0,G767="",G767&gt;=Parámetros!$D$8),"&lt;="&amp;Parámetros!$D$8,"&lt;="&amp;Listas!G767),
'Selección días no hábiles'!C:C,"X"),0)</f>
        <v>1</v>
      </c>
    </row>
    <row r="768" spans="1:11">
      <c r="A768" s="23"/>
      <c r="B768" s="152">
        <v>29345667</v>
      </c>
      <c r="C768" s="153" t="s">
        <v>508</v>
      </c>
      <c r="D768" s="153" t="s">
        <v>1980</v>
      </c>
      <c r="E768" s="154" t="s">
        <v>237</v>
      </c>
      <c r="F768" s="146">
        <v>0</v>
      </c>
      <c r="G768" s="146">
        <v>0</v>
      </c>
      <c r="H768" s="113">
        <f>+IF(AND(OR(F768="",F768=0),OR(G768="",G768=0)),1,IF(AND(OR(F768&lt;=Parámetros!$B$5,F768=0,F768=""),OR(G768&gt;Parámetros!$B$5,G768="",G768=0)),1,IF(AND(F768&gt;Parámetros!$B$5,F768&lt;=Parámetros!$D$5,OR(Listas!G768&gt;Parámetros!$B$5,G768="",G768=0)),1,0)))</f>
        <v>1</v>
      </c>
      <c r="I768" s="113">
        <f>+IF(AND(OR(F768="",F768=0),OR(G768="",G768=0)),1,IF(AND(OR(F768&lt;=Parámetros!$B$8,F768=0,F768=""),OR(G768&gt;Parámetros!$B$8,G768="",G768=0)),1,IF(AND(F768&gt;Parámetros!$B$8,F768&lt;=Parámetros!$D$8,OR(Listas!G768&gt;Parámetros!$B$8,G768="",G768=0)),1,0)))</f>
        <v>1</v>
      </c>
      <c r="J768" s="113">
        <f>IF(H768=1,
IF(AND(OR(F768=0,F768=""),OR(G768=0,G768="")),Parámetros!$D$5-Parámetros!$B$5+1,
IF(AND(OR(F768&lt;=Parámetros!$B$5,F768=0,F768=""),OR(G768&gt;Parámetros!$D$5,G768="",G768=0)),Parámetros!$D$5-Parámetros!$B$5+1,
IF(AND(OR(F768&lt;=Parámetros!$B$5,F768=0,F768=""),G768&lt;=Parámetros!$D$5),IF(OR(G768="",G768=0),Parámetros!$D$5-Parámetros!$B$5+1,G768-Parámetros!$B$5+1),
IF(AND(F768&gt;Parámetros!$B$5,OR(G768&gt;Parámetros!$D$5,G768="",G768=0)),Parámetros!$D$5-F768+1,
IF(AND(F768&gt;Parámetros!$B$5,G768&lt;=Parámetros!$D$5),G768-F768+1))))),0)
-
IF(H768=1,
COUNTIFS('Selección días no hábiles'!A:A,
IF(OR(F768=0,F768="",F768&lt;Parámetros!$B$5),"&gt;="&amp;Parámetros!$B$5,"&gt;="&amp;Listas!F768),
'Selección días no hábiles'!A:A,
IF(OR(G768=0,G768="",G768&gt;=Parámetros!$D$5),"&lt;="&amp;Parámetros!$D$5,"&lt;="&amp;Listas!G768),
'Selección días no hábiles'!C:C,"X"),0)</f>
        <v>43709</v>
      </c>
      <c r="K768" s="113">
        <f>IF(I768=1,
IF(AND(OR(F768=0,F768=""),OR(G768=0,G768="")),Parámetros!$D$8-Parámetros!$B$8+1,
IF(AND(F768&lt;=Parámetros!$B$8,OR(G768&gt;Parámetros!$D$8,G768="",G768=0)),Parámetros!$D$8-Parámetros!$B$8+1,
IF(AND(F768&lt;=Parámetros!$B$8,G768&lt;=Parámetros!$D$8),IF(OR(G768="",G768=0),Parámetros!$D$8-Parámetros!$B$8+1,G768-Parámetros!$B$8+1),
IF(AND(F768&gt;Parámetros!$B$8,OR(G768&gt;Parámetros!$D$8,G768="",G768=0)),Parámetros!$D$8-F768+1,
IF(AND(F768&gt;Parámetros!$B$8,G768&lt;=Parámetros!$D$8),G768-F768+1))))),0)
-
IF(I768=1,
COUNTIFS('Selección días no hábiles'!A:A,
IF(OR(F768=0,F768="",F768&lt;Parámetros!$B$8),"&gt;="&amp;Parámetros!$B$8,"&gt;="&amp;Listas!F768),
'Selección días no hábiles'!A:A,
IF(OR(G768=0,G768="",G768&gt;=Parámetros!$D$8),"&lt;="&amp;Parámetros!$D$8,"&lt;="&amp;Listas!G768),
'Selección días no hábiles'!C:C,"X"),0)</f>
        <v>1</v>
      </c>
    </row>
    <row r="769" spans="1:11">
      <c r="A769" s="23"/>
      <c r="B769" s="152">
        <v>13163623</v>
      </c>
      <c r="C769" s="153" t="s">
        <v>953</v>
      </c>
      <c r="D769" s="153" t="s">
        <v>1981</v>
      </c>
      <c r="E769" s="154" t="s">
        <v>237</v>
      </c>
      <c r="F769" s="146">
        <v>0</v>
      </c>
      <c r="G769" s="146">
        <v>0</v>
      </c>
      <c r="H769" s="113">
        <f>+IF(AND(OR(F769="",F769=0),OR(G769="",G769=0)),1,IF(AND(OR(F769&lt;=Parámetros!$B$5,F769=0,F769=""),OR(G769&gt;Parámetros!$B$5,G769="",G769=0)),1,IF(AND(F769&gt;Parámetros!$B$5,F769&lt;=Parámetros!$D$5,OR(Listas!G769&gt;Parámetros!$B$5,G769="",G769=0)),1,0)))</f>
        <v>1</v>
      </c>
      <c r="I769" s="113">
        <f>+IF(AND(OR(F769="",F769=0),OR(G769="",G769=0)),1,IF(AND(OR(F769&lt;=Parámetros!$B$8,F769=0,F769=""),OR(G769&gt;Parámetros!$B$8,G769="",G769=0)),1,IF(AND(F769&gt;Parámetros!$B$8,F769&lt;=Parámetros!$D$8,OR(Listas!G769&gt;Parámetros!$B$8,G769="",G769=0)),1,0)))</f>
        <v>1</v>
      </c>
      <c r="J769" s="113">
        <f>IF(H769=1,
IF(AND(OR(F769=0,F769=""),OR(G769=0,G769="")),Parámetros!$D$5-Parámetros!$B$5+1,
IF(AND(OR(F769&lt;=Parámetros!$B$5,F769=0,F769=""),OR(G769&gt;Parámetros!$D$5,G769="",G769=0)),Parámetros!$D$5-Parámetros!$B$5+1,
IF(AND(OR(F769&lt;=Parámetros!$B$5,F769=0,F769=""),G769&lt;=Parámetros!$D$5),IF(OR(G769="",G769=0),Parámetros!$D$5-Parámetros!$B$5+1,G769-Parámetros!$B$5+1),
IF(AND(F769&gt;Parámetros!$B$5,OR(G769&gt;Parámetros!$D$5,G769="",G769=0)),Parámetros!$D$5-F769+1,
IF(AND(F769&gt;Parámetros!$B$5,G769&lt;=Parámetros!$D$5),G769-F769+1))))),0)
-
IF(H769=1,
COUNTIFS('Selección días no hábiles'!A:A,
IF(OR(F769=0,F769="",F769&lt;Parámetros!$B$5),"&gt;="&amp;Parámetros!$B$5,"&gt;="&amp;Listas!F769),
'Selección días no hábiles'!A:A,
IF(OR(G769=0,G769="",G769&gt;=Parámetros!$D$5),"&lt;="&amp;Parámetros!$D$5,"&lt;="&amp;Listas!G769),
'Selección días no hábiles'!C:C,"X"),0)</f>
        <v>43709</v>
      </c>
      <c r="K769" s="113">
        <f>IF(I769=1,
IF(AND(OR(F769=0,F769=""),OR(G769=0,G769="")),Parámetros!$D$8-Parámetros!$B$8+1,
IF(AND(F769&lt;=Parámetros!$B$8,OR(G769&gt;Parámetros!$D$8,G769="",G769=0)),Parámetros!$D$8-Parámetros!$B$8+1,
IF(AND(F769&lt;=Parámetros!$B$8,G769&lt;=Parámetros!$D$8),IF(OR(G769="",G769=0),Parámetros!$D$8-Parámetros!$B$8+1,G769-Parámetros!$B$8+1),
IF(AND(F769&gt;Parámetros!$B$8,OR(G769&gt;Parámetros!$D$8,G769="",G769=0)),Parámetros!$D$8-F769+1,
IF(AND(F769&gt;Parámetros!$B$8,G769&lt;=Parámetros!$D$8),G769-F769+1))))),0)
-
IF(I769=1,
COUNTIFS('Selección días no hábiles'!A:A,
IF(OR(F769=0,F769="",F769&lt;Parámetros!$B$8),"&gt;="&amp;Parámetros!$B$8,"&gt;="&amp;Listas!F769),
'Selección días no hábiles'!A:A,
IF(OR(G769=0,G769="",G769&gt;=Parámetros!$D$8),"&lt;="&amp;Parámetros!$D$8,"&lt;="&amp;Listas!G769),
'Selección días no hábiles'!C:C,"X"),0)</f>
        <v>1</v>
      </c>
    </row>
    <row r="770" spans="1:11">
      <c r="A770" s="23"/>
      <c r="B770" s="152">
        <v>26757346</v>
      </c>
      <c r="C770" s="153" t="s">
        <v>954</v>
      </c>
      <c r="D770" s="153" t="s">
        <v>1982</v>
      </c>
      <c r="E770" s="154" t="s">
        <v>237</v>
      </c>
      <c r="F770" s="146">
        <v>0</v>
      </c>
      <c r="G770" s="146">
        <v>0</v>
      </c>
      <c r="H770" s="113">
        <f>+IF(AND(OR(F770="",F770=0),OR(G770="",G770=0)),1,IF(AND(OR(F770&lt;=Parámetros!$B$5,F770=0,F770=""),OR(G770&gt;Parámetros!$B$5,G770="",G770=0)),1,IF(AND(F770&gt;Parámetros!$B$5,F770&lt;=Parámetros!$D$5,OR(Listas!G770&gt;Parámetros!$B$5,G770="",G770=0)),1,0)))</f>
        <v>1</v>
      </c>
      <c r="I770" s="113">
        <f>+IF(AND(OR(F770="",F770=0),OR(G770="",G770=0)),1,IF(AND(OR(F770&lt;=Parámetros!$B$8,F770=0,F770=""),OR(G770&gt;Parámetros!$B$8,G770="",G770=0)),1,IF(AND(F770&gt;Parámetros!$B$8,F770&lt;=Parámetros!$D$8,OR(Listas!G770&gt;Parámetros!$B$8,G770="",G770=0)),1,0)))</f>
        <v>1</v>
      </c>
      <c r="J770" s="113">
        <f>IF(H770=1,
IF(AND(OR(F770=0,F770=""),OR(G770=0,G770="")),Parámetros!$D$5-Parámetros!$B$5+1,
IF(AND(OR(F770&lt;=Parámetros!$B$5,F770=0,F770=""),OR(G770&gt;Parámetros!$D$5,G770="",G770=0)),Parámetros!$D$5-Parámetros!$B$5+1,
IF(AND(OR(F770&lt;=Parámetros!$B$5,F770=0,F770=""),G770&lt;=Parámetros!$D$5),IF(OR(G770="",G770=0),Parámetros!$D$5-Parámetros!$B$5+1,G770-Parámetros!$B$5+1),
IF(AND(F770&gt;Parámetros!$B$5,OR(G770&gt;Parámetros!$D$5,G770="",G770=0)),Parámetros!$D$5-F770+1,
IF(AND(F770&gt;Parámetros!$B$5,G770&lt;=Parámetros!$D$5),G770-F770+1))))),0)
-
IF(H770=1,
COUNTIFS('Selección días no hábiles'!A:A,
IF(OR(F770=0,F770="",F770&lt;Parámetros!$B$5),"&gt;="&amp;Parámetros!$B$5,"&gt;="&amp;Listas!F770),
'Selección días no hábiles'!A:A,
IF(OR(G770=0,G770="",G770&gt;=Parámetros!$D$5),"&lt;="&amp;Parámetros!$D$5,"&lt;="&amp;Listas!G770),
'Selección días no hábiles'!C:C,"X"),0)</f>
        <v>43709</v>
      </c>
      <c r="K770" s="113">
        <f>IF(I770=1,
IF(AND(OR(F770=0,F770=""),OR(G770=0,G770="")),Parámetros!$D$8-Parámetros!$B$8+1,
IF(AND(F770&lt;=Parámetros!$B$8,OR(G770&gt;Parámetros!$D$8,G770="",G770=0)),Parámetros!$D$8-Parámetros!$B$8+1,
IF(AND(F770&lt;=Parámetros!$B$8,G770&lt;=Parámetros!$D$8),IF(OR(G770="",G770=0),Parámetros!$D$8-Parámetros!$B$8+1,G770-Parámetros!$B$8+1),
IF(AND(F770&gt;Parámetros!$B$8,OR(G770&gt;Parámetros!$D$8,G770="",G770=0)),Parámetros!$D$8-F770+1,
IF(AND(F770&gt;Parámetros!$B$8,G770&lt;=Parámetros!$D$8),G770-F770+1))))),0)
-
IF(I770=1,
COUNTIFS('Selección días no hábiles'!A:A,
IF(OR(F770=0,F770="",F770&lt;Parámetros!$B$8),"&gt;="&amp;Parámetros!$B$8,"&gt;="&amp;Listas!F770),
'Selección días no hábiles'!A:A,
IF(OR(G770=0,G770="",G770&gt;=Parámetros!$D$8),"&lt;="&amp;Parámetros!$D$8,"&lt;="&amp;Listas!G770),
'Selección días no hábiles'!C:C,"X"),0)</f>
        <v>1</v>
      </c>
    </row>
    <row r="771" spans="1:11">
      <c r="A771" s="23"/>
      <c r="B771" s="152">
        <v>17461855</v>
      </c>
      <c r="C771" s="153" t="s">
        <v>33</v>
      </c>
      <c r="D771" s="153" t="s">
        <v>1983</v>
      </c>
      <c r="E771" s="154" t="s">
        <v>237</v>
      </c>
      <c r="F771" s="146">
        <v>0</v>
      </c>
      <c r="G771" s="146">
        <v>0</v>
      </c>
      <c r="H771" s="113">
        <f>+IF(AND(OR(F771="",F771=0),OR(G771="",G771=0)),1,IF(AND(OR(F771&lt;=Parámetros!$B$5,F771=0,F771=""),OR(G771&gt;Parámetros!$B$5,G771="",G771=0)),1,IF(AND(F771&gt;Parámetros!$B$5,F771&lt;=Parámetros!$D$5,OR(Listas!G771&gt;Parámetros!$B$5,G771="",G771=0)),1,0)))</f>
        <v>1</v>
      </c>
      <c r="I771" s="113">
        <f>+IF(AND(OR(F771="",F771=0),OR(G771="",G771=0)),1,IF(AND(OR(F771&lt;=Parámetros!$B$8,F771=0,F771=""),OR(G771&gt;Parámetros!$B$8,G771="",G771=0)),1,IF(AND(F771&gt;Parámetros!$B$8,F771&lt;=Parámetros!$D$8,OR(Listas!G771&gt;Parámetros!$B$8,G771="",G771=0)),1,0)))</f>
        <v>1</v>
      </c>
      <c r="J771" s="113">
        <f>IF(H771=1,
IF(AND(OR(F771=0,F771=""),OR(G771=0,G771="")),Parámetros!$D$5-Parámetros!$B$5+1,
IF(AND(OR(F771&lt;=Parámetros!$B$5,F771=0,F771=""),OR(G771&gt;Parámetros!$D$5,G771="",G771=0)),Parámetros!$D$5-Parámetros!$B$5+1,
IF(AND(OR(F771&lt;=Parámetros!$B$5,F771=0,F771=""),G771&lt;=Parámetros!$D$5),IF(OR(G771="",G771=0),Parámetros!$D$5-Parámetros!$B$5+1,G771-Parámetros!$B$5+1),
IF(AND(F771&gt;Parámetros!$B$5,OR(G771&gt;Parámetros!$D$5,G771="",G771=0)),Parámetros!$D$5-F771+1,
IF(AND(F771&gt;Parámetros!$B$5,G771&lt;=Parámetros!$D$5),G771-F771+1))))),0)
-
IF(H771=1,
COUNTIFS('Selección días no hábiles'!A:A,
IF(OR(F771=0,F771="",F771&lt;Parámetros!$B$5),"&gt;="&amp;Parámetros!$B$5,"&gt;="&amp;Listas!F771),
'Selección días no hábiles'!A:A,
IF(OR(G771=0,G771="",G771&gt;=Parámetros!$D$5),"&lt;="&amp;Parámetros!$D$5,"&lt;="&amp;Listas!G771),
'Selección días no hábiles'!C:C,"X"),0)</f>
        <v>43709</v>
      </c>
      <c r="K771" s="113">
        <f>IF(I771=1,
IF(AND(OR(F771=0,F771=""),OR(G771=0,G771="")),Parámetros!$D$8-Parámetros!$B$8+1,
IF(AND(F771&lt;=Parámetros!$B$8,OR(G771&gt;Parámetros!$D$8,G771="",G771=0)),Parámetros!$D$8-Parámetros!$B$8+1,
IF(AND(F771&lt;=Parámetros!$B$8,G771&lt;=Parámetros!$D$8),IF(OR(G771="",G771=0),Parámetros!$D$8-Parámetros!$B$8+1,G771-Parámetros!$B$8+1),
IF(AND(F771&gt;Parámetros!$B$8,OR(G771&gt;Parámetros!$D$8,G771="",G771=0)),Parámetros!$D$8-F771+1,
IF(AND(F771&gt;Parámetros!$B$8,G771&lt;=Parámetros!$D$8),G771-F771+1))))),0)
-
IF(I771=1,
COUNTIFS('Selección días no hábiles'!A:A,
IF(OR(F771=0,F771="",F771&lt;Parámetros!$B$8),"&gt;="&amp;Parámetros!$B$8,"&gt;="&amp;Listas!F771),
'Selección días no hábiles'!A:A,
IF(OR(G771=0,G771="",G771&gt;=Parámetros!$D$8),"&lt;="&amp;Parámetros!$D$8,"&lt;="&amp;Listas!G771),
'Selección días no hábiles'!C:C,"X"),0)</f>
        <v>1</v>
      </c>
    </row>
    <row r="772" spans="1:11">
      <c r="A772" s="23"/>
      <c r="B772" s="152">
        <v>26540262</v>
      </c>
      <c r="C772" s="153" t="s">
        <v>955</v>
      </c>
      <c r="D772" s="153" t="s">
        <v>1693</v>
      </c>
      <c r="E772" s="154" t="s">
        <v>237</v>
      </c>
      <c r="F772" s="146">
        <v>0</v>
      </c>
      <c r="G772" s="146">
        <v>0</v>
      </c>
      <c r="H772" s="113">
        <f>+IF(AND(OR(F772="",F772=0),OR(G772="",G772=0)),1,IF(AND(OR(F772&lt;=Parámetros!$B$5,F772=0,F772=""),OR(G772&gt;Parámetros!$B$5,G772="",G772=0)),1,IF(AND(F772&gt;Parámetros!$B$5,F772&lt;=Parámetros!$D$5,OR(Listas!G772&gt;Parámetros!$B$5,G772="",G772=0)),1,0)))</f>
        <v>1</v>
      </c>
      <c r="I772" s="113">
        <f>+IF(AND(OR(F772="",F772=0),OR(G772="",G772=0)),1,IF(AND(OR(F772&lt;=Parámetros!$B$8,F772=0,F772=""),OR(G772&gt;Parámetros!$B$8,G772="",G772=0)),1,IF(AND(F772&gt;Parámetros!$B$8,F772&lt;=Parámetros!$D$8,OR(Listas!G772&gt;Parámetros!$B$8,G772="",G772=0)),1,0)))</f>
        <v>1</v>
      </c>
      <c r="J772" s="113">
        <f>IF(H772=1,
IF(AND(OR(F772=0,F772=""),OR(G772=0,G772="")),Parámetros!$D$5-Parámetros!$B$5+1,
IF(AND(OR(F772&lt;=Parámetros!$B$5,F772=0,F772=""),OR(G772&gt;Parámetros!$D$5,G772="",G772=0)),Parámetros!$D$5-Parámetros!$B$5+1,
IF(AND(OR(F772&lt;=Parámetros!$B$5,F772=0,F772=""),G772&lt;=Parámetros!$D$5),IF(OR(G772="",G772=0),Parámetros!$D$5-Parámetros!$B$5+1,G772-Parámetros!$B$5+1),
IF(AND(F772&gt;Parámetros!$B$5,OR(G772&gt;Parámetros!$D$5,G772="",G772=0)),Parámetros!$D$5-F772+1,
IF(AND(F772&gt;Parámetros!$B$5,G772&lt;=Parámetros!$D$5),G772-F772+1))))),0)
-
IF(H772=1,
COUNTIFS('Selección días no hábiles'!A:A,
IF(OR(F772=0,F772="",F772&lt;Parámetros!$B$5),"&gt;="&amp;Parámetros!$B$5,"&gt;="&amp;Listas!F772),
'Selección días no hábiles'!A:A,
IF(OR(G772=0,G772="",G772&gt;=Parámetros!$D$5),"&lt;="&amp;Parámetros!$D$5,"&lt;="&amp;Listas!G772),
'Selección días no hábiles'!C:C,"X"),0)</f>
        <v>43709</v>
      </c>
      <c r="K772" s="113">
        <f>IF(I772=1,
IF(AND(OR(F772=0,F772=""),OR(G772=0,G772="")),Parámetros!$D$8-Parámetros!$B$8+1,
IF(AND(F772&lt;=Parámetros!$B$8,OR(G772&gt;Parámetros!$D$8,G772="",G772=0)),Parámetros!$D$8-Parámetros!$B$8+1,
IF(AND(F772&lt;=Parámetros!$B$8,G772&lt;=Parámetros!$D$8),IF(OR(G772="",G772=0),Parámetros!$D$8-Parámetros!$B$8+1,G772-Parámetros!$B$8+1),
IF(AND(F772&gt;Parámetros!$B$8,OR(G772&gt;Parámetros!$D$8,G772="",G772=0)),Parámetros!$D$8-F772+1,
IF(AND(F772&gt;Parámetros!$B$8,G772&lt;=Parámetros!$D$8),G772-F772+1))))),0)
-
IF(I772=1,
COUNTIFS('Selección días no hábiles'!A:A,
IF(OR(F772=0,F772="",F772&lt;Parámetros!$B$8),"&gt;="&amp;Parámetros!$B$8,"&gt;="&amp;Listas!F772),
'Selección días no hábiles'!A:A,
IF(OR(G772=0,G772="",G772&gt;=Parámetros!$D$8),"&lt;="&amp;Parámetros!$D$8,"&lt;="&amp;Listas!G772),
'Selección días no hábiles'!C:C,"X"),0)</f>
        <v>1</v>
      </c>
    </row>
    <row r="773" spans="1:11">
      <c r="A773" s="23"/>
      <c r="B773" s="152">
        <v>34116454</v>
      </c>
      <c r="C773" s="153" t="s">
        <v>956</v>
      </c>
      <c r="D773" s="153" t="s">
        <v>1984</v>
      </c>
      <c r="E773" s="154" t="s">
        <v>237</v>
      </c>
      <c r="F773" s="146">
        <v>0</v>
      </c>
      <c r="G773" s="146">
        <v>0</v>
      </c>
      <c r="H773" s="113">
        <f>+IF(AND(OR(F773="",F773=0),OR(G773="",G773=0)),1,IF(AND(OR(F773&lt;=Parámetros!$B$5,F773=0,F773=""),OR(G773&gt;Parámetros!$B$5,G773="",G773=0)),1,IF(AND(F773&gt;Parámetros!$B$5,F773&lt;=Parámetros!$D$5,OR(Listas!G773&gt;Parámetros!$B$5,G773="",G773=0)),1,0)))</f>
        <v>1</v>
      </c>
      <c r="I773" s="113">
        <f>+IF(AND(OR(F773="",F773=0),OR(G773="",G773=0)),1,IF(AND(OR(F773&lt;=Parámetros!$B$8,F773=0,F773=""),OR(G773&gt;Parámetros!$B$8,G773="",G773=0)),1,IF(AND(F773&gt;Parámetros!$B$8,F773&lt;=Parámetros!$D$8,OR(Listas!G773&gt;Parámetros!$B$8,G773="",G773=0)),1,0)))</f>
        <v>1</v>
      </c>
      <c r="J773" s="113">
        <f>IF(H773=1,
IF(AND(OR(F773=0,F773=""),OR(G773=0,G773="")),Parámetros!$D$5-Parámetros!$B$5+1,
IF(AND(OR(F773&lt;=Parámetros!$B$5,F773=0,F773=""),OR(G773&gt;Parámetros!$D$5,G773="",G773=0)),Parámetros!$D$5-Parámetros!$B$5+1,
IF(AND(OR(F773&lt;=Parámetros!$B$5,F773=0,F773=""),G773&lt;=Parámetros!$D$5),IF(OR(G773="",G773=0),Parámetros!$D$5-Parámetros!$B$5+1,G773-Parámetros!$B$5+1),
IF(AND(F773&gt;Parámetros!$B$5,OR(G773&gt;Parámetros!$D$5,G773="",G773=0)),Parámetros!$D$5-F773+1,
IF(AND(F773&gt;Parámetros!$B$5,G773&lt;=Parámetros!$D$5),G773-F773+1))))),0)
-
IF(H773=1,
COUNTIFS('Selección días no hábiles'!A:A,
IF(OR(F773=0,F773="",F773&lt;Parámetros!$B$5),"&gt;="&amp;Parámetros!$B$5,"&gt;="&amp;Listas!F773),
'Selección días no hábiles'!A:A,
IF(OR(G773=0,G773="",G773&gt;=Parámetros!$D$5),"&lt;="&amp;Parámetros!$D$5,"&lt;="&amp;Listas!G773),
'Selección días no hábiles'!C:C,"X"),0)</f>
        <v>43709</v>
      </c>
      <c r="K773" s="113">
        <f>IF(I773=1,
IF(AND(OR(F773=0,F773=""),OR(G773=0,G773="")),Parámetros!$D$8-Parámetros!$B$8+1,
IF(AND(F773&lt;=Parámetros!$B$8,OR(G773&gt;Parámetros!$D$8,G773="",G773=0)),Parámetros!$D$8-Parámetros!$B$8+1,
IF(AND(F773&lt;=Parámetros!$B$8,G773&lt;=Parámetros!$D$8),IF(OR(G773="",G773=0),Parámetros!$D$8-Parámetros!$B$8+1,G773-Parámetros!$B$8+1),
IF(AND(F773&gt;Parámetros!$B$8,OR(G773&gt;Parámetros!$D$8,G773="",G773=0)),Parámetros!$D$8-F773+1,
IF(AND(F773&gt;Parámetros!$B$8,G773&lt;=Parámetros!$D$8),G773-F773+1))))),0)
-
IF(I773=1,
COUNTIFS('Selección días no hábiles'!A:A,
IF(OR(F773=0,F773="",F773&lt;Parámetros!$B$8),"&gt;="&amp;Parámetros!$B$8,"&gt;="&amp;Listas!F773),
'Selección días no hábiles'!A:A,
IF(OR(G773=0,G773="",G773&gt;=Parámetros!$D$8),"&lt;="&amp;Parámetros!$D$8,"&lt;="&amp;Listas!G773),
'Selección días no hábiles'!C:C,"X"),0)</f>
        <v>1</v>
      </c>
    </row>
    <row r="774" spans="1:11">
      <c r="A774" s="23"/>
      <c r="B774" s="152">
        <v>26233502</v>
      </c>
      <c r="C774" s="153" t="s">
        <v>957</v>
      </c>
      <c r="D774" s="153" t="s">
        <v>1985</v>
      </c>
      <c r="E774" s="154" t="s">
        <v>237</v>
      </c>
      <c r="F774" s="146">
        <v>0</v>
      </c>
      <c r="G774" s="146">
        <v>0</v>
      </c>
      <c r="H774" s="113">
        <f>+IF(AND(OR(F774="",F774=0),OR(G774="",G774=0)),1,IF(AND(OR(F774&lt;=Parámetros!$B$5,F774=0,F774=""),OR(G774&gt;Parámetros!$B$5,G774="",G774=0)),1,IF(AND(F774&gt;Parámetros!$B$5,F774&lt;=Parámetros!$D$5,OR(Listas!G774&gt;Parámetros!$B$5,G774="",G774=0)),1,0)))</f>
        <v>1</v>
      </c>
      <c r="I774" s="113">
        <f>+IF(AND(OR(F774="",F774=0),OR(G774="",G774=0)),1,IF(AND(OR(F774&lt;=Parámetros!$B$8,F774=0,F774=""),OR(G774&gt;Parámetros!$B$8,G774="",G774=0)),1,IF(AND(F774&gt;Parámetros!$B$8,F774&lt;=Parámetros!$D$8,OR(Listas!G774&gt;Parámetros!$B$8,G774="",G774=0)),1,0)))</f>
        <v>1</v>
      </c>
      <c r="J774" s="113">
        <f>IF(H774=1,
IF(AND(OR(F774=0,F774=""),OR(G774=0,G774="")),Parámetros!$D$5-Parámetros!$B$5+1,
IF(AND(OR(F774&lt;=Parámetros!$B$5,F774=0,F774=""),OR(G774&gt;Parámetros!$D$5,G774="",G774=0)),Parámetros!$D$5-Parámetros!$B$5+1,
IF(AND(OR(F774&lt;=Parámetros!$B$5,F774=0,F774=""),G774&lt;=Parámetros!$D$5),IF(OR(G774="",G774=0),Parámetros!$D$5-Parámetros!$B$5+1,G774-Parámetros!$B$5+1),
IF(AND(F774&gt;Parámetros!$B$5,OR(G774&gt;Parámetros!$D$5,G774="",G774=0)),Parámetros!$D$5-F774+1,
IF(AND(F774&gt;Parámetros!$B$5,G774&lt;=Parámetros!$D$5),G774-F774+1))))),0)
-
IF(H774=1,
COUNTIFS('Selección días no hábiles'!A:A,
IF(OR(F774=0,F774="",F774&lt;Parámetros!$B$5),"&gt;="&amp;Parámetros!$B$5,"&gt;="&amp;Listas!F774),
'Selección días no hábiles'!A:A,
IF(OR(G774=0,G774="",G774&gt;=Parámetros!$D$5),"&lt;="&amp;Parámetros!$D$5,"&lt;="&amp;Listas!G774),
'Selección días no hábiles'!C:C,"X"),0)</f>
        <v>43709</v>
      </c>
      <c r="K774" s="113">
        <f>IF(I774=1,
IF(AND(OR(F774=0,F774=""),OR(G774=0,G774="")),Parámetros!$D$8-Parámetros!$B$8+1,
IF(AND(F774&lt;=Parámetros!$B$8,OR(G774&gt;Parámetros!$D$8,G774="",G774=0)),Parámetros!$D$8-Parámetros!$B$8+1,
IF(AND(F774&lt;=Parámetros!$B$8,G774&lt;=Parámetros!$D$8),IF(OR(G774="",G774=0),Parámetros!$D$8-Parámetros!$B$8+1,G774-Parámetros!$B$8+1),
IF(AND(F774&gt;Parámetros!$B$8,OR(G774&gt;Parámetros!$D$8,G774="",G774=0)),Parámetros!$D$8-F774+1,
IF(AND(F774&gt;Parámetros!$B$8,G774&lt;=Parámetros!$D$8),G774-F774+1))))),0)
-
IF(I774=1,
COUNTIFS('Selección días no hábiles'!A:A,
IF(OR(F774=0,F774="",F774&lt;Parámetros!$B$8),"&gt;="&amp;Parámetros!$B$8,"&gt;="&amp;Listas!F774),
'Selección días no hábiles'!A:A,
IF(OR(G774=0,G774="",G774&gt;=Parámetros!$D$8),"&lt;="&amp;Parámetros!$D$8,"&lt;="&amp;Listas!G774),
'Selección días no hábiles'!C:C,"X"),0)</f>
        <v>1</v>
      </c>
    </row>
    <row r="775" spans="1:11">
      <c r="A775" s="23"/>
      <c r="B775" s="152">
        <v>26020612</v>
      </c>
      <c r="C775" s="153" t="s">
        <v>958</v>
      </c>
      <c r="D775" s="153" t="s">
        <v>1986</v>
      </c>
      <c r="E775" s="154" t="s">
        <v>237</v>
      </c>
      <c r="F775" s="146">
        <v>0</v>
      </c>
      <c r="G775" s="146">
        <v>0</v>
      </c>
      <c r="H775" s="113">
        <f>+IF(AND(OR(F775="",F775=0),OR(G775="",G775=0)),1,IF(AND(OR(F775&lt;=Parámetros!$B$5,F775=0,F775=""),OR(G775&gt;Parámetros!$B$5,G775="",G775=0)),1,IF(AND(F775&gt;Parámetros!$B$5,F775&lt;=Parámetros!$D$5,OR(Listas!G775&gt;Parámetros!$B$5,G775="",G775=0)),1,0)))</f>
        <v>1</v>
      </c>
      <c r="I775" s="113">
        <f>+IF(AND(OR(F775="",F775=0),OR(G775="",G775=0)),1,IF(AND(OR(F775&lt;=Parámetros!$B$8,F775=0,F775=""),OR(G775&gt;Parámetros!$B$8,G775="",G775=0)),1,IF(AND(F775&gt;Parámetros!$B$8,F775&lt;=Parámetros!$D$8,OR(Listas!G775&gt;Parámetros!$B$8,G775="",G775=0)),1,0)))</f>
        <v>1</v>
      </c>
      <c r="J775" s="113">
        <f>IF(H775=1,
IF(AND(OR(F775=0,F775=""),OR(G775=0,G775="")),Parámetros!$D$5-Parámetros!$B$5+1,
IF(AND(OR(F775&lt;=Parámetros!$B$5,F775=0,F775=""),OR(G775&gt;Parámetros!$D$5,G775="",G775=0)),Parámetros!$D$5-Parámetros!$B$5+1,
IF(AND(OR(F775&lt;=Parámetros!$B$5,F775=0,F775=""),G775&lt;=Parámetros!$D$5),IF(OR(G775="",G775=0),Parámetros!$D$5-Parámetros!$B$5+1,G775-Parámetros!$B$5+1),
IF(AND(F775&gt;Parámetros!$B$5,OR(G775&gt;Parámetros!$D$5,G775="",G775=0)),Parámetros!$D$5-F775+1,
IF(AND(F775&gt;Parámetros!$B$5,G775&lt;=Parámetros!$D$5),G775-F775+1))))),0)
-
IF(H775=1,
COUNTIFS('Selección días no hábiles'!A:A,
IF(OR(F775=0,F775="",F775&lt;Parámetros!$B$5),"&gt;="&amp;Parámetros!$B$5,"&gt;="&amp;Listas!F775),
'Selección días no hábiles'!A:A,
IF(OR(G775=0,G775="",G775&gt;=Parámetros!$D$5),"&lt;="&amp;Parámetros!$D$5,"&lt;="&amp;Listas!G775),
'Selección días no hábiles'!C:C,"X"),0)</f>
        <v>43709</v>
      </c>
      <c r="K775" s="113">
        <f>IF(I775=1,
IF(AND(OR(F775=0,F775=""),OR(G775=0,G775="")),Parámetros!$D$8-Parámetros!$B$8+1,
IF(AND(F775&lt;=Parámetros!$B$8,OR(G775&gt;Parámetros!$D$8,G775="",G775=0)),Parámetros!$D$8-Parámetros!$B$8+1,
IF(AND(F775&lt;=Parámetros!$B$8,G775&lt;=Parámetros!$D$8),IF(OR(G775="",G775=0),Parámetros!$D$8-Parámetros!$B$8+1,G775-Parámetros!$B$8+1),
IF(AND(F775&gt;Parámetros!$B$8,OR(G775&gt;Parámetros!$D$8,G775="",G775=0)),Parámetros!$D$8-F775+1,
IF(AND(F775&gt;Parámetros!$B$8,G775&lt;=Parámetros!$D$8),G775-F775+1))))),0)
-
IF(I775=1,
COUNTIFS('Selección días no hábiles'!A:A,
IF(OR(F775=0,F775="",F775&lt;Parámetros!$B$8),"&gt;="&amp;Parámetros!$B$8,"&gt;="&amp;Listas!F775),
'Selección días no hábiles'!A:A,
IF(OR(G775=0,G775="",G775&gt;=Parámetros!$D$8),"&lt;="&amp;Parámetros!$D$8,"&lt;="&amp;Listas!G775),
'Selección días no hábiles'!C:C,"X"),0)</f>
        <v>1</v>
      </c>
    </row>
    <row r="776" spans="1:11">
      <c r="A776" s="23"/>
      <c r="B776" s="152">
        <v>31459609</v>
      </c>
      <c r="C776" s="153" t="s">
        <v>959</v>
      </c>
      <c r="D776" s="153" t="s">
        <v>1987</v>
      </c>
      <c r="E776" s="154" t="s">
        <v>237</v>
      </c>
      <c r="F776" s="146">
        <v>0</v>
      </c>
      <c r="G776" s="146">
        <v>0</v>
      </c>
      <c r="H776" s="113">
        <f>+IF(AND(OR(F776="",F776=0),OR(G776="",G776=0)),1,IF(AND(OR(F776&lt;=Parámetros!$B$5,F776=0,F776=""),OR(G776&gt;Parámetros!$B$5,G776="",G776=0)),1,IF(AND(F776&gt;Parámetros!$B$5,F776&lt;=Parámetros!$D$5,OR(Listas!G776&gt;Parámetros!$B$5,G776="",G776=0)),1,0)))</f>
        <v>1</v>
      </c>
      <c r="I776" s="113">
        <f>+IF(AND(OR(F776="",F776=0),OR(G776="",G776=0)),1,IF(AND(OR(F776&lt;=Parámetros!$B$8,F776=0,F776=""),OR(G776&gt;Parámetros!$B$8,G776="",G776=0)),1,IF(AND(F776&gt;Parámetros!$B$8,F776&lt;=Parámetros!$D$8,OR(Listas!G776&gt;Parámetros!$B$8,G776="",G776=0)),1,0)))</f>
        <v>1</v>
      </c>
      <c r="J776" s="113">
        <f>IF(H776=1,
IF(AND(OR(F776=0,F776=""),OR(G776=0,G776="")),Parámetros!$D$5-Parámetros!$B$5+1,
IF(AND(OR(F776&lt;=Parámetros!$B$5,F776=0,F776=""),OR(G776&gt;Parámetros!$D$5,G776="",G776=0)),Parámetros!$D$5-Parámetros!$B$5+1,
IF(AND(OR(F776&lt;=Parámetros!$B$5,F776=0,F776=""),G776&lt;=Parámetros!$D$5),IF(OR(G776="",G776=0),Parámetros!$D$5-Parámetros!$B$5+1,G776-Parámetros!$B$5+1),
IF(AND(F776&gt;Parámetros!$B$5,OR(G776&gt;Parámetros!$D$5,G776="",G776=0)),Parámetros!$D$5-F776+1,
IF(AND(F776&gt;Parámetros!$B$5,G776&lt;=Parámetros!$D$5),G776-F776+1))))),0)
-
IF(H776=1,
COUNTIFS('Selección días no hábiles'!A:A,
IF(OR(F776=0,F776="",F776&lt;Parámetros!$B$5),"&gt;="&amp;Parámetros!$B$5,"&gt;="&amp;Listas!F776),
'Selección días no hábiles'!A:A,
IF(OR(G776=0,G776="",G776&gt;=Parámetros!$D$5),"&lt;="&amp;Parámetros!$D$5,"&lt;="&amp;Listas!G776),
'Selección días no hábiles'!C:C,"X"),0)</f>
        <v>43709</v>
      </c>
      <c r="K776" s="113">
        <f>IF(I776=1,
IF(AND(OR(F776=0,F776=""),OR(G776=0,G776="")),Parámetros!$D$8-Parámetros!$B$8+1,
IF(AND(F776&lt;=Parámetros!$B$8,OR(G776&gt;Parámetros!$D$8,G776="",G776=0)),Parámetros!$D$8-Parámetros!$B$8+1,
IF(AND(F776&lt;=Parámetros!$B$8,G776&lt;=Parámetros!$D$8),IF(OR(G776="",G776=0),Parámetros!$D$8-Parámetros!$B$8+1,G776-Parámetros!$B$8+1),
IF(AND(F776&gt;Parámetros!$B$8,OR(G776&gt;Parámetros!$D$8,G776="",G776=0)),Parámetros!$D$8-F776+1,
IF(AND(F776&gt;Parámetros!$B$8,G776&lt;=Parámetros!$D$8),G776-F776+1))))),0)
-
IF(I776=1,
COUNTIFS('Selección días no hábiles'!A:A,
IF(OR(F776=0,F776="",F776&lt;Parámetros!$B$8),"&gt;="&amp;Parámetros!$B$8,"&gt;="&amp;Listas!F776),
'Selección días no hábiles'!A:A,
IF(OR(G776=0,G776="",G776&gt;=Parámetros!$D$8),"&lt;="&amp;Parámetros!$D$8,"&lt;="&amp;Listas!G776),
'Selección días no hábiles'!C:C,"X"),0)</f>
        <v>1</v>
      </c>
    </row>
    <row r="777" spans="1:11">
      <c r="A777" s="23"/>
      <c r="B777" s="152">
        <v>95636120</v>
      </c>
      <c r="C777" s="153" t="s">
        <v>960</v>
      </c>
      <c r="D777" s="153" t="s">
        <v>1988</v>
      </c>
      <c r="E777" s="154" t="s">
        <v>237</v>
      </c>
      <c r="F777" s="146">
        <v>0</v>
      </c>
      <c r="G777" s="146">
        <v>0</v>
      </c>
      <c r="H777" s="113">
        <f>+IF(AND(OR(F777="",F777=0),OR(G777="",G777=0)),1,IF(AND(OR(F777&lt;=Parámetros!$B$5,F777=0,F777=""),OR(G777&gt;Parámetros!$B$5,G777="",G777=0)),1,IF(AND(F777&gt;Parámetros!$B$5,F777&lt;=Parámetros!$D$5,OR(Listas!G777&gt;Parámetros!$B$5,G777="",G777=0)),1,0)))</f>
        <v>1</v>
      </c>
      <c r="I777" s="113">
        <f>+IF(AND(OR(F777="",F777=0),OR(G777="",G777=0)),1,IF(AND(OR(F777&lt;=Parámetros!$B$8,F777=0,F777=""),OR(G777&gt;Parámetros!$B$8,G777="",G777=0)),1,IF(AND(F777&gt;Parámetros!$B$8,F777&lt;=Parámetros!$D$8,OR(Listas!G777&gt;Parámetros!$B$8,G777="",G777=0)),1,0)))</f>
        <v>1</v>
      </c>
      <c r="J777" s="113">
        <f>IF(H777=1,
IF(AND(OR(F777=0,F777=""),OR(G777=0,G777="")),Parámetros!$D$5-Parámetros!$B$5+1,
IF(AND(OR(F777&lt;=Parámetros!$B$5,F777=0,F777=""),OR(G777&gt;Parámetros!$D$5,G777="",G777=0)),Parámetros!$D$5-Parámetros!$B$5+1,
IF(AND(OR(F777&lt;=Parámetros!$B$5,F777=0,F777=""),G777&lt;=Parámetros!$D$5),IF(OR(G777="",G777=0),Parámetros!$D$5-Parámetros!$B$5+1,G777-Parámetros!$B$5+1),
IF(AND(F777&gt;Parámetros!$B$5,OR(G777&gt;Parámetros!$D$5,G777="",G777=0)),Parámetros!$D$5-F777+1,
IF(AND(F777&gt;Parámetros!$B$5,G777&lt;=Parámetros!$D$5),G777-F777+1))))),0)
-
IF(H777=1,
COUNTIFS('Selección días no hábiles'!A:A,
IF(OR(F777=0,F777="",F777&lt;Parámetros!$B$5),"&gt;="&amp;Parámetros!$B$5,"&gt;="&amp;Listas!F777),
'Selección días no hábiles'!A:A,
IF(OR(G777=0,G777="",G777&gt;=Parámetros!$D$5),"&lt;="&amp;Parámetros!$D$5,"&lt;="&amp;Listas!G777),
'Selección días no hábiles'!C:C,"X"),0)</f>
        <v>43709</v>
      </c>
      <c r="K777" s="113">
        <f>IF(I777=1,
IF(AND(OR(F777=0,F777=""),OR(G777=0,G777="")),Parámetros!$D$8-Parámetros!$B$8+1,
IF(AND(F777&lt;=Parámetros!$B$8,OR(G777&gt;Parámetros!$D$8,G777="",G777=0)),Parámetros!$D$8-Parámetros!$B$8+1,
IF(AND(F777&lt;=Parámetros!$B$8,G777&lt;=Parámetros!$D$8),IF(OR(G777="",G777=0),Parámetros!$D$8-Parámetros!$B$8+1,G777-Parámetros!$B$8+1),
IF(AND(F777&gt;Parámetros!$B$8,OR(G777&gt;Parámetros!$D$8,G777="",G777=0)),Parámetros!$D$8-F777+1,
IF(AND(F777&gt;Parámetros!$B$8,G777&lt;=Parámetros!$D$8),G777-F777+1))))),0)
-
IF(I777=1,
COUNTIFS('Selección días no hábiles'!A:A,
IF(OR(F777=0,F777="",F777&lt;Parámetros!$B$8),"&gt;="&amp;Parámetros!$B$8,"&gt;="&amp;Listas!F777),
'Selección días no hábiles'!A:A,
IF(OR(G777=0,G777="",G777&gt;=Parámetros!$D$8),"&lt;="&amp;Parámetros!$D$8,"&lt;="&amp;Listas!G777),
'Selección días no hábiles'!C:C,"X"),0)</f>
        <v>1</v>
      </c>
    </row>
    <row r="778" spans="1:11">
      <c r="A778" s="23"/>
      <c r="B778" s="152">
        <v>29073246</v>
      </c>
      <c r="C778" s="153" t="s">
        <v>961</v>
      </c>
      <c r="D778" s="153" t="s">
        <v>1989</v>
      </c>
      <c r="E778" s="154" t="s">
        <v>237</v>
      </c>
      <c r="F778" s="146">
        <v>0</v>
      </c>
      <c r="G778" s="146">
        <v>0</v>
      </c>
      <c r="H778" s="113">
        <f>+IF(AND(OR(F778="",F778=0),OR(G778="",G778=0)),1,IF(AND(OR(F778&lt;=Parámetros!$B$5,F778=0,F778=""),OR(G778&gt;Parámetros!$B$5,G778="",G778=0)),1,IF(AND(F778&gt;Parámetros!$B$5,F778&lt;=Parámetros!$D$5,OR(Listas!G778&gt;Parámetros!$B$5,G778="",G778=0)),1,0)))</f>
        <v>1</v>
      </c>
      <c r="I778" s="113">
        <f>+IF(AND(OR(F778="",F778=0),OR(G778="",G778=0)),1,IF(AND(OR(F778&lt;=Parámetros!$B$8,F778=0,F778=""),OR(G778&gt;Parámetros!$B$8,G778="",G778=0)),1,IF(AND(F778&gt;Parámetros!$B$8,F778&lt;=Parámetros!$D$8,OR(Listas!G778&gt;Parámetros!$B$8,G778="",G778=0)),1,0)))</f>
        <v>1</v>
      </c>
      <c r="J778" s="113">
        <f>IF(H778=1,
IF(AND(OR(F778=0,F778=""),OR(G778=0,G778="")),Parámetros!$D$5-Parámetros!$B$5+1,
IF(AND(OR(F778&lt;=Parámetros!$B$5,F778=0,F778=""),OR(G778&gt;Parámetros!$D$5,G778="",G778=0)),Parámetros!$D$5-Parámetros!$B$5+1,
IF(AND(OR(F778&lt;=Parámetros!$B$5,F778=0,F778=""),G778&lt;=Parámetros!$D$5),IF(OR(G778="",G778=0),Parámetros!$D$5-Parámetros!$B$5+1,G778-Parámetros!$B$5+1),
IF(AND(F778&gt;Parámetros!$B$5,OR(G778&gt;Parámetros!$D$5,G778="",G778=0)),Parámetros!$D$5-F778+1,
IF(AND(F778&gt;Parámetros!$B$5,G778&lt;=Parámetros!$D$5),G778-F778+1))))),0)
-
IF(H778=1,
COUNTIFS('Selección días no hábiles'!A:A,
IF(OR(F778=0,F778="",F778&lt;Parámetros!$B$5),"&gt;="&amp;Parámetros!$B$5,"&gt;="&amp;Listas!F778),
'Selección días no hábiles'!A:A,
IF(OR(G778=0,G778="",G778&gt;=Parámetros!$D$5),"&lt;="&amp;Parámetros!$D$5,"&lt;="&amp;Listas!G778),
'Selección días no hábiles'!C:C,"X"),0)</f>
        <v>43709</v>
      </c>
      <c r="K778" s="113">
        <f>IF(I778=1,
IF(AND(OR(F778=0,F778=""),OR(G778=0,G778="")),Parámetros!$D$8-Parámetros!$B$8+1,
IF(AND(F778&lt;=Parámetros!$B$8,OR(G778&gt;Parámetros!$D$8,G778="",G778=0)),Parámetros!$D$8-Parámetros!$B$8+1,
IF(AND(F778&lt;=Parámetros!$B$8,G778&lt;=Parámetros!$D$8),IF(OR(G778="",G778=0),Parámetros!$D$8-Parámetros!$B$8+1,G778-Parámetros!$B$8+1),
IF(AND(F778&gt;Parámetros!$B$8,OR(G778&gt;Parámetros!$D$8,G778="",G778=0)),Parámetros!$D$8-F778+1,
IF(AND(F778&gt;Parámetros!$B$8,G778&lt;=Parámetros!$D$8),G778-F778+1))))),0)
-
IF(I778=1,
COUNTIFS('Selección días no hábiles'!A:A,
IF(OR(F778=0,F778="",F778&lt;Parámetros!$B$8),"&gt;="&amp;Parámetros!$B$8,"&gt;="&amp;Listas!F778),
'Selección días no hábiles'!A:A,
IF(OR(G778=0,G778="",G778&gt;=Parámetros!$D$8),"&lt;="&amp;Parámetros!$D$8,"&lt;="&amp;Listas!G778),
'Selección días no hábiles'!C:C,"X"),0)</f>
        <v>1</v>
      </c>
    </row>
    <row r="779" spans="1:11">
      <c r="A779" s="23"/>
      <c r="B779" s="152">
        <v>28415448</v>
      </c>
      <c r="C779" s="153" t="s">
        <v>962</v>
      </c>
      <c r="D779" s="153" t="s">
        <v>1990</v>
      </c>
      <c r="E779" s="154" t="s">
        <v>237</v>
      </c>
      <c r="F779" s="146">
        <v>0</v>
      </c>
      <c r="G779" s="146">
        <v>0</v>
      </c>
      <c r="H779" s="113">
        <f>+IF(AND(OR(F779="",F779=0),OR(G779="",G779=0)),1,IF(AND(OR(F779&lt;=Parámetros!$B$5,F779=0,F779=""),OR(G779&gt;Parámetros!$B$5,G779="",G779=0)),1,IF(AND(F779&gt;Parámetros!$B$5,F779&lt;=Parámetros!$D$5,OR(Listas!G779&gt;Parámetros!$B$5,G779="",G779=0)),1,0)))</f>
        <v>1</v>
      </c>
      <c r="I779" s="113">
        <f>+IF(AND(OR(F779="",F779=0),OR(G779="",G779=0)),1,IF(AND(OR(F779&lt;=Parámetros!$B$8,F779=0,F779=""),OR(G779&gt;Parámetros!$B$8,G779="",G779=0)),1,IF(AND(F779&gt;Parámetros!$B$8,F779&lt;=Parámetros!$D$8,OR(Listas!G779&gt;Parámetros!$B$8,G779="",G779=0)),1,0)))</f>
        <v>1</v>
      </c>
      <c r="J779" s="113">
        <f>IF(H779=1,
IF(AND(OR(F779=0,F779=""),OR(G779=0,G779="")),Parámetros!$D$5-Parámetros!$B$5+1,
IF(AND(OR(F779&lt;=Parámetros!$B$5,F779=0,F779=""),OR(G779&gt;Parámetros!$D$5,G779="",G779=0)),Parámetros!$D$5-Parámetros!$B$5+1,
IF(AND(OR(F779&lt;=Parámetros!$B$5,F779=0,F779=""),G779&lt;=Parámetros!$D$5),IF(OR(G779="",G779=0),Parámetros!$D$5-Parámetros!$B$5+1,G779-Parámetros!$B$5+1),
IF(AND(F779&gt;Parámetros!$B$5,OR(G779&gt;Parámetros!$D$5,G779="",G779=0)),Parámetros!$D$5-F779+1,
IF(AND(F779&gt;Parámetros!$B$5,G779&lt;=Parámetros!$D$5),G779-F779+1))))),0)
-
IF(H779=1,
COUNTIFS('Selección días no hábiles'!A:A,
IF(OR(F779=0,F779="",F779&lt;Parámetros!$B$5),"&gt;="&amp;Parámetros!$B$5,"&gt;="&amp;Listas!F779),
'Selección días no hábiles'!A:A,
IF(OR(G779=0,G779="",G779&gt;=Parámetros!$D$5),"&lt;="&amp;Parámetros!$D$5,"&lt;="&amp;Listas!G779),
'Selección días no hábiles'!C:C,"X"),0)</f>
        <v>43709</v>
      </c>
      <c r="K779" s="113">
        <f>IF(I779=1,
IF(AND(OR(F779=0,F779=""),OR(G779=0,G779="")),Parámetros!$D$8-Parámetros!$B$8+1,
IF(AND(F779&lt;=Parámetros!$B$8,OR(G779&gt;Parámetros!$D$8,G779="",G779=0)),Parámetros!$D$8-Parámetros!$B$8+1,
IF(AND(F779&lt;=Parámetros!$B$8,G779&lt;=Parámetros!$D$8),IF(OR(G779="",G779=0),Parámetros!$D$8-Parámetros!$B$8+1,G779-Parámetros!$B$8+1),
IF(AND(F779&gt;Parámetros!$B$8,OR(G779&gt;Parámetros!$D$8,G779="",G779=0)),Parámetros!$D$8-F779+1,
IF(AND(F779&gt;Parámetros!$B$8,G779&lt;=Parámetros!$D$8),G779-F779+1))))),0)
-
IF(I779=1,
COUNTIFS('Selección días no hábiles'!A:A,
IF(OR(F779=0,F779="",F779&lt;Parámetros!$B$8),"&gt;="&amp;Parámetros!$B$8,"&gt;="&amp;Listas!F779),
'Selección días no hábiles'!A:A,
IF(OR(G779=0,G779="",G779&gt;=Parámetros!$D$8),"&lt;="&amp;Parámetros!$D$8,"&lt;="&amp;Listas!G779),
'Selección días no hábiles'!C:C,"X"),0)</f>
        <v>1</v>
      </c>
    </row>
    <row r="780" spans="1:11">
      <c r="A780" s="23"/>
      <c r="B780" s="152">
        <v>25803673</v>
      </c>
      <c r="C780" s="153" t="s">
        <v>963</v>
      </c>
      <c r="D780" s="153" t="s">
        <v>1991</v>
      </c>
      <c r="E780" s="154" t="s">
        <v>237</v>
      </c>
      <c r="F780" s="146">
        <v>0</v>
      </c>
      <c r="G780" s="146">
        <v>0</v>
      </c>
      <c r="H780" s="113">
        <f>+IF(AND(OR(F780="",F780=0),OR(G780="",G780=0)),1,IF(AND(OR(F780&lt;=Parámetros!$B$5,F780=0,F780=""),OR(G780&gt;Parámetros!$B$5,G780="",G780=0)),1,IF(AND(F780&gt;Parámetros!$B$5,F780&lt;=Parámetros!$D$5,OR(Listas!G780&gt;Parámetros!$B$5,G780="",G780=0)),1,0)))</f>
        <v>1</v>
      </c>
      <c r="I780" s="113">
        <f>+IF(AND(OR(F780="",F780=0),OR(G780="",G780=0)),1,IF(AND(OR(F780&lt;=Parámetros!$B$8,F780=0,F780=""),OR(G780&gt;Parámetros!$B$8,G780="",G780=0)),1,IF(AND(F780&gt;Parámetros!$B$8,F780&lt;=Parámetros!$D$8,OR(Listas!G780&gt;Parámetros!$B$8,G780="",G780=0)),1,0)))</f>
        <v>1</v>
      </c>
      <c r="J780" s="113">
        <f>IF(H780=1,
IF(AND(OR(F780=0,F780=""),OR(G780=0,G780="")),Parámetros!$D$5-Parámetros!$B$5+1,
IF(AND(OR(F780&lt;=Parámetros!$B$5,F780=0,F780=""),OR(G780&gt;Parámetros!$D$5,G780="",G780=0)),Parámetros!$D$5-Parámetros!$B$5+1,
IF(AND(OR(F780&lt;=Parámetros!$B$5,F780=0,F780=""),G780&lt;=Parámetros!$D$5),IF(OR(G780="",G780=0),Parámetros!$D$5-Parámetros!$B$5+1,G780-Parámetros!$B$5+1),
IF(AND(F780&gt;Parámetros!$B$5,OR(G780&gt;Parámetros!$D$5,G780="",G780=0)),Parámetros!$D$5-F780+1,
IF(AND(F780&gt;Parámetros!$B$5,G780&lt;=Parámetros!$D$5),G780-F780+1))))),0)
-
IF(H780=1,
COUNTIFS('Selección días no hábiles'!A:A,
IF(OR(F780=0,F780="",F780&lt;Parámetros!$B$5),"&gt;="&amp;Parámetros!$B$5,"&gt;="&amp;Listas!F780),
'Selección días no hábiles'!A:A,
IF(OR(G780=0,G780="",G780&gt;=Parámetros!$D$5),"&lt;="&amp;Parámetros!$D$5,"&lt;="&amp;Listas!G780),
'Selección días no hábiles'!C:C,"X"),0)</f>
        <v>43709</v>
      </c>
      <c r="K780" s="113">
        <f>IF(I780=1,
IF(AND(OR(F780=0,F780=""),OR(G780=0,G780="")),Parámetros!$D$8-Parámetros!$B$8+1,
IF(AND(F780&lt;=Parámetros!$B$8,OR(G780&gt;Parámetros!$D$8,G780="",G780=0)),Parámetros!$D$8-Parámetros!$B$8+1,
IF(AND(F780&lt;=Parámetros!$B$8,G780&lt;=Parámetros!$D$8),IF(OR(G780="",G780=0),Parámetros!$D$8-Parámetros!$B$8+1,G780-Parámetros!$B$8+1),
IF(AND(F780&gt;Parámetros!$B$8,OR(G780&gt;Parámetros!$D$8,G780="",G780=0)),Parámetros!$D$8-F780+1,
IF(AND(F780&gt;Parámetros!$B$8,G780&lt;=Parámetros!$D$8),G780-F780+1))))),0)
-
IF(I780=1,
COUNTIFS('Selección días no hábiles'!A:A,
IF(OR(F780=0,F780="",F780&lt;Parámetros!$B$8),"&gt;="&amp;Parámetros!$B$8,"&gt;="&amp;Listas!F780),
'Selección días no hábiles'!A:A,
IF(OR(G780=0,G780="",G780&gt;=Parámetros!$D$8),"&lt;="&amp;Parámetros!$D$8,"&lt;="&amp;Listas!G780),
'Selección días no hábiles'!C:C,"X"),0)</f>
        <v>1</v>
      </c>
    </row>
    <row r="781" spans="1:11">
      <c r="A781" s="23"/>
      <c r="B781" s="152">
        <v>11790275</v>
      </c>
      <c r="C781" s="153" t="s">
        <v>964</v>
      </c>
      <c r="D781" s="153" t="s">
        <v>1992</v>
      </c>
      <c r="E781" s="154" t="s">
        <v>237</v>
      </c>
      <c r="F781" s="146">
        <v>0</v>
      </c>
      <c r="G781" s="146">
        <v>0</v>
      </c>
      <c r="H781" s="113">
        <f>+IF(AND(OR(F781="",F781=0),OR(G781="",G781=0)),1,IF(AND(OR(F781&lt;=Parámetros!$B$5,F781=0,F781=""),OR(G781&gt;Parámetros!$B$5,G781="",G781=0)),1,IF(AND(F781&gt;Parámetros!$B$5,F781&lt;=Parámetros!$D$5,OR(Listas!G781&gt;Parámetros!$B$5,G781="",G781=0)),1,0)))</f>
        <v>1</v>
      </c>
      <c r="I781" s="113">
        <f>+IF(AND(OR(F781="",F781=0),OR(G781="",G781=0)),1,IF(AND(OR(F781&lt;=Parámetros!$B$8,F781=0,F781=""),OR(G781&gt;Parámetros!$B$8,G781="",G781=0)),1,IF(AND(F781&gt;Parámetros!$B$8,F781&lt;=Parámetros!$D$8,OR(Listas!G781&gt;Parámetros!$B$8,G781="",G781=0)),1,0)))</f>
        <v>1</v>
      </c>
      <c r="J781" s="113">
        <f>IF(H781=1,
IF(AND(OR(F781=0,F781=""),OR(G781=0,G781="")),Parámetros!$D$5-Parámetros!$B$5+1,
IF(AND(OR(F781&lt;=Parámetros!$B$5,F781=0,F781=""),OR(G781&gt;Parámetros!$D$5,G781="",G781=0)),Parámetros!$D$5-Parámetros!$B$5+1,
IF(AND(OR(F781&lt;=Parámetros!$B$5,F781=0,F781=""),G781&lt;=Parámetros!$D$5),IF(OR(G781="",G781=0),Parámetros!$D$5-Parámetros!$B$5+1,G781-Parámetros!$B$5+1),
IF(AND(F781&gt;Parámetros!$B$5,OR(G781&gt;Parámetros!$D$5,G781="",G781=0)),Parámetros!$D$5-F781+1,
IF(AND(F781&gt;Parámetros!$B$5,G781&lt;=Parámetros!$D$5),G781-F781+1))))),0)
-
IF(H781=1,
COUNTIFS('Selección días no hábiles'!A:A,
IF(OR(F781=0,F781="",F781&lt;Parámetros!$B$5),"&gt;="&amp;Parámetros!$B$5,"&gt;="&amp;Listas!F781),
'Selección días no hábiles'!A:A,
IF(OR(G781=0,G781="",G781&gt;=Parámetros!$D$5),"&lt;="&amp;Parámetros!$D$5,"&lt;="&amp;Listas!G781),
'Selección días no hábiles'!C:C,"X"),0)</f>
        <v>43709</v>
      </c>
      <c r="K781" s="113">
        <f>IF(I781=1,
IF(AND(OR(F781=0,F781=""),OR(G781=0,G781="")),Parámetros!$D$8-Parámetros!$B$8+1,
IF(AND(F781&lt;=Parámetros!$B$8,OR(G781&gt;Parámetros!$D$8,G781="",G781=0)),Parámetros!$D$8-Parámetros!$B$8+1,
IF(AND(F781&lt;=Parámetros!$B$8,G781&lt;=Parámetros!$D$8),IF(OR(G781="",G781=0),Parámetros!$D$8-Parámetros!$B$8+1,G781-Parámetros!$B$8+1),
IF(AND(F781&gt;Parámetros!$B$8,OR(G781&gt;Parámetros!$D$8,G781="",G781=0)),Parámetros!$D$8-F781+1,
IF(AND(F781&gt;Parámetros!$B$8,G781&lt;=Parámetros!$D$8),G781-F781+1))))),0)
-
IF(I781=1,
COUNTIFS('Selección días no hábiles'!A:A,
IF(OR(F781=0,F781="",F781&lt;Parámetros!$B$8),"&gt;="&amp;Parámetros!$B$8,"&gt;="&amp;Listas!F781),
'Selección días no hábiles'!A:A,
IF(OR(G781=0,G781="",G781&gt;=Parámetros!$D$8),"&lt;="&amp;Parámetros!$D$8,"&lt;="&amp;Listas!G781),
'Selección días no hábiles'!C:C,"X"),0)</f>
        <v>1</v>
      </c>
    </row>
    <row r="782" spans="1:11">
      <c r="A782" s="23"/>
      <c r="B782" s="152">
        <v>94964747</v>
      </c>
      <c r="C782" s="153" t="s">
        <v>965</v>
      </c>
      <c r="D782" s="153" t="s">
        <v>1993</v>
      </c>
      <c r="E782" s="154" t="s">
        <v>237</v>
      </c>
      <c r="F782" s="146">
        <v>0</v>
      </c>
      <c r="G782" s="146">
        <v>0</v>
      </c>
      <c r="H782" s="113">
        <f>+IF(AND(OR(F782="",F782=0),OR(G782="",G782=0)),1,IF(AND(OR(F782&lt;=Parámetros!$B$5,F782=0,F782=""),OR(G782&gt;Parámetros!$B$5,G782="",G782=0)),1,IF(AND(F782&gt;Parámetros!$B$5,F782&lt;=Parámetros!$D$5,OR(Listas!G782&gt;Parámetros!$B$5,G782="",G782=0)),1,0)))</f>
        <v>1</v>
      </c>
      <c r="I782" s="113">
        <f>+IF(AND(OR(F782="",F782=0),OR(G782="",G782=0)),1,IF(AND(OR(F782&lt;=Parámetros!$B$8,F782=0,F782=""),OR(G782&gt;Parámetros!$B$8,G782="",G782=0)),1,IF(AND(F782&gt;Parámetros!$B$8,F782&lt;=Parámetros!$D$8,OR(Listas!G782&gt;Parámetros!$B$8,G782="",G782=0)),1,0)))</f>
        <v>1</v>
      </c>
      <c r="J782" s="113">
        <f>IF(H782=1,
IF(AND(OR(F782=0,F782=""),OR(G782=0,G782="")),Parámetros!$D$5-Parámetros!$B$5+1,
IF(AND(OR(F782&lt;=Parámetros!$B$5,F782=0,F782=""),OR(G782&gt;Parámetros!$D$5,G782="",G782=0)),Parámetros!$D$5-Parámetros!$B$5+1,
IF(AND(OR(F782&lt;=Parámetros!$B$5,F782=0,F782=""),G782&lt;=Parámetros!$D$5),IF(OR(G782="",G782=0),Parámetros!$D$5-Parámetros!$B$5+1,G782-Parámetros!$B$5+1),
IF(AND(F782&gt;Parámetros!$B$5,OR(G782&gt;Parámetros!$D$5,G782="",G782=0)),Parámetros!$D$5-F782+1,
IF(AND(F782&gt;Parámetros!$B$5,G782&lt;=Parámetros!$D$5),G782-F782+1))))),0)
-
IF(H782=1,
COUNTIFS('Selección días no hábiles'!A:A,
IF(OR(F782=0,F782="",F782&lt;Parámetros!$B$5),"&gt;="&amp;Parámetros!$B$5,"&gt;="&amp;Listas!F782),
'Selección días no hábiles'!A:A,
IF(OR(G782=0,G782="",G782&gt;=Parámetros!$D$5),"&lt;="&amp;Parámetros!$D$5,"&lt;="&amp;Listas!G782),
'Selección días no hábiles'!C:C,"X"),0)</f>
        <v>43709</v>
      </c>
      <c r="K782" s="113">
        <f>IF(I782=1,
IF(AND(OR(F782=0,F782=""),OR(G782=0,G782="")),Parámetros!$D$8-Parámetros!$B$8+1,
IF(AND(F782&lt;=Parámetros!$B$8,OR(G782&gt;Parámetros!$D$8,G782="",G782=0)),Parámetros!$D$8-Parámetros!$B$8+1,
IF(AND(F782&lt;=Parámetros!$B$8,G782&lt;=Parámetros!$D$8),IF(OR(G782="",G782=0),Parámetros!$D$8-Parámetros!$B$8+1,G782-Parámetros!$B$8+1),
IF(AND(F782&gt;Parámetros!$B$8,OR(G782&gt;Parámetros!$D$8,G782="",G782=0)),Parámetros!$D$8-F782+1,
IF(AND(F782&gt;Parámetros!$B$8,G782&lt;=Parámetros!$D$8),G782-F782+1))))),0)
-
IF(I782=1,
COUNTIFS('Selección días no hábiles'!A:A,
IF(OR(F782=0,F782="",F782&lt;Parámetros!$B$8),"&gt;="&amp;Parámetros!$B$8,"&gt;="&amp;Listas!F782),
'Selección días no hábiles'!A:A,
IF(OR(G782=0,G782="",G782&gt;=Parámetros!$D$8),"&lt;="&amp;Parámetros!$D$8,"&lt;="&amp;Listas!G782),
'Selección días no hábiles'!C:C,"X"),0)</f>
        <v>1</v>
      </c>
    </row>
    <row r="783" spans="1:11">
      <c r="A783" s="23"/>
      <c r="B783" s="152">
        <v>33056942</v>
      </c>
      <c r="C783" s="153" t="s">
        <v>966</v>
      </c>
      <c r="D783" s="153" t="s">
        <v>1459</v>
      </c>
      <c r="E783" s="154" t="s">
        <v>237</v>
      </c>
      <c r="F783" s="146">
        <v>0</v>
      </c>
      <c r="G783" s="146">
        <v>0</v>
      </c>
      <c r="H783" s="113">
        <f>+IF(AND(OR(F783="",F783=0),OR(G783="",G783=0)),1,IF(AND(OR(F783&lt;=Parámetros!$B$5,F783=0,F783=""),OR(G783&gt;Parámetros!$B$5,G783="",G783=0)),1,IF(AND(F783&gt;Parámetros!$B$5,F783&lt;=Parámetros!$D$5,OR(Listas!G783&gt;Parámetros!$B$5,G783="",G783=0)),1,0)))</f>
        <v>1</v>
      </c>
      <c r="I783" s="113">
        <f>+IF(AND(OR(F783="",F783=0),OR(G783="",G783=0)),1,IF(AND(OR(F783&lt;=Parámetros!$B$8,F783=0,F783=""),OR(G783&gt;Parámetros!$B$8,G783="",G783=0)),1,IF(AND(F783&gt;Parámetros!$B$8,F783&lt;=Parámetros!$D$8,OR(Listas!G783&gt;Parámetros!$B$8,G783="",G783=0)),1,0)))</f>
        <v>1</v>
      </c>
      <c r="J783" s="113">
        <f>IF(H783=1,
IF(AND(OR(F783=0,F783=""),OR(G783=0,G783="")),Parámetros!$D$5-Parámetros!$B$5+1,
IF(AND(OR(F783&lt;=Parámetros!$B$5,F783=0,F783=""),OR(G783&gt;Parámetros!$D$5,G783="",G783=0)),Parámetros!$D$5-Parámetros!$B$5+1,
IF(AND(OR(F783&lt;=Parámetros!$B$5,F783=0,F783=""),G783&lt;=Parámetros!$D$5),IF(OR(G783="",G783=0),Parámetros!$D$5-Parámetros!$B$5+1,G783-Parámetros!$B$5+1),
IF(AND(F783&gt;Parámetros!$B$5,OR(G783&gt;Parámetros!$D$5,G783="",G783=0)),Parámetros!$D$5-F783+1,
IF(AND(F783&gt;Parámetros!$B$5,G783&lt;=Parámetros!$D$5),G783-F783+1))))),0)
-
IF(H783=1,
COUNTIFS('Selección días no hábiles'!A:A,
IF(OR(F783=0,F783="",F783&lt;Parámetros!$B$5),"&gt;="&amp;Parámetros!$B$5,"&gt;="&amp;Listas!F783),
'Selección días no hábiles'!A:A,
IF(OR(G783=0,G783="",G783&gt;=Parámetros!$D$5),"&lt;="&amp;Parámetros!$D$5,"&lt;="&amp;Listas!G783),
'Selección días no hábiles'!C:C,"X"),0)</f>
        <v>43709</v>
      </c>
      <c r="K783" s="113">
        <f>IF(I783=1,
IF(AND(OR(F783=0,F783=""),OR(G783=0,G783="")),Parámetros!$D$8-Parámetros!$B$8+1,
IF(AND(F783&lt;=Parámetros!$B$8,OR(G783&gt;Parámetros!$D$8,G783="",G783=0)),Parámetros!$D$8-Parámetros!$B$8+1,
IF(AND(F783&lt;=Parámetros!$B$8,G783&lt;=Parámetros!$D$8),IF(OR(G783="",G783=0),Parámetros!$D$8-Parámetros!$B$8+1,G783-Parámetros!$B$8+1),
IF(AND(F783&gt;Parámetros!$B$8,OR(G783&gt;Parámetros!$D$8,G783="",G783=0)),Parámetros!$D$8-F783+1,
IF(AND(F783&gt;Parámetros!$B$8,G783&lt;=Parámetros!$D$8),G783-F783+1))))),0)
-
IF(I783=1,
COUNTIFS('Selección días no hábiles'!A:A,
IF(OR(F783=0,F783="",F783&lt;Parámetros!$B$8),"&gt;="&amp;Parámetros!$B$8,"&gt;="&amp;Listas!F783),
'Selección días no hábiles'!A:A,
IF(OR(G783=0,G783="",G783&gt;=Parámetros!$D$8),"&lt;="&amp;Parámetros!$D$8,"&lt;="&amp;Listas!G783),
'Selección días no hábiles'!C:C,"X"),0)</f>
        <v>1</v>
      </c>
    </row>
    <row r="784" spans="1:11">
      <c r="A784" s="23"/>
      <c r="B784" s="152">
        <v>82907721</v>
      </c>
      <c r="C784" s="153" t="s">
        <v>967</v>
      </c>
      <c r="D784" s="153" t="s">
        <v>1994</v>
      </c>
      <c r="E784" s="154" t="s">
        <v>237</v>
      </c>
      <c r="F784" s="146">
        <v>0</v>
      </c>
      <c r="G784" s="146">
        <v>0</v>
      </c>
      <c r="H784" s="113">
        <f>+IF(AND(OR(F784="",F784=0),OR(G784="",G784=0)),1,IF(AND(OR(F784&lt;=Parámetros!$B$5,F784=0,F784=""),OR(G784&gt;Parámetros!$B$5,G784="",G784=0)),1,IF(AND(F784&gt;Parámetros!$B$5,F784&lt;=Parámetros!$D$5,OR(Listas!G784&gt;Parámetros!$B$5,G784="",G784=0)),1,0)))</f>
        <v>1</v>
      </c>
      <c r="I784" s="113">
        <f>+IF(AND(OR(F784="",F784=0),OR(G784="",G784=0)),1,IF(AND(OR(F784&lt;=Parámetros!$B$8,F784=0,F784=""),OR(G784&gt;Parámetros!$B$8,G784="",G784=0)),1,IF(AND(F784&gt;Parámetros!$B$8,F784&lt;=Parámetros!$D$8,OR(Listas!G784&gt;Parámetros!$B$8,G784="",G784=0)),1,0)))</f>
        <v>1</v>
      </c>
      <c r="J784" s="113">
        <f>IF(H784=1,
IF(AND(OR(F784=0,F784=""),OR(G784=0,G784="")),Parámetros!$D$5-Parámetros!$B$5+1,
IF(AND(OR(F784&lt;=Parámetros!$B$5,F784=0,F784=""),OR(G784&gt;Parámetros!$D$5,G784="",G784=0)),Parámetros!$D$5-Parámetros!$B$5+1,
IF(AND(OR(F784&lt;=Parámetros!$B$5,F784=0,F784=""),G784&lt;=Parámetros!$D$5),IF(OR(G784="",G784=0),Parámetros!$D$5-Parámetros!$B$5+1,G784-Parámetros!$B$5+1),
IF(AND(F784&gt;Parámetros!$B$5,OR(G784&gt;Parámetros!$D$5,G784="",G784=0)),Parámetros!$D$5-F784+1,
IF(AND(F784&gt;Parámetros!$B$5,G784&lt;=Parámetros!$D$5),G784-F784+1))))),0)
-
IF(H784=1,
COUNTIFS('Selección días no hábiles'!A:A,
IF(OR(F784=0,F784="",F784&lt;Parámetros!$B$5),"&gt;="&amp;Parámetros!$B$5,"&gt;="&amp;Listas!F784),
'Selección días no hábiles'!A:A,
IF(OR(G784=0,G784="",G784&gt;=Parámetros!$D$5),"&lt;="&amp;Parámetros!$D$5,"&lt;="&amp;Listas!G784),
'Selección días no hábiles'!C:C,"X"),0)</f>
        <v>43709</v>
      </c>
      <c r="K784" s="113">
        <f>IF(I784=1,
IF(AND(OR(F784=0,F784=""),OR(G784=0,G784="")),Parámetros!$D$8-Parámetros!$B$8+1,
IF(AND(F784&lt;=Parámetros!$B$8,OR(G784&gt;Parámetros!$D$8,G784="",G784=0)),Parámetros!$D$8-Parámetros!$B$8+1,
IF(AND(F784&lt;=Parámetros!$B$8,G784&lt;=Parámetros!$D$8),IF(OR(G784="",G784=0),Parámetros!$D$8-Parámetros!$B$8+1,G784-Parámetros!$B$8+1),
IF(AND(F784&gt;Parámetros!$B$8,OR(G784&gt;Parámetros!$D$8,G784="",G784=0)),Parámetros!$D$8-F784+1,
IF(AND(F784&gt;Parámetros!$B$8,G784&lt;=Parámetros!$D$8),G784-F784+1))))),0)
-
IF(I784=1,
COUNTIFS('Selección días no hábiles'!A:A,
IF(OR(F784=0,F784="",F784&lt;Parámetros!$B$8),"&gt;="&amp;Parámetros!$B$8,"&gt;="&amp;Listas!F784),
'Selección días no hábiles'!A:A,
IF(OR(G784=0,G784="",G784&gt;=Parámetros!$D$8),"&lt;="&amp;Parámetros!$D$8,"&lt;="&amp;Listas!G784),
'Selección días no hábiles'!C:C,"X"),0)</f>
        <v>1</v>
      </c>
    </row>
    <row r="785" spans="1:11">
      <c r="A785" s="23"/>
      <c r="B785" s="152">
        <v>23482702</v>
      </c>
      <c r="C785" s="153" t="s">
        <v>849</v>
      </c>
      <c r="D785" s="153" t="s">
        <v>1995</v>
      </c>
      <c r="E785" s="154" t="s">
        <v>237</v>
      </c>
      <c r="F785" s="146">
        <v>0</v>
      </c>
      <c r="G785" s="146">
        <v>0</v>
      </c>
      <c r="H785" s="113">
        <f>+IF(AND(OR(F785="",F785=0),OR(G785="",G785=0)),1,IF(AND(OR(F785&lt;=Parámetros!$B$5,F785=0,F785=""),OR(G785&gt;Parámetros!$B$5,G785="",G785=0)),1,IF(AND(F785&gt;Parámetros!$B$5,F785&lt;=Parámetros!$D$5,OR(Listas!G785&gt;Parámetros!$B$5,G785="",G785=0)),1,0)))</f>
        <v>1</v>
      </c>
      <c r="I785" s="113">
        <f>+IF(AND(OR(F785="",F785=0),OR(G785="",G785=0)),1,IF(AND(OR(F785&lt;=Parámetros!$B$8,F785=0,F785=""),OR(G785&gt;Parámetros!$B$8,G785="",G785=0)),1,IF(AND(F785&gt;Parámetros!$B$8,F785&lt;=Parámetros!$D$8,OR(Listas!G785&gt;Parámetros!$B$8,G785="",G785=0)),1,0)))</f>
        <v>1</v>
      </c>
      <c r="J785" s="113">
        <f>IF(H785=1,
IF(AND(OR(F785=0,F785=""),OR(G785=0,G785="")),Parámetros!$D$5-Parámetros!$B$5+1,
IF(AND(OR(F785&lt;=Parámetros!$B$5,F785=0,F785=""),OR(G785&gt;Parámetros!$D$5,G785="",G785=0)),Parámetros!$D$5-Parámetros!$B$5+1,
IF(AND(OR(F785&lt;=Parámetros!$B$5,F785=0,F785=""),G785&lt;=Parámetros!$D$5),IF(OR(G785="",G785=0),Parámetros!$D$5-Parámetros!$B$5+1,G785-Parámetros!$B$5+1),
IF(AND(F785&gt;Parámetros!$B$5,OR(G785&gt;Parámetros!$D$5,G785="",G785=0)),Parámetros!$D$5-F785+1,
IF(AND(F785&gt;Parámetros!$B$5,G785&lt;=Parámetros!$D$5),G785-F785+1))))),0)
-
IF(H785=1,
COUNTIFS('Selección días no hábiles'!A:A,
IF(OR(F785=0,F785="",F785&lt;Parámetros!$B$5),"&gt;="&amp;Parámetros!$B$5,"&gt;="&amp;Listas!F785),
'Selección días no hábiles'!A:A,
IF(OR(G785=0,G785="",G785&gt;=Parámetros!$D$5),"&lt;="&amp;Parámetros!$D$5,"&lt;="&amp;Listas!G785),
'Selección días no hábiles'!C:C,"X"),0)</f>
        <v>43709</v>
      </c>
      <c r="K785" s="113">
        <f>IF(I785=1,
IF(AND(OR(F785=0,F785=""),OR(G785=0,G785="")),Parámetros!$D$8-Parámetros!$B$8+1,
IF(AND(F785&lt;=Parámetros!$B$8,OR(G785&gt;Parámetros!$D$8,G785="",G785=0)),Parámetros!$D$8-Parámetros!$B$8+1,
IF(AND(F785&lt;=Parámetros!$B$8,G785&lt;=Parámetros!$D$8),IF(OR(G785="",G785=0),Parámetros!$D$8-Parámetros!$B$8+1,G785-Parámetros!$B$8+1),
IF(AND(F785&gt;Parámetros!$B$8,OR(G785&gt;Parámetros!$D$8,G785="",G785=0)),Parámetros!$D$8-F785+1,
IF(AND(F785&gt;Parámetros!$B$8,G785&lt;=Parámetros!$D$8),G785-F785+1))))),0)
-
IF(I785=1,
COUNTIFS('Selección días no hábiles'!A:A,
IF(OR(F785=0,F785="",F785&lt;Parámetros!$B$8),"&gt;="&amp;Parámetros!$B$8,"&gt;="&amp;Listas!F785),
'Selección días no hábiles'!A:A,
IF(OR(G785=0,G785="",G785&gt;=Parámetros!$D$8),"&lt;="&amp;Parámetros!$D$8,"&lt;="&amp;Listas!G785),
'Selección días no hábiles'!C:C,"X"),0)</f>
        <v>1</v>
      </c>
    </row>
    <row r="786" spans="1:11">
      <c r="A786" s="23"/>
      <c r="B786" s="152">
        <v>26757302</v>
      </c>
      <c r="C786" s="153" t="s">
        <v>968</v>
      </c>
      <c r="D786" s="153" t="s">
        <v>94</v>
      </c>
      <c r="E786" s="154" t="s">
        <v>237</v>
      </c>
      <c r="F786" s="146">
        <v>0</v>
      </c>
      <c r="G786" s="146">
        <v>0</v>
      </c>
      <c r="H786" s="113">
        <f>+IF(AND(OR(F786="",F786=0),OR(G786="",G786=0)),1,IF(AND(OR(F786&lt;=Parámetros!$B$5,F786=0,F786=""),OR(G786&gt;Parámetros!$B$5,G786="",G786=0)),1,IF(AND(F786&gt;Parámetros!$B$5,F786&lt;=Parámetros!$D$5,OR(Listas!G786&gt;Parámetros!$B$5,G786="",G786=0)),1,0)))</f>
        <v>1</v>
      </c>
      <c r="I786" s="113">
        <f>+IF(AND(OR(F786="",F786=0),OR(G786="",G786=0)),1,IF(AND(OR(F786&lt;=Parámetros!$B$8,F786=0,F786=""),OR(G786&gt;Parámetros!$B$8,G786="",G786=0)),1,IF(AND(F786&gt;Parámetros!$B$8,F786&lt;=Parámetros!$D$8,OR(Listas!G786&gt;Parámetros!$B$8,G786="",G786=0)),1,0)))</f>
        <v>1</v>
      </c>
      <c r="J786" s="113">
        <f>IF(H786=1,
IF(AND(OR(F786=0,F786=""),OR(G786=0,G786="")),Parámetros!$D$5-Parámetros!$B$5+1,
IF(AND(OR(F786&lt;=Parámetros!$B$5,F786=0,F786=""),OR(G786&gt;Parámetros!$D$5,G786="",G786=0)),Parámetros!$D$5-Parámetros!$B$5+1,
IF(AND(OR(F786&lt;=Parámetros!$B$5,F786=0,F786=""),G786&lt;=Parámetros!$D$5),IF(OR(G786="",G786=0),Parámetros!$D$5-Parámetros!$B$5+1,G786-Parámetros!$B$5+1),
IF(AND(F786&gt;Parámetros!$B$5,OR(G786&gt;Parámetros!$D$5,G786="",G786=0)),Parámetros!$D$5-F786+1,
IF(AND(F786&gt;Parámetros!$B$5,G786&lt;=Parámetros!$D$5),G786-F786+1))))),0)
-
IF(H786=1,
COUNTIFS('Selección días no hábiles'!A:A,
IF(OR(F786=0,F786="",F786&lt;Parámetros!$B$5),"&gt;="&amp;Parámetros!$B$5,"&gt;="&amp;Listas!F786),
'Selección días no hábiles'!A:A,
IF(OR(G786=0,G786="",G786&gt;=Parámetros!$D$5),"&lt;="&amp;Parámetros!$D$5,"&lt;="&amp;Listas!G786),
'Selección días no hábiles'!C:C,"X"),0)</f>
        <v>43709</v>
      </c>
      <c r="K786" s="113">
        <f>IF(I786=1,
IF(AND(OR(F786=0,F786=""),OR(G786=0,G786="")),Parámetros!$D$8-Parámetros!$B$8+1,
IF(AND(F786&lt;=Parámetros!$B$8,OR(G786&gt;Parámetros!$D$8,G786="",G786=0)),Parámetros!$D$8-Parámetros!$B$8+1,
IF(AND(F786&lt;=Parámetros!$B$8,G786&lt;=Parámetros!$D$8),IF(OR(G786="",G786=0),Parámetros!$D$8-Parámetros!$B$8+1,G786-Parámetros!$B$8+1),
IF(AND(F786&gt;Parámetros!$B$8,OR(G786&gt;Parámetros!$D$8,G786="",G786=0)),Parámetros!$D$8-F786+1,
IF(AND(F786&gt;Parámetros!$B$8,G786&lt;=Parámetros!$D$8),G786-F786+1))))),0)
-
IF(I786=1,
COUNTIFS('Selección días no hábiles'!A:A,
IF(OR(F786=0,F786="",F786&lt;Parámetros!$B$8),"&gt;="&amp;Parámetros!$B$8,"&gt;="&amp;Listas!F786),
'Selección días no hábiles'!A:A,
IF(OR(G786=0,G786="",G786&gt;=Parámetros!$D$8),"&lt;="&amp;Parámetros!$D$8,"&lt;="&amp;Listas!G786),
'Selección días no hábiles'!C:C,"X"),0)</f>
        <v>1</v>
      </c>
    </row>
    <row r="787" spans="1:11">
      <c r="A787" s="23"/>
      <c r="B787" s="152">
        <v>14854864</v>
      </c>
      <c r="C787" s="153" t="s">
        <v>969</v>
      </c>
      <c r="D787" s="153" t="s">
        <v>1996</v>
      </c>
      <c r="E787" s="154" t="s">
        <v>237</v>
      </c>
      <c r="F787" s="146">
        <v>0</v>
      </c>
      <c r="G787" s="146">
        <v>0</v>
      </c>
      <c r="H787" s="113">
        <f>+IF(AND(OR(F787="",F787=0),OR(G787="",G787=0)),1,IF(AND(OR(F787&lt;=Parámetros!$B$5,F787=0,F787=""),OR(G787&gt;Parámetros!$B$5,G787="",G787=0)),1,IF(AND(F787&gt;Parámetros!$B$5,F787&lt;=Parámetros!$D$5,OR(Listas!G787&gt;Parámetros!$B$5,G787="",G787=0)),1,0)))</f>
        <v>1</v>
      </c>
      <c r="I787" s="113">
        <f>+IF(AND(OR(F787="",F787=0),OR(G787="",G787=0)),1,IF(AND(OR(F787&lt;=Parámetros!$B$8,F787=0,F787=""),OR(G787&gt;Parámetros!$B$8,G787="",G787=0)),1,IF(AND(F787&gt;Parámetros!$B$8,F787&lt;=Parámetros!$D$8,OR(Listas!G787&gt;Parámetros!$B$8,G787="",G787=0)),1,0)))</f>
        <v>1</v>
      </c>
      <c r="J787" s="113">
        <f>IF(H787=1,
IF(AND(OR(F787=0,F787=""),OR(G787=0,G787="")),Parámetros!$D$5-Parámetros!$B$5+1,
IF(AND(OR(F787&lt;=Parámetros!$B$5,F787=0,F787=""),OR(G787&gt;Parámetros!$D$5,G787="",G787=0)),Parámetros!$D$5-Parámetros!$B$5+1,
IF(AND(OR(F787&lt;=Parámetros!$B$5,F787=0,F787=""),G787&lt;=Parámetros!$D$5),IF(OR(G787="",G787=0),Parámetros!$D$5-Parámetros!$B$5+1,G787-Parámetros!$B$5+1),
IF(AND(F787&gt;Parámetros!$B$5,OR(G787&gt;Parámetros!$D$5,G787="",G787=0)),Parámetros!$D$5-F787+1,
IF(AND(F787&gt;Parámetros!$B$5,G787&lt;=Parámetros!$D$5),G787-F787+1))))),0)
-
IF(H787=1,
COUNTIFS('Selección días no hábiles'!A:A,
IF(OR(F787=0,F787="",F787&lt;Parámetros!$B$5),"&gt;="&amp;Parámetros!$B$5,"&gt;="&amp;Listas!F787),
'Selección días no hábiles'!A:A,
IF(OR(G787=0,G787="",G787&gt;=Parámetros!$D$5),"&lt;="&amp;Parámetros!$D$5,"&lt;="&amp;Listas!G787),
'Selección días no hábiles'!C:C,"X"),0)</f>
        <v>43709</v>
      </c>
      <c r="K787" s="113">
        <f>IF(I787=1,
IF(AND(OR(F787=0,F787=""),OR(G787=0,G787="")),Parámetros!$D$8-Parámetros!$B$8+1,
IF(AND(F787&lt;=Parámetros!$B$8,OR(G787&gt;Parámetros!$D$8,G787="",G787=0)),Parámetros!$D$8-Parámetros!$B$8+1,
IF(AND(F787&lt;=Parámetros!$B$8,G787&lt;=Parámetros!$D$8),IF(OR(G787="",G787=0),Parámetros!$D$8-Parámetros!$B$8+1,G787-Parámetros!$B$8+1),
IF(AND(F787&gt;Parámetros!$B$8,OR(G787&gt;Parámetros!$D$8,G787="",G787=0)),Parámetros!$D$8-F787+1,
IF(AND(F787&gt;Parámetros!$B$8,G787&lt;=Parámetros!$D$8),G787-F787+1))))),0)
-
IF(I787=1,
COUNTIFS('Selección días no hábiles'!A:A,
IF(OR(F787=0,F787="",F787&lt;Parámetros!$B$8),"&gt;="&amp;Parámetros!$B$8,"&gt;="&amp;Listas!F787),
'Selección días no hábiles'!A:A,
IF(OR(G787=0,G787="",G787&gt;=Parámetros!$D$8),"&lt;="&amp;Parámetros!$D$8,"&lt;="&amp;Listas!G787),
'Selección días no hábiles'!C:C,"X"),0)</f>
        <v>1</v>
      </c>
    </row>
    <row r="788" spans="1:11">
      <c r="A788" s="23"/>
      <c r="B788" s="152">
        <v>24523726</v>
      </c>
      <c r="C788" s="153" t="s">
        <v>970</v>
      </c>
      <c r="D788" s="153" t="s">
        <v>1997</v>
      </c>
      <c r="E788" s="154" t="s">
        <v>237</v>
      </c>
      <c r="F788" s="146">
        <v>0</v>
      </c>
      <c r="G788" s="146">
        <v>0</v>
      </c>
      <c r="H788" s="113">
        <f>+IF(AND(OR(F788="",F788=0),OR(G788="",G788=0)),1,IF(AND(OR(F788&lt;=Parámetros!$B$5,F788=0,F788=""),OR(G788&gt;Parámetros!$B$5,G788="",G788=0)),1,IF(AND(F788&gt;Parámetros!$B$5,F788&lt;=Parámetros!$D$5,OR(Listas!G788&gt;Parámetros!$B$5,G788="",G788=0)),1,0)))</f>
        <v>1</v>
      </c>
      <c r="I788" s="113">
        <f>+IF(AND(OR(F788="",F788=0),OR(G788="",G788=0)),1,IF(AND(OR(F788&lt;=Parámetros!$B$8,F788=0,F788=""),OR(G788&gt;Parámetros!$B$8,G788="",G788=0)),1,IF(AND(F788&gt;Parámetros!$B$8,F788&lt;=Parámetros!$D$8,OR(Listas!G788&gt;Parámetros!$B$8,G788="",G788=0)),1,0)))</f>
        <v>1</v>
      </c>
      <c r="J788" s="113">
        <f>IF(H788=1,
IF(AND(OR(F788=0,F788=""),OR(G788=0,G788="")),Parámetros!$D$5-Parámetros!$B$5+1,
IF(AND(OR(F788&lt;=Parámetros!$B$5,F788=0,F788=""),OR(G788&gt;Parámetros!$D$5,G788="",G788=0)),Parámetros!$D$5-Parámetros!$B$5+1,
IF(AND(OR(F788&lt;=Parámetros!$B$5,F788=0,F788=""),G788&lt;=Parámetros!$D$5),IF(OR(G788="",G788=0),Parámetros!$D$5-Parámetros!$B$5+1,G788-Parámetros!$B$5+1),
IF(AND(F788&gt;Parámetros!$B$5,OR(G788&gt;Parámetros!$D$5,G788="",G788=0)),Parámetros!$D$5-F788+1,
IF(AND(F788&gt;Parámetros!$B$5,G788&lt;=Parámetros!$D$5),G788-F788+1))))),0)
-
IF(H788=1,
COUNTIFS('Selección días no hábiles'!A:A,
IF(OR(F788=0,F788="",F788&lt;Parámetros!$B$5),"&gt;="&amp;Parámetros!$B$5,"&gt;="&amp;Listas!F788),
'Selección días no hábiles'!A:A,
IF(OR(G788=0,G788="",G788&gt;=Parámetros!$D$5),"&lt;="&amp;Parámetros!$D$5,"&lt;="&amp;Listas!G788),
'Selección días no hábiles'!C:C,"X"),0)</f>
        <v>43709</v>
      </c>
      <c r="K788" s="113">
        <f>IF(I788=1,
IF(AND(OR(F788=0,F788=""),OR(G788=0,G788="")),Parámetros!$D$8-Parámetros!$B$8+1,
IF(AND(F788&lt;=Parámetros!$B$8,OR(G788&gt;Parámetros!$D$8,G788="",G788=0)),Parámetros!$D$8-Parámetros!$B$8+1,
IF(AND(F788&lt;=Parámetros!$B$8,G788&lt;=Parámetros!$D$8),IF(OR(G788="",G788=0),Parámetros!$D$8-Parámetros!$B$8+1,G788-Parámetros!$B$8+1),
IF(AND(F788&gt;Parámetros!$B$8,OR(G788&gt;Parámetros!$D$8,G788="",G788=0)),Parámetros!$D$8-F788+1,
IF(AND(F788&gt;Parámetros!$B$8,G788&lt;=Parámetros!$D$8),G788-F788+1))))),0)
-
IF(I788=1,
COUNTIFS('Selección días no hábiles'!A:A,
IF(OR(F788=0,F788="",F788&lt;Parámetros!$B$8),"&gt;="&amp;Parámetros!$B$8,"&gt;="&amp;Listas!F788),
'Selección días no hábiles'!A:A,
IF(OR(G788=0,G788="",G788&gt;=Parámetros!$D$8),"&lt;="&amp;Parámetros!$D$8,"&lt;="&amp;Listas!G788),
'Selección días no hábiles'!C:C,"X"),0)</f>
        <v>1</v>
      </c>
    </row>
    <row r="789" spans="1:11">
      <c r="A789" s="23"/>
      <c r="B789" s="152">
        <v>21411414</v>
      </c>
      <c r="C789" s="153" t="s">
        <v>971</v>
      </c>
      <c r="D789" s="153" t="s">
        <v>1998</v>
      </c>
      <c r="E789" s="154" t="s">
        <v>237</v>
      </c>
      <c r="F789" s="146">
        <v>0</v>
      </c>
      <c r="G789" s="146">
        <v>0</v>
      </c>
      <c r="H789" s="113">
        <f>+IF(AND(OR(F789="",F789=0),OR(G789="",G789=0)),1,IF(AND(OR(F789&lt;=Parámetros!$B$5,F789=0,F789=""),OR(G789&gt;Parámetros!$B$5,G789="",G789=0)),1,IF(AND(F789&gt;Parámetros!$B$5,F789&lt;=Parámetros!$D$5,OR(Listas!G789&gt;Parámetros!$B$5,G789="",G789=0)),1,0)))</f>
        <v>1</v>
      </c>
      <c r="I789" s="113">
        <f>+IF(AND(OR(F789="",F789=0),OR(G789="",G789=0)),1,IF(AND(OR(F789&lt;=Parámetros!$B$8,F789=0,F789=""),OR(G789&gt;Parámetros!$B$8,G789="",G789=0)),1,IF(AND(F789&gt;Parámetros!$B$8,F789&lt;=Parámetros!$D$8,OR(Listas!G789&gt;Parámetros!$B$8,G789="",G789=0)),1,0)))</f>
        <v>1</v>
      </c>
      <c r="J789" s="113">
        <f>IF(H789=1,
IF(AND(OR(F789=0,F789=""),OR(G789=0,G789="")),Parámetros!$D$5-Parámetros!$B$5+1,
IF(AND(OR(F789&lt;=Parámetros!$B$5,F789=0,F789=""),OR(G789&gt;Parámetros!$D$5,G789="",G789=0)),Parámetros!$D$5-Parámetros!$B$5+1,
IF(AND(OR(F789&lt;=Parámetros!$B$5,F789=0,F789=""),G789&lt;=Parámetros!$D$5),IF(OR(G789="",G789=0),Parámetros!$D$5-Parámetros!$B$5+1,G789-Parámetros!$B$5+1),
IF(AND(F789&gt;Parámetros!$B$5,OR(G789&gt;Parámetros!$D$5,G789="",G789=0)),Parámetros!$D$5-F789+1,
IF(AND(F789&gt;Parámetros!$B$5,G789&lt;=Parámetros!$D$5),G789-F789+1))))),0)
-
IF(H789=1,
COUNTIFS('Selección días no hábiles'!A:A,
IF(OR(F789=0,F789="",F789&lt;Parámetros!$B$5),"&gt;="&amp;Parámetros!$B$5,"&gt;="&amp;Listas!F789),
'Selección días no hábiles'!A:A,
IF(OR(G789=0,G789="",G789&gt;=Parámetros!$D$5),"&lt;="&amp;Parámetros!$D$5,"&lt;="&amp;Listas!G789),
'Selección días no hábiles'!C:C,"X"),0)</f>
        <v>43709</v>
      </c>
      <c r="K789" s="113">
        <f>IF(I789=1,
IF(AND(OR(F789=0,F789=""),OR(G789=0,G789="")),Parámetros!$D$8-Parámetros!$B$8+1,
IF(AND(F789&lt;=Parámetros!$B$8,OR(G789&gt;Parámetros!$D$8,G789="",G789=0)),Parámetros!$D$8-Parámetros!$B$8+1,
IF(AND(F789&lt;=Parámetros!$B$8,G789&lt;=Parámetros!$D$8),IF(OR(G789="",G789=0),Parámetros!$D$8-Parámetros!$B$8+1,G789-Parámetros!$B$8+1),
IF(AND(F789&gt;Parámetros!$B$8,OR(G789&gt;Parámetros!$D$8,G789="",G789=0)),Parámetros!$D$8-F789+1,
IF(AND(F789&gt;Parámetros!$B$8,G789&lt;=Parámetros!$D$8),G789-F789+1))))),0)
-
IF(I789=1,
COUNTIFS('Selección días no hábiles'!A:A,
IF(OR(F789=0,F789="",F789&lt;Parámetros!$B$8),"&gt;="&amp;Parámetros!$B$8,"&gt;="&amp;Listas!F789),
'Selección días no hábiles'!A:A,
IF(OR(G789=0,G789="",G789&gt;=Parámetros!$D$8),"&lt;="&amp;Parámetros!$D$8,"&lt;="&amp;Listas!G789),
'Selección días no hábiles'!C:C,"X"),0)</f>
        <v>1</v>
      </c>
    </row>
    <row r="790" spans="1:11">
      <c r="A790" s="23"/>
      <c r="B790" s="152">
        <v>95293007</v>
      </c>
      <c r="C790" s="153" t="s">
        <v>972</v>
      </c>
      <c r="D790" s="153" t="s">
        <v>1999</v>
      </c>
      <c r="E790" s="154" t="s">
        <v>237</v>
      </c>
      <c r="F790" s="146">
        <v>0</v>
      </c>
      <c r="G790" s="146">
        <v>0</v>
      </c>
      <c r="H790" s="113">
        <f>+IF(AND(OR(F790="",F790=0),OR(G790="",G790=0)),1,IF(AND(OR(F790&lt;=Parámetros!$B$5,F790=0,F790=""),OR(G790&gt;Parámetros!$B$5,G790="",G790=0)),1,IF(AND(F790&gt;Parámetros!$B$5,F790&lt;=Parámetros!$D$5,OR(Listas!G790&gt;Parámetros!$B$5,G790="",G790=0)),1,0)))</f>
        <v>1</v>
      </c>
      <c r="I790" s="113">
        <f>+IF(AND(OR(F790="",F790=0),OR(G790="",G790=0)),1,IF(AND(OR(F790&lt;=Parámetros!$B$8,F790=0,F790=""),OR(G790&gt;Parámetros!$B$8,G790="",G790=0)),1,IF(AND(F790&gt;Parámetros!$B$8,F790&lt;=Parámetros!$D$8,OR(Listas!G790&gt;Parámetros!$B$8,G790="",G790=0)),1,0)))</f>
        <v>1</v>
      </c>
      <c r="J790" s="113">
        <f>IF(H790=1,
IF(AND(OR(F790=0,F790=""),OR(G790=0,G790="")),Parámetros!$D$5-Parámetros!$B$5+1,
IF(AND(OR(F790&lt;=Parámetros!$B$5,F790=0,F790=""),OR(G790&gt;Parámetros!$D$5,G790="",G790=0)),Parámetros!$D$5-Parámetros!$B$5+1,
IF(AND(OR(F790&lt;=Parámetros!$B$5,F790=0,F790=""),G790&lt;=Parámetros!$D$5),IF(OR(G790="",G790=0),Parámetros!$D$5-Parámetros!$B$5+1,G790-Parámetros!$B$5+1),
IF(AND(F790&gt;Parámetros!$B$5,OR(G790&gt;Parámetros!$D$5,G790="",G790=0)),Parámetros!$D$5-F790+1,
IF(AND(F790&gt;Parámetros!$B$5,G790&lt;=Parámetros!$D$5),G790-F790+1))))),0)
-
IF(H790=1,
COUNTIFS('Selección días no hábiles'!A:A,
IF(OR(F790=0,F790="",F790&lt;Parámetros!$B$5),"&gt;="&amp;Parámetros!$B$5,"&gt;="&amp;Listas!F790),
'Selección días no hábiles'!A:A,
IF(OR(G790=0,G790="",G790&gt;=Parámetros!$D$5),"&lt;="&amp;Parámetros!$D$5,"&lt;="&amp;Listas!G790),
'Selección días no hábiles'!C:C,"X"),0)</f>
        <v>43709</v>
      </c>
      <c r="K790" s="113">
        <f>IF(I790=1,
IF(AND(OR(F790=0,F790=""),OR(G790=0,G790="")),Parámetros!$D$8-Parámetros!$B$8+1,
IF(AND(F790&lt;=Parámetros!$B$8,OR(G790&gt;Parámetros!$D$8,G790="",G790=0)),Parámetros!$D$8-Parámetros!$B$8+1,
IF(AND(F790&lt;=Parámetros!$B$8,G790&lt;=Parámetros!$D$8),IF(OR(G790="",G790=0),Parámetros!$D$8-Parámetros!$B$8+1,G790-Parámetros!$B$8+1),
IF(AND(F790&gt;Parámetros!$B$8,OR(G790&gt;Parámetros!$D$8,G790="",G790=0)),Parámetros!$D$8-F790+1,
IF(AND(F790&gt;Parámetros!$B$8,G790&lt;=Parámetros!$D$8),G790-F790+1))))),0)
-
IF(I790=1,
COUNTIFS('Selección días no hábiles'!A:A,
IF(OR(F790=0,F790="",F790&lt;Parámetros!$B$8),"&gt;="&amp;Parámetros!$B$8,"&gt;="&amp;Listas!F790),
'Selección días no hábiles'!A:A,
IF(OR(G790=0,G790="",G790&gt;=Parámetros!$D$8),"&lt;="&amp;Parámetros!$D$8,"&lt;="&amp;Listas!G790),
'Selección días no hábiles'!C:C,"X"),0)</f>
        <v>1</v>
      </c>
    </row>
    <row r="791" spans="1:11">
      <c r="A791" s="23"/>
      <c r="B791" s="152">
        <v>12217219</v>
      </c>
      <c r="C791" s="153" t="s">
        <v>973</v>
      </c>
      <c r="D791" s="153" t="s">
        <v>2000</v>
      </c>
      <c r="E791" s="154" t="s">
        <v>237</v>
      </c>
      <c r="F791" s="146">
        <v>0</v>
      </c>
      <c r="G791" s="146">
        <v>0</v>
      </c>
      <c r="H791" s="113">
        <f>+IF(AND(OR(F791="",F791=0),OR(G791="",G791=0)),1,IF(AND(OR(F791&lt;=Parámetros!$B$5,F791=0,F791=""),OR(G791&gt;Parámetros!$B$5,G791="",G791=0)),1,IF(AND(F791&gt;Parámetros!$B$5,F791&lt;=Parámetros!$D$5,OR(Listas!G791&gt;Parámetros!$B$5,G791="",G791=0)),1,0)))</f>
        <v>1</v>
      </c>
      <c r="I791" s="113">
        <f>+IF(AND(OR(F791="",F791=0),OR(G791="",G791=0)),1,IF(AND(OR(F791&lt;=Parámetros!$B$8,F791=0,F791=""),OR(G791&gt;Parámetros!$B$8,G791="",G791=0)),1,IF(AND(F791&gt;Parámetros!$B$8,F791&lt;=Parámetros!$D$8,OR(Listas!G791&gt;Parámetros!$B$8,G791="",G791=0)),1,0)))</f>
        <v>1</v>
      </c>
      <c r="J791" s="113">
        <f>IF(H791=1,
IF(AND(OR(F791=0,F791=""),OR(G791=0,G791="")),Parámetros!$D$5-Parámetros!$B$5+1,
IF(AND(OR(F791&lt;=Parámetros!$B$5,F791=0,F791=""),OR(G791&gt;Parámetros!$D$5,G791="",G791=0)),Parámetros!$D$5-Parámetros!$B$5+1,
IF(AND(OR(F791&lt;=Parámetros!$B$5,F791=0,F791=""),G791&lt;=Parámetros!$D$5),IF(OR(G791="",G791=0),Parámetros!$D$5-Parámetros!$B$5+1,G791-Parámetros!$B$5+1),
IF(AND(F791&gt;Parámetros!$B$5,OR(G791&gt;Parámetros!$D$5,G791="",G791=0)),Parámetros!$D$5-F791+1,
IF(AND(F791&gt;Parámetros!$B$5,G791&lt;=Parámetros!$D$5),G791-F791+1))))),0)
-
IF(H791=1,
COUNTIFS('Selección días no hábiles'!A:A,
IF(OR(F791=0,F791="",F791&lt;Parámetros!$B$5),"&gt;="&amp;Parámetros!$B$5,"&gt;="&amp;Listas!F791),
'Selección días no hábiles'!A:A,
IF(OR(G791=0,G791="",G791&gt;=Parámetros!$D$5),"&lt;="&amp;Parámetros!$D$5,"&lt;="&amp;Listas!G791),
'Selección días no hábiles'!C:C,"X"),0)</f>
        <v>43709</v>
      </c>
      <c r="K791" s="113">
        <f>IF(I791=1,
IF(AND(OR(F791=0,F791=""),OR(G791=0,G791="")),Parámetros!$D$8-Parámetros!$B$8+1,
IF(AND(F791&lt;=Parámetros!$B$8,OR(G791&gt;Parámetros!$D$8,G791="",G791=0)),Parámetros!$D$8-Parámetros!$B$8+1,
IF(AND(F791&lt;=Parámetros!$B$8,G791&lt;=Parámetros!$D$8),IF(OR(G791="",G791=0),Parámetros!$D$8-Parámetros!$B$8+1,G791-Parámetros!$B$8+1),
IF(AND(F791&gt;Parámetros!$B$8,OR(G791&gt;Parámetros!$D$8,G791="",G791=0)),Parámetros!$D$8-F791+1,
IF(AND(F791&gt;Parámetros!$B$8,G791&lt;=Parámetros!$D$8),G791-F791+1))))),0)
-
IF(I791=1,
COUNTIFS('Selección días no hábiles'!A:A,
IF(OR(F791=0,F791="",F791&lt;Parámetros!$B$8),"&gt;="&amp;Parámetros!$B$8,"&gt;="&amp;Listas!F791),
'Selección días no hábiles'!A:A,
IF(OR(G791=0,G791="",G791&gt;=Parámetros!$D$8),"&lt;="&amp;Parámetros!$D$8,"&lt;="&amp;Listas!G791),
'Selección días no hábiles'!C:C,"X"),0)</f>
        <v>1</v>
      </c>
    </row>
    <row r="792" spans="1:11">
      <c r="A792" s="23"/>
      <c r="B792" s="152">
        <v>95606976</v>
      </c>
      <c r="C792" s="153" t="s">
        <v>974</v>
      </c>
      <c r="D792" s="153" t="s">
        <v>2001</v>
      </c>
      <c r="E792" s="154" t="s">
        <v>237</v>
      </c>
      <c r="F792" s="146">
        <v>0</v>
      </c>
      <c r="G792" s="146">
        <v>0</v>
      </c>
      <c r="H792" s="113">
        <f>+IF(AND(OR(F792="",F792=0),OR(G792="",G792=0)),1,IF(AND(OR(F792&lt;=Parámetros!$B$5,F792=0,F792=""),OR(G792&gt;Parámetros!$B$5,G792="",G792=0)),1,IF(AND(F792&gt;Parámetros!$B$5,F792&lt;=Parámetros!$D$5,OR(Listas!G792&gt;Parámetros!$B$5,G792="",G792=0)),1,0)))</f>
        <v>1</v>
      </c>
      <c r="I792" s="113">
        <f>+IF(AND(OR(F792="",F792=0),OR(G792="",G792=0)),1,IF(AND(OR(F792&lt;=Parámetros!$B$8,F792=0,F792=""),OR(G792&gt;Parámetros!$B$8,G792="",G792=0)),1,IF(AND(F792&gt;Parámetros!$B$8,F792&lt;=Parámetros!$D$8,OR(Listas!G792&gt;Parámetros!$B$8,G792="",G792=0)),1,0)))</f>
        <v>1</v>
      </c>
      <c r="J792" s="113">
        <f>IF(H792=1,
IF(AND(OR(F792=0,F792=""),OR(G792=0,G792="")),Parámetros!$D$5-Parámetros!$B$5+1,
IF(AND(OR(F792&lt;=Parámetros!$B$5,F792=0,F792=""),OR(G792&gt;Parámetros!$D$5,G792="",G792=0)),Parámetros!$D$5-Parámetros!$B$5+1,
IF(AND(OR(F792&lt;=Parámetros!$B$5,F792=0,F792=""),G792&lt;=Parámetros!$D$5),IF(OR(G792="",G792=0),Parámetros!$D$5-Parámetros!$B$5+1,G792-Parámetros!$B$5+1),
IF(AND(F792&gt;Parámetros!$B$5,OR(G792&gt;Parámetros!$D$5,G792="",G792=0)),Parámetros!$D$5-F792+1,
IF(AND(F792&gt;Parámetros!$B$5,G792&lt;=Parámetros!$D$5),G792-F792+1))))),0)
-
IF(H792=1,
COUNTIFS('Selección días no hábiles'!A:A,
IF(OR(F792=0,F792="",F792&lt;Parámetros!$B$5),"&gt;="&amp;Parámetros!$B$5,"&gt;="&amp;Listas!F792),
'Selección días no hábiles'!A:A,
IF(OR(G792=0,G792="",G792&gt;=Parámetros!$D$5),"&lt;="&amp;Parámetros!$D$5,"&lt;="&amp;Listas!G792),
'Selección días no hábiles'!C:C,"X"),0)</f>
        <v>43709</v>
      </c>
      <c r="K792" s="113">
        <f>IF(I792=1,
IF(AND(OR(F792=0,F792=""),OR(G792=0,G792="")),Parámetros!$D$8-Parámetros!$B$8+1,
IF(AND(F792&lt;=Parámetros!$B$8,OR(G792&gt;Parámetros!$D$8,G792="",G792=0)),Parámetros!$D$8-Parámetros!$B$8+1,
IF(AND(F792&lt;=Parámetros!$B$8,G792&lt;=Parámetros!$D$8),IF(OR(G792="",G792=0),Parámetros!$D$8-Parámetros!$B$8+1,G792-Parámetros!$B$8+1),
IF(AND(F792&gt;Parámetros!$B$8,OR(G792&gt;Parámetros!$D$8,G792="",G792=0)),Parámetros!$D$8-F792+1,
IF(AND(F792&gt;Parámetros!$B$8,G792&lt;=Parámetros!$D$8),G792-F792+1))))),0)
-
IF(I792=1,
COUNTIFS('Selección días no hábiles'!A:A,
IF(OR(F792=0,F792="",F792&lt;Parámetros!$B$8),"&gt;="&amp;Parámetros!$B$8,"&gt;="&amp;Listas!F792),
'Selección días no hábiles'!A:A,
IF(OR(G792=0,G792="",G792&gt;=Parámetros!$D$8),"&lt;="&amp;Parámetros!$D$8,"&lt;="&amp;Listas!G792),
'Selección días no hábiles'!C:C,"X"),0)</f>
        <v>1</v>
      </c>
    </row>
    <row r="793" spans="1:11">
      <c r="A793" s="23"/>
      <c r="B793" s="152">
        <v>23228247</v>
      </c>
      <c r="C793" s="153" t="s">
        <v>975</v>
      </c>
      <c r="D793" s="153" t="s">
        <v>1435</v>
      </c>
      <c r="E793" s="154" t="s">
        <v>237</v>
      </c>
      <c r="F793" s="146">
        <v>0</v>
      </c>
      <c r="G793" s="146">
        <v>0</v>
      </c>
      <c r="H793" s="113">
        <f>+IF(AND(OR(F793="",F793=0),OR(G793="",G793=0)),1,IF(AND(OR(F793&lt;=Parámetros!$B$5,F793=0,F793=""),OR(G793&gt;Parámetros!$B$5,G793="",G793=0)),1,IF(AND(F793&gt;Parámetros!$B$5,F793&lt;=Parámetros!$D$5,OR(Listas!G793&gt;Parámetros!$B$5,G793="",G793=0)),1,0)))</f>
        <v>1</v>
      </c>
      <c r="I793" s="113">
        <f>+IF(AND(OR(F793="",F793=0),OR(G793="",G793=0)),1,IF(AND(OR(F793&lt;=Parámetros!$B$8,F793=0,F793=""),OR(G793&gt;Parámetros!$B$8,G793="",G793=0)),1,IF(AND(F793&gt;Parámetros!$B$8,F793&lt;=Parámetros!$D$8,OR(Listas!G793&gt;Parámetros!$B$8,G793="",G793=0)),1,0)))</f>
        <v>1</v>
      </c>
      <c r="J793" s="113">
        <f>IF(H793=1,
IF(AND(OR(F793=0,F793=""),OR(G793=0,G793="")),Parámetros!$D$5-Parámetros!$B$5+1,
IF(AND(OR(F793&lt;=Parámetros!$B$5,F793=0,F793=""),OR(G793&gt;Parámetros!$D$5,G793="",G793=0)),Parámetros!$D$5-Parámetros!$B$5+1,
IF(AND(OR(F793&lt;=Parámetros!$B$5,F793=0,F793=""),G793&lt;=Parámetros!$D$5),IF(OR(G793="",G793=0),Parámetros!$D$5-Parámetros!$B$5+1,G793-Parámetros!$B$5+1),
IF(AND(F793&gt;Parámetros!$B$5,OR(G793&gt;Parámetros!$D$5,G793="",G793=0)),Parámetros!$D$5-F793+1,
IF(AND(F793&gt;Parámetros!$B$5,G793&lt;=Parámetros!$D$5),G793-F793+1))))),0)
-
IF(H793=1,
COUNTIFS('Selección días no hábiles'!A:A,
IF(OR(F793=0,F793="",F793&lt;Parámetros!$B$5),"&gt;="&amp;Parámetros!$B$5,"&gt;="&amp;Listas!F793),
'Selección días no hábiles'!A:A,
IF(OR(G793=0,G793="",G793&gt;=Parámetros!$D$5),"&lt;="&amp;Parámetros!$D$5,"&lt;="&amp;Listas!G793),
'Selección días no hábiles'!C:C,"X"),0)</f>
        <v>43709</v>
      </c>
      <c r="K793" s="113">
        <f>IF(I793=1,
IF(AND(OR(F793=0,F793=""),OR(G793=0,G793="")),Parámetros!$D$8-Parámetros!$B$8+1,
IF(AND(F793&lt;=Parámetros!$B$8,OR(G793&gt;Parámetros!$D$8,G793="",G793=0)),Parámetros!$D$8-Parámetros!$B$8+1,
IF(AND(F793&lt;=Parámetros!$B$8,G793&lt;=Parámetros!$D$8),IF(OR(G793="",G793=0),Parámetros!$D$8-Parámetros!$B$8+1,G793-Parámetros!$B$8+1),
IF(AND(F793&gt;Parámetros!$B$8,OR(G793&gt;Parámetros!$D$8,G793="",G793=0)),Parámetros!$D$8-F793+1,
IF(AND(F793&gt;Parámetros!$B$8,G793&lt;=Parámetros!$D$8),G793-F793+1))))),0)
-
IF(I793=1,
COUNTIFS('Selección días no hábiles'!A:A,
IF(OR(F793=0,F793="",F793&lt;Parámetros!$B$8),"&gt;="&amp;Parámetros!$B$8,"&gt;="&amp;Listas!F793),
'Selección días no hábiles'!A:A,
IF(OR(G793=0,G793="",G793&gt;=Parámetros!$D$8),"&lt;="&amp;Parámetros!$D$8,"&lt;="&amp;Listas!G793),
'Selección días no hábiles'!C:C,"X"),0)</f>
        <v>1</v>
      </c>
    </row>
    <row r="794" spans="1:11">
      <c r="A794" s="23"/>
      <c r="B794" s="152">
        <v>18862782</v>
      </c>
      <c r="C794" s="153" t="s">
        <v>976</v>
      </c>
      <c r="D794" s="153" t="s">
        <v>2002</v>
      </c>
      <c r="E794" s="154" t="s">
        <v>237</v>
      </c>
      <c r="F794" s="146">
        <v>0</v>
      </c>
      <c r="G794" s="146">
        <v>0</v>
      </c>
      <c r="H794" s="113">
        <f>+IF(AND(OR(F794="",F794=0),OR(G794="",G794=0)),1,IF(AND(OR(F794&lt;=Parámetros!$B$5,F794=0,F794=""),OR(G794&gt;Parámetros!$B$5,G794="",G794=0)),1,IF(AND(F794&gt;Parámetros!$B$5,F794&lt;=Parámetros!$D$5,OR(Listas!G794&gt;Parámetros!$B$5,G794="",G794=0)),1,0)))</f>
        <v>1</v>
      </c>
      <c r="I794" s="113">
        <f>+IF(AND(OR(F794="",F794=0),OR(G794="",G794=0)),1,IF(AND(OR(F794&lt;=Parámetros!$B$8,F794=0,F794=""),OR(G794&gt;Parámetros!$B$8,G794="",G794=0)),1,IF(AND(F794&gt;Parámetros!$B$8,F794&lt;=Parámetros!$D$8,OR(Listas!G794&gt;Parámetros!$B$8,G794="",G794=0)),1,0)))</f>
        <v>1</v>
      </c>
      <c r="J794" s="113">
        <f>IF(H794=1,
IF(AND(OR(F794=0,F794=""),OR(G794=0,G794="")),Parámetros!$D$5-Parámetros!$B$5+1,
IF(AND(OR(F794&lt;=Parámetros!$B$5,F794=0,F794=""),OR(G794&gt;Parámetros!$D$5,G794="",G794=0)),Parámetros!$D$5-Parámetros!$B$5+1,
IF(AND(OR(F794&lt;=Parámetros!$B$5,F794=0,F794=""),G794&lt;=Parámetros!$D$5),IF(OR(G794="",G794=0),Parámetros!$D$5-Parámetros!$B$5+1,G794-Parámetros!$B$5+1),
IF(AND(F794&gt;Parámetros!$B$5,OR(G794&gt;Parámetros!$D$5,G794="",G794=0)),Parámetros!$D$5-F794+1,
IF(AND(F794&gt;Parámetros!$B$5,G794&lt;=Parámetros!$D$5),G794-F794+1))))),0)
-
IF(H794=1,
COUNTIFS('Selección días no hábiles'!A:A,
IF(OR(F794=0,F794="",F794&lt;Parámetros!$B$5),"&gt;="&amp;Parámetros!$B$5,"&gt;="&amp;Listas!F794),
'Selección días no hábiles'!A:A,
IF(OR(G794=0,G794="",G794&gt;=Parámetros!$D$5),"&lt;="&amp;Parámetros!$D$5,"&lt;="&amp;Listas!G794),
'Selección días no hábiles'!C:C,"X"),0)</f>
        <v>43709</v>
      </c>
      <c r="K794" s="113">
        <f>IF(I794=1,
IF(AND(OR(F794=0,F794=""),OR(G794=0,G794="")),Parámetros!$D$8-Parámetros!$B$8+1,
IF(AND(F794&lt;=Parámetros!$B$8,OR(G794&gt;Parámetros!$D$8,G794="",G794=0)),Parámetros!$D$8-Parámetros!$B$8+1,
IF(AND(F794&lt;=Parámetros!$B$8,G794&lt;=Parámetros!$D$8),IF(OR(G794="",G794=0),Parámetros!$D$8-Parámetros!$B$8+1,G794-Parámetros!$B$8+1),
IF(AND(F794&gt;Parámetros!$B$8,OR(G794&gt;Parámetros!$D$8,G794="",G794=0)),Parámetros!$D$8-F794+1,
IF(AND(F794&gt;Parámetros!$B$8,G794&lt;=Parámetros!$D$8),G794-F794+1))))),0)
-
IF(I794=1,
COUNTIFS('Selección días no hábiles'!A:A,
IF(OR(F794=0,F794="",F794&lt;Parámetros!$B$8),"&gt;="&amp;Parámetros!$B$8,"&gt;="&amp;Listas!F794),
'Selección días no hábiles'!A:A,
IF(OR(G794=0,G794="",G794&gt;=Parámetros!$D$8),"&lt;="&amp;Parámetros!$D$8,"&lt;="&amp;Listas!G794),
'Selección días no hábiles'!C:C,"X"),0)</f>
        <v>1</v>
      </c>
    </row>
    <row r="795" spans="1:11">
      <c r="A795" s="23"/>
      <c r="B795" s="152">
        <v>20238440</v>
      </c>
      <c r="C795" s="153" t="s">
        <v>977</v>
      </c>
      <c r="D795" s="153" t="s">
        <v>2003</v>
      </c>
      <c r="E795" s="154" t="s">
        <v>237</v>
      </c>
      <c r="F795" s="146">
        <v>0</v>
      </c>
      <c r="G795" s="146">
        <v>0</v>
      </c>
      <c r="H795" s="113">
        <f>+IF(AND(OR(F795="",F795=0),OR(G795="",G795=0)),1,IF(AND(OR(F795&lt;=Parámetros!$B$5,F795=0,F795=""),OR(G795&gt;Parámetros!$B$5,G795="",G795=0)),1,IF(AND(F795&gt;Parámetros!$B$5,F795&lt;=Parámetros!$D$5,OR(Listas!G795&gt;Parámetros!$B$5,G795="",G795=0)),1,0)))</f>
        <v>1</v>
      </c>
      <c r="I795" s="113">
        <f>+IF(AND(OR(F795="",F795=0),OR(G795="",G795=0)),1,IF(AND(OR(F795&lt;=Parámetros!$B$8,F795=0,F795=""),OR(G795&gt;Parámetros!$B$8,G795="",G795=0)),1,IF(AND(F795&gt;Parámetros!$B$8,F795&lt;=Parámetros!$D$8,OR(Listas!G795&gt;Parámetros!$B$8,G795="",G795=0)),1,0)))</f>
        <v>1</v>
      </c>
      <c r="J795" s="113">
        <f>IF(H795=1,
IF(AND(OR(F795=0,F795=""),OR(G795=0,G795="")),Parámetros!$D$5-Parámetros!$B$5+1,
IF(AND(OR(F795&lt;=Parámetros!$B$5,F795=0,F795=""),OR(G795&gt;Parámetros!$D$5,G795="",G795=0)),Parámetros!$D$5-Parámetros!$B$5+1,
IF(AND(OR(F795&lt;=Parámetros!$B$5,F795=0,F795=""),G795&lt;=Parámetros!$D$5),IF(OR(G795="",G795=0),Parámetros!$D$5-Parámetros!$B$5+1,G795-Parámetros!$B$5+1),
IF(AND(F795&gt;Parámetros!$B$5,OR(G795&gt;Parámetros!$D$5,G795="",G795=0)),Parámetros!$D$5-F795+1,
IF(AND(F795&gt;Parámetros!$B$5,G795&lt;=Parámetros!$D$5),G795-F795+1))))),0)
-
IF(H795=1,
COUNTIFS('Selección días no hábiles'!A:A,
IF(OR(F795=0,F795="",F795&lt;Parámetros!$B$5),"&gt;="&amp;Parámetros!$B$5,"&gt;="&amp;Listas!F795),
'Selección días no hábiles'!A:A,
IF(OR(G795=0,G795="",G795&gt;=Parámetros!$D$5),"&lt;="&amp;Parámetros!$D$5,"&lt;="&amp;Listas!G795),
'Selección días no hábiles'!C:C,"X"),0)</f>
        <v>43709</v>
      </c>
      <c r="K795" s="113">
        <f>IF(I795=1,
IF(AND(OR(F795=0,F795=""),OR(G795=0,G795="")),Parámetros!$D$8-Parámetros!$B$8+1,
IF(AND(F795&lt;=Parámetros!$B$8,OR(G795&gt;Parámetros!$D$8,G795="",G795=0)),Parámetros!$D$8-Parámetros!$B$8+1,
IF(AND(F795&lt;=Parámetros!$B$8,G795&lt;=Parámetros!$D$8),IF(OR(G795="",G795=0),Parámetros!$D$8-Parámetros!$B$8+1,G795-Parámetros!$B$8+1),
IF(AND(F795&gt;Parámetros!$B$8,OR(G795&gt;Parámetros!$D$8,G795="",G795=0)),Parámetros!$D$8-F795+1,
IF(AND(F795&gt;Parámetros!$B$8,G795&lt;=Parámetros!$D$8),G795-F795+1))))),0)
-
IF(I795=1,
COUNTIFS('Selección días no hábiles'!A:A,
IF(OR(F795=0,F795="",F795&lt;Parámetros!$B$8),"&gt;="&amp;Parámetros!$B$8,"&gt;="&amp;Listas!F795),
'Selección días no hábiles'!A:A,
IF(OR(G795=0,G795="",G795&gt;=Parámetros!$D$8),"&lt;="&amp;Parámetros!$D$8,"&lt;="&amp;Listas!G795),
'Selección días no hábiles'!C:C,"X"),0)</f>
        <v>1</v>
      </c>
    </row>
    <row r="796" spans="1:11">
      <c r="A796" s="23"/>
      <c r="B796" s="152">
        <v>17722703</v>
      </c>
      <c r="C796" s="153" t="s">
        <v>978</v>
      </c>
      <c r="D796" s="153" t="s">
        <v>2004</v>
      </c>
      <c r="E796" s="154" t="s">
        <v>237</v>
      </c>
      <c r="F796" s="146">
        <v>0</v>
      </c>
      <c r="G796" s="146">
        <v>0</v>
      </c>
      <c r="H796" s="113">
        <f>+IF(AND(OR(F796="",F796=0),OR(G796="",G796=0)),1,IF(AND(OR(F796&lt;=Parámetros!$B$5,F796=0,F796=""),OR(G796&gt;Parámetros!$B$5,G796="",G796=0)),1,IF(AND(F796&gt;Parámetros!$B$5,F796&lt;=Parámetros!$D$5,OR(Listas!G796&gt;Parámetros!$B$5,G796="",G796=0)),1,0)))</f>
        <v>1</v>
      </c>
      <c r="I796" s="113">
        <f>+IF(AND(OR(F796="",F796=0),OR(G796="",G796=0)),1,IF(AND(OR(F796&lt;=Parámetros!$B$8,F796=0,F796=""),OR(G796&gt;Parámetros!$B$8,G796="",G796=0)),1,IF(AND(F796&gt;Parámetros!$B$8,F796&lt;=Parámetros!$D$8,OR(Listas!G796&gt;Parámetros!$B$8,G796="",G796=0)),1,0)))</f>
        <v>1</v>
      </c>
      <c r="J796" s="113">
        <f>IF(H796=1,
IF(AND(OR(F796=0,F796=""),OR(G796=0,G796="")),Parámetros!$D$5-Parámetros!$B$5+1,
IF(AND(OR(F796&lt;=Parámetros!$B$5,F796=0,F796=""),OR(G796&gt;Parámetros!$D$5,G796="",G796=0)),Parámetros!$D$5-Parámetros!$B$5+1,
IF(AND(OR(F796&lt;=Parámetros!$B$5,F796=0,F796=""),G796&lt;=Parámetros!$D$5),IF(OR(G796="",G796=0),Parámetros!$D$5-Parámetros!$B$5+1,G796-Parámetros!$B$5+1),
IF(AND(F796&gt;Parámetros!$B$5,OR(G796&gt;Parámetros!$D$5,G796="",G796=0)),Parámetros!$D$5-F796+1,
IF(AND(F796&gt;Parámetros!$B$5,G796&lt;=Parámetros!$D$5),G796-F796+1))))),0)
-
IF(H796=1,
COUNTIFS('Selección días no hábiles'!A:A,
IF(OR(F796=0,F796="",F796&lt;Parámetros!$B$5),"&gt;="&amp;Parámetros!$B$5,"&gt;="&amp;Listas!F796),
'Selección días no hábiles'!A:A,
IF(OR(G796=0,G796="",G796&gt;=Parámetros!$D$5),"&lt;="&amp;Parámetros!$D$5,"&lt;="&amp;Listas!G796),
'Selección días no hábiles'!C:C,"X"),0)</f>
        <v>43709</v>
      </c>
      <c r="K796" s="113">
        <f>IF(I796=1,
IF(AND(OR(F796=0,F796=""),OR(G796=0,G796="")),Parámetros!$D$8-Parámetros!$B$8+1,
IF(AND(F796&lt;=Parámetros!$B$8,OR(G796&gt;Parámetros!$D$8,G796="",G796=0)),Parámetros!$D$8-Parámetros!$B$8+1,
IF(AND(F796&lt;=Parámetros!$B$8,G796&lt;=Parámetros!$D$8),IF(OR(G796="",G796=0),Parámetros!$D$8-Parámetros!$B$8+1,G796-Parámetros!$B$8+1),
IF(AND(F796&gt;Parámetros!$B$8,OR(G796&gt;Parámetros!$D$8,G796="",G796=0)),Parámetros!$D$8-F796+1,
IF(AND(F796&gt;Parámetros!$B$8,G796&lt;=Parámetros!$D$8),G796-F796+1))))),0)
-
IF(I796=1,
COUNTIFS('Selección días no hábiles'!A:A,
IF(OR(F796=0,F796="",F796&lt;Parámetros!$B$8),"&gt;="&amp;Parámetros!$B$8,"&gt;="&amp;Listas!F796),
'Selección días no hábiles'!A:A,
IF(OR(G796=0,G796="",G796&gt;=Parámetros!$D$8),"&lt;="&amp;Parámetros!$D$8,"&lt;="&amp;Listas!G796),
'Selección días no hábiles'!C:C,"X"),0)</f>
        <v>1</v>
      </c>
    </row>
    <row r="797" spans="1:11">
      <c r="A797" s="23"/>
      <c r="B797" s="152">
        <v>35668536</v>
      </c>
      <c r="C797" s="153" t="s">
        <v>979</v>
      </c>
      <c r="D797" s="153" t="s">
        <v>2005</v>
      </c>
      <c r="E797" s="154" t="s">
        <v>237</v>
      </c>
      <c r="F797" s="146">
        <v>0</v>
      </c>
      <c r="G797" s="146">
        <v>0</v>
      </c>
      <c r="H797" s="113">
        <f>+IF(AND(OR(F797="",F797=0),OR(G797="",G797=0)),1,IF(AND(OR(F797&lt;=Parámetros!$B$5,F797=0,F797=""),OR(G797&gt;Parámetros!$B$5,G797="",G797=0)),1,IF(AND(F797&gt;Parámetros!$B$5,F797&lt;=Parámetros!$D$5,OR(Listas!G797&gt;Parámetros!$B$5,G797="",G797=0)),1,0)))</f>
        <v>1</v>
      </c>
      <c r="I797" s="113">
        <f>+IF(AND(OR(F797="",F797=0),OR(G797="",G797=0)),1,IF(AND(OR(F797&lt;=Parámetros!$B$8,F797=0,F797=""),OR(G797&gt;Parámetros!$B$8,G797="",G797=0)),1,IF(AND(F797&gt;Parámetros!$B$8,F797&lt;=Parámetros!$D$8,OR(Listas!G797&gt;Parámetros!$B$8,G797="",G797=0)),1,0)))</f>
        <v>1</v>
      </c>
      <c r="J797" s="113">
        <f>IF(H797=1,
IF(AND(OR(F797=0,F797=""),OR(G797=0,G797="")),Parámetros!$D$5-Parámetros!$B$5+1,
IF(AND(OR(F797&lt;=Parámetros!$B$5,F797=0,F797=""),OR(G797&gt;Parámetros!$D$5,G797="",G797=0)),Parámetros!$D$5-Parámetros!$B$5+1,
IF(AND(OR(F797&lt;=Parámetros!$B$5,F797=0,F797=""),G797&lt;=Parámetros!$D$5),IF(OR(G797="",G797=0),Parámetros!$D$5-Parámetros!$B$5+1,G797-Parámetros!$B$5+1),
IF(AND(F797&gt;Parámetros!$B$5,OR(G797&gt;Parámetros!$D$5,G797="",G797=0)),Parámetros!$D$5-F797+1,
IF(AND(F797&gt;Parámetros!$B$5,G797&lt;=Parámetros!$D$5),G797-F797+1))))),0)
-
IF(H797=1,
COUNTIFS('Selección días no hábiles'!A:A,
IF(OR(F797=0,F797="",F797&lt;Parámetros!$B$5),"&gt;="&amp;Parámetros!$B$5,"&gt;="&amp;Listas!F797),
'Selección días no hábiles'!A:A,
IF(OR(G797=0,G797="",G797&gt;=Parámetros!$D$5),"&lt;="&amp;Parámetros!$D$5,"&lt;="&amp;Listas!G797),
'Selección días no hábiles'!C:C,"X"),0)</f>
        <v>43709</v>
      </c>
      <c r="K797" s="113">
        <f>IF(I797=1,
IF(AND(OR(F797=0,F797=""),OR(G797=0,G797="")),Parámetros!$D$8-Parámetros!$B$8+1,
IF(AND(F797&lt;=Parámetros!$B$8,OR(G797&gt;Parámetros!$D$8,G797="",G797=0)),Parámetros!$D$8-Parámetros!$B$8+1,
IF(AND(F797&lt;=Parámetros!$B$8,G797&lt;=Parámetros!$D$8),IF(OR(G797="",G797=0),Parámetros!$D$8-Parámetros!$B$8+1,G797-Parámetros!$B$8+1),
IF(AND(F797&gt;Parámetros!$B$8,OR(G797&gt;Parámetros!$D$8,G797="",G797=0)),Parámetros!$D$8-F797+1,
IF(AND(F797&gt;Parámetros!$B$8,G797&lt;=Parámetros!$D$8),G797-F797+1))))),0)
-
IF(I797=1,
COUNTIFS('Selección días no hábiles'!A:A,
IF(OR(F797=0,F797="",F797&lt;Parámetros!$B$8),"&gt;="&amp;Parámetros!$B$8,"&gt;="&amp;Listas!F797),
'Selección días no hábiles'!A:A,
IF(OR(G797=0,G797="",G797&gt;=Parámetros!$D$8),"&lt;="&amp;Parámetros!$D$8,"&lt;="&amp;Listas!G797),
'Selección días no hábiles'!C:C,"X"),0)</f>
        <v>1</v>
      </c>
    </row>
    <row r="798" spans="1:11">
      <c r="A798" s="23"/>
      <c r="B798" s="152">
        <v>26152400</v>
      </c>
      <c r="C798" s="153" t="s">
        <v>980</v>
      </c>
      <c r="D798" s="153" t="s">
        <v>2006</v>
      </c>
      <c r="E798" s="154" t="s">
        <v>237</v>
      </c>
      <c r="F798" s="146">
        <v>0</v>
      </c>
      <c r="G798" s="146">
        <v>0</v>
      </c>
      <c r="H798" s="113">
        <f>+IF(AND(OR(F798="",F798=0),OR(G798="",G798=0)),1,IF(AND(OR(F798&lt;=Parámetros!$B$5,F798=0,F798=""),OR(G798&gt;Parámetros!$B$5,G798="",G798=0)),1,IF(AND(F798&gt;Parámetros!$B$5,F798&lt;=Parámetros!$D$5,OR(Listas!G798&gt;Parámetros!$B$5,G798="",G798=0)),1,0)))</f>
        <v>1</v>
      </c>
      <c r="I798" s="113">
        <f>+IF(AND(OR(F798="",F798=0),OR(G798="",G798=0)),1,IF(AND(OR(F798&lt;=Parámetros!$B$8,F798=0,F798=""),OR(G798&gt;Parámetros!$B$8,G798="",G798=0)),1,IF(AND(F798&gt;Parámetros!$B$8,F798&lt;=Parámetros!$D$8,OR(Listas!G798&gt;Parámetros!$B$8,G798="",G798=0)),1,0)))</f>
        <v>1</v>
      </c>
      <c r="J798" s="113">
        <f>IF(H798=1,
IF(AND(OR(F798=0,F798=""),OR(G798=0,G798="")),Parámetros!$D$5-Parámetros!$B$5+1,
IF(AND(OR(F798&lt;=Parámetros!$B$5,F798=0,F798=""),OR(G798&gt;Parámetros!$D$5,G798="",G798=0)),Parámetros!$D$5-Parámetros!$B$5+1,
IF(AND(OR(F798&lt;=Parámetros!$B$5,F798=0,F798=""),G798&lt;=Parámetros!$D$5),IF(OR(G798="",G798=0),Parámetros!$D$5-Parámetros!$B$5+1,G798-Parámetros!$B$5+1),
IF(AND(F798&gt;Parámetros!$B$5,OR(G798&gt;Parámetros!$D$5,G798="",G798=0)),Parámetros!$D$5-F798+1,
IF(AND(F798&gt;Parámetros!$B$5,G798&lt;=Parámetros!$D$5),G798-F798+1))))),0)
-
IF(H798=1,
COUNTIFS('Selección días no hábiles'!A:A,
IF(OR(F798=0,F798="",F798&lt;Parámetros!$B$5),"&gt;="&amp;Parámetros!$B$5,"&gt;="&amp;Listas!F798),
'Selección días no hábiles'!A:A,
IF(OR(G798=0,G798="",G798&gt;=Parámetros!$D$5),"&lt;="&amp;Parámetros!$D$5,"&lt;="&amp;Listas!G798),
'Selección días no hábiles'!C:C,"X"),0)</f>
        <v>43709</v>
      </c>
      <c r="K798" s="113">
        <f>IF(I798=1,
IF(AND(OR(F798=0,F798=""),OR(G798=0,G798="")),Parámetros!$D$8-Parámetros!$B$8+1,
IF(AND(F798&lt;=Parámetros!$B$8,OR(G798&gt;Parámetros!$D$8,G798="",G798=0)),Parámetros!$D$8-Parámetros!$B$8+1,
IF(AND(F798&lt;=Parámetros!$B$8,G798&lt;=Parámetros!$D$8),IF(OR(G798="",G798=0),Parámetros!$D$8-Parámetros!$B$8+1,G798-Parámetros!$B$8+1),
IF(AND(F798&gt;Parámetros!$B$8,OR(G798&gt;Parámetros!$D$8,G798="",G798=0)),Parámetros!$D$8-F798+1,
IF(AND(F798&gt;Parámetros!$B$8,G798&lt;=Parámetros!$D$8),G798-F798+1))))),0)
-
IF(I798=1,
COUNTIFS('Selección días no hábiles'!A:A,
IF(OR(F798=0,F798="",F798&lt;Parámetros!$B$8),"&gt;="&amp;Parámetros!$B$8,"&gt;="&amp;Listas!F798),
'Selección días no hábiles'!A:A,
IF(OR(G798=0,G798="",G798&gt;=Parámetros!$D$8),"&lt;="&amp;Parámetros!$D$8,"&lt;="&amp;Listas!G798),
'Selección días no hábiles'!C:C,"X"),0)</f>
        <v>1</v>
      </c>
    </row>
    <row r="799" spans="1:11">
      <c r="A799" s="23"/>
      <c r="B799" s="152">
        <v>34526285</v>
      </c>
      <c r="C799" s="153" t="s">
        <v>981</v>
      </c>
      <c r="D799" s="153" t="s">
        <v>2007</v>
      </c>
      <c r="E799" s="154" t="s">
        <v>237</v>
      </c>
      <c r="F799" s="146">
        <v>0</v>
      </c>
      <c r="G799" s="146">
        <v>0</v>
      </c>
      <c r="H799" s="113">
        <f>+IF(AND(OR(F799="",F799=0),OR(G799="",G799=0)),1,IF(AND(OR(F799&lt;=Parámetros!$B$5,F799=0,F799=""),OR(G799&gt;Parámetros!$B$5,G799="",G799=0)),1,IF(AND(F799&gt;Parámetros!$B$5,F799&lt;=Parámetros!$D$5,OR(Listas!G799&gt;Parámetros!$B$5,G799="",G799=0)),1,0)))</f>
        <v>1</v>
      </c>
      <c r="I799" s="113">
        <f>+IF(AND(OR(F799="",F799=0),OR(G799="",G799=0)),1,IF(AND(OR(F799&lt;=Parámetros!$B$8,F799=0,F799=""),OR(G799&gt;Parámetros!$B$8,G799="",G799=0)),1,IF(AND(F799&gt;Parámetros!$B$8,F799&lt;=Parámetros!$D$8,OR(Listas!G799&gt;Parámetros!$B$8,G799="",G799=0)),1,0)))</f>
        <v>1</v>
      </c>
      <c r="J799" s="113">
        <f>IF(H799=1,
IF(AND(OR(F799=0,F799=""),OR(G799=0,G799="")),Parámetros!$D$5-Parámetros!$B$5+1,
IF(AND(OR(F799&lt;=Parámetros!$B$5,F799=0,F799=""),OR(G799&gt;Parámetros!$D$5,G799="",G799=0)),Parámetros!$D$5-Parámetros!$B$5+1,
IF(AND(OR(F799&lt;=Parámetros!$B$5,F799=0,F799=""),G799&lt;=Parámetros!$D$5),IF(OR(G799="",G799=0),Parámetros!$D$5-Parámetros!$B$5+1,G799-Parámetros!$B$5+1),
IF(AND(F799&gt;Parámetros!$B$5,OR(G799&gt;Parámetros!$D$5,G799="",G799=0)),Parámetros!$D$5-F799+1,
IF(AND(F799&gt;Parámetros!$B$5,G799&lt;=Parámetros!$D$5),G799-F799+1))))),0)
-
IF(H799=1,
COUNTIFS('Selección días no hábiles'!A:A,
IF(OR(F799=0,F799="",F799&lt;Parámetros!$B$5),"&gt;="&amp;Parámetros!$B$5,"&gt;="&amp;Listas!F799),
'Selección días no hábiles'!A:A,
IF(OR(G799=0,G799="",G799&gt;=Parámetros!$D$5),"&lt;="&amp;Parámetros!$D$5,"&lt;="&amp;Listas!G799),
'Selección días no hábiles'!C:C,"X"),0)</f>
        <v>43709</v>
      </c>
      <c r="K799" s="113">
        <f>IF(I799=1,
IF(AND(OR(F799=0,F799=""),OR(G799=0,G799="")),Parámetros!$D$8-Parámetros!$B$8+1,
IF(AND(F799&lt;=Parámetros!$B$8,OR(G799&gt;Parámetros!$D$8,G799="",G799=0)),Parámetros!$D$8-Parámetros!$B$8+1,
IF(AND(F799&lt;=Parámetros!$B$8,G799&lt;=Parámetros!$D$8),IF(OR(G799="",G799=0),Parámetros!$D$8-Parámetros!$B$8+1,G799-Parámetros!$B$8+1),
IF(AND(F799&gt;Parámetros!$B$8,OR(G799&gt;Parámetros!$D$8,G799="",G799=0)),Parámetros!$D$8-F799+1,
IF(AND(F799&gt;Parámetros!$B$8,G799&lt;=Parámetros!$D$8),G799-F799+1))))),0)
-
IF(I799=1,
COUNTIFS('Selección días no hábiles'!A:A,
IF(OR(F799=0,F799="",F799&lt;Parámetros!$B$8),"&gt;="&amp;Parámetros!$B$8,"&gt;="&amp;Listas!F799),
'Selección días no hábiles'!A:A,
IF(OR(G799=0,G799="",G799&gt;=Parámetros!$D$8),"&lt;="&amp;Parámetros!$D$8,"&lt;="&amp;Listas!G799),
'Selección días no hábiles'!C:C,"X"),0)</f>
        <v>1</v>
      </c>
    </row>
    <row r="800" spans="1:11">
      <c r="A800" s="23"/>
      <c r="B800" s="152">
        <v>33563021</v>
      </c>
      <c r="C800" s="153" t="s">
        <v>434</v>
      </c>
      <c r="D800" s="153" t="s">
        <v>2008</v>
      </c>
      <c r="E800" s="154" t="s">
        <v>237</v>
      </c>
      <c r="F800" s="146">
        <v>0</v>
      </c>
      <c r="G800" s="146">
        <v>0</v>
      </c>
      <c r="H800" s="113">
        <f>+IF(AND(OR(F800="",F800=0),OR(G800="",G800=0)),1,IF(AND(OR(F800&lt;=Parámetros!$B$5,F800=0,F800=""),OR(G800&gt;Parámetros!$B$5,G800="",G800=0)),1,IF(AND(F800&gt;Parámetros!$B$5,F800&lt;=Parámetros!$D$5,OR(Listas!G800&gt;Parámetros!$B$5,G800="",G800=0)),1,0)))</f>
        <v>1</v>
      </c>
      <c r="I800" s="113">
        <f>+IF(AND(OR(F800="",F800=0),OR(G800="",G800=0)),1,IF(AND(OR(F800&lt;=Parámetros!$B$8,F800=0,F800=""),OR(G800&gt;Parámetros!$B$8,G800="",G800=0)),1,IF(AND(F800&gt;Parámetros!$B$8,F800&lt;=Parámetros!$D$8,OR(Listas!G800&gt;Parámetros!$B$8,G800="",G800=0)),1,0)))</f>
        <v>1</v>
      </c>
      <c r="J800" s="113">
        <f>IF(H800=1,
IF(AND(OR(F800=0,F800=""),OR(G800=0,G800="")),Parámetros!$D$5-Parámetros!$B$5+1,
IF(AND(OR(F800&lt;=Parámetros!$B$5,F800=0,F800=""),OR(G800&gt;Parámetros!$D$5,G800="",G800=0)),Parámetros!$D$5-Parámetros!$B$5+1,
IF(AND(OR(F800&lt;=Parámetros!$B$5,F800=0,F800=""),G800&lt;=Parámetros!$D$5),IF(OR(G800="",G800=0),Parámetros!$D$5-Parámetros!$B$5+1,G800-Parámetros!$B$5+1),
IF(AND(F800&gt;Parámetros!$B$5,OR(G800&gt;Parámetros!$D$5,G800="",G800=0)),Parámetros!$D$5-F800+1,
IF(AND(F800&gt;Parámetros!$B$5,G800&lt;=Parámetros!$D$5),G800-F800+1))))),0)
-
IF(H800=1,
COUNTIFS('Selección días no hábiles'!A:A,
IF(OR(F800=0,F800="",F800&lt;Parámetros!$B$5),"&gt;="&amp;Parámetros!$B$5,"&gt;="&amp;Listas!F800),
'Selección días no hábiles'!A:A,
IF(OR(G800=0,G800="",G800&gt;=Parámetros!$D$5),"&lt;="&amp;Parámetros!$D$5,"&lt;="&amp;Listas!G800),
'Selección días no hábiles'!C:C,"X"),0)</f>
        <v>43709</v>
      </c>
      <c r="K800" s="113">
        <f>IF(I800=1,
IF(AND(OR(F800=0,F800=""),OR(G800=0,G800="")),Parámetros!$D$8-Parámetros!$B$8+1,
IF(AND(F800&lt;=Parámetros!$B$8,OR(G800&gt;Parámetros!$D$8,G800="",G800=0)),Parámetros!$D$8-Parámetros!$B$8+1,
IF(AND(F800&lt;=Parámetros!$B$8,G800&lt;=Parámetros!$D$8),IF(OR(G800="",G800=0),Parámetros!$D$8-Parámetros!$B$8+1,G800-Parámetros!$B$8+1),
IF(AND(F800&gt;Parámetros!$B$8,OR(G800&gt;Parámetros!$D$8,G800="",G800=0)),Parámetros!$D$8-F800+1,
IF(AND(F800&gt;Parámetros!$B$8,G800&lt;=Parámetros!$D$8),G800-F800+1))))),0)
-
IF(I800=1,
COUNTIFS('Selección días no hábiles'!A:A,
IF(OR(F800=0,F800="",F800&lt;Parámetros!$B$8),"&gt;="&amp;Parámetros!$B$8,"&gt;="&amp;Listas!F800),
'Selección días no hábiles'!A:A,
IF(OR(G800=0,G800="",G800&gt;=Parámetros!$D$8),"&lt;="&amp;Parámetros!$D$8,"&lt;="&amp;Listas!G800),
'Selección días no hábiles'!C:C,"X"),0)</f>
        <v>1</v>
      </c>
    </row>
    <row r="801" spans="1:11">
      <c r="A801" s="23"/>
      <c r="B801" s="152">
        <v>26105455</v>
      </c>
      <c r="C801" s="153" t="s">
        <v>982</v>
      </c>
      <c r="D801" s="153" t="s">
        <v>2009</v>
      </c>
      <c r="E801" s="154" t="s">
        <v>237</v>
      </c>
      <c r="F801" s="146">
        <v>0</v>
      </c>
      <c r="G801" s="146">
        <v>0</v>
      </c>
      <c r="H801" s="113">
        <f>+IF(AND(OR(F801="",F801=0),OR(G801="",G801=0)),1,IF(AND(OR(F801&lt;=Parámetros!$B$5,F801=0,F801=""),OR(G801&gt;Parámetros!$B$5,G801="",G801=0)),1,IF(AND(F801&gt;Parámetros!$B$5,F801&lt;=Parámetros!$D$5,OR(Listas!G801&gt;Parámetros!$B$5,G801="",G801=0)),1,0)))</f>
        <v>1</v>
      </c>
      <c r="I801" s="113">
        <f>+IF(AND(OR(F801="",F801=0),OR(G801="",G801=0)),1,IF(AND(OR(F801&lt;=Parámetros!$B$8,F801=0,F801=""),OR(G801&gt;Parámetros!$B$8,G801="",G801=0)),1,IF(AND(F801&gt;Parámetros!$B$8,F801&lt;=Parámetros!$D$8,OR(Listas!G801&gt;Parámetros!$B$8,G801="",G801=0)),1,0)))</f>
        <v>1</v>
      </c>
      <c r="J801" s="113">
        <f>IF(H801=1,
IF(AND(OR(F801=0,F801=""),OR(G801=0,G801="")),Parámetros!$D$5-Parámetros!$B$5+1,
IF(AND(OR(F801&lt;=Parámetros!$B$5,F801=0,F801=""),OR(G801&gt;Parámetros!$D$5,G801="",G801=0)),Parámetros!$D$5-Parámetros!$B$5+1,
IF(AND(OR(F801&lt;=Parámetros!$B$5,F801=0,F801=""),G801&lt;=Parámetros!$D$5),IF(OR(G801="",G801=0),Parámetros!$D$5-Parámetros!$B$5+1,G801-Parámetros!$B$5+1),
IF(AND(F801&gt;Parámetros!$B$5,OR(G801&gt;Parámetros!$D$5,G801="",G801=0)),Parámetros!$D$5-F801+1,
IF(AND(F801&gt;Parámetros!$B$5,G801&lt;=Parámetros!$D$5),G801-F801+1))))),0)
-
IF(H801=1,
COUNTIFS('Selección días no hábiles'!A:A,
IF(OR(F801=0,F801="",F801&lt;Parámetros!$B$5),"&gt;="&amp;Parámetros!$B$5,"&gt;="&amp;Listas!F801),
'Selección días no hábiles'!A:A,
IF(OR(G801=0,G801="",G801&gt;=Parámetros!$D$5),"&lt;="&amp;Parámetros!$D$5,"&lt;="&amp;Listas!G801),
'Selección días no hábiles'!C:C,"X"),0)</f>
        <v>43709</v>
      </c>
      <c r="K801" s="113">
        <f>IF(I801=1,
IF(AND(OR(F801=0,F801=""),OR(G801=0,G801="")),Parámetros!$D$8-Parámetros!$B$8+1,
IF(AND(F801&lt;=Parámetros!$B$8,OR(G801&gt;Parámetros!$D$8,G801="",G801=0)),Parámetros!$D$8-Parámetros!$B$8+1,
IF(AND(F801&lt;=Parámetros!$B$8,G801&lt;=Parámetros!$D$8),IF(OR(G801="",G801=0),Parámetros!$D$8-Parámetros!$B$8+1,G801-Parámetros!$B$8+1),
IF(AND(F801&gt;Parámetros!$B$8,OR(G801&gt;Parámetros!$D$8,G801="",G801=0)),Parámetros!$D$8-F801+1,
IF(AND(F801&gt;Parámetros!$B$8,G801&lt;=Parámetros!$D$8),G801-F801+1))))),0)
-
IF(I801=1,
COUNTIFS('Selección días no hábiles'!A:A,
IF(OR(F801=0,F801="",F801&lt;Parámetros!$B$8),"&gt;="&amp;Parámetros!$B$8,"&gt;="&amp;Listas!F801),
'Selección días no hábiles'!A:A,
IF(OR(G801=0,G801="",G801&gt;=Parámetros!$D$8),"&lt;="&amp;Parámetros!$D$8,"&lt;="&amp;Listas!G801),
'Selección días no hábiles'!C:C,"X"),0)</f>
        <v>1</v>
      </c>
    </row>
    <row r="802" spans="1:11">
      <c r="A802" s="23"/>
      <c r="B802" s="152">
        <v>12215558</v>
      </c>
      <c r="C802" s="153" t="s">
        <v>983</v>
      </c>
      <c r="D802" s="153" t="s">
        <v>2010</v>
      </c>
      <c r="E802" s="154" t="s">
        <v>237</v>
      </c>
      <c r="F802" s="146">
        <v>0</v>
      </c>
      <c r="G802" s="146">
        <v>0</v>
      </c>
      <c r="H802" s="113">
        <f>+IF(AND(OR(F802="",F802=0),OR(G802="",G802=0)),1,IF(AND(OR(F802&lt;=Parámetros!$B$5,F802=0,F802=""),OR(G802&gt;Parámetros!$B$5,G802="",G802=0)),1,IF(AND(F802&gt;Parámetros!$B$5,F802&lt;=Parámetros!$D$5,OR(Listas!G802&gt;Parámetros!$B$5,G802="",G802=0)),1,0)))</f>
        <v>1</v>
      </c>
      <c r="I802" s="113">
        <f>+IF(AND(OR(F802="",F802=0),OR(G802="",G802=0)),1,IF(AND(OR(F802&lt;=Parámetros!$B$8,F802=0,F802=""),OR(G802&gt;Parámetros!$B$8,G802="",G802=0)),1,IF(AND(F802&gt;Parámetros!$B$8,F802&lt;=Parámetros!$D$8,OR(Listas!G802&gt;Parámetros!$B$8,G802="",G802=0)),1,0)))</f>
        <v>1</v>
      </c>
      <c r="J802" s="113">
        <f>IF(H802=1,
IF(AND(OR(F802=0,F802=""),OR(G802=0,G802="")),Parámetros!$D$5-Parámetros!$B$5+1,
IF(AND(OR(F802&lt;=Parámetros!$B$5,F802=0,F802=""),OR(G802&gt;Parámetros!$D$5,G802="",G802=0)),Parámetros!$D$5-Parámetros!$B$5+1,
IF(AND(OR(F802&lt;=Parámetros!$B$5,F802=0,F802=""),G802&lt;=Parámetros!$D$5),IF(OR(G802="",G802=0),Parámetros!$D$5-Parámetros!$B$5+1,G802-Parámetros!$B$5+1),
IF(AND(F802&gt;Parámetros!$B$5,OR(G802&gt;Parámetros!$D$5,G802="",G802=0)),Parámetros!$D$5-F802+1,
IF(AND(F802&gt;Parámetros!$B$5,G802&lt;=Parámetros!$D$5),G802-F802+1))))),0)
-
IF(H802=1,
COUNTIFS('Selección días no hábiles'!A:A,
IF(OR(F802=0,F802="",F802&lt;Parámetros!$B$5),"&gt;="&amp;Parámetros!$B$5,"&gt;="&amp;Listas!F802),
'Selección días no hábiles'!A:A,
IF(OR(G802=0,G802="",G802&gt;=Parámetros!$D$5),"&lt;="&amp;Parámetros!$D$5,"&lt;="&amp;Listas!G802),
'Selección días no hábiles'!C:C,"X"),0)</f>
        <v>43709</v>
      </c>
      <c r="K802" s="113">
        <f>IF(I802=1,
IF(AND(OR(F802=0,F802=""),OR(G802=0,G802="")),Parámetros!$D$8-Parámetros!$B$8+1,
IF(AND(F802&lt;=Parámetros!$B$8,OR(G802&gt;Parámetros!$D$8,G802="",G802=0)),Parámetros!$D$8-Parámetros!$B$8+1,
IF(AND(F802&lt;=Parámetros!$B$8,G802&lt;=Parámetros!$D$8),IF(OR(G802="",G802=0),Parámetros!$D$8-Parámetros!$B$8+1,G802-Parámetros!$B$8+1),
IF(AND(F802&gt;Parámetros!$B$8,OR(G802&gt;Parámetros!$D$8,G802="",G802=0)),Parámetros!$D$8-F802+1,
IF(AND(F802&gt;Parámetros!$B$8,G802&lt;=Parámetros!$D$8),G802-F802+1))))),0)
-
IF(I802=1,
COUNTIFS('Selección días no hábiles'!A:A,
IF(OR(F802=0,F802="",F802&lt;Parámetros!$B$8),"&gt;="&amp;Parámetros!$B$8,"&gt;="&amp;Listas!F802),
'Selección días no hábiles'!A:A,
IF(OR(G802=0,G802="",G802&gt;=Parámetros!$D$8),"&lt;="&amp;Parámetros!$D$8,"&lt;="&amp;Listas!G802),
'Selección días no hábiles'!C:C,"X"),0)</f>
        <v>1</v>
      </c>
    </row>
    <row r="803" spans="1:11">
      <c r="A803" s="23"/>
      <c r="B803" s="152">
        <v>18889481</v>
      </c>
      <c r="C803" s="153" t="s">
        <v>984</v>
      </c>
      <c r="D803" s="153" t="s">
        <v>1636</v>
      </c>
      <c r="E803" s="154" t="s">
        <v>237</v>
      </c>
      <c r="F803" s="146">
        <v>0</v>
      </c>
      <c r="G803" s="146">
        <v>0</v>
      </c>
      <c r="H803" s="113">
        <f>+IF(AND(OR(F803="",F803=0),OR(G803="",G803=0)),1,IF(AND(OR(F803&lt;=Parámetros!$B$5,F803=0,F803=""),OR(G803&gt;Parámetros!$B$5,G803="",G803=0)),1,IF(AND(F803&gt;Parámetros!$B$5,F803&lt;=Parámetros!$D$5,OR(Listas!G803&gt;Parámetros!$B$5,G803="",G803=0)),1,0)))</f>
        <v>1</v>
      </c>
      <c r="I803" s="113">
        <f>+IF(AND(OR(F803="",F803=0),OR(G803="",G803=0)),1,IF(AND(OR(F803&lt;=Parámetros!$B$8,F803=0,F803=""),OR(G803&gt;Parámetros!$B$8,G803="",G803=0)),1,IF(AND(F803&gt;Parámetros!$B$8,F803&lt;=Parámetros!$D$8,OR(Listas!G803&gt;Parámetros!$B$8,G803="",G803=0)),1,0)))</f>
        <v>1</v>
      </c>
      <c r="J803" s="113">
        <f>IF(H803=1,
IF(AND(OR(F803=0,F803=""),OR(G803=0,G803="")),Parámetros!$D$5-Parámetros!$B$5+1,
IF(AND(OR(F803&lt;=Parámetros!$B$5,F803=0,F803=""),OR(G803&gt;Parámetros!$D$5,G803="",G803=0)),Parámetros!$D$5-Parámetros!$B$5+1,
IF(AND(OR(F803&lt;=Parámetros!$B$5,F803=0,F803=""),G803&lt;=Parámetros!$D$5),IF(OR(G803="",G803=0),Parámetros!$D$5-Parámetros!$B$5+1,G803-Parámetros!$B$5+1),
IF(AND(F803&gt;Parámetros!$B$5,OR(G803&gt;Parámetros!$D$5,G803="",G803=0)),Parámetros!$D$5-F803+1,
IF(AND(F803&gt;Parámetros!$B$5,G803&lt;=Parámetros!$D$5),G803-F803+1))))),0)
-
IF(H803=1,
COUNTIFS('Selección días no hábiles'!A:A,
IF(OR(F803=0,F803="",F803&lt;Parámetros!$B$5),"&gt;="&amp;Parámetros!$B$5,"&gt;="&amp;Listas!F803),
'Selección días no hábiles'!A:A,
IF(OR(G803=0,G803="",G803&gt;=Parámetros!$D$5),"&lt;="&amp;Parámetros!$D$5,"&lt;="&amp;Listas!G803),
'Selección días no hábiles'!C:C,"X"),0)</f>
        <v>43709</v>
      </c>
      <c r="K803" s="113">
        <f>IF(I803=1,
IF(AND(OR(F803=0,F803=""),OR(G803=0,G803="")),Parámetros!$D$8-Parámetros!$B$8+1,
IF(AND(F803&lt;=Parámetros!$B$8,OR(G803&gt;Parámetros!$D$8,G803="",G803=0)),Parámetros!$D$8-Parámetros!$B$8+1,
IF(AND(F803&lt;=Parámetros!$B$8,G803&lt;=Parámetros!$D$8),IF(OR(G803="",G803=0),Parámetros!$D$8-Parámetros!$B$8+1,G803-Parámetros!$B$8+1),
IF(AND(F803&gt;Parámetros!$B$8,OR(G803&gt;Parámetros!$D$8,G803="",G803=0)),Parámetros!$D$8-F803+1,
IF(AND(F803&gt;Parámetros!$B$8,G803&lt;=Parámetros!$D$8),G803-F803+1))))),0)
-
IF(I803=1,
COUNTIFS('Selección días no hábiles'!A:A,
IF(OR(F803=0,F803="",F803&lt;Parámetros!$B$8),"&gt;="&amp;Parámetros!$B$8,"&gt;="&amp;Listas!F803),
'Selección días no hábiles'!A:A,
IF(OR(G803=0,G803="",G803&gt;=Parámetros!$D$8),"&lt;="&amp;Parámetros!$D$8,"&lt;="&amp;Listas!G803),
'Selección días no hábiles'!C:C,"X"),0)</f>
        <v>1</v>
      </c>
    </row>
    <row r="804" spans="1:11">
      <c r="A804" s="23"/>
      <c r="B804" s="152">
        <v>31340161</v>
      </c>
      <c r="C804" s="153" t="s">
        <v>985</v>
      </c>
      <c r="D804" s="153" t="s">
        <v>2011</v>
      </c>
      <c r="E804" s="154" t="s">
        <v>237</v>
      </c>
      <c r="F804" s="146">
        <v>0</v>
      </c>
      <c r="G804" s="146">
        <v>0</v>
      </c>
      <c r="H804" s="113">
        <f>+IF(AND(OR(F804="",F804=0),OR(G804="",G804=0)),1,IF(AND(OR(F804&lt;=Parámetros!$B$5,F804=0,F804=""),OR(G804&gt;Parámetros!$B$5,G804="",G804=0)),1,IF(AND(F804&gt;Parámetros!$B$5,F804&lt;=Parámetros!$D$5,OR(Listas!G804&gt;Parámetros!$B$5,G804="",G804=0)),1,0)))</f>
        <v>1</v>
      </c>
      <c r="I804" s="113">
        <f>+IF(AND(OR(F804="",F804=0),OR(G804="",G804=0)),1,IF(AND(OR(F804&lt;=Parámetros!$B$8,F804=0,F804=""),OR(G804&gt;Parámetros!$B$8,G804="",G804=0)),1,IF(AND(F804&gt;Parámetros!$B$8,F804&lt;=Parámetros!$D$8,OR(Listas!G804&gt;Parámetros!$B$8,G804="",G804=0)),1,0)))</f>
        <v>1</v>
      </c>
      <c r="J804" s="113">
        <f>IF(H804=1,
IF(AND(OR(F804=0,F804=""),OR(G804=0,G804="")),Parámetros!$D$5-Parámetros!$B$5+1,
IF(AND(OR(F804&lt;=Parámetros!$B$5,F804=0,F804=""),OR(G804&gt;Parámetros!$D$5,G804="",G804=0)),Parámetros!$D$5-Parámetros!$B$5+1,
IF(AND(OR(F804&lt;=Parámetros!$B$5,F804=0,F804=""),G804&lt;=Parámetros!$D$5),IF(OR(G804="",G804=0),Parámetros!$D$5-Parámetros!$B$5+1,G804-Parámetros!$B$5+1),
IF(AND(F804&gt;Parámetros!$B$5,OR(G804&gt;Parámetros!$D$5,G804="",G804=0)),Parámetros!$D$5-F804+1,
IF(AND(F804&gt;Parámetros!$B$5,G804&lt;=Parámetros!$D$5),G804-F804+1))))),0)
-
IF(H804=1,
COUNTIFS('Selección días no hábiles'!A:A,
IF(OR(F804=0,F804="",F804&lt;Parámetros!$B$5),"&gt;="&amp;Parámetros!$B$5,"&gt;="&amp;Listas!F804),
'Selección días no hábiles'!A:A,
IF(OR(G804=0,G804="",G804&gt;=Parámetros!$D$5),"&lt;="&amp;Parámetros!$D$5,"&lt;="&amp;Listas!G804),
'Selección días no hábiles'!C:C,"X"),0)</f>
        <v>43709</v>
      </c>
      <c r="K804" s="113">
        <f>IF(I804=1,
IF(AND(OR(F804=0,F804=""),OR(G804=0,G804="")),Parámetros!$D$8-Parámetros!$B$8+1,
IF(AND(F804&lt;=Parámetros!$B$8,OR(G804&gt;Parámetros!$D$8,G804="",G804=0)),Parámetros!$D$8-Parámetros!$B$8+1,
IF(AND(F804&lt;=Parámetros!$B$8,G804&lt;=Parámetros!$D$8),IF(OR(G804="",G804=0),Parámetros!$D$8-Parámetros!$B$8+1,G804-Parámetros!$B$8+1),
IF(AND(F804&gt;Parámetros!$B$8,OR(G804&gt;Parámetros!$D$8,G804="",G804=0)),Parámetros!$D$8-F804+1,
IF(AND(F804&gt;Parámetros!$B$8,G804&lt;=Parámetros!$D$8),G804-F804+1))))),0)
-
IF(I804=1,
COUNTIFS('Selección días no hábiles'!A:A,
IF(OR(F804=0,F804="",F804&lt;Parámetros!$B$8),"&gt;="&amp;Parámetros!$B$8,"&gt;="&amp;Listas!F804),
'Selección días no hábiles'!A:A,
IF(OR(G804=0,G804="",G804&gt;=Parámetros!$D$8),"&lt;="&amp;Parámetros!$D$8,"&lt;="&amp;Listas!G804),
'Selección días no hábiles'!C:C,"X"),0)</f>
        <v>1</v>
      </c>
    </row>
    <row r="805" spans="1:11">
      <c r="A805" s="23"/>
      <c r="B805" s="152">
        <v>19038781</v>
      </c>
      <c r="C805" s="153" t="s">
        <v>986</v>
      </c>
      <c r="D805" s="153" t="s">
        <v>2012</v>
      </c>
      <c r="E805" s="154" t="s">
        <v>237</v>
      </c>
      <c r="F805" s="146">
        <v>0</v>
      </c>
      <c r="G805" s="146">
        <v>0</v>
      </c>
      <c r="H805" s="113">
        <f>+IF(AND(OR(F805="",F805=0),OR(G805="",G805=0)),1,IF(AND(OR(F805&lt;=Parámetros!$B$5,F805=0,F805=""),OR(G805&gt;Parámetros!$B$5,G805="",G805=0)),1,IF(AND(F805&gt;Parámetros!$B$5,F805&lt;=Parámetros!$D$5,OR(Listas!G805&gt;Parámetros!$B$5,G805="",G805=0)),1,0)))</f>
        <v>1</v>
      </c>
      <c r="I805" s="113">
        <f>+IF(AND(OR(F805="",F805=0),OR(G805="",G805=0)),1,IF(AND(OR(F805&lt;=Parámetros!$B$8,F805=0,F805=""),OR(G805&gt;Parámetros!$B$8,G805="",G805=0)),1,IF(AND(F805&gt;Parámetros!$B$8,F805&lt;=Parámetros!$D$8,OR(Listas!G805&gt;Parámetros!$B$8,G805="",G805=0)),1,0)))</f>
        <v>1</v>
      </c>
      <c r="J805" s="113">
        <f>IF(H805=1,
IF(AND(OR(F805=0,F805=""),OR(G805=0,G805="")),Parámetros!$D$5-Parámetros!$B$5+1,
IF(AND(OR(F805&lt;=Parámetros!$B$5,F805=0,F805=""),OR(G805&gt;Parámetros!$D$5,G805="",G805=0)),Parámetros!$D$5-Parámetros!$B$5+1,
IF(AND(OR(F805&lt;=Parámetros!$B$5,F805=0,F805=""),G805&lt;=Parámetros!$D$5),IF(OR(G805="",G805=0),Parámetros!$D$5-Parámetros!$B$5+1,G805-Parámetros!$B$5+1),
IF(AND(F805&gt;Parámetros!$B$5,OR(G805&gt;Parámetros!$D$5,G805="",G805=0)),Parámetros!$D$5-F805+1,
IF(AND(F805&gt;Parámetros!$B$5,G805&lt;=Parámetros!$D$5),G805-F805+1))))),0)
-
IF(H805=1,
COUNTIFS('Selección días no hábiles'!A:A,
IF(OR(F805=0,F805="",F805&lt;Parámetros!$B$5),"&gt;="&amp;Parámetros!$B$5,"&gt;="&amp;Listas!F805),
'Selección días no hábiles'!A:A,
IF(OR(G805=0,G805="",G805&gt;=Parámetros!$D$5),"&lt;="&amp;Parámetros!$D$5,"&lt;="&amp;Listas!G805),
'Selección días no hábiles'!C:C,"X"),0)</f>
        <v>43709</v>
      </c>
      <c r="K805" s="113">
        <f>IF(I805=1,
IF(AND(OR(F805=0,F805=""),OR(G805=0,G805="")),Parámetros!$D$8-Parámetros!$B$8+1,
IF(AND(F805&lt;=Parámetros!$B$8,OR(G805&gt;Parámetros!$D$8,G805="",G805=0)),Parámetros!$D$8-Parámetros!$B$8+1,
IF(AND(F805&lt;=Parámetros!$B$8,G805&lt;=Parámetros!$D$8),IF(OR(G805="",G805=0),Parámetros!$D$8-Parámetros!$B$8+1,G805-Parámetros!$B$8+1),
IF(AND(F805&gt;Parámetros!$B$8,OR(G805&gt;Parámetros!$D$8,G805="",G805=0)),Parámetros!$D$8-F805+1,
IF(AND(F805&gt;Parámetros!$B$8,G805&lt;=Parámetros!$D$8),G805-F805+1))))),0)
-
IF(I805=1,
COUNTIFS('Selección días no hábiles'!A:A,
IF(OR(F805=0,F805="",F805&lt;Parámetros!$B$8),"&gt;="&amp;Parámetros!$B$8,"&gt;="&amp;Listas!F805),
'Selección días no hábiles'!A:A,
IF(OR(G805=0,G805="",G805&gt;=Parámetros!$D$8),"&lt;="&amp;Parámetros!$D$8,"&lt;="&amp;Listas!G805),
'Selección días no hábiles'!C:C,"X"),0)</f>
        <v>1</v>
      </c>
    </row>
    <row r="806" spans="1:11">
      <c r="A806" s="23"/>
      <c r="B806" s="152">
        <v>12304225</v>
      </c>
      <c r="C806" s="153" t="s">
        <v>987</v>
      </c>
      <c r="D806" s="153" t="s">
        <v>90</v>
      </c>
      <c r="E806" s="154" t="s">
        <v>237</v>
      </c>
      <c r="F806" s="146">
        <v>0</v>
      </c>
      <c r="G806" s="146">
        <v>0</v>
      </c>
      <c r="H806" s="113">
        <f>+IF(AND(OR(F806="",F806=0),OR(G806="",G806=0)),1,IF(AND(OR(F806&lt;=Parámetros!$B$5,F806=0,F806=""),OR(G806&gt;Parámetros!$B$5,G806="",G806=0)),1,IF(AND(F806&gt;Parámetros!$B$5,F806&lt;=Parámetros!$D$5,OR(Listas!G806&gt;Parámetros!$B$5,G806="",G806=0)),1,0)))</f>
        <v>1</v>
      </c>
      <c r="I806" s="113">
        <f>+IF(AND(OR(F806="",F806=0),OR(G806="",G806=0)),1,IF(AND(OR(F806&lt;=Parámetros!$B$8,F806=0,F806=""),OR(G806&gt;Parámetros!$B$8,G806="",G806=0)),1,IF(AND(F806&gt;Parámetros!$B$8,F806&lt;=Parámetros!$D$8,OR(Listas!G806&gt;Parámetros!$B$8,G806="",G806=0)),1,0)))</f>
        <v>1</v>
      </c>
      <c r="J806" s="113">
        <f>IF(H806=1,
IF(AND(OR(F806=0,F806=""),OR(G806=0,G806="")),Parámetros!$D$5-Parámetros!$B$5+1,
IF(AND(OR(F806&lt;=Parámetros!$B$5,F806=0,F806=""),OR(G806&gt;Parámetros!$D$5,G806="",G806=0)),Parámetros!$D$5-Parámetros!$B$5+1,
IF(AND(OR(F806&lt;=Parámetros!$B$5,F806=0,F806=""),G806&lt;=Parámetros!$D$5),IF(OR(G806="",G806=0),Parámetros!$D$5-Parámetros!$B$5+1,G806-Parámetros!$B$5+1),
IF(AND(F806&gt;Parámetros!$B$5,OR(G806&gt;Parámetros!$D$5,G806="",G806=0)),Parámetros!$D$5-F806+1,
IF(AND(F806&gt;Parámetros!$B$5,G806&lt;=Parámetros!$D$5),G806-F806+1))))),0)
-
IF(H806=1,
COUNTIFS('Selección días no hábiles'!A:A,
IF(OR(F806=0,F806="",F806&lt;Parámetros!$B$5),"&gt;="&amp;Parámetros!$B$5,"&gt;="&amp;Listas!F806),
'Selección días no hábiles'!A:A,
IF(OR(G806=0,G806="",G806&gt;=Parámetros!$D$5),"&lt;="&amp;Parámetros!$D$5,"&lt;="&amp;Listas!G806),
'Selección días no hábiles'!C:C,"X"),0)</f>
        <v>43709</v>
      </c>
      <c r="K806" s="113">
        <f>IF(I806=1,
IF(AND(OR(F806=0,F806=""),OR(G806=0,G806="")),Parámetros!$D$8-Parámetros!$B$8+1,
IF(AND(F806&lt;=Parámetros!$B$8,OR(G806&gt;Parámetros!$D$8,G806="",G806=0)),Parámetros!$D$8-Parámetros!$B$8+1,
IF(AND(F806&lt;=Parámetros!$B$8,G806&lt;=Parámetros!$D$8),IF(OR(G806="",G806=0),Parámetros!$D$8-Parámetros!$B$8+1,G806-Parámetros!$B$8+1),
IF(AND(F806&gt;Parámetros!$B$8,OR(G806&gt;Parámetros!$D$8,G806="",G806=0)),Parámetros!$D$8-F806+1,
IF(AND(F806&gt;Parámetros!$B$8,G806&lt;=Parámetros!$D$8),G806-F806+1))))),0)
-
IF(I806=1,
COUNTIFS('Selección días no hábiles'!A:A,
IF(OR(F806=0,F806="",F806&lt;Parámetros!$B$8),"&gt;="&amp;Parámetros!$B$8,"&gt;="&amp;Listas!F806),
'Selección días no hábiles'!A:A,
IF(OR(G806=0,G806="",G806&gt;=Parámetros!$D$8),"&lt;="&amp;Parámetros!$D$8,"&lt;="&amp;Listas!G806),
'Selección días no hábiles'!C:C,"X"),0)</f>
        <v>1</v>
      </c>
    </row>
    <row r="807" spans="1:11">
      <c r="A807" s="23"/>
      <c r="B807" s="152">
        <v>16899081</v>
      </c>
      <c r="C807" s="153" t="s">
        <v>55</v>
      </c>
      <c r="D807" s="153" t="s">
        <v>2013</v>
      </c>
      <c r="E807" s="154" t="s">
        <v>237</v>
      </c>
      <c r="F807" s="146">
        <v>0</v>
      </c>
      <c r="G807" s="146">
        <v>0</v>
      </c>
      <c r="H807" s="113">
        <f>+IF(AND(OR(F807="",F807=0),OR(G807="",G807=0)),1,IF(AND(OR(F807&lt;=Parámetros!$B$5,F807=0,F807=""),OR(G807&gt;Parámetros!$B$5,G807="",G807=0)),1,IF(AND(F807&gt;Parámetros!$B$5,F807&lt;=Parámetros!$D$5,OR(Listas!G807&gt;Parámetros!$B$5,G807="",G807=0)),1,0)))</f>
        <v>1</v>
      </c>
      <c r="I807" s="113">
        <f>+IF(AND(OR(F807="",F807=0),OR(G807="",G807=0)),1,IF(AND(OR(F807&lt;=Parámetros!$B$8,F807=0,F807=""),OR(G807&gt;Parámetros!$B$8,G807="",G807=0)),1,IF(AND(F807&gt;Parámetros!$B$8,F807&lt;=Parámetros!$D$8,OR(Listas!G807&gt;Parámetros!$B$8,G807="",G807=0)),1,0)))</f>
        <v>1</v>
      </c>
      <c r="J807" s="113">
        <f>IF(H807=1,
IF(AND(OR(F807=0,F807=""),OR(G807=0,G807="")),Parámetros!$D$5-Parámetros!$B$5+1,
IF(AND(OR(F807&lt;=Parámetros!$B$5,F807=0,F807=""),OR(G807&gt;Parámetros!$D$5,G807="",G807=0)),Parámetros!$D$5-Parámetros!$B$5+1,
IF(AND(OR(F807&lt;=Parámetros!$B$5,F807=0,F807=""),G807&lt;=Parámetros!$D$5),IF(OR(G807="",G807=0),Parámetros!$D$5-Parámetros!$B$5+1,G807-Parámetros!$B$5+1),
IF(AND(F807&gt;Parámetros!$B$5,OR(G807&gt;Parámetros!$D$5,G807="",G807=0)),Parámetros!$D$5-F807+1,
IF(AND(F807&gt;Parámetros!$B$5,G807&lt;=Parámetros!$D$5),G807-F807+1))))),0)
-
IF(H807=1,
COUNTIFS('Selección días no hábiles'!A:A,
IF(OR(F807=0,F807="",F807&lt;Parámetros!$B$5),"&gt;="&amp;Parámetros!$B$5,"&gt;="&amp;Listas!F807),
'Selección días no hábiles'!A:A,
IF(OR(G807=0,G807="",G807&gt;=Parámetros!$D$5),"&lt;="&amp;Parámetros!$D$5,"&lt;="&amp;Listas!G807),
'Selección días no hábiles'!C:C,"X"),0)</f>
        <v>43709</v>
      </c>
      <c r="K807" s="113">
        <f>IF(I807=1,
IF(AND(OR(F807=0,F807=""),OR(G807=0,G807="")),Parámetros!$D$8-Parámetros!$B$8+1,
IF(AND(F807&lt;=Parámetros!$B$8,OR(G807&gt;Parámetros!$D$8,G807="",G807=0)),Parámetros!$D$8-Parámetros!$B$8+1,
IF(AND(F807&lt;=Parámetros!$B$8,G807&lt;=Parámetros!$D$8),IF(OR(G807="",G807=0),Parámetros!$D$8-Parámetros!$B$8+1,G807-Parámetros!$B$8+1),
IF(AND(F807&gt;Parámetros!$B$8,OR(G807&gt;Parámetros!$D$8,G807="",G807=0)),Parámetros!$D$8-F807+1,
IF(AND(F807&gt;Parámetros!$B$8,G807&lt;=Parámetros!$D$8),G807-F807+1))))),0)
-
IF(I807=1,
COUNTIFS('Selección días no hábiles'!A:A,
IF(OR(F807=0,F807="",F807&lt;Parámetros!$B$8),"&gt;="&amp;Parámetros!$B$8,"&gt;="&amp;Listas!F807),
'Selección días no hábiles'!A:A,
IF(OR(G807=0,G807="",G807&gt;=Parámetros!$D$8),"&lt;="&amp;Parámetros!$D$8,"&lt;="&amp;Listas!G807),
'Selección días no hábiles'!C:C,"X"),0)</f>
        <v>1</v>
      </c>
    </row>
    <row r="808" spans="1:11">
      <c r="A808" s="23"/>
      <c r="B808" s="152" t="s">
        <v>277</v>
      </c>
      <c r="C808" s="153" t="s">
        <v>988</v>
      </c>
      <c r="D808" s="153" t="s">
        <v>2014</v>
      </c>
      <c r="E808" s="154" t="s">
        <v>237</v>
      </c>
      <c r="F808" s="146">
        <v>0</v>
      </c>
      <c r="G808" s="146">
        <v>0</v>
      </c>
      <c r="H808" s="113">
        <f>+IF(AND(OR(F808="",F808=0),OR(G808="",G808=0)),1,IF(AND(OR(F808&lt;=Parámetros!$B$5,F808=0,F808=""),OR(G808&gt;Parámetros!$B$5,G808="",G808=0)),1,IF(AND(F808&gt;Parámetros!$B$5,F808&lt;=Parámetros!$D$5,OR(Listas!G808&gt;Parámetros!$B$5,G808="",G808=0)),1,0)))</f>
        <v>1</v>
      </c>
      <c r="I808" s="113">
        <f>+IF(AND(OR(F808="",F808=0),OR(G808="",G808=0)),1,IF(AND(OR(F808&lt;=Parámetros!$B$8,F808=0,F808=""),OR(G808&gt;Parámetros!$B$8,G808="",G808=0)),1,IF(AND(F808&gt;Parámetros!$B$8,F808&lt;=Parámetros!$D$8,OR(Listas!G808&gt;Parámetros!$B$8,G808="",G808=0)),1,0)))</f>
        <v>1</v>
      </c>
      <c r="J808" s="113">
        <f>IF(H808=1,
IF(AND(OR(F808=0,F808=""),OR(G808=0,G808="")),Parámetros!$D$5-Parámetros!$B$5+1,
IF(AND(OR(F808&lt;=Parámetros!$B$5,F808=0,F808=""),OR(G808&gt;Parámetros!$D$5,G808="",G808=0)),Parámetros!$D$5-Parámetros!$B$5+1,
IF(AND(OR(F808&lt;=Parámetros!$B$5,F808=0,F808=""),G808&lt;=Parámetros!$D$5),IF(OR(G808="",G808=0),Parámetros!$D$5-Parámetros!$B$5+1,G808-Parámetros!$B$5+1),
IF(AND(F808&gt;Parámetros!$B$5,OR(G808&gt;Parámetros!$D$5,G808="",G808=0)),Parámetros!$D$5-F808+1,
IF(AND(F808&gt;Parámetros!$B$5,G808&lt;=Parámetros!$D$5),G808-F808+1))))),0)
-
IF(H808=1,
COUNTIFS('Selección días no hábiles'!A:A,
IF(OR(F808=0,F808="",F808&lt;Parámetros!$B$5),"&gt;="&amp;Parámetros!$B$5,"&gt;="&amp;Listas!F808),
'Selección días no hábiles'!A:A,
IF(OR(G808=0,G808="",G808&gt;=Parámetros!$D$5),"&lt;="&amp;Parámetros!$D$5,"&lt;="&amp;Listas!G808),
'Selección días no hábiles'!C:C,"X"),0)</f>
        <v>43709</v>
      </c>
      <c r="K808" s="113">
        <f>IF(I808=1,
IF(AND(OR(F808=0,F808=""),OR(G808=0,G808="")),Parámetros!$D$8-Parámetros!$B$8+1,
IF(AND(F808&lt;=Parámetros!$B$8,OR(G808&gt;Parámetros!$D$8,G808="",G808=0)),Parámetros!$D$8-Parámetros!$B$8+1,
IF(AND(F808&lt;=Parámetros!$B$8,G808&lt;=Parámetros!$D$8),IF(OR(G808="",G808=0),Parámetros!$D$8-Parámetros!$B$8+1,G808-Parámetros!$B$8+1),
IF(AND(F808&gt;Parámetros!$B$8,OR(G808&gt;Parámetros!$D$8,G808="",G808=0)),Parámetros!$D$8-F808+1,
IF(AND(F808&gt;Parámetros!$B$8,G808&lt;=Parámetros!$D$8),G808-F808+1))))),0)
-
IF(I808=1,
COUNTIFS('Selección días no hábiles'!A:A,
IF(OR(F808=0,F808="",F808&lt;Parámetros!$B$8),"&gt;="&amp;Parámetros!$B$8,"&gt;="&amp;Listas!F808),
'Selección días no hábiles'!A:A,
IF(OR(G808=0,G808="",G808&gt;=Parámetros!$D$8),"&lt;="&amp;Parámetros!$D$8,"&lt;="&amp;Listas!G808),
'Selección días no hábiles'!C:C,"X"),0)</f>
        <v>1</v>
      </c>
    </row>
    <row r="809" spans="1:11">
      <c r="A809" s="23"/>
      <c r="B809" s="152">
        <v>27761030</v>
      </c>
      <c r="C809" s="153" t="s">
        <v>989</v>
      </c>
      <c r="D809" s="153" t="s">
        <v>2015</v>
      </c>
      <c r="E809" s="154" t="s">
        <v>237</v>
      </c>
      <c r="F809" s="146">
        <v>0</v>
      </c>
      <c r="G809" s="146">
        <v>0</v>
      </c>
      <c r="H809" s="113">
        <f>+IF(AND(OR(F809="",F809=0),OR(G809="",G809=0)),1,IF(AND(OR(F809&lt;=Parámetros!$B$5,F809=0,F809=""),OR(G809&gt;Parámetros!$B$5,G809="",G809=0)),1,IF(AND(F809&gt;Parámetros!$B$5,F809&lt;=Parámetros!$D$5,OR(Listas!G809&gt;Parámetros!$B$5,G809="",G809=0)),1,0)))</f>
        <v>1</v>
      </c>
      <c r="I809" s="113">
        <f>+IF(AND(OR(F809="",F809=0),OR(G809="",G809=0)),1,IF(AND(OR(F809&lt;=Parámetros!$B$8,F809=0,F809=""),OR(G809&gt;Parámetros!$B$8,G809="",G809=0)),1,IF(AND(F809&gt;Parámetros!$B$8,F809&lt;=Parámetros!$D$8,OR(Listas!G809&gt;Parámetros!$B$8,G809="",G809=0)),1,0)))</f>
        <v>1</v>
      </c>
      <c r="J809" s="113">
        <f>IF(H809=1,
IF(AND(OR(F809=0,F809=""),OR(G809=0,G809="")),Parámetros!$D$5-Parámetros!$B$5+1,
IF(AND(OR(F809&lt;=Parámetros!$B$5,F809=0,F809=""),OR(G809&gt;Parámetros!$D$5,G809="",G809=0)),Parámetros!$D$5-Parámetros!$B$5+1,
IF(AND(OR(F809&lt;=Parámetros!$B$5,F809=0,F809=""),G809&lt;=Parámetros!$D$5),IF(OR(G809="",G809=0),Parámetros!$D$5-Parámetros!$B$5+1,G809-Parámetros!$B$5+1),
IF(AND(F809&gt;Parámetros!$B$5,OR(G809&gt;Parámetros!$D$5,G809="",G809=0)),Parámetros!$D$5-F809+1,
IF(AND(F809&gt;Parámetros!$B$5,G809&lt;=Parámetros!$D$5),G809-F809+1))))),0)
-
IF(H809=1,
COUNTIFS('Selección días no hábiles'!A:A,
IF(OR(F809=0,F809="",F809&lt;Parámetros!$B$5),"&gt;="&amp;Parámetros!$B$5,"&gt;="&amp;Listas!F809),
'Selección días no hábiles'!A:A,
IF(OR(G809=0,G809="",G809&gt;=Parámetros!$D$5),"&lt;="&amp;Parámetros!$D$5,"&lt;="&amp;Listas!G809),
'Selección días no hábiles'!C:C,"X"),0)</f>
        <v>43709</v>
      </c>
      <c r="K809" s="113">
        <f>IF(I809=1,
IF(AND(OR(F809=0,F809=""),OR(G809=0,G809="")),Parámetros!$D$8-Parámetros!$B$8+1,
IF(AND(F809&lt;=Parámetros!$B$8,OR(G809&gt;Parámetros!$D$8,G809="",G809=0)),Parámetros!$D$8-Parámetros!$B$8+1,
IF(AND(F809&lt;=Parámetros!$B$8,G809&lt;=Parámetros!$D$8),IF(OR(G809="",G809=0),Parámetros!$D$8-Parámetros!$B$8+1,G809-Parámetros!$B$8+1),
IF(AND(F809&gt;Parámetros!$B$8,OR(G809&gt;Parámetros!$D$8,G809="",G809=0)),Parámetros!$D$8-F809+1,
IF(AND(F809&gt;Parámetros!$B$8,G809&lt;=Parámetros!$D$8),G809-F809+1))))),0)
-
IF(I809=1,
COUNTIFS('Selección días no hábiles'!A:A,
IF(OR(F809=0,F809="",F809&lt;Parámetros!$B$8),"&gt;="&amp;Parámetros!$B$8,"&gt;="&amp;Listas!F809),
'Selección días no hábiles'!A:A,
IF(OR(G809=0,G809="",G809&gt;=Parámetros!$D$8),"&lt;="&amp;Parámetros!$D$8,"&lt;="&amp;Listas!G809),
'Selección días no hábiles'!C:C,"X"),0)</f>
        <v>1</v>
      </c>
    </row>
    <row r="810" spans="1:11">
      <c r="A810" s="23"/>
      <c r="B810" s="152">
        <v>25307422</v>
      </c>
      <c r="C810" s="153" t="s">
        <v>35</v>
      </c>
      <c r="D810" s="153" t="s">
        <v>2016</v>
      </c>
      <c r="E810" s="154" t="s">
        <v>237</v>
      </c>
      <c r="F810" s="146">
        <v>0</v>
      </c>
      <c r="G810" s="146">
        <v>0</v>
      </c>
      <c r="H810" s="113">
        <f>+IF(AND(OR(F810="",F810=0),OR(G810="",G810=0)),1,IF(AND(OR(F810&lt;=Parámetros!$B$5,F810=0,F810=""),OR(G810&gt;Parámetros!$B$5,G810="",G810=0)),1,IF(AND(F810&gt;Parámetros!$B$5,F810&lt;=Parámetros!$D$5,OR(Listas!G810&gt;Parámetros!$B$5,G810="",G810=0)),1,0)))</f>
        <v>1</v>
      </c>
      <c r="I810" s="113">
        <f>+IF(AND(OR(F810="",F810=0),OR(G810="",G810=0)),1,IF(AND(OR(F810&lt;=Parámetros!$B$8,F810=0,F810=""),OR(G810&gt;Parámetros!$B$8,G810="",G810=0)),1,IF(AND(F810&gt;Parámetros!$B$8,F810&lt;=Parámetros!$D$8,OR(Listas!G810&gt;Parámetros!$B$8,G810="",G810=0)),1,0)))</f>
        <v>1</v>
      </c>
      <c r="J810" s="113">
        <f>IF(H810=1,
IF(AND(OR(F810=0,F810=""),OR(G810=0,G810="")),Parámetros!$D$5-Parámetros!$B$5+1,
IF(AND(OR(F810&lt;=Parámetros!$B$5,F810=0,F810=""),OR(G810&gt;Parámetros!$D$5,G810="",G810=0)),Parámetros!$D$5-Parámetros!$B$5+1,
IF(AND(OR(F810&lt;=Parámetros!$B$5,F810=0,F810=""),G810&lt;=Parámetros!$D$5),IF(OR(G810="",G810=0),Parámetros!$D$5-Parámetros!$B$5+1,G810-Parámetros!$B$5+1),
IF(AND(F810&gt;Parámetros!$B$5,OR(G810&gt;Parámetros!$D$5,G810="",G810=0)),Parámetros!$D$5-F810+1,
IF(AND(F810&gt;Parámetros!$B$5,G810&lt;=Parámetros!$D$5),G810-F810+1))))),0)
-
IF(H810=1,
COUNTIFS('Selección días no hábiles'!A:A,
IF(OR(F810=0,F810="",F810&lt;Parámetros!$B$5),"&gt;="&amp;Parámetros!$B$5,"&gt;="&amp;Listas!F810),
'Selección días no hábiles'!A:A,
IF(OR(G810=0,G810="",G810&gt;=Parámetros!$D$5),"&lt;="&amp;Parámetros!$D$5,"&lt;="&amp;Listas!G810),
'Selección días no hábiles'!C:C,"X"),0)</f>
        <v>43709</v>
      </c>
      <c r="K810" s="113">
        <f>IF(I810=1,
IF(AND(OR(F810=0,F810=""),OR(G810=0,G810="")),Parámetros!$D$8-Parámetros!$B$8+1,
IF(AND(F810&lt;=Parámetros!$B$8,OR(G810&gt;Parámetros!$D$8,G810="",G810=0)),Parámetros!$D$8-Parámetros!$B$8+1,
IF(AND(F810&lt;=Parámetros!$B$8,G810&lt;=Parámetros!$D$8),IF(OR(G810="",G810=0),Parámetros!$D$8-Parámetros!$B$8+1,G810-Parámetros!$B$8+1),
IF(AND(F810&gt;Parámetros!$B$8,OR(G810&gt;Parámetros!$D$8,G810="",G810=0)),Parámetros!$D$8-F810+1,
IF(AND(F810&gt;Parámetros!$B$8,G810&lt;=Parámetros!$D$8),G810-F810+1))))),0)
-
IF(I810=1,
COUNTIFS('Selección días no hábiles'!A:A,
IF(OR(F810=0,F810="",F810&lt;Parámetros!$B$8),"&gt;="&amp;Parámetros!$B$8,"&gt;="&amp;Listas!F810),
'Selección días no hábiles'!A:A,
IF(OR(G810=0,G810="",G810&gt;=Parámetros!$D$8),"&lt;="&amp;Parámetros!$D$8,"&lt;="&amp;Listas!G810),
'Selección días no hábiles'!C:C,"X"),0)</f>
        <v>1</v>
      </c>
    </row>
    <row r="811" spans="1:11">
      <c r="A811" s="23"/>
      <c r="B811" s="152">
        <v>34403600</v>
      </c>
      <c r="C811" s="153" t="s">
        <v>990</v>
      </c>
      <c r="D811" s="153" t="s">
        <v>2017</v>
      </c>
      <c r="E811" s="154" t="s">
        <v>237</v>
      </c>
      <c r="F811" s="146">
        <v>0</v>
      </c>
      <c r="G811" s="146">
        <v>0</v>
      </c>
      <c r="H811" s="113">
        <f>+IF(AND(OR(F811="",F811=0),OR(G811="",G811=0)),1,IF(AND(OR(F811&lt;=Parámetros!$B$5,F811=0,F811=""),OR(G811&gt;Parámetros!$B$5,G811="",G811=0)),1,IF(AND(F811&gt;Parámetros!$B$5,F811&lt;=Parámetros!$D$5,OR(Listas!G811&gt;Parámetros!$B$5,G811="",G811=0)),1,0)))</f>
        <v>1</v>
      </c>
      <c r="I811" s="113">
        <f>+IF(AND(OR(F811="",F811=0),OR(G811="",G811=0)),1,IF(AND(OR(F811&lt;=Parámetros!$B$8,F811=0,F811=""),OR(G811&gt;Parámetros!$B$8,G811="",G811=0)),1,IF(AND(F811&gt;Parámetros!$B$8,F811&lt;=Parámetros!$D$8,OR(Listas!G811&gt;Parámetros!$B$8,G811="",G811=0)),1,0)))</f>
        <v>1</v>
      </c>
      <c r="J811" s="113">
        <f>IF(H811=1,
IF(AND(OR(F811=0,F811=""),OR(G811=0,G811="")),Parámetros!$D$5-Parámetros!$B$5+1,
IF(AND(OR(F811&lt;=Parámetros!$B$5,F811=0,F811=""),OR(G811&gt;Parámetros!$D$5,G811="",G811=0)),Parámetros!$D$5-Parámetros!$B$5+1,
IF(AND(OR(F811&lt;=Parámetros!$B$5,F811=0,F811=""),G811&lt;=Parámetros!$D$5),IF(OR(G811="",G811=0),Parámetros!$D$5-Parámetros!$B$5+1,G811-Parámetros!$B$5+1),
IF(AND(F811&gt;Parámetros!$B$5,OR(G811&gt;Parámetros!$D$5,G811="",G811=0)),Parámetros!$D$5-F811+1,
IF(AND(F811&gt;Parámetros!$B$5,G811&lt;=Parámetros!$D$5),G811-F811+1))))),0)
-
IF(H811=1,
COUNTIFS('Selección días no hábiles'!A:A,
IF(OR(F811=0,F811="",F811&lt;Parámetros!$B$5),"&gt;="&amp;Parámetros!$B$5,"&gt;="&amp;Listas!F811),
'Selección días no hábiles'!A:A,
IF(OR(G811=0,G811="",G811&gt;=Parámetros!$D$5),"&lt;="&amp;Parámetros!$D$5,"&lt;="&amp;Listas!G811),
'Selección días no hábiles'!C:C,"X"),0)</f>
        <v>43709</v>
      </c>
      <c r="K811" s="113">
        <f>IF(I811=1,
IF(AND(OR(F811=0,F811=""),OR(G811=0,G811="")),Parámetros!$D$8-Parámetros!$B$8+1,
IF(AND(F811&lt;=Parámetros!$B$8,OR(G811&gt;Parámetros!$D$8,G811="",G811=0)),Parámetros!$D$8-Parámetros!$B$8+1,
IF(AND(F811&lt;=Parámetros!$B$8,G811&lt;=Parámetros!$D$8),IF(OR(G811="",G811=0),Parámetros!$D$8-Parámetros!$B$8+1,G811-Parámetros!$B$8+1),
IF(AND(F811&gt;Parámetros!$B$8,OR(G811&gt;Parámetros!$D$8,G811="",G811=0)),Parámetros!$D$8-F811+1,
IF(AND(F811&gt;Parámetros!$B$8,G811&lt;=Parámetros!$D$8),G811-F811+1))))),0)
-
IF(I811=1,
COUNTIFS('Selección días no hábiles'!A:A,
IF(OR(F811=0,F811="",F811&lt;Parámetros!$B$8),"&gt;="&amp;Parámetros!$B$8,"&gt;="&amp;Listas!F811),
'Selección días no hábiles'!A:A,
IF(OR(G811=0,G811="",G811&gt;=Parámetros!$D$8),"&lt;="&amp;Parámetros!$D$8,"&lt;="&amp;Listas!G811),
'Selección días no hábiles'!C:C,"X"),0)</f>
        <v>1</v>
      </c>
    </row>
    <row r="812" spans="1:11">
      <c r="A812" s="23"/>
      <c r="B812" s="152">
        <v>26152582</v>
      </c>
      <c r="C812" s="153" t="s">
        <v>991</v>
      </c>
      <c r="D812" s="153" t="s">
        <v>1488</v>
      </c>
      <c r="E812" s="154" t="s">
        <v>237</v>
      </c>
      <c r="F812" s="146">
        <v>0</v>
      </c>
      <c r="G812" s="146">
        <v>0</v>
      </c>
      <c r="H812" s="113">
        <f>+IF(AND(OR(F812="",F812=0),OR(G812="",G812=0)),1,IF(AND(OR(F812&lt;=Parámetros!$B$5,F812=0,F812=""),OR(G812&gt;Parámetros!$B$5,G812="",G812=0)),1,IF(AND(F812&gt;Parámetros!$B$5,F812&lt;=Parámetros!$D$5,OR(Listas!G812&gt;Parámetros!$B$5,G812="",G812=0)),1,0)))</f>
        <v>1</v>
      </c>
      <c r="I812" s="113">
        <f>+IF(AND(OR(F812="",F812=0),OR(G812="",G812=0)),1,IF(AND(OR(F812&lt;=Parámetros!$B$8,F812=0,F812=""),OR(G812&gt;Parámetros!$B$8,G812="",G812=0)),1,IF(AND(F812&gt;Parámetros!$B$8,F812&lt;=Parámetros!$D$8,OR(Listas!G812&gt;Parámetros!$B$8,G812="",G812=0)),1,0)))</f>
        <v>1</v>
      </c>
      <c r="J812" s="113">
        <f>IF(H812=1,
IF(AND(OR(F812=0,F812=""),OR(G812=0,G812="")),Parámetros!$D$5-Parámetros!$B$5+1,
IF(AND(OR(F812&lt;=Parámetros!$B$5,F812=0,F812=""),OR(G812&gt;Parámetros!$D$5,G812="",G812=0)),Parámetros!$D$5-Parámetros!$B$5+1,
IF(AND(OR(F812&lt;=Parámetros!$B$5,F812=0,F812=""),G812&lt;=Parámetros!$D$5),IF(OR(G812="",G812=0),Parámetros!$D$5-Parámetros!$B$5+1,G812-Parámetros!$B$5+1),
IF(AND(F812&gt;Parámetros!$B$5,OR(G812&gt;Parámetros!$D$5,G812="",G812=0)),Parámetros!$D$5-F812+1,
IF(AND(F812&gt;Parámetros!$B$5,G812&lt;=Parámetros!$D$5),G812-F812+1))))),0)
-
IF(H812=1,
COUNTIFS('Selección días no hábiles'!A:A,
IF(OR(F812=0,F812="",F812&lt;Parámetros!$B$5),"&gt;="&amp;Parámetros!$B$5,"&gt;="&amp;Listas!F812),
'Selección días no hábiles'!A:A,
IF(OR(G812=0,G812="",G812&gt;=Parámetros!$D$5),"&lt;="&amp;Parámetros!$D$5,"&lt;="&amp;Listas!G812),
'Selección días no hábiles'!C:C,"X"),0)</f>
        <v>43709</v>
      </c>
      <c r="K812" s="113">
        <f>IF(I812=1,
IF(AND(OR(F812=0,F812=""),OR(G812=0,G812="")),Parámetros!$D$8-Parámetros!$B$8+1,
IF(AND(F812&lt;=Parámetros!$B$8,OR(G812&gt;Parámetros!$D$8,G812="",G812=0)),Parámetros!$D$8-Parámetros!$B$8+1,
IF(AND(F812&lt;=Parámetros!$B$8,G812&lt;=Parámetros!$D$8),IF(OR(G812="",G812=0),Parámetros!$D$8-Parámetros!$B$8+1,G812-Parámetros!$B$8+1),
IF(AND(F812&gt;Parámetros!$B$8,OR(G812&gt;Parámetros!$D$8,G812="",G812=0)),Parámetros!$D$8-F812+1,
IF(AND(F812&gt;Parámetros!$B$8,G812&lt;=Parámetros!$D$8),G812-F812+1))))),0)
-
IF(I812=1,
COUNTIFS('Selección días no hábiles'!A:A,
IF(OR(F812=0,F812="",F812&lt;Parámetros!$B$8),"&gt;="&amp;Parámetros!$B$8,"&gt;="&amp;Listas!F812),
'Selección días no hábiles'!A:A,
IF(OR(G812=0,G812="",G812&gt;=Parámetros!$D$8),"&lt;="&amp;Parámetros!$D$8,"&lt;="&amp;Listas!G812),
'Selección días no hábiles'!C:C,"X"),0)</f>
        <v>1</v>
      </c>
    </row>
    <row r="813" spans="1:11">
      <c r="A813" s="23"/>
      <c r="B813" s="152">
        <v>34688247</v>
      </c>
      <c r="C813" s="153" t="s">
        <v>992</v>
      </c>
      <c r="D813" s="153" t="s">
        <v>2018</v>
      </c>
      <c r="E813" s="154" t="s">
        <v>237</v>
      </c>
      <c r="F813" s="146">
        <v>0</v>
      </c>
      <c r="G813" s="146">
        <v>0</v>
      </c>
      <c r="H813" s="113">
        <f>+IF(AND(OR(F813="",F813=0),OR(G813="",G813=0)),1,IF(AND(OR(F813&lt;=Parámetros!$B$5,F813=0,F813=""),OR(G813&gt;Parámetros!$B$5,G813="",G813=0)),1,IF(AND(F813&gt;Parámetros!$B$5,F813&lt;=Parámetros!$D$5,OR(Listas!G813&gt;Parámetros!$B$5,G813="",G813=0)),1,0)))</f>
        <v>1</v>
      </c>
      <c r="I813" s="113">
        <f>+IF(AND(OR(F813="",F813=0),OR(G813="",G813=0)),1,IF(AND(OR(F813&lt;=Parámetros!$B$8,F813=0,F813=""),OR(G813&gt;Parámetros!$B$8,G813="",G813=0)),1,IF(AND(F813&gt;Parámetros!$B$8,F813&lt;=Parámetros!$D$8,OR(Listas!G813&gt;Parámetros!$B$8,G813="",G813=0)),1,0)))</f>
        <v>1</v>
      </c>
      <c r="J813" s="113">
        <f>IF(H813=1,
IF(AND(OR(F813=0,F813=""),OR(G813=0,G813="")),Parámetros!$D$5-Parámetros!$B$5+1,
IF(AND(OR(F813&lt;=Parámetros!$B$5,F813=0,F813=""),OR(G813&gt;Parámetros!$D$5,G813="",G813=0)),Parámetros!$D$5-Parámetros!$B$5+1,
IF(AND(OR(F813&lt;=Parámetros!$B$5,F813=0,F813=""),G813&lt;=Parámetros!$D$5),IF(OR(G813="",G813=0),Parámetros!$D$5-Parámetros!$B$5+1,G813-Parámetros!$B$5+1),
IF(AND(F813&gt;Parámetros!$B$5,OR(G813&gt;Parámetros!$D$5,G813="",G813=0)),Parámetros!$D$5-F813+1,
IF(AND(F813&gt;Parámetros!$B$5,G813&lt;=Parámetros!$D$5),G813-F813+1))))),0)
-
IF(H813=1,
COUNTIFS('Selección días no hábiles'!A:A,
IF(OR(F813=0,F813="",F813&lt;Parámetros!$B$5),"&gt;="&amp;Parámetros!$B$5,"&gt;="&amp;Listas!F813),
'Selección días no hábiles'!A:A,
IF(OR(G813=0,G813="",G813&gt;=Parámetros!$D$5),"&lt;="&amp;Parámetros!$D$5,"&lt;="&amp;Listas!G813),
'Selección días no hábiles'!C:C,"X"),0)</f>
        <v>43709</v>
      </c>
      <c r="K813" s="113">
        <f>IF(I813=1,
IF(AND(OR(F813=0,F813=""),OR(G813=0,G813="")),Parámetros!$D$8-Parámetros!$B$8+1,
IF(AND(F813&lt;=Parámetros!$B$8,OR(G813&gt;Parámetros!$D$8,G813="",G813=0)),Parámetros!$D$8-Parámetros!$B$8+1,
IF(AND(F813&lt;=Parámetros!$B$8,G813&lt;=Parámetros!$D$8),IF(OR(G813="",G813=0),Parámetros!$D$8-Parámetros!$B$8+1,G813-Parámetros!$B$8+1),
IF(AND(F813&gt;Parámetros!$B$8,OR(G813&gt;Parámetros!$D$8,G813="",G813=0)),Parámetros!$D$8-F813+1,
IF(AND(F813&gt;Parámetros!$B$8,G813&lt;=Parámetros!$D$8),G813-F813+1))))),0)
-
IF(I813=1,
COUNTIFS('Selección días no hábiles'!A:A,
IF(OR(F813=0,F813="",F813&lt;Parámetros!$B$8),"&gt;="&amp;Parámetros!$B$8,"&gt;="&amp;Listas!F813),
'Selección días no hábiles'!A:A,
IF(OR(G813=0,G813="",G813&gt;=Parámetros!$D$8),"&lt;="&amp;Parámetros!$D$8,"&lt;="&amp;Listas!G813),
'Selección días no hábiles'!C:C,"X"),0)</f>
        <v>1</v>
      </c>
    </row>
    <row r="814" spans="1:11">
      <c r="A814" s="23"/>
      <c r="B814" s="152" t="s">
        <v>278</v>
      </c>
      <c r="C814" s="153" t="s">
        <v>993</v>
      </c>
      <c r="D814" s="153" t="s">
        <v>2019</v>
      </c>
      <c r="E814" s="154" t="s">
        <v>237</v>
      </c>
      <c r="F814" s="146">
        <v>0</v>
      </c>
      <c r="G814" s="146">
        <v>0</v>
      </c>
      <c r="H814" s="113">
        <f>+IF(AND(OR(F814="",F814=0),OR(G814="",G814=0)),1,IF(AND(OR(F814&lt;=Parámetros!$B$5,F814=0,F814=""),OR(G814&gt;Parámetros!$B$5,G814="",G814=0)),1,IF(AND(F814&gt;Parámetros!$B$5,F814&lt;=Parámetros!$D$5,OR(Listas!G814&gt;Parámetros!$B$5,G814="",G814=0)),1,0)))</f>
        <v>1</v>
      </c>
      <c r="I814" s="113">
        <f>+IF(AND(OR(F814="",F814=0),OR(G814="",G814=0)),1,IF(AND(OR(F814&lt;=Parámetros!$B$8,F814=0,F814=""),OR(G814&gt;Parámetros!$B$8,G814="",G814=0)),1,IF(AND(F814&gt;Parámetros!$B$8,F814&lt;=Parámetros!$D$8,OR(Listas!G814&gt;Parámetros!$B$8,G814="",G814=0)),1,0)))</f>
        <v>1</v>
      </c>
      <c r="J814" s="113">
        <f>IF(H814=1,
IF(AND(OR(F814=0,F814=""),OR(G814=0,G814="")),Parámetros!$D$5-Parámetros!$B$5+1,
IF(AND(OR(F814&lt;=Parámetros!$B$5,F814=0,F814=""),OR(G814&gt;Parámetros!$D$5,G814="",G814=0)),Parámetros!$D$5-Parámetros!$B$5+1,
IF(AND(OR(F814&lt;=Parámetros!$B$5,F814=0,F814=""),G814&lt;=Parámetros!$D$5),IF(OR(G814="",G814=0),Parámetros!$D$5-Parámetros!$B$5+1,G814-Parámetros!$B$5+1),
IF(AND(F814&gt;Parámetros!$B$5,OR(G814&gt;Parámetros!$D$5,G814="",G814=0)),Parámetros!$D$5-F814+1,
IF(AND(F814&gt;Parámetros!$B$5,G814&lt;=Parámetros!$D$5),G814-F814+1))))),0)
-
IF(H814=1,
COUNTIFS('Selección días no hábiles'!A:A,
IF(OR(F814=0,F814="",F814&lt;Parámetros!$B$5),"&gt;="&amp;Parámetros!$B$5,"&gt;="&amp;Listas!F814),
'Selección días no hábiles'!A:A,
IF(OR(G814=0,G814="",G814&gt;=Parámetros!$D$5),"&lt;="&amp;Parámetros!$D$5,"&lt;="&amp;Listas!G814),
'Selección días no hábiles'!C:C,"X"),0)</f>
        <v>43709</v>
      </c>
      <c r="K814" s="113">
        <f>IF(I814=1,
IF(AND(OR(F814=0,F814=""),OR(G814=0,G814="")),Parámetros!$D$8-Parámetros!$B$8+1,
IF(AND(F814&lt;=Parámetros!$B$8,OR(G814&gt;Parámetros!$D$8,G814="",G814=0)),Parámetros!$D$8-Parámetros!$B$8+1,
IF(AND(F814&lt;=Parámetros!$B$8,G814&lt;=Parámetros!$D$8),IF(OR(G814="",G814=0),Parámetros!$D$8-Parámetros!$B$8+1,G814-Parámetros!$B$8+1),
IF(AND(F814&gt;Parámetros!$B$8,OR(G814&gt;Parámetros!$D$8,G814="",G814=0)),Parámetros!$D$8-F814+1,
IF(AND(F814&gt;Parámetros!$B$8,G814&lt;=Parámetros!$D$8),G814-F814+1))))),0)
-
IF(I814=1,
COUNTIFS('Selección días no hábiles'!A:A,
IF(OR(F814=0,F814="",F814&lt;Parámetros!$B$8),"&gt;="&amp;Parámetros!$B$8,"&gt;="&amp;Listas!F814),
'Selección días no hábiles'!A:A,
IF(OR(G814=0,G814="",G814&gt;=Parámetros!$D$8),"&lt;="&amp;Parámetros!$D$8,"&lt;="&amp;Listas!G814),
'Selección días no hábiles'!C:C,"X"),0)</f>
        <v>1</v>
      </c>
    </row>
    <row r="815" spans="1:11">
      <c r="A815" s="23"/>
      <c r="B815" s="152">
        <v>28104536</v>
      </c>
      <c r="C815" s="153" t="s">
        <v>54</v>
      </c>
      <c r="D815" s="153" t="s">
        <v>2020</v>
      </c>
      <c r="E815" s="154" t="s">
        <v>237</v>
      </c>
      <c r="F815" s="146">
        <v>0</v>
      </c>
      <c r="G815" s="146">
        <v>0</v>
      </c>
      <c r="H815" s="113">
        <f>+IF(AND(OR(F815="",F815=0),OR(G815="",G815=0)),1,IF(AND(OR(F815&lt;=Parámetros!$B$5,F815=0,F815=""),OR(G815&gt;Parámetros!$B$5,G815="",G815=0)),1,IF(AND(F815&gt;Parámetros!$B$5,F815&lt;=Parámetros!$D$5,OR(Listas!G815&gt;Parámetros!$B$5,G815="",G815=0)),1,0)))</f>
        <v>1</v>
      </c>
      <c r="I815" s="113">
        <f>+IF(AND(OR(F815="",F815=0),OR(G815="",G815=0)),1,IF(AND(OR(F815&lt;=Parámetros!$B$8,F815=0,F815=""),OR(G815&gt;Parámetros!$B$8,G815="",G815=0)),1,IF(AND(F815&gt;Parámetros!$B$8,F815&lt;=Parámetros!$D$8,OR(Listas!G815&gt;Parámetros!$B$8,G815="",G815=0)),1,0)))</f>
        <v>1</v>
      </c>
      <c r="J815" s="113">
        <f>IF(H815=1,
IF(AND(OR(F815=0,F815=""),OR(G815=0,G815="")),Parámetros!$D$5-Parámetros!$B$5+1,
IF(AND(OR(F815&lt;=Parámetros!$B$5,F815=0,F815=""),OR(G815&gt;Parámetros!$D$5,G815="",G815=0)),Parámetros!$D$5-Parámetros!$B$5+1,
IF(AND(OR(F815&lt;=Parámetros!$B$5,F815=0,F815=""),G815&lt;=Parámetros!$D$5),IF(OR(G815="",G815=0),Parámetros!$D$5-Parámetros!$B$5+1,G815-Parámetros!$B$5+1),
IF(AND(F815&gt;Parámetros!$B$5,OR(G815&gt;Parámetros!$D$5,G815="",G815=0)),Parámetros!$D$5-F815+1,
IF(AND(F815&gt;Parámetros!$B$5,G815&lt;=Parámetros!$D$5),G815-F815+1))))),0)
-
IF(H815=1,
COUNTIFS('Selección días no hábiles'!A:A,
IF(OR(F815=0,F815="",F815&lt;Parámetros!$B$5),"&gt;="&amp;Parámetros!$B$5,"&gt;="&amp;Listas!F815),
'Selección días no hábiles'!A:A,
IF(OR(G815=0,G815="",G815&gt;=Parámetros!$D$5),"&lt;="&amp;Parámetros!$D$5,"&lt;="&amp;Listas!G815),
'Selección días no hábiles'!C:C,"X"),0)</f>
        <v>43709</v>
      </c>
      <c r="K815" s="113">
        <f>IF(I815=1,
IF(AND(OR(F815=0,F815=""),OR(G815=0,G815="")),Parámetros!$D$8-Parámetros!$B$8+1,
IF(AND(F815&lt;=Parámetros!$B$8,OR(G815&gt;Parámetros!$D$8,G815="",G815=0)),Parámetros!$D$8-Parámetros!$B$8+1,
IF(AND(F815&lt;=Parámetros!$B$8,G815&lt;=Parámetros!$D$8),IF(OR(G815="",G815=0),Parámetros!$D$8-Parámetros!$B$8+1,G815-Parámetros!$B$8+1),
IF(AND(F815&gt;Parámetros!$B$8,OR(G815&gt;Parámetros!$D$8,G815="",G815=0)),Parámetros!$D$8-F815+1,
IF(AND(F815&gt;Parámetros!$B$8,G815&lt;=Parámetros!$D$8),G815-F815+1))))),0)
-
IF(I815=1,
COUNTIFS('Selección días no hábiles'!A:A,
IF(OR(F815=0,F815="",F815&lt;Parámetros!$B$8),"&gt;="&amp;Parámetros!$B$8,"&gt;="&amp;Listas!F815),
'Selección días no hábiles'!A:A,
IF(OR(G815=0,G815="",G815&gt;=Parámetros!$D$8),"&lt;="&amp;Parámetros!$D$8,"&lt;="&amp;Listas!G815),
'Selección días no hábiles'!C:C,"X"),0)</f>
        <v>1</v>
      </c>
    </row>
    <row r="816" spans="1:11">
      <c r="A816" s="23"/>
      <c r="B816" s="152">
        <v>28416125</v>
      </c>
      <c r="C816" s="153" t="s">
        <v>54</v>
      </c>
      <c r="D816" s="153" t="s">
        <v>2021</v>
      </c>
      <c r="E816" s="154" t="s">
        <v>237</v>
      </c>
      <c r="F816" s="146">
        <v>0</v>
      </c>
      <c r="G816" s="146">
        <v>0</v>
      </c>
      <c r="H816" s="113">
        <f>+IF(AND(OR(F816="",F816=0),OR(G816="",G816=0)),1,IF(AND(OR(F816&lt;=Parámetros!$B$5,F816=0,F816=""),OR(G816&gt;Parámetros!$B$5,G816="",G816=0)),1,IF(AND(F816&gt;Parámetros!$B$5,F816&lt;=Parámetros!$D$5,OR(Listas!G816&gt;Parámetros!$B$5,G816="",G816=0)),1,0)))</f>
        <v>1</v>
      </c>
      <c r="I816" s="113">
        <f>+IF(AND(OR(F816="",F816=0),OR(G816="",G816=0)),1,IF(AND(OR(F816&lt;=Parámetros!$B$8,F816=0,F816=""),OR(G816&gt;Parámetros!$B$8,G816="",G816=0)),1,IF(AND(F816&gt;Parámetros!$B$8,F816&lt;=Parámetros!$D$8,OR(Listas!G816&gt;Parámetros!$B$8,G816="",G816=0)),1,0)))</f>
        <v>1</v>
      </c>
      <c r="J816" s="113">
        <f>IF(H816=1,
IF(AND(OR(F816=0,F816=""),OR(G816=0,G816="")),Parámetros!$D$5-Parámetros!$B$5+1,
IF(AND(OR(F816&lt;=Parámetros!$B$5,F816=0,F816=""),OR(G816&gt;Parámetros!$D$5,G816="",G816=0)),Parámetros!$D$5-Parámetros!$B$5+1,
IF(AND(OR(F816&lt;=Parámetros!$B$5,F816=0,F816=""),G816&lt;=Parámetros!$D$5),IF(OR(G816="",G816=0),Parámetros!$D$5-Parámetros!$B$5+1,G816-Parámetros!$B$5+1),
IF(AND(F816&gt;Parámetros!$B$5,OR(G816&gt;Parámetros!$D$5,G816="",G816=0)),Parámetros!$D$5-F816+1,
IF(AND(F816&gt;Parámetros!$B$5,G816&lt;=Parámetros!$D$5),G816-F816+1))))),0)
-
IF(H816=1,
COUNTIFS('Selección días no hábiles'!A:A,
IF(OR(F816=0,F816="",F816&lt;Parámetros!$B$5),"&gt;="&amp;Parámetros!$B$5,"&gt;="&amp;Listas!F816),
'Selección días no hábiles'!A:A,
IF(OR(G816=0,G816="",G816&gt;=Parámetros!$D$5),"&lt;="&amp;Parámetros!$D$5,"&lt;="&amp;Listas!G816),
'Selección días no hábiles'!C:C,"X"),0)</f>
        <v>43709</v>
      </c>
      <c r="K816" s="113">
        <f>IF(I816=1,
IF(AND(OR(F816=0,F816=""),OR(G816=0,G816="")),Parámetros!$D$8-Parámetros!$B$8+1,
IF(AND(F816&lt;=Parámetros!$B$8,OR(G816&gt;Parámetros!$D$8,G816="",G816=0)),Parámetros!$D$8-Parámetros!$B$8+1,
IF(AND(F816&lt;=Parámetros!$B$8,G816&lt;=Parámetros!$D$8),IF(OR(G816="",G816=0),Parámetros!$D$8-Parámetros!$B$8+1,G816-Parámetros!$B$8+1),
IF(AND(F816&gt;Parámetros!$B$8,OR(G816&gt;Parámetros!$D$8,G816="",G816=0)),Parámetros!$D$8-F816+1,
IF(AND(F816&gt;Parámetros!$B$8,G816&lt;=Parámetros!$D$8),G816-F816+1))))),0)
-
IF(I816=1,
COUNTIFS('Selección días no hábiles'!A:A,
IF(OR(F816=0,F816="",F816&lt;Parámetros!$B$8),"&gt;="&amp;Parámetros!$B$8,"&gt;="&amp;Listas!F816),
'Selección días no hábiles'!A:A,
IF(OR(G816=0,G816="",G816&gt;=Parámetros!$D$8),"&lt;="&amp;Parámetros!$D$8,"&lt;="&amp;Listas!G816),
'Selección días no hábiles'!C:C,"X"),0)</f>
        <v>1</v>
      </c>
    </row>
    <row r="817" spans="1:11">
      <c r="A817" s="23"/>
      <c r="B817" s="152">
        <v>29048499</v>
      </c>
      <c r="C817" s="153" t="s">
        <v>54</v>
      </c>
      <c r="D817" s="153" t="s">
        <v>2022</v>
      </c>
      <c r="E817" s="154" t="s">
        <v>237</v>
      </c>
      <c r="F817" s="146">
        <v>0</v>
      </c>
      <c r="G817" s="146">
        <v>0</v>
      </c>
      <c r="H817" s="113">
        <f>+IF(AND(OR(F817="",F817=0),OR(G817="",G817=0)),1,IF(AND(OR(F817&lt;=Parámetros!$B$5,F817=0,F817=""),OR(G817&gt;Parámetros!$B$5,G817="",G817=0)),1,IF(AND(F817&gt;Parámetros!$B$5,F817&lt;=Parámetros!$D$5,OR(Listas!G817&gt;Parámetros!$B$5,G817="",G817=0)),1,0)))</f>
        <v>1</v>
      </c>
      <c r="I817" s="113">
        <f>+IF(AND(OR(F817="",F817=0),OR(G817="",G817=0)),1,IF(AND(OR(F817&lt;=Parámetros!$B$8,F817=0,F817=""),OR(G817&gt;Parámetros!$B$8,G817="",G817=0)),1,IF(AND(F817&gt;Parámetros!$B$8,F817&lt;=Parámetros!$D$8,OR(Listas!G817&gt;Parámetros!$B$8,G817="",G817=0)),1,0)))</f>
        <v>1</v>
      </c>
      <c r="J817" s="113">
        <f>IF(H817=1,
IF(AND(OR(F817=0,F817=""),OR(G817=0,G817="")),Parámetros!$D$5-Parámetros!$B$5+1,
IF(AND(OR(F817&lt;=Parámetros!$B$5,F817=0,F817=""),OR(G817&gt;Parámetros!$D$5,G817="",G817=0)),Parámetros!$D$5-Parámetros!$B$5+1,
IF(AND(OR(F817&lt;=Parámetros!$B$5,F817=0,F817=""),G817&lt;=Parámetros!$D$5),IF(OR(G817="",G817=0),Parámetros!$D$5-Parámetros!$B$5+1,G817-Parámetros!$B$5+1),
IF(AND(F817&gt;Parámetros!$B$5,OR(G817&gt;Parámetros!$D$5,G817="",G817=0)),Parámetros!$D$5-F817+1,
IF(AND(F817&gt;Parámetros!$B$5,G817&lt;=Parámetros!$D$5),G817-F817+1))))),0)
-
IF(H817=1,
COUNTIFS('Selección días no hábiles'!A:A,
IF(OR(F817=0,F817="",F817&lt;Parámetros!$B$5),"&gt;="&amp;Parámetros!$B$5,"&gt;="&amp;Listas!F817),
'Selección días no hábiles'!A:A,
IF(OR(G817=0,G817="",G817&gt;=Parámetros!$D$5),"&lt;="&amp;Parámetros!$D$5,"&lt;="&amp;Listas!G817),
'Selección días no hábiles'!C:C,"X"),0)</f>
        <v>43709</v>
      </c>
      <c r="K817" s="113">
        <f>IF(I817=1,
IF(AND(OR(F817=0,F817=""),OR(G817=0,G817="")),Parámetros!$D$8-Parámetros!$B$8+1,
IF(AND(F817&lt;=Parámetros!$B$8,OR(G817&gt;Parámetros!$D$8,G817="",G817=0)),Parámetros!$D$8-Parámetros!$B$8+1,
IF(AND(F817&lt;=Parámetros!$B$8,G817&lt;=Parámetros!$D$8),IF(OR(G817="",G817=0),Parámetros!$D$8-Parámetros!$B$8+1,G817-Parámetros!$B$8+1),
IF(AND(F817&gt;Parámetros!$B$8,OR(G817&gt;Parámetros!$D$8,G817="",G817=0)),Parámetros!$D$8-F817+1,
IF(AND(F817&gt;Parámetros!$B$8,G817&lt;=Parámetros!$D$8),G817-F817+1))))),0)
-
IF(I817=1,
COUNTIFS('Selección días no hábiles'!A:A,
IF(OR(F817=0,F817="",F817&lt;Parámetros!$B$8),"&gt;="&amp;Parámetros!$B$8,"&gt;="&amp;Listas!F817),
'Selección días no hábiles'!A:A,
IF(OR(G817=0,G817="",G817&gt;=Parámetros!$D$8),"&lt;="&amp;Parámetros!$D$8,"&lt;="&amp;Listas!G817),
'Selección días no hábiles'!C:C,"X"),0)</f>
        <v>1</v>
      </c>
    </row>
    <row r="818" spans="1:11">
      <c r="A818" s="23"/>
      <c r="B818" s="152">
        <v>29223311</v>
      </c>
      <c r="C818" s="153" t="s">
        <v>994</v>
      </c>
      <c r="D818" s="153" t="s">
        <v>2023</v>
      </c>
      <c r="E818" s="154" t="s">
        <v>237</v>
      </c>
      <c r="F818" s="146">
        <v>0</v>
      </c>
      <c r="G818" s="146">
        <v>0</v>
      </c>
      <c r="H818" s="113">
        <f>+IF(AND(OR(F818="",F818=0),OR(G818="",G818=0)),1,IF(AND(OR(F818&lt;=Parámetros!$B$5,F818=0,F818=""),OR(G818&gt;Parámetros!$B$5,G818="",G818=0)),1,IF(AND(F818&gt;Parámetros!$B$5,F818&lt;=Parámetros!$D$5,OR(Listas!G818&gt;Parámetros!$B$5,G818="",G818=0)),1,0)))</f>
        <v>1</v>
      </c>
      <c r="I818" s="113">
        <f>+IF(AND(OR(F818="",F818=0),OR(G818="",G818=0)),1,IF(AND(OR(F818&lt;=Parámetros!$B$8,F818=0,F818=""),OR(G818&gt;Parámetros!$B$8,G818="",G818=0)),1,IF(AND(F818&gt;Parámetros!$B$8,F818&lt;=Parámetros!$D$8,OR(Listas!G818&gt;Parámetros!$B$8,G818="",G818=0)),1,0)))</f>
        <v>1</v>
      </c>
      <c r="J818" s="113">
        <f>IF(H818=1,
IF(AND(OR(F818=0,F818=""),OR(G818=0,G818="")),Parámetros!$D$5-Parámetros!$B$5+1,
IF(AND(OR(F818&lt;=Parámetros!$B$5,F818=0,F818=""),OR(G818&gt;Parámetros!$D$5,G818="",G818=0)),Parámetros!$D$5-Parámetros!$B$5+1,
IF(AND(OR(F818&lt;=Parámetros!$B$5,F818=0,F818=""),G818&lt;=Parámetros!$D$5),IF(OR(G818="",G818=0),Parámetros!$D$5-Parámetros!$B$5+1,G818-Parámetros!$B$5+1),
IF(AND(F818&gt;Parámetros!$B$5,OR(G818&gt;Parámetros!$D$5,G818="",G818=0)),Parámetros!$D$5-F818+1,
IF(AND(F818&gt;Parámetros!$B$5,G818&lt;=Parámetros!$D$5),G818-F818+1))))),0)
-
IF(H818=1,
COUNTIFS('Selección días no hábiles'!A:A,
IF(OR(F818=0,F818="",F818&lt;Parámetros!$B$5),"&gt;="&amp;Parámetros!$B$5,"&gt;="&amp;Listas!F818),
'Selección días no hábiles'!A:A,
IF(OR(G818=0,G818="",G818&gt;=Parámetros!$D$5),"&lt;="&amp;Parámetros!$D$5,"&lt;="&amp;Listas!G818),
'Selección días no hábiles'!C:C,"X"),0)</f>
        <v>43709</v>
      </c>
      <c r="K818" s="113">
        <f>IF(I818=1,
IF(AND(OR(F818=0,F818=""),OR(G818=0,G818="")),Parámetros!$D$8-Parámetros!$B$8+1,
IF(AND(F818&lt;=Parámetros!$B$8,OR(G818&gt;Parámetros!$D$8,G818="",G818=0)),Parámetros!$D$8-Parámetros!$B$8+1,
IF(AND(F818&lt;=Parámetros!$B$8,G818&lt;=Parámetros!$D$8),IF(OR(G818="",G818=0),Parámetros!$D$8-Parámetros!$B$8+1,G818-Parámetros!$B$8+1),
IF(AND(F818&gt;Parámetros!$B$8,OR(G818&gt;Parámetros!$D$8,G818="",G818=0)),Parámetros!$D$8-F818+1,
IF(AND(F818&gt;Parámetros!$B$8,G818&lt;=Parámetros!$D$8),G818-F818+1))))),0)
-
IF(I818=1,
COUNTIFS('Selección días no hábiles'!A:A,
IF(OR(F818=0,F818="",F818&lt;Parámetros!$B$8),"&gt;="&amp;Parámetros!$B$8,"&gt;="&amp;Listas!F818),
'Selección días no hábiles'!A:A,
IF(OR(G818=0,G818="",G818&gt;=Parámetros!$D$8),"&lt;="&amp;Parámetros!$D$8,"&lt;="&amp;Listas!G818),
'Selección días no hábiles'!C:C,"X"),0)</f>
        <v>1</v>
      </c>
    </row>
    <row r="819" spans="1:11">
      <c r="A819" s="23"/>
      <c r="B819" s="152">
        <v>27838103</v>
      </c>
      <c r="C819" s="153" t="s">
        <v>995</v>
      </c>
      <c r="D819" s="153" t="s">
        <v>2024</v>
      </c>
      <c r="E819" s="154" t="s">
        <v>237</v>
      </c>
      <c r="F819" s="146">
        <v>0</v>
      </c>
      <c r="G819" s="146">
        <v>0</v>
      </c>
      <c r="H819" s="113">
        <f>+IF(AND(OR(F819="",F819=0),OR(G819="",G819=0)),1,IF(AND(OR(F819&lt;=Parámetros!$B$5,F819=0,F819=""),OR(G819&gt;Parámetros!$B$5,G819="",G819=0)),1,IF(AND(F819&gt;Parámetros!$B$5,F819&lt;=Parámetros!$D$5,OR(Listas!G819&gt;Parámetros!$B$5,G819="",G819=0)),1,0)))</f>
        <v>1</v>
      </c>
      <c r="I819" s="113">
        <f>+IF(AND(OR(F819="",F819=0),OR(G819="",G819=0)),1,IF(AND(OR(F819&lt;=Parámetros!$B$8,F819=0,F819=""),OR(G819&gt;Parámetros!$B$8,G819="",G819=0)),1,IF(AND(F819&gt;Parámetros!$B$8,F819&lt;=Parámetros!$D$8,OR(Listas!G819&gt;Parámetros!$B$8,G819="",G819=0)),1,0)))</f>
        <v>1</v>
      </c>
      <c r="J819" s="113">
        <f>IF(H819=1,
IF(AND(OR(F819=0,F819=""),OR(G819=0,G819="")),Parámetros!$D$5-Parámetros!$B$5+1,
IF(AND(OR(F819&lt;=Parámetros!$B$5,F819=0,F819=""),OR(G819&gt;Parámetros!$D$5,G819="",G819=0)),Parámetros!$D$5-Parámetros!$B$5+1,
IF(AND(OR(F819&lt;=Parámetros!$B$5,F819=0,F819=""),G819&lt;=Parámetros!$D$5),IF(OR(G819="",G819=0),Parámetros!$D$5-Parámetros!$B$5+1,G819-Parámetros!$B$5+1),
IF(AND(F819&gt;Parámetros!$B$5,OR(G819&gt;Parámetros!$D$5,G819="",G819=0)),Parámetros!$D$5-F819+1,
IF(AND(F819&gt;Parámetros!$B$5,G819&lt;=Parámetros!$D$5),G819-F819+1))))),0)
-
IF(H819=1,
COUNTIFS('Selección días no hábiles'!A:A,
IF(OR(F819=0,F819="",F819&lt;Parámetros!$B$5),"&gt;="&amp;Parámetros!$B$5,"&gt;="&amp;Listas!F819),
'Selección días no hábiles'!A:A,
IF(OR(G819=0,G819="",G819&gt;=Parámetros!$D$5),"&lt;="&amp;Parámetros!$D$5,"&lt;="&amp;Listas!G819),
'Selección días no hábiles'!C:C,"X"),0)</f>
        <v>43709</v>
      </c>
      <c r="K819" s="113">
        <f>IF(I819=1,
IF(AND(OR(F819=0,F819=""),OR(G819=0,G819="")),Parámetros!$D$8-Parámetros!$B$8+1,
IF(AND(F819&lt;=Parámetros!$B$8,OR(G819&gt;Parámetros!$D$8,G819="",G819=0)),Parámetros!$D$8-Parámetros!$B$8+1,
IF(AND(F819&lt;=Parámetros!$B$8,G819&lt;=Parámetros!$D$8),IF(OR(G819="",G819=0),Parámetros!$D$8-Parámetros!$B$8+1,G819-Parámetros!$B$8+1),
IF(AND(F819&gt;Parámetros!$B$8,OR(G819&gt;Parámetros!$D$8,G819="",G819=0)),Parámetros!$D$8-F819+1,
IF(AND(F819&gt;Parámetros!$B$8,G819&lt;=Parámetros!$D$8),G819-F819+1))))),0)
-
IF(I819=1,
COUNTIFS('Selección días no hábiles'!A:A,
IF(OR(F819=0,F819="",F819&lt;Parámetros!$B$8),"&gt;="&amp;Parámetros!$B$8,"&gt;="&amp;Listas!F819),
'Selección días no hábiles'!A:A,
IF(OR(G819=0,G819="",G819&gt;=Parámetros!$D$8),"&lt;="&amp;Parámetros!$D$8,"&lt;="&amp;Listas!G819),
'Selección días no hábiles'!C:C,"X"),0)</f>
        <v>1</v>
      </c>
    </row>
    <row r="820" spans="1:11">
      <c r="A820" s="23"/>
      <c r="B820" s="152">
        <v>31017617</v>
      </c>
      <c r="C820" s="153" t="s">
        <v>996</v>
      </c>
      <c r="D820" s="153" t="s">
        <v>194</v>
      </c>
      <c r="E820" s="154" t="s">
        <v>237</v>
      </c>
      <c r="F820" s="146">
        <v>0</v>
      </c>
      <c r="G820" s="146">
        <v>0</v>
      </c>
      <c r="H820" s="113">
        <f>+IF(AND(OR(F820="",F820=0),OR(G820="",G820=0)),1,IF(AND(OR(F820&lt;=Parámetros!$B$5,F820=0,F820=""),OR(G820&gt;Parámetros!$B$5,G820="",G820=0)),1,IF(AND(F820&gt;Parámetros!$B$5,F820&lt;=Parámetros!$D$5,OR(Listas!G820&gt;Parámetros!$B$5,G820="",G820=0)),1,0)))</f>
        <v>1</v>
      </c>
      <c r="I820" s="113">
        <f>+IF(AND(OR(F820="",F820=0),OR(G820="",G820=0)),1,IF(AND(OR(F820&lt;=Parámetros!$B$8,F820=0,F820=""),OR(G820&gt;Parámetros!$B$8,G820="",G820=0)),1,IF(AND(F820&gt;Parámetros!$B$8,F820&lt;=Parámetros!$D$8,OR(Listas!G820&gt;Parámetros!$B$8,G820="",G820=0)),1,0)))</f>
        <v>1</v>
      </c>
      <c r="J820" s="113">
        <f>IF(H820=1,
IF(AND(OR(F820=0,F820=""),OR(G820=0,G820="")),Parámetros!$D$5-Parámetros!$B$5+1,
IF(AND(OR(F820&lt;=Parámetros!$B$5,F820=0,F820=""),OR(G820&gt;Parámetros!$D$5,G820="",G820=0)),Parámetros!$D$5-Parámetros!$B$5+1,
IF(AND(OR(F820&lt;=Parámetros!$B$5,F820=0,F820=""),G820&lt;=Parámetros!$D$5),IF(OR(G820="",G820=0),Parámetros!$D$5-Parámetros!$B$5+1,G820-Parámetros!$B$5+1),
IF(AND(F820&gt;Parámetros!$B$5,OR(G820&gt;Parámetros!$D$5,G820="",G820=0)),Parámetros!$D$5-F820+1,
IF(AND(F820&gt;Parámetros!$B$5,G820&lt;=Parámetros!$D$5),G820-F820+1))))),0)
-
IF(H820=1,
COUNTIFS('Selección días no hábiles'!A:A,
IF(OR(F820=0,F820="",F820&lt;Parámetros!$B$5),"&gt;="&amp;Parámetros!$B$5,"&gt;="&amp;Listas!F820),
'Selección días no hábiles'!A:A,
IF(OR(G820=0,G820="",G820&gt;=Parámetros!$D$5),"&lt;="&amp;Parámetros!$D$5,"&lt;="&amp;Listas!G820),
'Selección días no hábiles'!C:C,"X"),0)</f>
        <v>43709</v>
      </c>
      <c r="K820" s="113">
        <f>IF(I820=1,
IF(AND(OR(F820=0,F820=""),OR(G820=0,G820="")),Parámetros!$D$8-Parámetros!$B$8+1,
IF(AND(F820&lt;=Parámetros!$B$8,OR(G820&gt;Parámetros!$D$8,G820="",G820=0)),Parámetros!$D$8-Parámetros!$B$8+1,
IF(AND(F820&lt;=Parámetros!$B$8,G820&lt;=Parámetros!$D$8),IF(OR(G820="",G820=0),Parámetros!$D$8-Parámetros!$B$8+1,G820-Parámetros!$B$8+1),
IF(AND(F820&gt;Parámetros!$B$8,OR(G820&gt;Parámetros!$D$8,G820="",G820=0)),Parámetros!$D$8-F820+1,
IF(AND(F820&gt;Parámetros!$B$8,G820&lt;=Parámetros!$D$8),G820-F820+1))))),0)
-
IF(I820=1,
COUNTIFS('Selección días no hábiles'!A:A,
IF(OR(F820=0,F820="",F820&lt;Parámetros!$B$8),"&gt;="&amp;Parámetros!$B$8,"&gt;="&amp;Listas!F820),
'Selección días no hábiles'!A:A,
IF(OR(G820=0,G820="",G820&gt;=Parámetros!$D$8),"&lt;="&amp;Parámetros!$D$8,"&lt;="&amp;Listas!G820),
'Selección días no hábiles'!C:C,"X"),0)</f>
        <v>1</v>
      </c>
    </row>
    <row r="821" spans="1:11">
      <c r="A821" s="23"/>
      <c r="B821" s="152">
        <v>30164205</v>
      </c>
      <c r="C821" s="153" t="s">
        <v>733</v>
      </c>
      <c r="D821" s="153" t="s">
        <v>2025</v>
      </c>
      <c r="E821" s="154" t="s">
        <v>237</v>
      </c>
      <c r="F821" s="146">
        <v>0</v>
      </c>
      <c r="G821" s="146">
        <v>0</v>
      </c>
      <c r="H821" s="113">
        <f>+IF(AND(OR(F821="",F821=0),OR(G821="",G821=0)),1,IF(AND(OR(F821&lt;=Parámetros!$B$5,F821=0,F821=""),OR(G821&gt;Parámetros!$B$5,G821="",G821=0)),1,IF(AND(F821&gt;Parámetros!$B$5,F821&lt;=Parámetros!$D$5,OR(Listas!G821&gt;Parámetros!$B$5,G821="",G821=0)),1,0)))</f>
        <v>1</v>
      </c>
      <c r="I821" s="113">
        <f>+IF(AND(OR(F821="",F821=0),OR(G821="",G821=0)),1,IF(AND(OR(F821&lt;=Parámetros!$B$8,F821=0,F821=""),OR(G821&gt;Parámetros!$B$8,G821="",G821=0)),1,IF(AND(F821&gt;Parámetros!$B$8,F821&lt;=Parámetros!$D$8,OR(Listas!G821&gt;Parámetros!$B$8,G821="",G821=0)),1,0)))</f>
        <v>1</v>
      </c>
      <c r="J821" s="113">
        <f>IF(H821=1,
IF(AND(OR(F821=0,F821=""),OR(G821=0,G821="")),Parámetros!$D$5-Parámetros!$B$5+1,
IF(AND(OR(F821&lt;=Parámetros!$B$5,F821=0,F821=""),OR(G821&gt;Parámetros!$D$5,G821="",G821=0)),Parámetros!$D$5-Parámetros!$B$5+1,
IF(AND(OR(F821&lt;=Parámetros!$B$5,F821=0,F821=""),G821&lt;=Parámetros!$D$5),IF(OR(G821="",G821=0),Parámetros!$D$5-Parámetros!$B$5+1,G821-Parámetros!$B$5+1),
IF(AND(F821&gt;Parámetros!$B$5,OR(G821&gt;Parámetros!$D$5,G821="",G821=0)),Parámetros!$D$5-F821+1,
IF(AND(F821&gt;Parámetros!$B$5,G821&lt;=Parámetros!$D$5),G821-F821+1))))),0)
-
IF(H821=1,
COUNTIFS('Selección días no hábiles'!A:A,
IF(OR(F821=0,F821="",F821&lt;Parámetros!$B$5),"&gt;="&amp;Parámetros!$B$5,"&gt;="&amp;Listas!F821),
'Selección días no hábiles'!A:A,
IF(OR(G821=0,G821="",G821&gt;=Parámetros!$D$5),"&lt;="&amp;Parámetros!$D$5,"&lt;="&amp;Listas!G821),
'Selección días no hábiles'!C:C,"X"),0)</f>
        <v>43709</v>
      </c>
      <c r="K821" s="113">
        <f>IF(I821=1,
IF(AND(OR(F821=0,F821=""),OR(G821=0,G821="")),Parámetros!$D$8-Parámetros!$B$8+1,
IF(AND(F821&lt;=Parámetros!$B$8,OR(G821&gt;Parámetros!$D$8,G821="",G821=0)),Parámetros!$D$8-Parámetros!$B$8+1,
IF(AND(F821&lt;=Parámetros!$B$8,G821&lt;=Parámetros!$D$8),IF(OR(G821="",G821=0),Parámetros!$D$8-Parámetros!$B$8+1,G821-Parámetros!$B$8+1),
IF(AND(F821&gt;Parámetros!$B$8,OR(G821&gt;Parámetros!$D$8,G821="",G821=0)),Parámetros!$D$8-F821+1,
IF(AND(F821&gt;Parámetros!$B$8,G821&lt;=Parámetros!$D$8),G821-F821+1))))),0)
-
IF(I821=1,
COUNTIFS('Selección días no hábiles'!A:A,
IF(OR(F821=0,F821="",F821&lt;Parámetros!$B$8),"&gt;="&amp;Parámetros!$B$8,"&gt;="&amp;Listas!F821),
'Selección días no hábiles'!A:A,
IF(OR(G821=0,G821="",G821&gt;=Parámetros!$D$8),"&lt;="&amp;Parámetros!$D$8,"&lt;="&amp;Listas!G821),
'Selección días no hábiles'!C:C,"X"),0)</f>
        <v>1</v>
      </c>
    </row>
    <row r="822" spans="1:11">
      <c r="A822" s="23"/>
      <c r="B822" s="152">
        <v>32930250</v>
      </c>
      <c r="C822" s="153" t="s">
        <v>481</v>
      </c>
      <c r="D822" s="153" t="s">
        <v>2026</v>
      </c>
      <c r="E822" s="154" t="s">
        <v>237</v>
      </c>
      <c r="F822" s="146">
        <v>0</v>
      </c>
      <c r="G822" s="146">
        <v>0</v>
      </c>
      <c r="H822" s="113">
        <f>+IF(AND(OR(F822="",F822=0),OR(G822="",G822=0)),1,IF(AND(OR(F822&lt;=Parámetros!$B$5,F822=0,F822=""),OR(G822&gt;Parámetros!$B$5,G822="",G822=0)),1,IF(AND(F822&gt;Parámetros!$B$5,F822&lt;=Parámetros!$D$5,OR(Listas!G822&gt;Parámetros!$B$5,G822="",G822=0)),1,0)))</f>
        <v>1</v>
      </c>
      <c r="I822" s="113">
        <f>+IF(AND(OR(F822="",F822=0),OR(G822="",G822=0)),1,IF(AND(OR(F822&lt;=Parámetros!$B$8,F822=0,F822=""),OR(G822&gt;Parámetros!$B$8,G822="",G822=0)),1,IF(AND(F822&gt;Parámetros!$B$8,F822&lt;=Parámetros!$D$8,OR(Listas!G822&gt;Parámetros!$B$8,G822="",G822=0)),1,0)))</f>
        <v>1</v>
      </c>
      <c r="J822" s="113">
        <f>IF(H822=1,
IF(AND(OR(F822=0,F822=""),OR(G822=0,G822="")),Parámetros!$D$5-Parámetros!$B$5+1,
IF(AND(OR(F822&lt;=Parámetros!$B$5,F822=0,F822=""),OR(G822&gt;Parámetros!$D$5,G822="",G822=0)),Parámetros!$D$5-Parámetros!$B$5+1,
IF(AND(OR(F822&lt;=Parámetros!$B$5,F822=0,F822=""),G822&lt;=Parámetros!$D$5),IF(OR(G822="",G822=0),Parámetros!$D$5-Parámetros!$B$5+1,G822-Parámetros!$B$5+1),
IF(AND(F822&gt;Parámetros!$B$5,OR(G822&gt;Parámetros!$D$5,G822="",G822=0)),Parámetros!$D$5-F822+1,
IF(AND(F822&gt;Parámetros!$B$5,G822&lt;=Parámetros!$D$5),G822-F822+1))))),0)
-
IF(H822=1,
COUNTIFS('Selección días no hábiles'!A:A,
IF(OR(F822=0,F822="",F822&lt;Parámetros!$B$5),"&gt;="&amp;Parámetros!$B$5,"&gt;="&amp;Listas!F822),
'Selección días no hábiles'!A:A,
IF(OR(G822=0,G822="",G822&gt;=Parámetros!$D$5),"&lt;="&amp;Parámetros!$D$5,"&lt;="&amp;Listas!G822),
'Selección días no hábiles'!C:C,"X"),0)</f>
        <v>43709</v>
      </c>
      <c r="K822" s="113">
        <f>IF(I822=1,
IF(AND(OR(F822=0,F822=""),OR(G822=0,G822="")),Parámetros!$D$8-Parámetros!$B$8+1,
IF(AND(F822&lt;=Parámetros!$B$8,OR(G822&gt;Parámetros!$D$8,G822="",G822=0)),Parámetros!$D$8-Parámetros!$B$8+1,
IF(AND(F822&lt;=Parámetros!$B$8,G822&lt;=Parámetros!$D$8),IF(OR(G822="",G822=0),Parámetros!$D$8-Parámetros!$B$8+1,G822-Parámetros!$B$8+1),
IF(AND(F822&gt;Parámetros!$B$8,OR(G822&gt;Parámetros!$D$8,G822="",G822=0)),Parámetros!$D$8-F822+1,
IF(AND(F822&gt;Parámetros!$B$8,G822&lt;=Parámetros!$D$8),G822-F822+1))))),0)
-
IF(I822=1,
COUNTIFS('Selección días no hábiles'!A:A,
IF(OR(F822=0,F822="",F822&lt;Parámetros!$B$8),"&gt;="&amp;Parámetros!$B$8,"&gt;="&amp;Listas!F822),
'Selección días no hábiles'!A:A,
IF(OR(G822=0,G822="",G822&gt;=Parámetros!$D$8),"&lt;="&amp;Parámetros!$D$8,"&lt;="&amp;Listas!G822),
'Selección días no hábiles'!C:C,"X"),0)</f>
        <v>1</v>
      </c>
    </row>
    <row r="823" spans="1:11">
      <c r="A823" s="23"/>
      <c r="B823" s="152">
        <v>35652263</v>
      </c>
      <c r="C823" s="153" t="s">
        <v>997</v>
      </c>
      <c r="D823" s="153" t="s">
        <v>2027</v>
      </c>
      <c r="E823" s="154" t="s">
        <v>237</v>
      </c>
      <c r="F823" s="146">
        <v>0</v>
      </c>
      <c r="G823" s="146">
        <v>0</v>
      </c>
      <c r="H823" s="113">
        <f>+IF(AND(OR(F823="",F823=0),OR(G823="",G823=0)),1,IF(AND(OR(F823&lt;=Parámetros!$B$5,F823=0,F823=""),OR(G823&gt;Parámetros!$B$5,G823="",G823=0)),1,IF(AND(F823&gt;Parámetros!$B$5,F823&lt;=Parámetros!$D$5,OR(Listas!G823&gt;Parámetros!$B$5,G823="",G823=0)),1,0)))</f>
        <v>1</v>
      </c>
      <c r="I823" s="113">
        <f>+IF(AND(OR(F823="",F823=0),OR(G823="",G823=0)),1,IF(AND(OR(F823&lt;=Parámetros!$B$8,F823=0,F823=""),OR(G823&gt;Parámetros!$B$8,G823="",G823=0)),1,IF(AND(F823&gt;Parámetros!$B$8,F823&lt;=Parámetros!$D$8,OR(Listas!G823&gt;Parámetros!$B$8,G823="",G823=0)),1,0)))</f>
        <v>1</v>
      </c>
      <c r="J823" s="113">
        <f>IF(H823=1,
IF(AND(OR(F823=0,F823=""),OR(G823=0,G823="")),Parámetros!$D$5-Parámetros!$B$5+1,
IF(AND(OR(F823&lt;=Parámetros!$B$5,F823=0,F823=""),OR(G823&gt;Parámetros!$D$5,G823="",G823=0)),Parámetros!$D$5-Parámetros!$B$5+1,
IF(AND(OR(F823&lt;=Parámetros!$B$5,F823=0,F823=""),G823&lt;=Parámetros!$D$5),IF(OR(G823="",G823=0),Parámetros!$D$5-Parámetros!$B$5+1,G823-Parámetros!$B$5+1),
IF(AND(F823&gt;Parámetros!$B$5,OR(G823&gt;Parámetros!$D$5,G823="",G823=0)),Parámetros!$D$5-F823+1,
IF(AND(F823&gt;Parámetros!$B$5,G823&lt;=Parámetros!$D$5),G823-F823+1))))),0)
-
IF(H823=1,
COUNTIFS('Selección días no hábiles'!A:A,
IF(OR(F823=0,F823="",F823&lt;Parámetros!$B$5),"&gt;="&amp;Parámetros!$B$5,"&gt;="&amp;Listas!F823),
'Selección días no hábiles'!A:A,
IF(OR(G823=0,G823="",G823&gt;=Parámetros!$D$5),"&lt;="&amp;Parámetros!$D$5,"&lt;="&amp;Listas!G823),
'Selección días no hábiles'!C:C,"X"),0)</f>
        <v>43709</v>
      </c>
      <c r="K823" s="113">
        <f>IF(I823=1,
IF(AND(OR(F823=0,F823=""),OR(G823=0,G823="")),Parámetros!$D$8-Parámetros!$B$8+1,
IF(AND(F823&lt;=Parámetros!$B$8,OR(G823&gt;Parámetros!$D$8,G823="",G823=0)),Parámetros!$D$8-Parámetros!$B$8+1,
IF(AND(F823&lt;=Parámetros!$B$8,G823&lt;=Parámetros!$D$8),IF(OR(G823="",G823=0),Parámetros!$D$8-Parámetros!$B$8+1,G823-Parámetros!$B$8+1),
IF(AND(F823&gt;Parámetros!$B$8,OR(G823&gt;Parámetros!$D$8,G823="",G823=0)),Parámetros!$D$8-F823+1,
IF(AND(F823&gt;Parámetros!$B$8,G823&lt;=Parámetros!$D$8),G823-F823+1))))),0)
-
IF(I823=1,
COUNTIFS('Selección días no hábiles'!A:A,
IF(OR(F823=0,F823="",F823&lt;Parámetros!$B$8),"&gt;="&amp;Parámetros!$B$8,"&gt;="&amp;Listas!F823),
'Selección días no hábiles'!A:A,
IF(OR(G823=0,G823="",G823&gt;=Parámetros!$D$8),"&lt;="&amp;Parámetros!$D$8,"&lt;="&amp;Listas!G823),
'Selección días no hábiles'!C:C,"X"),0)</f>
        <v>1</v>
      </c>
    </row>
    <row r="824" spans="1:11">
      <c r="A824" s="23"/>
      <c r="B824" s="152">
        <v>93258253</v>
      </c>
      <c r="C824" s="153" t="s">
        <v>450</v>
      </c>
      <c r="D824" s="153" t="s">
        <v>1448</v>
      </c>
      <c r="E824" s="154" t="s">
        <v>237</v>
      </c>
      <c r="F824" s="146">
        <v>0</v>
      </c>
      <c r="G824" s="146">
        <v>0</v>
      </c>
      <c r="H824" s="113">
        <f>+IF(AND(OR(F824="",F824=0),OR(G824="",G824=0)),1,IF(AND(OR(F824&lt;=Parámetros!$B$5,F824=0,F824=""),OR(G824&gt;Parámetros!$B$5,G824="",G824=0)),1,IF(AND(F824&gt;Parámetros!$B$5,F824&lt;=Parámetros!$D$5,OR(Listas!G824&gt;Parámetros!$B$5,G824="",G824=0)),1,0)))</f>
        <v>1</v>
      </c>
      <c r="I824" s="113">
        <f>+IF(AND(OR(F824="",F824=0),OR(G824="",G824=0)),1,IF(AND(OR(F824&lt;=Parámetros!$B$8,F824=0,F824=""),OR(G824&gt;Parámetros!$B$8,G824="",G824=0)),1,IF(AND(F824&gt;Parámetros!$B$8,F824&lt;=Parámetros!$D$8,OR(Listas!G824&gt;Parámetros!$B$8,G824="",G824=0)),1,0)))</f>
        <v>1</v>
      </c>
      <c r="J824" s="113">
        <f>IF(H824=1,
IF(AND(OR(F824=0,F824=""),OR(G824=0,G824="")),Parámetros!$D$5-Parámetros!$B$5+1,
IF(AND(OR(F824&lt;=Parámetros!$B$5,F824=0,F824=""),OR(G824&gt;Parámetros!$D$5,G824="",G824=0)),Parámetros!$D$5-Parámetros!$B$5+1,
IF(AND(OR(F824&lt;=Parámetros!$B$5,F824=0,F824=""),G824&lt;=Parámetros!$D$5),IF(OR(G824="",G824=0),Parámetros!$D$5-Parámetros!$B$5+1,G824-Parámetros!$B$5+1),
IF(AND(F824&gt;Parámetros!$B$5,OR(G824&gt;Parámetros!$D$5,G824="",G824=0)),Parámetros!$D$5-F824+1,
IF(AND(F824&gt;Parámetros!$B$5,G824&lt;=Parámetros!$D$5),G824-F824+1))))),0)
-
IF(H824=1,
COUNTIFS('Selección días no hábiles'!A:A,
IF(OR(F824=0,F824="",F824&lt;Parámetros!$B$5),"&gt;="&amp;Parámetros!$B$5,"&gt;="&amp;Listas!F824),
'Selección días no hábiles'!A:A,
IF(OR(G824=0,G824="",G824&gt;=Parámetros!$D$5),"&lt;="&amp;Parámetros!$D$5,"&lt;="&amp;Listas!G824),
'Selección días no hábiles'!C:C,"X"),0)</f>
        <v>43709</v>
      </c>
      <c r="K824" s="113">
        <f>IF(I824=1,
IF(AND(OR(F824=0,F824=""),OR(G824=0,G824="")),Parámetros!$D$8-Parámetros!$B$8+1,
IF(AND(F824&lt;=Parámetros!$B$8,OR(G824&gt;Parámetros!$D$8,G824="",G824=0)),Parámetros!$D$8-Parámetros!$B$8+1,
IF(AND(F824&lt;=Parámetros!$B$8,G824&lt;=Parámetros!$D$8),IF(OR(G824="",G824=0),Parámetros!$D$8-Parámetros!$B$8+1,G824-Parámetros!$B$8+1),
IF(AND(F824&gt;Parámetros!$B$8,OR(G824&gt;Parámetros!$D$8,G824="",G824=0)),Parámetros!$D$8-F824+1,
IF(AND(F824&gt;Parámetros!$B$8,G824&lt;=Parámetros!$D$8),G824-F824+1))))),0)
-
IF(I824=1,
COUNTIFS('Selección días no hábiles'!A:A,
IF(OR(F824=0,F824="",F824&lt;Parámetros!$B$8),"&gt;="&amp;Parámetros!$B$8,"&gt;="&amp;Listas!F824),
'Selección días no hábiles'!A:A,
IF(OR(G824=0,G824="",G824&gt;=Parámetros!$D$8),"&lt;="&amp;Parámetros!$D$8,"&lt;="&amp;Listas!G824),
'Selección días no hábiles'!C:C,"X"),0)</f>
        <v>1</v>
      </c>
    </row>
    <row r="825" spans="1:11">
      <c r="A825" s="23"/>
      <c r="B825" s="152">
        <v>26610469</v>
      </c>
      <c r="C825" s="153" t="s">
        <v>998</v>
      </c>
      <c r="D825" s="153" t="s">
        <v>2028</v>
      </c>
      <c r="E825" s="154" t="s">
        <v>237</v>
      </c>
      <c r="F825" s="146">
        <v>0</v>
      </c>
      <c r="G825" s="146">
        <v>0</v>
      </c>
      <c r="H825" s="113">
        <f>+IF(AND(OR(F825="",F825=0),OR(G825="",G825=0)),1,IF(AND(OR(F825&lt;=Parámetros!$B$5,F825=0,F825=""),OR(G825&gt;Parámetros!$B$5,G825="",G825=0)),1,IF(AND(F825&gt;Parámetros!$B$5,F825&lt;=Parámetros!$D$5,OR(Listas!G825&gt;Parámetros!$B$5,G825="",G825=0)),1,0)))</f>
        <v>1</v>
      </c>
      <c r="I825" s="113">
        <f>+IF(AND(OR(F825="",F825=0),OR(G825="",G825=0)),1,IF(AND(OR(F825&lt;=Parámetros!$B$8,F825=0,F825=""),OR(G825&gt;Parámetros!$B$8,G825="",G825=0)),1,IF(AND(F825&gt;Parámetros!$B$8,F825&lt;=Parámetros!$D$8,OR(Listas!G825&gt;Parámetros!$B$8,G825="",G825=0)),1,0)))</f>
        <v>1</v>
      </c>
      <c r="J825" s="113">
        <f>IF(H825=1,
IF(AND(OR(F825=0,F825=""),OR(G825=0,G825="")),Parámetros!$D$5-Parámetros!$B$5+1,
IF(AND(OR(F825&lt;=Parámetros!$B$5,F825=0,F825=""),OR(G825&gt;Parámetros!$D$5,G825="",G825=0)),Parámetros!$D$5-Parámetros!$B$5+1,
IF(AND(OR(F825&lt;=Parámetros!$B$5,F825=0,F825=""),G825&lt;=Parámetros!$D$5),IF(OR(G825="",G825=0),Parámetros!$D$5-Parámetros!$B$5+1,G825-Parámetros!$B$5+1),
IF(AND(F825&gt;Parámetros!$B$5,OR(G825&gt;Parámetros!$D$5,G825="",G825=0)),Parámetros!$D$5-F825+1,
IF(AND(F825&gt;Parámetros!$B$5,G825&lt;=Parámetros!$D$5),G825-F825+1))))),0)
-
IF(H825=1,
COUNTIFS('Selección días no hábiles'!A:A,
IF(OR(F825=0,F825="",F825&lt;Parámetros!$B$5),"&gt;="&amp;Parámetros!$B$5,"&gt;="&amp;Listas!F825),
'Selección días no hábiles'!A:A,
IF(OR(G825=0,G825="",G825&gt;=Parámetros!$D$5),"&lt;="&amp;Parámetros!$D$5,"&lt;="&amp;Listas!G825),
'Selección días no hábiles'!C:C,"X"),0)</f>
        <v>43709</v>
      </c>
      <c r="K825" s="113">
        <f>IF(I825=1,
IF(AND(OR(F825=0,F825=""),OR(G825=0,G825="")),Parámetros!$D$8-Parámetros!$B$8+1,
IF(AND(F825&lt;=Parámetros!$B$8,OR(G825&gt;Parámetros!$D$8,G825="",G825=0)),Parámetros!$D$8-Parámetros!$B$8+1,
IF(AND(F825&lt;=Parámetros!$B$8,G825&lt;=Parámetros!$D$8),IF(OR(G825="",G825=0),Parámetros!$D$8-Parámetros!$B$8+1,G825-Parámetros!$B$8+1),
IF(AND(F825&gt;Parámetros!$B$8,OR(G825&gt;Parámetros!$D$8,G825="",G825=0)),Parámetros!$D$8-F825+1,
IF(AND(F825&gt;Parámetros!$B$8,G825&lt;=Parámetros!$D$8),G825-F825+1))))),0)
-
IF(I825=1,
COUNTIFS('Selección días no hábiles'!A:A,
IF(OR(F825=0,F825="",F825&lt;Parámetros!$B$8),"&gt;="&amp;Parámetros!$B$8,"&gt;="&amp;Listas!F825),
'Selección días no hábiles'!A:A,
IF(OR(G825=0,G825="",G825&gt;=Parámetros!$D$8),"&lt;="&amp;Parámetros!$D$8,"&lt;="&amp;Listas!G825),
'Selección días no hábiles'!C:C,"X"),0)</f>
        <v>1</v>
      </c>
    </row>
    <row r="826" spans="1:11">
      <c r="A826" s="23"/>
      <c r="B826" s="152">
        <v>21415515</v>
      </c>
      <c r="C826" s="153" t="s">
        <v>64</v>
      </c>
      <c r="D826" s="153" t="s">
        <v>2029</v>
      </c>
      <c r="E826" s="154" t="s">
        <v>237</v>
      </c>
      <c r="F826" s="146">
        <v>0</v>
      </c>
      <c r="G826" s="146">
        <v>0</v>
      </c>
      <c r="H826" s="113">
        <f>+IF(AND(OR(F826="",F826=0),OR(G826="",G826=0)),1,IF(AND(OR(F826&lt;=Parámetros!$B$5,F826=0,F826=""),OR(G826&gt;Parámetros!$B$5,G826="",G826=0)),1,IF(AND(F826&gt;Parámetros!$B$5,F826&lt;=Parámetros!$D$5,OR(Listas!G826&gt;Parámetros!$B$5,G826="",G826=0)),1,0)))</f>
        <v>1</v>
      </c>
      <c r="I826" s="113">
        <f>+IF(AND(OR(F826="",F826=0),OR(G826="",G826=0)),1,IF(AND(OR(F826&lt;=Parámetros!$B$8,F826=0,F826=""),OR(G826&gt;Parámetros!$B$8,G826="",G826=0)),1,IF(AND(F826&gt;Parámetros!$B$8,F826&lt;=Parámetros!$D$8,OR(Listas!G826&gt;Parámetros!$B$8,G826="",G826=0)),1,0)))</f>
        <v>1</v>
      </c>
      <c r="J826" s="113">
        <f>IF(H826=1,
IF(AND(OR(F826=0,F826=""),OR(G826=0,G826="")),Parámetros!$D$5-Parámetros!$B$5+1,
IF(AND(OR(F826&lt;=Parámetros!$B$5,F826=0,F826=""),OR(G826&gt;Parámetros!$D$5,G826="",G826=0)),Parámetros!$D$5-Parámetros!$B$5+1,
IF(AND(OR(F826&lt;=Parámetros!$B$5,F826=0,F826=""),G826&lt;=Parámetros!$D$5),IF(OR(G826="",G826=0),Parámetros!$D$5-Parámetros!$B$5+1,G826-Parámetros!$B$5+1),
IF(AND(F826&gt;Parámetros!$B$5,OR(G826&gt;Parámetros!$D$5,G826="",G826=0)),Parámetros!$D$5-F826+1,
IF(AND(F826&gt;Parámetros!$B$5,G826&lt;=Parámetros!$D$5),G826-F826+1))))),0)
-
IF(H826=1,
COUNTIFS('Selección días no hábiles'!A:A,
IF(OR(F826=0,F826="",F826&lt;Parámetros!$B$5),"&gt;="&amp;Parámetros!$B$5,"&gt;="&amp;Listas!F826),
'Selección días no hábiles'!A:A,
IF(OR(G826=0,G826="",G826&gt;=Parámetros!$D$5),"&lt;="&amp;Parámetros!$D$5,"&lt;="&amp;Listas!G826),
'Selección días no hábiles'!C:C,"X"),0)</f>
        <v>43709</v>
      </c>
      <c r="K826" s="113">
        <f>IF(I826=1,
IF(AND(OR(F826=0,F826=""),OR(G826=0,G826="")),Parámetros!$D$8-Parámetros!$B$8+1,
IF(AND(F826&lt;=Parámetros!$B$8,OR(G826&gt;Parámetros!$D$8,G826="",G826=0)),Parámetros!$D$8-Parámetros!$B$8+1,
IF(AND(F826&lt;=Parámetros!$B$8,G826&lt;=Parámetros!$D$8),IF(OR(G826="",G826=0),Parámetros!$D$8-Parámetros!$B$8+1,G826-Parámetros!$B$8+1),
IF(AND(F826&gt;Parámetros!$B$8,OR(G826&gt;Parámetros!$D$8,G826="",G826=0)),Parámetros!$D$8-F826+1,
IF(AND(F826&gt;Parámetros!$B$8,G826&lt;=Parámetros!$D$8),G826-F826+1))))),0)
-
IF(I826=1,
COUNTIFS('Selección días no hábiles'!A:A,
IF(OR(F826=0,F826="",F826&lt;Parámetros!$B$8),"&gt;="&amp;Parámetros!$B$8,"&gt;="&amp;Listas!F826),
'Selección días no hábiles'!A:A,
IF(OR(G826=0,G826="",G826&gt;=Parámetros!$D$8),"&lt;="&amp;Parámetros!$D$8,"&lt;="&amp;Listas!G826),
'Selección días no hábiles'!C:C,"X"),0)</f>
        <v>1</v>
      </c>
    </row>
    <row r="827" spans="1:11">
      <c r="A827" s="23"/>
      <c r="B827" s="152">
        <v>35440959</v>
      </c>
      <c r="C827" s="153" t="s">
        <v>999</v>
      </c>
      <c r="D827" s="153" t="s">
        <v>2030</v>
      </c>
      <c r="E827" s="154" t="s">
        <v>237</v>
      </c>
      <c r="F827" s="146">
        <v>0</v>
      </c>
      <c r="G827" s="146">
        <v>0</v>
      </c>
      <c r="H827" s="113">
        <f>+IF(AND(OR(F827="",F827=0),OR(G827="",G827=0)),1,IF(AND(OR(F827&lt;=Parámetros!$B$5,F827=0,F827=""),OR(G827&gt;Parámetros!$B$5,G827="",G827=0)),1,IF(AND(F827&gt;Parámetros!$B$5,F827&lt;=Parámetros!$D$5,OR(Listas!G827&gt;Parámetros!$B$5,G827="",G827=0)),1,0)))</f>
        <v>1</v>
      </c>
      <c r="I827" s="113">
        <f>+IF(AND(OR(F827="",F827=0),OR(G827="",G827=0)),1,IF(AND(OR(F827&lt;=Parámetros!$B$8,F827=0,F827=""),OR(G827&gt;Parámetros!$B$8,G827="",G827=0)),1,IF(AND(F827&gt;Parámetros!$B$8,F827&lt;=Parámetros!$D$8,OR(Listas!G827&gt;Parámetros!$B$8,G827="",G827=0)),1,0)))</f>
        <v>1</v>
      </c>
      <c r="J827" s="113">
        <f>IF(H827=1,
IF(AND(OR(F827=0,F827=""),OR(G827=0,G827="")),Parámetros!$D$5-Parámetros!$B$5+1,
IF(AND(OR(F827&lt;=Parámetros!$B$5,F827=0,F827=""),OR(G827&gt;Parámetros!$D$5,G827="",G827=0)),Parámetros!$D$5-Parámetros!$B$5+1,
IF(AND(OR(F827&lt;=Parámetros!$B$5,F827=0,F827=""),G827&lt;=Parámetros!$D$5),IF(OR(G827="",G827=0),Parámetros!$D$5-Parámetros!$B$5+1,G827-Parámetros!$B$5+1),
IF(AND(F827&gt;Parámetros!$B$5,OR(G827&gt;Parámetros!$D$5,G827="",G827=0)),Parámetros!$D$5-F827+1,
IF(AND(F827&gt;Parámetros!$B$5,G827&lt;=Parámetros!$D$5),G827-F827+1))))),0)
-
IF(H827=1,
COUNTIFS('Selección días no hábiles'!A:A,
IF(OR(F827=0,F827="",F827&lt;Parámetros!$B$5),"&gt;="&amp;Parámetros!$B$5,"&gt;="&amp;Listas!F827),
'Selección días no hábiles'!A:A,
IF(OR(G827=0,G827="",G827&gt;=Parámetros!$D$5),"&lt;="&amp;Parámetros!$D$5,"&lt;="&amp;Listas!G827),
'Selección días no hábiles'!C:C,"X"),0)</f>
        <v>43709</v>
      </c>
      <c r="K827" s="113">
        <f>IF(I827=1,
IF(AND(OR(F827=0,F827=""),OR(G827=0,G827="")),Parámetros!$D$8-Parámetros!$B$8+1,
IF(AND(F827&lt;=Parámetros!$B$8,OR(G827&gt;Parámetros!$D$8,G827="",G827=0)),Parámetros!$D$8-Parámetros!$B$8+1,
IF(AND(F827&lt;=Parámetros!$B$8,G827&lt;=Parámetros!$D$8),IF(OR(G827="",G827=0),Parámetros!$D$8-Parámetros!$B$8+1,G827-Parámetros!$B$8+1),
IF(AND(F827&gt;Parámetros!$B$8,OR(G827&gt;Parámetros!$D$8,G827="",G827=0)),Parámetros!$D$8-F827+1,
IF(AND(F827&gt;Parámetros!$B$8,G827&lt;=Parámetros!$D$8),G827-F827+1))))),0)
-
IF(I827=1,
COUNTIFS('Selección días no hábiles'!A:A,
IF(OR(F827=0,F827="",F827&lt;Parámetros!$B$8),"&gt;="&amp;Parámetros!$B$8,"&gt;="&amp;Listas!F827),
'Selección días no hábiles'!A:A,
IF(OR(G827=0,G827="",G827&gt;=Parámetros!$D$8),"&lt;="&amp;Parámetros!$D$8,"&lt;="&amp;Listas!G827),
'Selección días no hábiles'!C:C,"X"),0)</f>
        <v>1</v>
      </c>
    </row>
    <row r="828" spans="1:11">
      <c r="A828" s="23"/>
      <c r="B828" s="152">
        <v>30489354</v>
      </c>
      <c r="C828" s="153" t="s">
        <v>1000</v>
      </c>
      <c r="D828" s="153" t="s">
        <v>2031</v>
      </c>
      <c r="E828" s="154" t="s">
        <v>237</v>
      </c>
      <c r="F828" s="146">
        <v>0</v>
      </c>
      <c r="G828" s="146">
        <v>0</v>
      </c>
      <c r="H828" s="113">
        <f>+IF(AND(OR(F828="",F828=0),OR(G828="",G828=0)),1,IF(AND(OR(F828&lt;=Parámetros!$B$5,F828=0,F828=""),OR(G828&gt;Parámetros!$B$5,G828="",G828=0)),1,IF(AND(F828&gt;Parámetros!$B$5,F828&lt;=Parámetros!$D$5,OR(Listas!G828&gt;Parámetros!$B$5,G828="",G828=0)),1,0)))</f>
        <v>1</v>
      </c>
      <c r="I828" s="113">
        <f>+IF(AND(OR(F828="",F828=0),OR(G828="",G828=0)),1,IF(AND(OR(F828&lt;=Parámetros!$B$8,F828=0,F828=""),OR(G828&gt;Parámetros!$B$8,G828="",G828=0)),1,IF(AND(F828&gt;Parámetros!$B$8,F828&lt;=Parámetros!$D$8,OR(Listas!G828&gt;Parámetros!$B$8,G828="",G828=0)),1,0)))</f>
        <v>1</v>
      </c>
      <c r="J828" s="113">
        <f>IF(H828=1,
IF(AND(OR(F828=0,F828=""),OR(G828=0,G828="")),Parámetros!$D$5-Parámetros!$B$5+1,
IF(AND(OR(F828&lt;=Parámetros!$B$5,F828=0,F828=""),OR(G828&gt;Parámetros!$D$5,G828="",G828=0)),Parámetros!$D$5-Parámetros!$B$5+1,
IF(AND(OR(F828&lt;=Parámetros!$B$5,F828=0,F828=""),G828&lt;=Parámetros!$D$5),IF(OR(G828="",G828=0),Parámetros!$D$5-Parámetros!$B$5+1,G828-Parámetros!$B$5+1),
IF(AND(F828&gt;Parámetros!$B$5,OR(G828&gt;Parámetros!$D$5,G828="",G828=0)),Parámetros!$D$5-F828+1,
IF(AND(F828&gt;Parámetros!$B$5,G828&lt;=Parámetros!$D$5),G828-F828+1))))),0)
-
IF(H828=1,
COUNTIFS('Selección días no hábiles'!A:A,
IF(OR(F828=0,F828="",F828&lt;Parámetros!$B$5),"&gt;="&amp;Parámetros!$B$5,"&gt;="&amp;Listas!F828),
'Selección días no hábiles'!A:A,
IF(OR(G828=0,G828="",G828&gt;=Parámetros!$D$5),"&lt;="&amp;Parámetros!$D$5,"&lt;="&amp;Listas!G828),
'Selección días no hábiles'!C:C,"X"),0)</f>
        <v>43709</v>
      </c>
      <c r="K828" s="113">
        <f>IF(I828=1,
IF(AND(OR(F828=0,F828=""),OR(G828=0,G828="")),Parámetros!$D$8-Parámetros!$B$8+1,
IF(AND(F828&lt;=Parámetros!$B$8,OR(G828&gt;Parámetros!$D$8,G828="",G828=0)),Parámetros!$D$8-Parámetros!$B$8+1,
IF(AND(F828&lt;=Parámetros!$B$8,G828&lt;=Parámetros!$D$8),IF(OR(G828="",G828=0),Parámetros!$D$8-Parámetros!$B$8+1,G828-Parámetros!$B$8+1),
IF(AND(F828&gt;Parámetros!$B$8,OR(G828&gt;Parámetros!$D$8,G828="",G828=0)),Parámetros!$D$8-F828+1,
IF(AND(F828&gt;Parámetros!$B$8,G828&lt;=Parámetros!$D$8),G828-F828+1))))),0)
-
IF(I828=1,
COUNTIFS('Selección días no hábiles'!A:A,
IF(OR(F828=0,F828="",F828&lt;Parámetros!$B$8),"&gt;="&amp;Parámetros!$B$8,"&gt;="&amp;Listas!F828),
'Selección días no hábiles'!A:A,
IF(OR(G828=0,G828="",G828&gt;=Parámetros!$D$8),"&lt;="&amp;Parámetros!$D$8,"&lt;="&amp;Listas!G828),
'Selección días no hábiles'!C:C,"X"),0)</f>
        <v>1</v>
      </c>
    </row>
    <row r="829" spans="1:11">
      <c r="A829" s="23"/>
      <c r="B829" s="152">
        <v>22329496</v>
      </c>
      <c r="C829" s="153" t="s">
        <v>1001</v>
      </c>
      <c r="D829" s="153" t="s">
        <v>2032</v>
      </c>
      <c r="E829" s="154" t="s">
        <v>237</v>
      </c>
      <c r="F829" s="146">
        <v>0</v>
      </c>
      <c r="G829" s="146">
        <v>0</v>
      </c>
      <c r="H829" s="113">
        <f>+IF(AND(OR(F829="",F829=0),OR(G829="",G829=0)),1,IF(AND(OR(F829&lt;=Parámetros!$B$5,F829=0,F829=""),OR(G829&gt;Parámetros!$B$5,G829="",G829=0)),1,IF(AND(F829&gt;Parámetros!$B$5,F829&lt;=Parámetros!$D$5,OR(Listas!G829&gt;Parámetros!$B$5,G829="",G829=0)),1,0)))</f>
        <v>1</v>
      </c>
      <c r="I829" s="113">
        <f>+IF(AND(OR(F829="",F829=0),OR(G829="",G829=0)),1,IF(AND(OR(F829&lt;=Parámetros!$B$8,F829=0,F829=""),OR(G829&gt;Parámetros!$B$8,G829="",G829=0)),1,IF(AND(F829&gt;Parámetros!$B$8,F829&lt;=Parámetros!$D$8,OR(Listas!G829&gt;Parámetros!$B$8,G829="",G829=0)),1,0)))</f>
        <v>1</v>
      </c>
      <c r="J829" s="113">
        <f>IF(H829=1,
IF(AND(OR(F829=0,F829=""),OR(G829=0,G829="")),Parámetros!$D$5-Parámetros!$B$5+1,
IF(AND(OR(F829&lt;=Parámetros!$B$5,F829=0,F829=""),OR(G829&gt;Parámetros!$D$5,G829="",G829=0)),Parámetros!$D$5-Parámetros!$B$5+1,
IF(AND(OR(F829&lt;=Parámetros!$B$5,F829=0,F829=""),G829&lt;=Parámetros!$D$5),IF(OR(G829="",G829=0),Parámetros!$D$5-Parámetros!$B$5+1,G829-Parámetros!$B$5+1),
IF(AND(F829&gt;Parámetros!$B$5,OR(G829&gt;Parámetros!$D$5,G829="",G829=0)),Parámetros!$D$5-F829+1,
IF(AND(F829&gt;Parámetros!$B$5,G829&lt;=Parámetros!$D$5),G829-F829+1))))),0)
-
IF(H829=1,
COUNTIFS('Selección días no hábiles'!A:A,
IF(OR(F829=0,F829="",F829&lt;Parámetros!$B$5),"&gt;="&amp;Parámetros!$B$5,"&gt;="&amp;Listas!F829),
'Selección días no hábiles'!A:A,
IF(OR(G829=0,G829="",G829&gt;=Parámetros!$D$5),"&lt;="&amp;Parámetros!$D$5,"&lt;="&amp;Listas!G829),
'Selección días no hábiles'!C:C,"X"),0)</f>
        <v>43709</v>
      </c>
      <c r="K829" s="113">
        <f>IF(I829=1,
IF(AND(OR(F829=0,F829=""),OR(G829=0,G829="")),Parámetros!$D$8-Parámetros!$B$8+1,
IF(AND(F829&lt;=Parámetros!$B$8,OR(G829&gt;Parámetros!$D$8,G829="",G829=0)),Parámetros!$D$8-Parámetros!$B$8+1,
IF(AND(F829&lt;=Parámetros!$B$8,G829&lt;=Parámetros!$D$8),IF(OR(G829="",G829=0),Parámetros!$D$8-Parámetros!$B$8+1,G829-Parámetros!$B$8+1),
IF(AND(F829&gt;Parámetros!$B$8,OR(G829&gt;Parámetros!$D$8,G829="",G829=0)),Parámetros!$D$8-F829+1,
IF(AND(F829&gt;Parámetros!$B$8,G829&lt;=Parámetros!$D$8),G829-F829+1))))),0)
-
IF(I829=1,
COUNTIFS('Selección días no hábiles'!A:A,
IF(OR(F829=0,F829="",F829&lt;Parámetros!$B$8),"&gt;="&amp;Parámetros!$B$8,"&gt;="&amp;Listas!F829),
'Selección días no hábiles'!A:A,
IF(OR(G829=0,G829="",G829&gt;=Parámetros!$D$8),"&lt;="&amp;Parámetros!$D$8,"&lt;="&amp;Listas!G829),
'Selección días no hábiles'!C:C,"X"),0)</f>
        <v>1</v>
      </c>
    </row>
    <row r="830" spans="1:11">
      <c r="A830" s="23"/>
      <c r="B830" s="152">
        <v>30166386</v>
      </c>
      <c r="C830" s="153" t="s">
        <v>1002</v>
      </c>
      <c r="D830" s="153" t="s">
        <v>87</v>
      </c>
      <c r="E830" s="154" t="s">
        <v>237</v>
      </c>
      <c r="F830" s="146">
        <v>0</v>
      </c>
      <c r="G830" s="146">
        <v>0</v>
      </c>
      <c r="H830" s="113">
        <f>+IF(AND(OR(F830="",F830=0),OR(G830="",G830=0)),1,IF(AND(OR(F830&lt;=Parámetros!$B$5,F830=0,F830=""),OR(G830&gt;Parámetros!$B$5,G830="",G830=0)),1,IF(AND(F830&gt;Parámetros!$B$5,F830&lt;=Parámetros!$D$5,OR(Listas!G830&gt;Parámetros!$B$5,G830="",G830=0)),1,0)))</f>
        <v>1</v>
      </c>
      <c r="I830" s="113">
        <f>+IF(AND(OR(F830="",F830=0),OR(G830="",G830=0)),1,IF(AND(OR(F830&lt;=Parámetros!$B$8,F830=0,F830=""),OR(G830&gt;Parámetros!$B$8,G830="",G830=0)),1,IF(AND(F830&gt;Parámetros!$B$8,F830&lt;=Parámetros!$D$8,OR(Listas!G830&gt;Parámetros!$B$8,G830="",G830=0)),1,0)))</f>
        <v>1</v>
      </c>
      <c r="J830" s="113">
        <f>IF(H830=1,
IF(AND(OR(F830=0,F830=""),OR(G830=0,G830="")),Parámetros!$D$5-Parámetros!$B$5+1,
IF(AND(OR(F830&lt;=Parámetros!$B$5,F830=0,F830=""),OR(G830&gt;Parámetros!$D$5,G830="",G830=0)),Parámetros!$D$5-Parámetros!$B$5+1,
IF(AND(OR(F830&lt;=Parámetros!$B$5,F830=0,F830=""),G830&lt;=Parámetros!$D$5),IF(OR(G830="",G830=0),Parámetros!$D$5-Parámetros!$B$5+1,G830-Parámetros!$B$5+1),
IF(AND(F830&gt;Parámetros!$B$5,OR(G830&gt;Parámetros!$D$5,G830="",G830=0)),Parámetros!$D$5-F830+1,
IF(AND(F830&gt;Parámetros!$B$5,G830&lt;=Parámetros!$D$5),G830-F830+1))))),0)
-
IF(H830=1,
COUNTIFS('Selección días no hábiles'!A:A,
IF(OR(F830=0,F830="",F830&lt;Parámetros!$B$5),"&gt;="&amp;Parámetros!$B$5,"&gt;="&amp;Listas!F830),
'Selección días no hábiles'!A:A,
IF(OR(G830=0,G830="",G830&gt;=Parámetros!$D$5),"&lt;="&amp;Parámetros!$D$5,"&lt;="&amp;Listas!G830),
'Selección días no hábiles'!C:C,"X"),0)</f>
        <v>43709</v>
      </c>
      <c r="K830" s="113">
        <f>IF(I830=1,
IF(AND(OR(F830=0,F830=""),OR(G830=0,G830="")),Parámetros!$D$8-Parámetros!$B$8+1,
IF(AND(F830&lt;=Parámetros!$B$8,OR(G830&gt;Parámetros!$D$8,G830="",G830=0)),Parámetros!$D$8-Parámetros!$B$8+1,
IF(AND(F830&lt;=Parámetros!$B$8,G830&lt;=Parámetros!$D$8),IF(OR(G830="",G830=0),Parámetros!$D$8-Parámetros!$B$8+1,G830-Parámetros!$B$8+1),
IF(AND(F830&gt;Parámetros!$B$8,OR(G830&gt;Parámetros!$D$8,G830="",G830=0)),Parámetros!$D$8-F830+1,
IF(AND(F830&gt;Parámetros!$B$8,G830&lt;=Parámetros!$D$8),G830-F830+1))))),0)
-
IF(I830=1,
COUNTIFS('Selección días no hábiles'!A:A,
IF(OR(F830=0,F830="",F830&lt;Parámetros!$B$8),"&gt;="&amp;Parámetros!$B$8,"&gt;="&amp;Listas!F830),
'Selección días no hábiles'!A:A,
IF(OR(G830=0,G830="",G830&gt;=Parámetros!$D$8),"&lt;="&amp;Parámetros!$D$8,"&lt;="&amp;Listas!G830),
'Selección días no hábiles'!C:C,"X"),0)</f>
        <v>1</v>
      </c>
    </row>
    <row r="831" spans="1:11">
      <c r="A831" s="23"/>
      <c r="B831" s="152">
        <v>11622056</v>
      </c>
      <c r="C831" s="153" t="s">
        <v>1003</v>
      </c>
      <c r="D831" s="153" t="s">
        <v>2033</v>
      </c>
      <c r="E831" s="154" t="s">
        <v>237</v>
      </c>
      <c r="F831" s="146">
        <v>0</v>
      </c>
      <c r="G831" s="146">
        <v>0</v>
      </c>
      <c r="H831" s="113">
        <f>+IF(AND(OR(F831="",F831=0),OR(G831="",G831=0)),1,IF(AND(OR(F831&lt;=Parámetros!$B$5,F831=0,F831=""),OR(G831&gt;Parámetros!$B$5,G831="",G831=0)),1,IF(AND(F831&gt;Parámetros!$B$5,F831&lt;=Parámetros!$D$5,OR(Listas!G831&gt;Parámetros!$B$5,G831="",G831=0)),1,0)))</f>
        <v>1</v>
      </c>
      <c r="I831" s="113">
        <f>+IF(AND(OR(F831="",F831=0),OR(G831="",G831=0)),1,IF(AND(OR(F831&lt;=Parámetros!$B$8,F831=0,F831=""),OR(G831&gt;Parámetros!$B$8,G831="",G831=0)),1,IF(AND(F831&gt;Parámetros!$B$8,F831&lt;=Parámetros!$D$8,OR(Listas!G831&gt;Parámetros!$B$8,G831="",G831=0)),1,0)))</f>
        <v>1</v>
      </c>
      <c r="J831" s="113">
        <f>IF(H831=1,
IF(AND(OR(F831=0,F831=""),OR(G831=0,G831="")),Parámetros!$D$5-Parámetros!$B$5+1,
IF(AND(OR(F831&lt;=Parámetros!$B$5,F831=0,F831=""),OR(G831&gt;Parámetros!$D$5,G831="",G831=0)),Parámetros!$D$5-Parámetros!$B$5+1,
IF(AND(OR(F831&lt;=Parámetros!$B$5,F831=0,F831=""),G831&lt;=Parámetros!$D$5),IF(OR(G831="",G831=0),Parámetros!$D$5-Parámetros!$B$5+1,G831-Parámetros!$B$5+1),
IF(AND(F831&gt;Parámetros!$B$5,OR(G831&gt;Parámetros!$D$5,G831="",G831=0)),Parámetros!$D$5-F831+1,
IF(AND(F831&gt;Parámetros!$B$5,G831&lt;=Parámetros!$D$5),G831-F831+1))))),0)
-
IF(H831=1,
COUNTIFS('Selección días no hábiles'!A:A,
IF(OR(F831=0,F831="",F831&lt;Parámetros!$B$5),"&gt;="&amp;Parámetros!$B$5,"&gt;="&amp;Listas!F831),
'Selección días no hábiles'!A:A,
IF(OR(G831=0,G831="",G831&gt;=Parámetros!$D$5),"&lt;="&amp;Parámetros!$D$5,"&lt;="&amp;Listas!G831),
'Selección días no hábiles'!C:C,"X"),0)</f>
        <v>43709</v>
      </c>
      <c r="K831" s="113">
        <f>IF(I831=1,
IF(AND(OR(F831=0,F831=""),OR(G831=0,G831="")),Parámetros!$D$8-Parámetros!$B$8+1,
IF(AND(F831&lt;=Parámetros!$B$8,OR(G831&gt;Parámetros!$D$8,G831="",G831=0)),Parámetros!$D$8-Parámetros!$B$8+1,
IF(AND(F831&lt;=Parámetros!$B$8,G831&lt;=Parámetros!$D$8),IF(OR(G831="",G831=0),Parámetros!$D$8-Parámetros!$B$8+1,G831-Parámetros!$B$8+1),
IF(AND(F831&gt;Parámetros!$B$8,OR(G831&gt;Parámetros!$D$8,G831="",G831=0)),Parámetros!$D$8-F831+1,
IF(AND(F831&gt;Parámetros!$B$8,G831&lt;=Parámetros!$D$8),G831-F831+1))))),0)
-
IF(I831=1,
COUNTIFS('Selección días no hábiles'!A:A,
IF(OR(F831=0,F831="",F831&lt;Parámetros!$B$8),"&gt;="&amp;Parámetros!$B$8,"&gt;="&amp;Listas!F831),
'Selección días no hábiles'!A:A,
IF(OR(G831=0,G831="",G831&gt;=Parámetros!$D$8),"&lt;="&amp;Parámetros!$D$8,"&lt;="&amp;Listas!G831),
'Selección días no hábiles'!C:C,"X"),0)</f>
        <v>1</v>
      </c>
    </row>
    <row r="832" spans="1:11">
      <c r="A832" s="23"/>
      <c r="B832" s="152">
        <v>95618013</v>
      </c>
      <c r="C832" s="153" t="s">
        <v>1004</v>
      </c>
      <c r="D832" s="153" t="s">
        <v>1402</v>
      </c>
      <c r="E832" s="154" t="s">
        <v>237</v>
      </c>
      <c r="F832" s="146">
        <v>0</v>
      </c>
      <c r="G832" s="146">
        <v>0</v>
      </c>
      <c r="H832" s="113">
        <f>+IF(AND(OR(F832="",F832=0),OR(G832="",G832=0)),1,IF(AND(OR(F832&lt;=Parámetros!$B$5,F832=0,F832=""),OR(G832&gt;Parámetros!$B$5,G832="",G832=0)),1,IF(AND(F832&gt;Parámetros!$B$5,F832&lt;=Parámetros!$D$5,OR(Listas!G832&gt;Parámetros!$B$5,G832="",G832=0)),1,0)))</f>
        <v>1</v>
      </c>
      <c r="I832" s="113">
        <f>+IF(AND(OR(F832="",F832=0),OR(G832="",G832=0)),1,IF(AND(OR(F832&lt;=Parámetros!$B$8,F832=0,F832=""),OR(G832&gt;Parámetros!$B$8,G832="",G832=0)),1,IF(AND(F832&gt;Parámetros!$B$8,F832&lt;=Parámetros!$D$8,OR(Listas!G832&gt;Parámetros!$B$8,G832="",G832=0)),1,0)))</f>
        <v>1</v>
      </c>
      <c r="J832" s="113">
        <f>IF(H832=1,
IF(AND(OR(F832=0,F832=""),OR(G832=0,G832="")),Parámetros!$D$5-Parámetros!$B$5+1,
IF(AND(OR(F832&lt;=Parámetros!$B$5,F832=0,F832=""),OR(G832&gt;Parámetros!$D$5,G832="",G832=0)),Parámetros!$D$5-Parámetros!$B$5+1,
IF(AND(OR(F832&lt;=Parámetros!$B$5,F832=0,F832=""),G832&lt;=Parámetros!$D$5),IF(OR(G832="",G832=0),Parámetros!$D$5-Parámetros!$B$5+1,G832-Parámetros!$B$5+1),
IF(AND(F832&gt;Parámetros!$B$5,OR(G832&gt;Parámetros!$D$5,G832="",G832=0)),Parámetros!$D$5-F832+1,
IF(AND(F832&gt;Parámetros!$B$5,G832&lt;=Parámetros!$D$5),G832-F832+1))))),0)
-
IF(H832=1,
COUNTIFS('Selección días no hábiles'!A:A,
IF(OR(F832=0,F832="",F832&lt;Parámetros!$B$5),"&gt;="&amp;Parámetros!$B$5,"&gt;="&amp;Listas!F832),
'Selección días no hábiles'!A:A,
IF(OR(G832=0,G832="",G832&gt;=Parámetros!$D$5),"&lt;="&amp;Parámetros!$D$5,"&lt;="&amp;Listas!G832),
'Selección días no hábiles'!C:C,"X"),0)</f>
        <v>43709</v>
      </c>
      <c r="K832" s="113">
        <f>IF(I832=1,
IF(AND(OR(F832=0,F832=""),OR(G832=0,G832="")),Parámetros!$D$8-Parámetros!$B$8+1,
IF(AND(F832&lt;=Parámetros!$B$8,OR(G832&gt;Parámetros!$D$8,G832="",G832=0)),Parámetros!$D$8-Parámetros!$B$8+1,
IF(AND(F832&lt;=Parámetros!$B$8,G832&lt;=Parámetros!$D$8),IF(OR(G832="",G832=0),Parámetros!$D$8-Parámetros!$B$8+1,G832-Parámetros!$B$8+1),
IF(AND(F832&gt;Parámetros!$B$8,OR(G832&gt;Parámetros!$D$8,G832="",G832=0)),Parámetros!$D$8-F832+1,
IF(AND(F832&gt;Parámetros!$B$8,G832&lt;=Parámetros!$D$8),G832-F832+1))))),0)
-
IF(I832=1,
COUNTIFS('Selección días no hábiles'!A:A,
IF(OR(F832=0,F832="",F832&lt;Parámetros!$B$8),"&gt;="&amp;Parámetros!$B$8,"&gt;="&amp;Listas!F832),
'Selección días no hábiles'!A:A,
IF(OR(G832=0,G832="",G832&gt;=Parámetros!$D$8),"&lt;="&amp;Parámetros!$D$8,"&lt;="&amp;Listas!G832),
'Selección días no hábiles'!C:C,"X"),0)</f>
        <v>1</v>
      </c>
    </row>
    <row r="833" spans="1:11">
      <c r="A833" s="23"/>
      <c r="B833" s="152">
        <v>30487762</v>
      </c>
      <c r="C833" s="153" t="s">
        <v>1005</v>
      </c>
      <c r="D833" s="153" t="s">
        <v>1901</v>
      </c>
      <c r="E833" s="154" t="s">
        <v>237</v>
      </c>
      <c r="F833" s="146">
        <v>0</v>
      </c>
      <c r="G833" s="146">
        <v>0</v>
      </c>
      <c r="H833" s="113">
        <f>+IF(AND(OR(F833="",F833=0),OR(G833="",G833=0)),1,IF(AND(OR(F833&lt;=Parámetros!$B$5,F833=0,F833=""),OR(G833&gt;Parámetros!$B$5,G833="",G833=0)),1,IF(AND(F833&gt;Parámetros!$B$5,F833&lt;=Parámetros!$D$5,OR(Listas!G833&gt;Parámetros!$B$5,G833="",G833=0)),1,0)))</f>
        <v>1</v>
      </c>
      <c r="I833" s="113">
        <f>+IF(AND(OR(F833="",F833=0),OR(G833="",G833=0)),1,IF(AND(OR(F833&lt;=Parámetros!$B$8,F833=0,F833=""),OR(G833&gt;Parámetros!$B$8,G833="",G833=0)),1,IF(AND(F833&gt;Parámetros!$B$8,F833&lt;=Parámetros!$D$8,OR(Listas!G833&gt;Parámetros!$B$8,G833="",G833=0)),1,0)))</f>
        <v>1</v>
      </c>
      <c r="J833" s="113">
        <f>IF(H833=1,
IF(AND(OR(F833=0,F833=""),OR(G833=0,G833="")),Parámetros!$D$5-Parámetros!$B$5+1,
IF(AND(OR(F833&lt;=Parámetros!$B$5,F833=0,F833=""),OR(G833&gt;Parámetros!$D$5,G833="",G833=0)),Parámetros!$D$5-Parámetros!$B$5+1,
IF(AND(OR(F833&lt;=Parámetros!$B$5,F833=0,F833=""),G833&lt;=Parámetros!$D$5),IF(OR(G833="",G833=0),Parámetros!$D$5-Parámetros!$B$5+1,G833-Parámetros!$B$5+1),
IF(AND(F833&gt;Parámetros!$B$5,OR(G833&gt;Parámetros!$D$5,G833="",G833=0)),Parámetros!$D$5-F833+1,
IF(AND(F833&gt;Parámetros!$B$5,G833&lt;=Parámetros!$D$5),G833-F833+1))))),0)
-
IF(H833=1,
COUNTIFS('Selección días no hábiles'!A:A,
IF(OR(F833=0,F833="",F833&lt;Parámetros!$B$5),"&gt;="&amp;Parámetros!$B$5,"&gt;="&amp;Listas!F833),
'Selección días no hábiles'!A:A,
IF(OR(G833=0,G833="",G833&gt;=Parámetros!$D$5),"&lt;="&amp;Parámetros!$D$5,"&lt;="&amp;Listas!G833),
'Selección días no hábiles'!C:C,"X"),0)</f>
        <v>43709</v>
      </c>
      <c r="K833" s="113">
        <f>IF(I833=1,
IF(AND(OR(F833=0,F833=""),OR(G833=0,G833="")),Parámetros!$D$8-Parámetros!$B$8+1,
IF(AND(F833&lt;=Parámetros!$B$8,OR(G833&gt;Parámetros!$D$8,G833="",G833=0)),Parámetros!$D$8-Parámetros!$B$8+1,
IF(AND(F833&lt;=Parámetros!$B$8,G833&lt;=Parámetros!$D$8),IF(OR(G833="",G833=0),Parámetros!$D$8-Parámetros!$B$8+1,G833-Parámetros!$B$8+1),
IF(AND(F833&gt;Parámetros!$B$8,OR(G833&gt;Parámetros!$D$8,G833="",G833=0)),Parámetros!$D$8-F833+1,
IF(AND(F833&gt;Parámetros!$B$8,G833&lt;=Parámetros!$D$8),G833-F833+1))))),0)
-
IF(I833=1,
COUNTIFS('Selección días no hábiles'!A:A,
IF(OR(F833=0,F833="",F833&lt;Parámetros!$B$8),"&gt;="&amp;Parámetros!$B$8,"&gt;="&amp;Listas!F833),
'Selección días no hábiles'!A:A,
IF(OR(G833=0,G833="",G833&gt;=Parámetros!$D$8),"&lt;="&amp;Parámetros!$D$8,"&lt;="&amp;Listas!G833),
'Selección días no hábiles'!C:C,"X"),0)</f>
        <v>1</v>
      </c>
    </row>
    <row r="834" spans="1:11">
      <c r="A834" s="23"/>
      <c r="B834" s="152">
        <v>17281183</v>
      </c>
      <c r="C834" s="153" t="s">
        <v>1006</v>
      </c>
      <c r="D834" s="153" t="s">
        <v>2034</v>
      </c>
      <c r="E834" s="154" t="s">
        <v>237</v>
      </c>
      <c r="F834" s="146">
        <v>0</v>
      </c>
      <c r="G834" s="146">
        <v>0</v>
      </c>
      <c r="H834" s="113">
        <f>+IF(AND(OR(F834="",F834=0),OR(G834="",G834=0)),1,IF(AND(OR(F834&lt;=Parámetros!$B$5,F834=0,F834=""),OR(G834&gt;Parámetros!$B$5,G834="",G834=0)),1,IF(AND(F834&gt;Parámetros!$B$5,F834&lt;=Parámetros!$D$5,OR(Listas!G834&gt;Parámetros!$B$5,G834="",G834=0)),1,0)))</f>
        <v>1</v>
      </c>
      <c r="I834" s="113">
        <f>+IF(AND(OR(F834="",F834=0),OR(G834="",G834=0)),1,IF(AND(OR(F834&lt;=Parámetros!$B$8,F834=0,F834=""),OR(G834&gt;Parámetros!$B$8,G834="",G834=0)),1,IF(AND(F834&gt;Parámetros!$B$8,F834&lt;=Parámetros!$D$8,OR(Listas!G834&gt;Parámetros!$B$8,G834="",G834=0)),1,0)))</f>
        <v>1</v>
      </c>
      <c r="J834" s="113">
        <f>IF(H834=1,
IF(AND(OR(F834=0,F834=""),OR(G834=0,G834="")),Parámetros!$D$5-Parámetros!$B$5+1,
IF(AND(OR(F834&lt;=Parámetros!$B$5,F834=0,F834=""),OR(G834&gt;Parámetros!$D$5,G834="",G834=0)),Parámetros!$D$5-Parámetros!$B$5+1,
IF(AND(OR(F834&lt;=Parámetros!$B$5,F834=0,F834=""),G834&lt;=Parámetros!$D$5),IF(OR(G834="",G834=0),Parámetros!$D$5-Parámetros!$B$5+1,G834-Parámetros!$B$5+1),
IF(AND(F834&gt;Parámetros!$B$5,OR(G834&gt;Parámetros!$D$5,G834="",G834=0)),Parámetros!$D$5-F834+1,
IF(AND(F834&gt;Parámetros!$B$5,G834&lt;=Parámetros!$D$5),G834-F834+1))))),0)
-
IF(H834=1,
COUNTIFS('Selección días no hábiles'!A:A,
IF(OR(F834=0,F834="",F834&lt;Parámetros!$B$5),"&gt;="&amp;Parámetros!$B$5,"&gt;="&amp;Listas!F834),
'Selección días no hábiles'!A:A,
IF(OR(G834=0,G834="",G834&gt;=Parámetros!$D$5),"&lt;="&amp;Parámetros!$D$5,"&lt;="&amp;Listas!G834),
'Selección días no hábiles'!C:C,"X"),0)</f>
        <v>43709</v>
      </c>
      <c r="K834" s="113">
        <f>IF(I834=1,
IF(AND(OR(F834=0,F834=""),OR(G834=0,G834="")),Parámetros!$D$8-Parámetros!$B$8+1,
IF(AND(F834&lt;=Parámetros!$B$8,OR(G834&gt;Parámetros!$D$8,G834="",G834=0)),Parámetros!$D$8-Parámetros!$B$8+1,
IF(AND(F834&lt;=Parámetros!$B$8,G834&lt;=Parámetros!$D$8),IF(OR(G834="",G834=0),Parámetros!$D$8-Parámetros!$B$8+1,G834-Parámetros!$B$8+1),
IF(AND(F834&gt;Parámetros!$B$8,OR(G834&gt;Parámetros!$D$8,G834="",G834=0)),Parámetros!$D$8-F834+1,
IF(AND(F834&gt;Parámetros!$B$8,G834&lt;=Parámetros!$D$8),G834-F834+1))))),0)
-
IF(I834=1,
COUNTIFS('Selección días no hábiles'!A:A,
IF(OR(F834=0,F834="",F834&lt;Parámetros!$B$8),"&gt;="&amp;Parámetros!$B$8,"&gt;="&amp;Listas!F834),
'Selección días no hábiles'!A:A,
IF(OR(G834=0,G834="",G834&gt;=Parámetros!$D$8),"&lt;="&amp;Parámetros!$D$8,"&lt;="&amp;Listas!G834),
'Selección días no hábiles'!C:C,"X"),0)</f>
        <v>1</v>
      </c>
    </row>
    <row r="835" spans="1:11">
      <c r="A835" s="23"/>
      <c r="B835" s="152">
        <v>28419764</v>
      </c>
      <c r="C835" s="153" t="s">
        <v>1007</v>
      </c>
      <c r="D835" s="153" t="s">
        <v>2035</v>
      </c>
      <c r="E835" s="154" t="s">
        <v>237</v>
      </c>
      <c r="F835" s="146">
        <v>0</v>
      </c>
      <c r="G835" s="146">
        <v>0</v>
      </c>
      <c r="H835" s="113">
        <f>+IF(AND(OR(F835="",F835=0),OR(G835="",G835=0)),1,IF(AND(OR(F835&lt;=Parámetros!$B$5,F835=0,F835=""),OR(G835&gt;Parámetros!$B$5,G835="",G835=0)),1,IF(AND(F835&gt;Parámetros!$B$5,F835&lt;=Parámetros!$D$5,OR(Listas!G835&gt;Parámetros!$B$5,G835="",G835=0)),1,0)))</f>
        <v>1</v>
      </c>
      <c r="I835" s="113">
        <f>+IF(AND(OR(F835="",F835=0),OR(G835="",G835=0)),1,IF(AND(OR(F835&lt;=Parámetros!$B$8,F835=0,F835=""),OR(G835&gt;Parámetros!$B$8,G835="",G835=0)),1,IF(AND(F835&gt;Parámetros!$B$8,F835&lt;=Parámetros!$D$8,OR(Listas!G835&gt;Parámetros!$B$8,G835="",G835=0)),1,0)))</f>
        <v>1</v>
      </c>
      <c r="J835" s="113">
        <f>IF(H835=1,
IF(AND(OR(F835=0,F835=""),OR(G835=0,G835="")),Parámetros!$D$5-Parámetros!$B$5+1,
IF(AND(OR(F835&lt;=Parámetros!$B$5,F835=0,F835=""),OR(G835&gt;Parámetros!$D$5,G835="",G835=0)),Parámetros!$D$5-Parámetros!$B$5+1,
IF(AND(OR(F835&lt;=Parámetros!$B$5,F835=0,F835=""),G835&lt;=Parámetros!$D$5),IF(OR(G835="",G835=0),Parámetros!$D$5-Parámetros!$B$5+1,G835-Parámetros!$B$5+1),
IF(AND(F835&gt;Parámetros!$B$5,OR(G835&gt;Parámetros!$D$5,G835="",G835=0)),Parámetros!$D$5-F835+1,
IF(AND(F835&gt;Parámetros!$B$5,G835&lt;=Parámetros!$D$5),G835-F835+1))))),0)
-
IF(H835=1,
COUNTIFS('Selección días no hábiles'!A:A,
IF(OR(F835=0,F835="",F835&lt;Parámetros!$B$5),"&gt;="&amp;Parámetros!$B$5,"&gt;="&amp;Listas!F835),
'Selección días no hábiles'!A:A,
IF(OR(G835=0,G835="",G835&gt;=Parámetros!$D$5),"&lt;="&amp;Parámetros!$D$5,"&lt;="&amp;Listas!G835),
'Selección días no hábiles'!C:C,"X"),0)</f>
        <v>43709</v>
      </c>
      <c r="K835" s="113">
        <f>IF(I835=1,
IF(AND(OR(F835=0,F835=""),OR(G835=0,G835="")),Parámetros!$D$8-Parámetros!$B$8+1,
IF(AND(F835&lt;=Parámetros!$B$8,OR(G835&gt;Parámetros!$D$8,G835="",G835=0)),Parámetros!$D$8-Parámetros!$B$8+1,
IF(AND(F835&lt;=Parámetros!$B$8,G835&lt;=Parámetros!$D$8),IF(OR(G835="",G835=0),Parámetros!$D$8-Parámetros!$B$8+1,G835-Parámetros!$B$8+1),
IF(AND(F835&gt;Parámetros!$B$8,OR(G835&gt;Parámetros!$D$8,G835="",G835=0)),Parámetros!$D$8-F835+1,
IF(AND(F835&gt;Parámetros!$B$8,G835&lt;=Parámetros!$D$8),G835-F835+1))))),0)
-
IF(I835=1,
COUNTIFS('Selección días no hábiles'!A:A,
IF(OR(F835=0,F835="",F835&lt;Parámetros!$B$8),"&gt;="&amp;Parámetros!$B$8,"&gt;="&amp;Listas!F835),
'Selección días no hábiles'!A:A,
IF(OR(G835=0,G835="",G835&gt;=Parámetros!$D$8),"&lt;="&amp;Parámetros!$D$8,"&lt;="&amp;Listas!G835),
'Selección días no hábiles'!C:C,"X"),0)</f>
        <v>1</v>
      </c>
    </row>
    <row r="836" spans="1:11">
      <c r="A836" s="23"/>
      <c r="B836" s="152">
        <v>36001385</v>
      </c>
      <c r="C836" s="153" t="s">
        <v>1008</v>
      </c>
      <c r="D836" s="153" t="s">
        <v>2036</v>
      </c>
      <c r="E836" s="154" t="s">
        <v>237</v>
      </c>
      <c r="F836" s="146">
        <v>0</v>
      </c>
      <c r="G836" s="146">
        <v>0</v>
      </c>
      <c r="H836" s="113">
        <f>+IF(AND(OR(F836="",F836=0),OR(G836="",G836=0)),1,IF(AND(OR(F836&lt;=Parámetros!$B$5,F836=0,F836=""),OR(G836&gt;Parámetros!$B$5,G836="",G836=0)),1,IF(AND(F836&gt;Parámetros!$B$5,F836&lt;=Parámetros!$D$5,OR(Listas!G836&gt;Parámetros!$B$5,G836="",G836=0)),1,0)))</f>
        <v>1</v>
      </c>
      <c r="I836" s="113">
        <f>+IF(AND(OR(F836="",F836=0),OR(G836="",G836=0)),1,IF(AND(OR(F836&lt;=Parámetros!$B$8,F836=0,F836=""),OR(G836&gt;Parámetros!$B$8,G836="",G836=0)),1,IF(AND(F836&gt;Parámetros!$B$8,F836&lt;=Parámetros!$D$8,OR(Listas!G836&gt;Parámetros!$B$8,G836="",G836=0)),1,0)))</f>
        <v>1</v>
      </c>
      <c r="J836" s="113">
        <f>IF(H836=1,
IF(AND(OR(F836=0,F836=""),OR(G836=0,G836="")),Parámetros!$D$5-Parámetros!$B$5+1,
IF(AND(OR(F836&lt;=Parámetros!$B$5,F836=0,F836=""),OR(G836&gt;Parámetros!$D$5,G836="",G836=0)),Parámetros!$D$5-Parámetros!$B$5+1,
IF(AND(OR(F836&lt;=Parámetros!$B$5,F836=0,F836=""),G836&lt;=Parámetros!$D$5),IF(OR(G836="",G836=0),Parámetros!$D$5-Parámetros!$B$5+1,G836-Parámetros!$B$5+1),
IF(AND(F836&gt;Parámetros!$B$5,OR(G836&gt;Parámetros!$D$5,G836="",G836=0)),Parámetros!$D$5-F836+1,
IF(AND(F836&gt;Parámetros!$B$5,G836&lt;=Parámetros!$D$5),G836-F836+1))))),0)
-
IF(H836=1,
COUNTIFS('Selección días no hábiles'!A:A,
IF(OR(F836=0,F836="",F836&lt;Parámetros!$B$5),"&gt;="&amp;Parámetros!$B$5,"&gt;="&amp;Listas!F836),
'Selección días no hábiles'!A:A,
IF(OR(G836=0,G836="",G836&gt;=Parámetros!$D$5),"&lt;="&amp;Parámetros!$D$5,"&lt;="&amp;Listas!G836),
'Selección días no hábiles'!C:C,"X"),0)</f>
        <v>43709</v>
      </c>
      <c r="K836" s="113">
        <f>IF(I836=1,
IF(AND(OR(F836=0,F836=""),OR(G836=0,G836="")),Parámetros!$D$8-Parámetros!$B$8+1,
IF(AND(F836&lt;=Parámetros!$B$8,OR(G836&gt;Parámetros!$D$8,G836="",G836=0)),Parámetros!$D$8-Parámetros!$B$8+1,
IF(AND(F836&lt;=Parámetros!$B$8,G836&lt;=Parámetros!$D$8),IF(OR(G836="",G836=0),Parámetros!$D$8-Parámetros!$B$8+1,G836-Parámetros!$B$8+1),
IF(AND(F836&gt;Parámetros!$B$8,OR(G836&gt;Parámetros!$D$8,G836="",G836=0)),Parámetros!$D$8-F836+1,
IF(AND(F836&gt;Parámetros!$B$8,G836&lt;=Parámetros!$D$8),G836-F836+1))))),0)
-
IF(I836=1,
COUNTIFS('Selección días no hábiles'!A:A,
IF(OR(F836=0,F836="",F836&lt;Parámetros!$B$8),"&gt;="&amp;Parámetros!$B$8,"&gt;="&amp;Listas!F836),
'Selección días no hábiles'!A:A,
IF(OR(G836=0,G836="",G836&gt;=Parámetros!$D$8),"&lt;="&amp;Parámetros!$D$8,"&lt;="&amp;Listas!G836),
'Selección días no hábiles'!C:C,"X"),0)</f>
        <v>1</v>
      </c>
    </row>
    <row r="837" spans="1:11">
      <c r="A837" s="23"/>
      <c r="B837" s="152">
        <v>11954970</v>
      </c>
      <c r="C837" s="153" t="s">
        <v>1009</v>
      </c>
      <c r="D837" s="153" t="s">
        <v>75</v>
      </c>
      <c r="E837" s="154" t="s">
        <v>237</v>
      </c>
      <c r="F837" s="146">
        <v>0</v>
      </c>
      <c r="G837" s="146">
        <v>0</v>
      </c>
      <c r="H837" s="113">
        <f>+IF(AND(OR(F837="",F837=0),OR(G837="",G837=0)),1,IF(AND(OR(F837&lt;=Parámetros!$B$5,F837=0,F837=""),OR(G837&gt;Parámetros!$B$5,G837="",G837=0)),1,IF(AND(F837&gt;Parámetros!$B$5,F837&lt;=Parámetros!$D$5,OR(Listas!G837&gt;Parámetros!$B$5,G837="",G837=0)),1,0)))</f>
        <v>1</v>
      </c>
      <c r="I837" s="113">
        <f>+IF(AND(OR(F837="",F837=0),OR(G837="",G837=0)),1,IF(AND(OR(F837&lt;=Parámetros!$B$8,F837=0,F837=""),OR(G837&gt;Parámetros!$B$8,G837="",G837=0)),1,IF(AND(F837&gt;Parámetros!$B$8,F837&lt;=Parámetros!$D$8,OR(Listas!G837&gt;Parámetros!$B$8,G837="",G837=0)),1,0)))</f>
        <v>1</v>
      </c>
      <c r="J837" s="113">
        <f>IF(H837=1,
IF(AND(OR(F837=0,F837=""),OR(G837=0,G837="")),Parámetros!$D$5-Parámetros!$B$5+1,
IF(AND(OR(F837&lt;=Parámetros!$B$5,F837=0,F837=""),OR(G837&gt;Parámetros!$D$5,G837="",G837=0)),Parámetros!$D$5-Parámetros!$B$5+1,
IF(AND(OR(F837&lt;=Parámetros!$B$5,F837=0,F837=""),G837&lt;=Parámetros!$D$5),IF(OR(G837="",G837=0),Parámetros!$D$5-Parámetros!$B$5+1,G837-Parámetros!$B$5+1),
IF(AND(F837&gt;Parámetros!$B$5,OR(G837&gt;Parámetros!$D$5,G837="",G837=0)),Parámetros!$D$5-F837+1,
IF(AND(F837&gt;Parámetros!$B$5,G837&lt;=Parámetros!$D$5),G837-F837+1))))),0)
-
IF(H837=1,
COUNTIFS('Selección días no hábiles'!A:A,
IF(OR(F837=0,F837="",F837&lt;Parámetros!$B$5),"&gt;="&amp;Parámetros!$B$5,"&gt;="&amp;Listas!F837),
'Selección días no hábiles'!A:A,
IF(OR(G837=0,G837="",G837&gt;=Parámetros!$D$5),"&lt;="&amp;Parámetros!$D$5,"&lt;="&amp;Listas!G837),
'Selección días no hábiles'!C:C,"X"),0)</f>
        <v>43709</v>
      </c>
      <c r="K837" s="113">
        <f>IF(I837=1,
IF(AND(OR(F837=0,F837=""),OR(G837=0,G837="")),Parámetros!$D$8-Parámetros!$B$8+1,
IF(AND(F837&lt;=Parámetros!$B$8,OR(G837&gt;Parámetros!$D$8,G837="",G837=0)),Parámetros!$D$8-Parámetros!$B$8+1,
IF(AND(F837&lt;=Parámetros!$B$8,G837&lt;=Parámetros!$D$8),IF(OR(G837="",G837=0),Parámetros!$D$8-Parámetros!$B$8+1,G837-Parámetros!$B$8+1),
IF(AND(F837&gt;Parámetros!$B$8,OR(G837&gt;Parámetros!$D$8,G837="",G837=0)),Parámetros!$D$8-F837+1,
IF(AND(F837&gt;Parámetros!$B$8,G837&lt;=Parámetros!$D$8),G837-F837+1))))),0)
-
IF(I837=1,
COUNTIFS('Selección días no hábiles'!A:A,
IF(OR(F837=0,F837="",F837&lt;Parámetros!$B$8),"&gt;="&amp;Parámetros!$B$8,"&gt;="&amp;Listas!F837),
'Selección días no hábiles'!A:A,
IF(OR(G837=0,G837="",G837&gt;=Parámetros!$D$8),"&lt;="&amp;Parámetros!$D$8,"&lt;="&amp;Listas!G837),
'Selección días no hábiles'!C:C,"X"),0)</f>
        <v>1</v>
      </c>
    </row>
    <row r="838" spans="1:11">
      <c r="A838" s="23"/>
      <c r="B838" s="152">
        <v>22215173</v>
      </c>
      <c r="C838" s="153" t="s">
        <v>1010</v>
      </c>
      <c r="D838" s="153" t="s">
        <v>1707</v>
      </c>
      <c r="E838" s="154" t="s">
        <v>237</v>
      </c>
      <c r="F838" s="146">
        <v>0</v>
      </c>
      <c r="G838" s="146">
        <v>0</v>
      </c>
      <c r="H838" s="113">
        <f>+IF(AND(OR(F838="",F838=0),OR(G838="",G838=0)),1,IF(AND(OR(F838&lt;=Parámetros!$B$5,F838=0,F838=""),OR(G838&gt;Parámetros!$B$5,G838="",G838=0)),1,IF(AND(F838&gt;Parámetros!$B$5,F838&lt;=Parámetros!$D$5,OR(Listas!G838&gt;Parámetros!$B$5,G838="",G838=0)),1,0)))</f>
        <v>1</v>
      </c>
      <c r="I838" s="113">
        <f>+IF(AND(OR(F838="",F838=0),OR(G838="",G838=0)),1,IF(AND(OR(F838&lt;=Parámetros!$B$8,F838=0,F838=""),OR(G838&gt;Parámetros!$B$8,G838="",G838=0)),1,IF(AND(F838&gt;Parámetros!$B$8,F838&lt;=Parámetros!$D$8,OR(Listas!G838&gt;Parámetros!$B$8,G838="",G838=0)),1,0)))</f>
        <v>1</v>
      </c>
      <c r="J838" s="113">
        <f>IF(H838=1,
IF(AND(OR(F838=0,F838=""),OR(G838=0,G838="")),Parámetros!$D$5-Parámetros!$B$5+1,
IF(AND(OR(F838&lt;=Parámetros!$B$5,F838=0,F838=""),OR(G838&gt;Parámetros!$D$5,G838="",G838=0)),Parámetros!$D$5-Parámetros!$B$5+1,
IF(AND(OR(F838&lt;=Parámetros!$B$5,F838=0,F838=""),G838&lt;=Parámetros!$D$5),IF(OR(G838="",G838=0),Parámetros!$D$5-Parámetros!$B$5+1,G838-Parámetros!$B$5+1),
IF(AND(F838&gt;Parámetros!$B$5,OR(G838&gt;Parámetros!$D$5,G838="",G838=0)),Parámetros!$D$5-F838+1,
IF(AND(F838&gt;Parámetros!$B$5,G838&lt;=Parámetros!$D$5),G838-F838+1))))),0)
-
IF(H838=1,
COUNTIFS('Selección días no hábiles'!A:A,
IF(OR(F838=0,F838="",F838&lt;Parámetros!$B$5),"&gt;="&amp;Parámetros!$B$5,"&gt;="&amp;Listas!F838),
'Selección días no hábiles'!A:A,
IF(OR(G838=0,G838="",G838&gt;=Parámetros!$D$5),"&lt;="&amp;Parámetros!$D$5,"&lt;="&amp;Listas!G838),
'Selección días no hábiles'!C:C,"X"),0)</f>
        <v>43709</v>
      </c>
      <c r="K838" s="113">
        <f>IF(I838=1,
IF(AND(OR(F838=0,F838=""),OR(G838=0,G838="")),Parámetros!$D$8-Parámetros!$B$8+1,
IF(AND(F838&lt;=Parámetros!$B$8,OR(G838&gt;Parámetros!$D$8,G838="",G838=0)),Parámetros!$D$8-Parámetros!$B$8+1,
IF(AND(F838&lt;=Parámetros!$B$8,G838&lt;=Parámetros!$D$8),IF(OR(G838="",G838=0),Parámetros!$D$8-Parámetros!$B$8+1,G838-Parámetros!$B$8+1),
IF(AND(F838&gt;Parámetros!$B$8,OR(G838&gt;Parámetros!$D$8,G838="",G838=0)),Parámetros!$D$8-F838+1,
IF(AND(F838&gt;Parámetros!$B$8,G838&lt;=Parámetros!$D$8),G838-F838+1))))),0)
-
IF(I838=1,
COUNTIFS('Selección días no hábiles'!A:A,
IF(OR(F838=0,F838="",F838&lt;Parámetros!$B$8),"&gt;="&amp;Parámetros!$B$8,"&gt;="&amp;Listas!F838),
'Selección días no hábiles'!A:A,
IF(OR(G838=0,G838="",G838&gt;=Parámetros!$D$8),"&lt;="&amp;Parámetros!$D$8,"&lt;="&amp;Listas!G838),
'Selección días no hábiles'!C:C,"X"),0)</f>
        <v>1</v>
      </c>
    </row>
    <row r="839" spans="1:11">
      <c r="A839" s="23"/>
      <c r="B839" s="152">
        <v>30786256</v>
      </c>
      <c r="C839" s="153" t="s">
        <v>564</v>
      </c>
      <c r="D839" s="153" t="s">
        <v>1585</v>
      </c>
      <c r="E839" s="154" t="s">
        <v>237</v>
      </c>
      <c r="F839" s="146">
        <v>0</v>
      </c>
      <c r="G839" s="146">
        <v>0</v>
      </c>
      <c r="H839" s="113">
        <f>+IF(AND(OR(F839="",F839=0),OR(G839="",G839=0)),1,IF(AND(OR(F839&lt;=Parámetros!$B$5,F839=0,F839=""),OR(G839&gt;Parámetros!$B$5,G839="",G839=0)),1,IF(AND(F839&gt;Parámetros!$B$5,F839&lt;=Parámetros!$D$5,OR(Listas!G839&gt;Parámetros!$B$5,G839="",G839=0)),1,0)))</f>
        <v>1</v>
      </c>
      <c r="I839" s="113">
        <f>+IF(AND(OR(F839="",F839=0),OR(G839="",G839=0)),1,IF(AND(OR(F839&lt;=Parámetros!$B$8,F839=0,F839=""),OR(G839&gt;Parámetros!$B$8,G839="",G839=0)),1,IF(AND(F839&gt;Parámetros!$B$8,F839&lt;=Parámetros!$D$8,OR(Listas!G839&gt;Parámetros!$B$8,G839="",G839=0)),1,0)))</f>
        <v>1</v>
      </c>
      <c r="J839" s="113">
        <f>IF(H839=1,
IF(AND(OR(F839=0,F839=""),OR(G839=0,G839="")),Parámetros!$D$5-Parámetros!$B$5+1,
IF(AND(OR(F839&lt;=Parámetros!$B$5,F839=0,F839=""),OR(G839&gt;Parámetros!$D$5,G839="",G839=0)),Parámetros!$D$5-Parámetros!$B$5+1,
IF(AND(OR(F839&lt;=Parámetros!$B$5,F839=0,F839=""),G839&lt;=Parámetros!$D$5),IF(OR(G839="",G839=0),Parámetros!$D$5-Parámetros!$B$5+1,G839-Parámetros!$B$5+1),
IF(AND(F839&gt;Parámetros!$B$5,OR(G839&gt;Parámetros!$D$5,G839="",G839=0)),Parámetros!$D$5-F839+1,
IF(AND(F839&gt;Parámetros!$B$5,G839&lt;=Parámetros!$D$5),G839-F839+1))))),0)
-
IF(H839=1,
COUNTIFS('Selección días no hábiles'!A:A,
IF(OR(F839=0,F839="",F839&lt;Parámetros!$B$5),"&gt;="&amp;Parámetros!$B$5,"&gt;="&amp;Listas!F839),
'Selección días no hábiles'!A:A,
IF(OR(G839=0,G839="",G839&gt;=Parámetros!$D$5),"&lt;="&amp;Parámetros!$D$5,"&lt;="&amp;Listas!G839),
'Selección días no hábiles'!C:C,"X"),0)</f>
        <v>43709</v>
      </c>
      <c r="K839" s="113">
        <f>IF(I839=1,
IF(AND(OR(F839=0,F839=""),OR(G839=0,G839="")),Parámetros!$D$8-Parámetros!$B$8+1,
IF(AND(F839&lt;=Parámetros!$B$8,OR(G839&gt;Parámetros!$D$8,G839="",G839=0)),Parámetros!$D$8-Parámetros!$B$8+1,
IF(AND(F839&lt;=Parámetros!$B$8,G839&lt;=Parámetros!$D$8),IF(OR(G839="",G839=0),Parámetros!$D$8-Parámetros!$B$8+1,G839-Parámetros!$B$8+1),
IF(AND(F839&gt;Parámetros!$B$8,OR(G839&gt;Parámetros!$D$8,G839="",G839=0)),Parámetros!$D$8-F839+1,
IF(AND(F839&gt;Parámetros!$B$8,G839&lt;=Parámetros!$D$8),G839-F839+1))))),0)
-
IF(I839=1,
COUNTIFS('Selección días no hábiles'!A:A,
IF(OR(F839=0,F839="",F839&lt;Parámetros!$B$8),"&gt;="&amp;Parámetros!$B$8,"&gt;="&amp;Listas!F839),
'Selección días no hábiles'!A:A,
IF(OR(G839=0,G839="",G839&gt;=Parámetros!$D$8),"&lt;="&amp;Parámetros!$D$8,"&lt;="&amp;Listas!G839),
'Selección días no hábiles'!C:C,"X"),0)</f>
        <v>1</v>
      </c>
    </row>
    <row r="840" spans="1:11">
      <c r="A840" s="23"/>
      <c r="B840" s="152">
        <v>30291918</v>
      </c>
      <c r="C840" s="153" t="s">
        <v>1011</v>
      </c>
      <c r="D840" s="153" t="s">
        <v>2037</v>
      </c>
      <c r="E840" s="154" t="s">
        <v>237</v>
      </c>
      <c r="F840" s="146">
        <v>0</v>
      </c>
      <c r="G840" s="146">
        <v>0</v>
      </c>
      <c r="H840" s="113">
        <f>+IF(AND(OR(F840="",F840=0),OR(G840="",G840=0)),1,IF(AND(OR(F840&lt;=Parámetros!$B$5,F840=0,F840=""),OR(G840&gt;Parámetros!$B$5,G840="",G840=0)),1,IF(AND(F840&gt;Parámetros!$B$5,F840&lt;=Parámetros!$D$5,OR(Listas!G840&gt;Parámetros!$B$5,G840="",G840=0)),1,0)))</f>
        <v>1</v>
      </c>
      <c r="I840" s="113">
        <f>+IF(AND(OR(F840="",F840=0),OR(G840="",G840=0)),1,IF(AND(OR(F840&lt;=Parámetros!$B$8,F840=0,F840=""),OR(G840&gt;Parámetros!$B$8,G840="",G840=0)),1,IF(AND(F840&gt;Parámetros!$B$8,F840&lt;=Parámetros!$D$8,OR(Listas!G840&gt;Parámetros!$B$8,G840="",G840=0)),1,0)))</f>
        <v>1</v>
      </c>
      <c r="J840" s="113">
        <f>IF(H840=1,
IF(AND(OR(F840=0,F840=""),OR(G840=0,G840="")),Parámetros!$D$5-Parámetros!$B$5+1,
IF(AND(OR(F840&lt;=Parámetros!$B$5,F840=0,F840=""),OR(G840&gt;Parámetros!$D$5,G840="",G840=0)),Parámetros!$D$5-Parámetros!$B$5+1,
IF(AND(OR(F840&lt;=Parámetros!$B$5,F840=0,F840=""),G840&lt;=Parámetros!$D$5),IF(OR(G840="",G840=0),Parámetros!$D$5-Parámetros!$B$5+1,G840-Parámetros!$B$5+1),
IF(AND(F840&gt;Parámetros!$B$5,OR(G840&gt;Parámetros!$D$5,G840="",G840=0)),Parámetros!$D$5-F840+1,
IF(AND(F840&gt;Parámetros!$B$5,G840&lt;=Parámetros!$D$5),G840-F840+1))))),0)
-
IF(H840=1,
COUNTIFS('Selección días no hábiles'!A:A,
IF(OR(F840=0,F840="",F840&lt;Parámetros!$B$5),"&gt;="&amp;Parámetros!$B$5,"&gt;="&amp;Listas!F840),
'Selección días no hábiles'!A:A,
IF(OR(G840=0,G840="",G840&gt;=Parámetros!$D$5),"&lt;="&amp;Parámetros!$D$5,"&lt;="&amp;Listas!G840),
'Selección días no hábiles'!C:C,"X"),0)</f>
        <v>43709</v>
      </c>
      <c r="K840" s="113">
        <f>IF(I840=1,
IF(AND(OR(F840=0,F840=""),OR(G840=0,G840="")),Parámetros!$D$8-Parámetros!$B$8+1,
IF(AND(F840&lt;=Parámetros!$B$8,OR(G840&gt;Parámetros!$D$8,G840="",G840=0)),Parámetros!$D$8-Parámetros!$B$8+1,
IF(AND(F840&lt;=Parámetros!$B$8,G840&lt;=Parámetros!$D$8),IF(OR(G840="",G840=0),Parámetros!$D$8-Parámetros!$B$8+1,G840-Parámetros!$B$8+1),
IF(AND(F840&gt;Parámetros!$B$8,OR(G840&gt;Parámetros!$D$8,G840="",G840=0)),Parámetros!$D$8-F840+1,
IF(AND(F840&gt;Parámetros!$B$8,G840&lt;=Parámetros!$D$8),G840-F840+1))))),0)
-
IF(I840=1,
COUNTIFS('Selección días no hábiles'!A:A,
IF(OR(F840=0,F840="",F840&lt;Parámetros!$B$8),"&gt;="&amp;Parámetros!$B$8,"&gt;="&amp;Listas!F840),
'Selección días no hábiles'!A:A,
IF(OR(G840=0,G840="",G840&gt;=Parámetros!$D$8),"&lt;="&amp;Parámetros!$D$8,"&lt;="&amp;Listas!G840),
'Selección días no hábiles'!C:C,"X"),0)</f>
        <v>1</v>
      </c>
    </row>
    <row r="841" spans="1:11">
      <c r="A841" s="23"/>
      <c r="B841" s="152">
        <v>22901830</v>
      </c>
      <c r="C841" s="153" t="s">
        <v>1012</v>
      </c>
      <c r="D841" s="153" t="s">
        <v>2038</v>
      </c>
      <c r="E841" s="154" t="s">
        <v>237</v>
      </c>
      <c r="F841" s="146">
        <v>0</v>
      </c>
      <c r="G841" s="146">
        <v>0</v>
      </c>
      <c r="H841" s="113">
        <f>+IF(AND(OR(F841="",F841=0),OR(G841="",G841=0)),1,IF(AND(OR(F841&lt;=Parámetros!$B$5,F841=0,F841=""),OR(G841&gt;Parámetros!$B$5,G841="",G841=0)),1,IF(AND(F841&gt;Parámetros!$B$5,F841&lt;=Parámetros!$D$5,OR(Listas!G841&gt;Parámetros!$B$5,G841="",G841=0)),1,0)))</f>
        <v>1</v>
      </c>
      <c r="I841" s="113">
        <f>+IF(AND(OR(F841="",F841=0),OR(G841="",G841=0)),1,IF(AND(OR(F841&lt;=Parámetros!$B$8,F841=0,F841=""),OR(G841&gt;Parámetros!$B$8,G841="",G841=0)),1,IF(AND(F841&gt;Parámetros!$B$8,F841&lt;=Parámetros!$D$8,OR(Listas!G841&gt;Parámetros!$B$8,G841="",G841=0)),1,0)))</f>
        <v>1</v>
      </c>
      <c r="J841" s="113">
        <f>IF(H841=1,
IF(AND(OR(F841=0,F841=""),OR(G841=0,G841="")),Parámetros!$D$5-Parámetros!$B$5+1,
IF(AND(OR(F841&lt;=Parámetros!$B$5,F841=0,F841=""),OR(G841&gt;Parámetros!$D$5,G841="",G841=0)),Parámetros!$D$5-Parámetros!$B$5+1,
IF(AND(OR(F841&lt;=Parámetros!$B$5,F841=0,F841=""),G841&lt;=Parámetros!$D$5),IF(OR(G841="",G841=0),Parámetros!$D$5-Parámetros!$B$5+1,G841-Parámetros!$B$5+1),
IF(AND(F841&gt;Parámetros!$B$5,OR(G841&gt;Parámetros!$D$5,G841="",G841=0)),Parámetros!$D$5-F841+1,
IF(AND(F841&gt;Parámetros!$B$5,G841&lt;=Parámetros!$D$5),G841-F841+1))))),0)
-
IF(H841=1,
COUNTIFS('Selección días no hábiles'!A:A,
IF(OR(F841=0,F841="",F841&lt;Parámetros!$B$5),"&gt;="&amp;Parámetros!$B$5,"&gt;="&amp;Listas!F841),
'Selección días no hábiles'!A:A,
IF(OR(G841=0,G841="",G841&gt;=Parámetros!$D$5),"&lt;="&amp;Parámetros!$D$5,"&lt;="&amp;Listas!G841),
'Selección días no hábiles'!C:C,"X"),0)</f>
        <v>43709</v>
      </c>
      <c r="K841" s="113">
        <f>IF(I841=1,
IF(AND(OR(F841=0,F841=""),OR(G841=0,G841="")),Parámetros!$D$8-Parámetros!$B$8+1,
IF(AND(F841&lt;=Parámetros!$B$8,OR(G841&gt;Parámetros!$D$8,G841="",G841=0)),Parámetros!$D$8-Parámetros!$B$8+1,
IF(AND(F841&lt;=Parámetros!$B$8,G841&lt;=Parámetros!$D$8),IF(OR(G841="",G841=0),Parámetros!$D$8-Parámetros!$B$8+1,G841-Parámetros!$B$8+1),
IF(AND(F841&gt;Parámetros!$B$8,OR(G841&gt;Parámetros!$D$8,G841="",G841=0)),Parámetros!$D$8-F841+1,
IF(AND(F841&gt;Parámetros!$B$8,G841&lt;=Parámetros!$D$8),G841-F841+1))))),0)
-
IF(I841=1,
COUNTIFS('Selección días no hábiles'!A:A,
IF(OR(F841=0,F841="",F841&lt;Parámetros!$B$8),"&gt;="&amp;Parámetros!$B$8,"&gt;="&amp;Listas!F841),
'Selección días no hábiles'!A:A,
IF(OR(G841=0,G841="",G841&gt;=Parámetros!$D$8),"&lt;="&amp;Parámetros!$D$8,"&lt;="&amp;Listas!G841),
'Selección días no hábiles'!C:C,"X"),0)</f>
        <v>1</v>
      </c>
    </row>
    <row r="842" spans="1:11">
      <c r="A842" s="23"/>
      <c r="B842" s="152">
        <v>11790213</v>
      </c>
      <c r="C842" s="153" t="s">
        <v>1013</v>
      </c>
      <c r="D842" s="153" t="s">
        <v>2039</v>
      </c>
      <c r="E842" s="154" t="s">
        <v>237</v>
      </c>
      <c r="F842" s="146">
        <v>0</v>
      </c>
      <c r="G842" s="146">
        <v>0</v>
      </c>
      <c r="H842" s="113">
        <f>+IF(AND(OR(F842="",F842=0),OR(G842="",G842=0)),1,IF(AND(OR(F842&lt;=Parámetros!$B$5,F842=0,F842=""),OR(G842&gt;Parámetros!$B$5,G842="",G842=0)),1,IF(AND(F842&gt;Parámetros!$B$5,F842&lt;=Parámetros!$D$5,OR(Listas!G842&gt;Parámetros!$B$5,G842="",G842=0)),1,0)))</f>
        <v>1</v>
      </c>
      <c r="I842" s="113">
        <f>+IF(AND(OR(F842="",F842=0),OR(G842="",G842=0)),1,IF(AND(OR(F842&lt;=Parámetros!$B$8,F842=0,F842=""),OR(G842&gt;Parámetros!$B$8,G842="",G842=0)),1,IF(AND(F842&gt;Parámetros!$B$8,F842&lt;=Parámetros!$D$8,OR(Listas!G842&gt;Parámetros!$B$8,G842="",G842=0)),1,0)))</f>
        <v>1</v>
      </c>
      <c r="J842" s="113">
        <f>IF(H842=1,
IF(AND(OR(F842=0,F842=""),OR(G842=0,G842="")),Parámetros!$D$5-Parámetros!$B$5+1,
IF(AND(OR(F842&lt;=Parámetros!$B$5,F842=0,F842=""),OR(G842&gt;Parámetros!$D$5,G842="",G842=0)),Parámetros!$D$5-Parámetros!$B$5+1,
IF(AND(OR(F842&lt;=Parámetros!$B$5,F842=0,F842=""),G842&lt;=Parámetros!$D$5),IF(OR(G842="",G842=0),Parámetros!$D$5-Parámetros!$B$5+1,G842-Parámetros!$B$5+1),
IF(AND(F842&gt;Parámetros!$B$5,OR(G842&gt;Parámetros!$D$5,G842="",G842=0)),Parámetros!$D$5-F842+1,
IF(AND(F842&gt;Parámetros!$B$5,G842&lt;=Parámetros!$D$5),G842-F842+1))))),0)
-
IF(H842=1,
COUNTIFS('Selección días no hábiles'!A:A,
IF(OR(F842=0,F842="",F842&lt;Parámetros!$B$5),"&gt;="&amp;Parámetros!$B$5,"&gt;="&amp;Listas!F842),
'Selección días no hábiles'!A:A,
IF(OR(G842=0,G842="",G842&gt;=Parámetros!$D$5),"&lt;="&amp;Parámetros!$D$5,"&lt;="&amp;Listas!G842),
'Selección días no hábiles'!C:C,"X"),0)</f>
        <v>43709</v>
      </c>
      <c r="K842" s="113">
        <f>IF(I842=1,
IF(AND(OR(F842=0,F842=""),OR(G842=0,G842="")),Parámetros!$D$8-Parámetros!$B$8+1,
IF(AND(F842&lt;=Parámetros!$B$8,OR(G842&gt;Parámetros!$D$8,G842="",G842=0)),Parámetros!$D$8-Parámetros!$B$8+1,
IF(AND(F842&lt;=Parámetros!$B$8,G842&lt;=Parámetros!$D$8),IF(OR(G842="",G842=0),Parámetros!$D$8-Parámetros!$B$8+1,G842-Parámetros!$B$8+1),
IF(AND(F842&gt;Parámetros!$B$8,OR(G842&gt;Parámetros!$D$8,G842="",G842=0)),Parámetros!$D$8-F842+1,
IF(AND(F842&gt;Parámetros!$B$8,G842&lt;=Parámetros!$D$8),G842-F842+1))))),0)
-
IF(I842=1,
COUNTIFS('Selección días no hábiles'!A:A,
IF(OR(F842=0,F842="",F842&lt;Parámetros!$B$8),"&gt;="&amp;Parámetros!$B$8,"&gt;="&amp;Listas!F842),
'Selección días no hábiles'!A:A,
IF(OR(G842=0,G842="",G842&gt;=Parámetros!$D$8),"&lt;="&amp;Parámetros!$D$8,"&lt;="&amp;Listas!G842),
'Selección días no hábiles'!C:C,"X"),0)</f>
        <v>1</v>
      </c>
    </row>
    <row r="843" spans="1:11">
      <c r="A843" s="23"/>
      <c r="B843" s="152">
        <v>28016556</v>
      </c>
      <c r="C843" s="153" t="s">
        <v>1014</v>
      </c>
      <c r="D843" s="153" t="s">
        <v>2040</v>
      </c>
      <c r="E843" s="154" t="s">
        <v>236</v>
      </c>
      <c r="F843" s="146">
        <v>0</v>
      </c>
      <c r="G843" s="146">
        <v>0</v>
      </c>
      <c r="H843" s="113">
        <f>+IF(AND(OR(F843="",F843=0),OR(G843="",G843=0)),1,IF(AND(OR(F843&lt;=Parámetros!$B$5,F843=0,F843=""),OR(G843&gt;Parámetros!$B$5,G843="",G843=0)),1,IF(AND(F843&gt;Parámetros!$B$5,F843&lt;=Parámetros!$D$5,OR(Listas!G843&gt;Parámetros!$B$5,G843="",G843=0)),1,0)))</f>
        <v>1</v>
      </c>
      <c r="I843" s="113">
        <f>+IF(AND(OR(F843="",F843=0),OR(G843="",G843=0)),1,IF(AND(OR(F843&lt;=Parámetros!$B$8,F843=0,F843=""),OR(G843&gt;Parámetros!$B$8,G843="",G843=0)),1,IF(AND(F843&gt;Parámetros!$B$8,F843&lt;=Parámetros!$D$8,OR(Listas!G843&gt;Parámetros!$B$8,G843="",G843=0)),1,0)))</f>
        <v>1</v>
      </c>
      <c r="J843" s="113">
        <f>IF(H843=1,
IF(AND(OR(F843=0,F843=""),OR(G843=0,G843="")),Parámetros!$D$5-Parámetros!$B$5+1,
IF(AND(OR(F843&lt;=Parámetros!$B$5,F843=0,F843=""),OR(G843&gt;Parámetros!$D$5,G843="",G843=0)),Parámetros!$D$5-Parámetros!$B$5+1,
IF(AND(OR(F843&lt;=Parámetros!$B$5,F843=0,F843=""),G843&lt;=Parámetros!$D$5),IF(OR(G843="",G843=0),Parámetros!$D$5-Parámetros!$B$5+1,G843-Parámetros!$B$5+1),
IF(AND(F843&gt;Parámetros!$B$5,OR(G843&gt;Parámetros!$D$5,G843="",G843=0)),Parámetros!$D$5-F843+1,
IF(AND(F843&gt;Parámetros!$B$5,G843&lt;=Parámetros!$D$5),G843-F843+1))))),0)
-
IF(H843=1,
COUNTIFS('Selección días no hábiles'!A:A,
IF(OR(F843=0,F843="",F843&lt;Parámetros!$B$5),"&gt;="&amp;Parámetros!$B$5,"&gt;="&amp;Listas!F843),
'Selección días no hábiles'!A:A,
IF(OR(G843=0,G843="",G843&gt;=Parámetros!$D$5),"&lt;="&amp;Parámetros!$D$5,"&lt;="&amp;Listas!G843),
'Selección días no hábiles'!C:C,"X"),0)</f>
        <v>43709</v>
      </c>
      <c r="K843" s="113">
        <f>IF(I843=1,
IF(AND(OR(F843=0,F843=""),OR(G843=0,G843="")),Parámetros!$D$8-Parámetros!$B$8+1,
IF(AND(F843&lt;=Parámetros!$B$8,OR(G843&gt;Parámetros!$D$8,G843="",G843=0)),Parámetros!$D$8-Parámetros!$B$8+1,
IF(AND(F843&lt;=Parámetros!$B$8,G843&lt;=Parámetros!$D$8),IF(OR(G843="",G843=0),Parámetros!$D$8-Parámetros!$B$8+1,G843-Parámetros!$B$8+1),
IF(AND(F843&gt;Parámetros!$B$8,OR(G843&gt;Parámetros!$D$8,G843="",G843=0)),Parámetros!$D$8-F843+1,
IF(AND(F843&gt;Parámetros!$B$8,G843&lt;=Parámetros!$D$8),G843-F843+1))))),0)
-
IF(I843=1,
COUNTIFS('Selección días no hábiles'!A:A,
IF(OR(F843=0,F843="",F843&lt;Parámetros!$B$8),"&gt;="&amp;Parámetros!$B$8,"&gt;="&amp;Listas!F843),
'Selección días no hábiles'!A:A,
IF(OR(G843=0,G843="",G843&gt;=Parámetros!$D$8),"&lt;="&amp;Parámetros!$D$8,"&lt;="&amp;Listas!G843),
'Selección días no hábiles'!C:C,"X"),0)</f>
        <v>1</v>
      </c>
    </row>
    <row r="844" spans="1:11">
      <c r="A844" s="23"/>
      <c r="B844" s="152">
        <v>32802276</v>
      </c>
      <c r="C844" s="153" t="s">
        <v>1015</v>
      </c>
      <c r="D844" s="153" t="s">
        <v>2041</v>
      </c>
      <c r="E844" s="154" t="s">
        <v>236</v>
      </c>
      <c r="F844" s="146">
        <v>0</v>
      </c>
      <c r="G844" s="146">
        <v>0</v>
      </c>
      <c r="H844" s="113">
        <f>+IF(AND(OR(F844="",F844=0),OR(G844="",G844=0)),1,IF(AND(OR(F844&lt;=Parámetros!$B$5,F844=0,F844=""),OR(G844&gt;Parámetros!$B$5,G844="",G844=0)),1,IF(AND(F844&gt;Parámetros!$B$5,F844&lt;=Parámetros!$D$5,OR(Listas!G844&gt;Parámetros!$B$5,G844="",G844=0)),1,0)))</f>
        <v>1</v>
      </c>
      <c r="I844" s="113">
        <f>+IF(AND(OR(F844="",F844=0),OR(G844="",G844=0)),1,IF(AND(OR(F844&lt;=Parámetros!$B$8,F844=0,F844=""),OR(G844&gt;Parámetros!$B$8,G844="",G844=0)),1,IF(AND(F844&gt;Parámetros!$B$8,F844&lt;=Parámetros!$D$8,OR(Listas!G844&gt;Parámetros!$B$8,G844="",G844=0)),1,0)))</f>
        <v>1</v>
      </c>
      <c r="J844" s="113">
        <f>IF(H844=1,
IF(AND(OR(F844=0,F844=""),OR(G844=0,G844="")),Parámetros!$D$5-Parámetros!$B$5+1,
IF(AND(OR(F844&lt;=Parámetros!$B$5,F844=0,F844=""),OR(G844&gt;Parámetros!$D$5,G844="",G844=0)),Parámetros!$D$5-Parámetros!$B$5+1,
IF(AND(OR(F844&lt;=Parámetros!$B$5,F844=0,F844=""),G844&lt;=Parámetros!$D$5),IF(OR(G844="",G844=0),Parámetros!$D$5-Parámetros!$B$5+1,G844-Parámetros!$B$5+1),
IF(AND(F844&gt;Parámetros!$B$5,OR(G844&gt;Parámetros!$D$5,G844="",G844=0)),Parámetros!$D$5-F844+1,
IF(AND(F844&gt;Parámetros!$B$5,G844&lt;=Parámetros!$D$5),G844-F844+1))))),0)
-
IF(H844=1,
COUNTIFS('Selección días no hábiles'!A:A,
IF(OR(F844=0,F844="",F844&lt;Parámetros!$B$5),"&gt;="&amp;Parámetros!$B$5,"&gt;="&amp;Listas!F844),
'Selección días no hábiles'!A:A,
IF(OR(G844=0,G844="",G844&gt;=Parámetros!$D$5),"&lt;="&amp;Parámetros!$D$5,"&lt;="&amp;Listas!G844),
'Selección días no hábiles'!C:C,"X"),0)</f>
        <v>43709</v>
      </c>
      <c r="K844" s="113">
        <f>IF(I844=1,
IF(AND(OR(F844=0,F844=""),OR(G844=0,G844="")),Parámetros!$D$8-Parámetros!$B$8+1,
IF(AND(F844&lt;=Parámetros!$B$8,OR(G844&gt;Parámetros!$D$8,G844="",G844=0)),Parámetros!$D$8-Parámetros!$B$8+1,
IF(AND(F844&lt;=Parámetros!$B$8,G844&lt;=Parámetros!$D$8),IF(OR(G844="",G844=0),Parámetros!$D$8-Parámetros!$B$8+1,G844-Parámetros!$B$8+1),
IF(AND(F844&gt;Parámetros!$B$8,OR(G844&gt;Parámetros!$D$8,G844="",G844=0)),Parámetros!$D$8-F844+1,
IF(AND(F844&gt;Parámetros!$B$8,G844&lt;=Parámetros!$D$8),G844-F844+1))))),0)
-
IF(I844=1,
COUNTIFS('Selección días no hábiles'!A:A,
IF(OR(F844=0,F844="",F844&lt;Parámetros!$B$8),"&gt;="&amp;Parámetros!$B$8,"&gt;="&amp;Listas!F844),
'Selección días no hábiles'!A:A,
IF(OR(G844=0,G844="",G844&gt;=Parámetros!$D$8),"&lt;="&amp;Parámetros!$D$8,"&lt;="&amp;Listas!G844),
'Selección días no hábiles'!C:C,"X"),0)</f>
        <v>1</v>
      </c>
    </row>
    <row r="845" spans="1:11">
      <c r="A845" s="23"/>
      <c r="B845" s="152">
        <v>32228847</v>
      </c>
      <c r="C845" s="153" t="s">
        <v>1016</v>
      </c>
      <c r="D845" s="153" t="s">
        <v>2042</v>
      </c>
      <c r="E845" s="154" t="s">
        <v>236</v>
      </c>
      <c r="F845" s="146">
        <v>0</v>
      </c>
      <c r="G845" s="146">
        <v>0</v>
      </c>
      <c r="H845" s="113">
        <f>+IF(AND(OR(F845="",F845=0),OR(G845="",G845=0)),1,IF(AND(OR(F845&lt;=Parámetros!$B$5,F845=0,F845=""),OR(G845&gt;Parámetros!$B$5,G845="",G845=0)),1,IF(AND(F845&gt;Parámetros!$B$5,F845&lt;=Parámetros!$D$5,OR(Listas!G845&gt;Parámetros!$B$5,G845="",G845=0)),1,0)))</f>
        <v>1</v>
      </c>
      <c r="I845" s="113">
        <f>+IF(AND(OR(F845="",F845=0),OR(G845="",G845=0)),1,IF(AND(OR(F845&lt;=Parámetros!$B$8,F845=0,F845=""),OR(G845&gt;Parámetros!$B$8,G845="",G845=0)),1,IF(AND(F845&gt;Parámetros!$B$8,F845&lt;=Parámetros!$D$8,OR(Listas!G845&gt;Parámetros!$B$8,G845="",G845=0)),1,0)))</f>
        <v>1</v>
      </c>
      <c r="J845" s="113">
        <f>IF(H845=1,
IF(AND(OR(F845=0,F845=""),OR(G845=0,G845="")),Parámetros!$D$5-Parámetros!$B$5+1,
IF(AND(OR(F845&lt;=Parámetros!$B$5,F845=0,F845=""),OR(G845&gt;Parámetros!$D$5,G845="",G845=0)),Parámetros!$D$5-Parámetros!$B$5+1,
IF(AND(OR(F845&lt;=Parámetros!$B$5,F845=0,F845=""),G845&lt;=Parámetros!$D$5),IF(OR(G845="",G845=0),Parámetros!$D$5-Parámetros!$B$5+1,G845-Parámetros!$B$5+1),
IF(AND(F845&gt;Parámetros!$B$5,OR(G845&gt;Parámetros!$D$5,G845="",G845=0)),Parámetros!$D$5-F845+1,
IF(AND(F845&gt;Parámetros!$B$5,G845&lt;=Parámetros!$D$5),G845-F845+1))))),0)
-
IF(H845=1,
COUNTIFS('Selección días no hábiles'!A:A,
IF(OR(F845=0,F845="",F845&lt;Parámetros!$B$5),"&gt;="&amp;Parámetros!$B$5,"&gt;="&amp;Listas!F845),
'Selección días no hábiles'!A:A,
IF(OR(G845=0,G845="",G845&gt;=Parámetros!$D$5),"&lt;="&amp;Parámetros!$D$5,"&lt;="&amp;Listas!G845),
'Selección días no hábiles'!C:C,"X"),0)</f>
        <v>43709</v>
      </c>
      <c r="K845" s="113">
        <f>IF(I845=1,
IF(AND(OR(F845=0,F845=""),OR(G845=0,G845="")),Parámetros!$D$8-Parámetros!$B$8+1,
IF(AND(F845&lt;=Parámetros!$B$8,OR(G845&gt;Parámetros!$D$8,G845="",G845=0)),Parámetros!$D$8-Parámetros!$B$8+1,
IF(AND(F845&lt;=Parámetros!$B$8,G845&lt;=Parámetros!$D$8),IF(OR(G845="",G845=0),Parámetros!$D$8-Parámetros!$B$8+1,G845-Parámetros!$B$8+1),
IF(AND(F845&gt;Parámetros!$B$8,OR(G845&gt;Parámetros!$D$8,G845="",G845=0)),Parámetros!$D$8-F845+1,
IF(AND(F845&gt;Parámetros!$B$8,G845&lt;=Parámetros!$D$8),G845-F845+1))))),0)
-
IF(I845=1,
COUNTIFS('Selección días no hábiles'!A:A,
IF(OR(F845=0,F845="",F845&lt;Parámetros!$B$8),"&gt;="&amp;Parámetros!$B$8,"&gt;="&amp;Listas!F845),
'Selección días no hábiles'!A:A,
IF(OR(G845=0,G845="",G845&gt;=Parámetros!$D$8),"&lt;="&amp;Parámetros!$D$8,"&lt;="&amp;Listas!G845),
'Selección días no hábiles'!C:C,"X"),0)</f>
        <v>1</v>
      </c>
    </row>
    <row r="846" spans="1:11">
      <c r="A846" s="23"/>
      <c r="B846" s="152">
        <v>21023077</v>
      </c>
      <c r="C846" s="153" t="s">
        <v>1017</v>
      </c>
      <c r="D846" s="153" t="s">
        <v>2043</v>
      </c>
      <c r="E846" s="154" t="s">
        <v>236</v>
      </c>
      <c r="F846" s="146">
        <v>0</v>
      </c>
      <c r="G846" s="146">
        <v>0</v>
      </c>
      <c r="H846" s="113">
        <f>+IF(AND(OR(F846="",F846=0),OR(G846="",G846=0)),1,IF(AND(OR(F846&lt;=Parámetros!$B$5,F846=0,F846=""),OR(G846&gt;Parámetros!$B$5,G846="",G846=0)),1,IF(AND(F846&gt;Parámetros!$B$5,F846&lt;=Parámetros!$D$5,OR(Listas!G846&gt;Parámetros!$B$5,G846="",G846=0)),1,0)))</f>
        <v>1</v>
      </c>
      <c r="I846" s="113">
        <f>+IF(AND(OR(F846="",F846=0),OR(G846="",G846=0)),1,IF(AND(OR(F846&lt;=Parámetros!$B$8,F846=0,F846=""),OR(G846&gt;Parámetros!$B$8,G846="",G846=0)),1,IF(AND(F846&gt;Parámetros!$B$8,F846&lt;=Parámetros!$D$8,OR(Listas!G846&gt;Parámetros!$B$8,G846="",G846=0)),1,0)))</f>
        <v>1</v>
      </c>
      <c r="J846" s="113">
        <f>IF(H846=1,
IF(AND(OR(F846=0,F846=""),OR(G846=0,G846="")),Parámetros!$D$5-Parámetros!$B$5+1,
IF(AND(OR(F846&lt;=Parámetros!$B$5,F846=0,F846=""),OR(G846&gt;Parámetros!$D$5,G846="",G846=0)),Parámetros!$D$5-Parámetros!$B$5+1,
IF(AND(OR(F846&lt;=Parámetros!$B$5,F846=0,F846=""),G846&lt;=Parámetros!$D$5),IF(OR(G846="",G846=0),Parámetros!$D$5-Parámetros!$B$5+1,G846-Parámetros!$B$5+1),
IF(AND(F846&gt;Parámetros!$B$5,OR(G846&gt;Parámetros!$D$5,G846="",G846=0)),Parámetros!$D$5-F846+1,
IF(AND(F846&gt;Parámetros!$B$5,G846&lt;=Parámetros!$D$5),G846-F846+1))))),0)
-
IF(H846=1,
COUNTIFS('Selección días no hábiles'!A:A,
IF(OR(F846=0,F846="",F846&lt;Parámetros!$B$5),"&gt;="&amp;Parámetros!$B$5,"&gt;="&amp;Listas!F846),
'Selección días no hábiles'!A:A,
IF(OR(G846=0,G846="",G846&gt;=Parámetros!$D$5),"&lt;="&amp;Parámetros!$D$5,"&lt;="&amp;Listas!G846),
'Selección días no hábiles'!C:C,"X"),0)</f>
        <v>43709</v>
      </c>
      <c r="K846" s="113">
        <f>IF(I846=1,
IF(AND(OR(F846=0,F846=""),OR(G846=0,G846="")),Parámetros!$D$8-Parámetros!$B$8+1,
IF(AND(F846&lt;=Parámetros!$B$8,OR(G846&gt;Parámetros!$D$8,G846="",G846=0)),Parámetros!$D$8-Parámetros!$B$8+1,
IF(AND(F846&lt;=Parámetros!$B$8,G846&lt;=Parámetros!$D$8),IF(OR(G846="",G846=0),Parámetros!$D$8-Parámetros!$B$8+1,G846-Parámetros!$B$8+1),
IF(AND(F846&gt;Parámetros!$B$8,OR(G846&gt;Parámetros!$D$8,G846="",G846=0)),Parámetros!$D$8-F846+1,
IF(AND(F846&gt;Parámetros!$B$8,G846&lt;=Parámetros!$D$8),G846-F846+1))))),0)
-
IF(I846=1,
COUNTIFS('Selección días no hábiles'!A:A,
IF(OR(F846=0,F846="",F846&lt;Parámetros!$B$8),"&gt;="&amp;Parámetros!$B$8,"&gt;="&amp;Listas!F846),
'Selección días no hábiles'!A:A,
IF(OR(G846=0,G846="",G846&gt;=Parámetros!$D$8),"&lt;="&amp;Parámetros!$D$8,"&lt;="&amp;Listas!G846),
'Selección días no hábiles'!C:C,"X"),0)</f>
        <v>1</v>
      </c>
    </row>
    <row r="847" spans="1:11">
      <c r="A847" s="23"/>
      <c r="B847" s="152">
        <v>34046213</v>
      </c>
      <c r="C847" s="153" t="s">
        <v>1018</v>
      </c>
      <c r="D847" s="153" t="s">
        <v>2044</v>
      </c>
      <c r="E847" s="154" t="s">
        <v>236</v>
      </c>
      <c r="F847" s="146">
        <v>0</v>
      </c>
      <c r="G847" s="146">
        <v>0</v>
      </c>
      <c r="H847" s="113">
        <f>+IF(AND(OR(F847="",F847=0),OR(G847="",G847=0)),1,IF(AND(OR(F847&lt;=Parámetros!$B$5,F847=0,F847=""),OR(G847&gt;Parámetros!$B$5,G847="",G847=0)),1,IF(AND(F847&gt;Parámetros!$B$5,F847&lt;=Parámetros!$D$5,OR(Listas!G847&gt;Parámetros!$B$5,G847="",G847=0)),1,0)))</f>
        <v>1</v>
      </c>
      <c r="I847" s="113">
        <f>+IF(AND(OR(F847="",F847=0),OR(G847="",G847=0)),1,IF(AND(OR(F847&lt;=Parámetros!$B$8,F847=0,F847=""),OR(G847&gt;Parámetros!$B$8,G847="",G847=0)),1,IF(AND(F847&gt;Parámetros!$B$8,F847&lt;=Parámetros!$D$8,OR(Listas!G847&gt;Parámetros!$B$8,G847="",G847=0)),1,0)))</f>
        <v>1</v>
      </c>
      <c r="J847" s="113">
        <f>IF(H847=1,
IF(AND(OR(F847=0,F847=""),OR(G847=0,G847="")),Parámetros!$D$5-Parámetros!$B$5+1,
IF(AND(OR(F847&lt;=Parámetros!$B$5,F847=0,F847=""),OR(G847&gt;Parámetros!$D$5,G847="",G847=0)),Parámetros!$D$5-Parámetros!$B$5+1,
IF(AND(OR(F847&lt;=Parámetros!$B$5,F847=0,F847=""),G847&lt;=Parámetros!$D$5),IF(OR(G847="",G847=0),Parámetros!$D$5-Parámetros!$B$5+1,G847-Parámetros!$B$5+1),
IF(AND(F847&gt;Parámetros!$B$5,OR(G847&gt;Parámetros!$D$5,G847="",G847=0)),Parámetros!$D$5-F847+1,
IF(AND(F847&gt;Parámetros!$B$5,G847&lt;=Parámetros!$D$5),G847-F847+1))))),0)
-
IF(H847=1,
COUNTIFS('Selección días no hábiles'!A:A,
IF(OR(F847=0,F847="",F847&lt;Parámetros!$B$5),"&gt;="&amp;Parámetros!$B$5,"&gt;="&amp;Listas!F847),
'Selección días no hábiles'!A:A,
IF(OR(G847=0,G847="",G847&gt;=Parámetros!$D$5),"&lt;="&amp;Parámetros!$D$5,"&lt;="&amp;Listas!G847),
'Selección días no hábiles'!C:C,"X"),0)</f>
        <v>43709</v>
      </c>
      <c r="K847" s="113">
        <f>IF(I847=1,
IF(AND(OR(F847=0,F847=""),OR(G847=0,G847="")),Parámetros!$D$8-Parámetros!$B$8+1,
IF(AND(F847&lt;=Parámetros!$B$8,OR(G847&gt;Parámetros!$D$8,G847="",G847=0)),Parámetros!$D$8-Parámetros!$B$8+1,
IF(AND(F847&lt;=Parámetros!$B$8,G847&lt;=Parámetros!$D$8),IF(OR(G847="",G847=0),Parámetros!$D$8-Parámetros!$B$8+1,G847-Parámetros!$B$8+1),
IF(AND(F847&gt;Parámetros!$B$8,OR(G847&gt;Parámetros!$D$8,G847="",G847=0)),Parámetros!$D$8-F847+1,
IF(AND(F847&gt;Parámetros!$B$8,G847&lt;=Parámetros!$D$8),G847-F847+1))))),0)
-
IF(I847=1,
COUNTIFS('Selección días no hábiles'!A:A,
IF(OR(F847=0,F847="",F847&lt;Parámetros!$B$8),"&gt;="&amp;Parámetros!$B$8,"&gt;="&amp;Listas!F847),
'Selección días no hábiles'!A:A,
IF(OR(G847=0,G847="",G847&gt;=Parámetros!$D$8),"&lt;="&amp;Parámetros!$D$8,"&lt;="&amp;Listas!G847),
'Selección días no hábiles'!C:C,"X"),0)</f>
        <v>1</v>
      </c>
    </row>
    <row r="848" spans="1:11">
      <c r="A848" s="23"/>
      <c r="B848" s="152">
        <v>28578263</v>
      </c>
      <c r="C848" s="153" t="s">
        <v>1019</v>
      </c>
      <c r="D848" s="153" t="s">
        <v>2045</v>
      </c>
      <c r="E848" s="154" t="s">
        <v>236</v>
      </c>
      <c r="F848" s="146">
        <v>0</v>
      </c>
      <c r="G848" s="146">
        <v>0</v>
      </c>
      <c r="H848" s="113">
        <f>+IF(AND(OR(F848="",F848=0),OR(G848="",G848=0)),1,IF(AND(OR(F848&lt;=Parámetros!$B$5,F848=0,F848=""),OR(G848&gt;Parámetros!$B$5,G848="",G848=0)),1,IF(AND(F848&gt;Parámetros!$B$5,F848&lt;=Parámetros!$D$5,OR(Listas!G848&gt;Parámetros!$B$5,G848="",G848=0)),1,0)))</f>
        <v>1</v>
      </c>
      <c r="I848" s="113">
        <f>+IF(AND(OR(F848="",F848=0),OR(G848="",G848=0)),1,IF(AND(OR(F848&lt;=Parámetros!$B$8,F848=0,F848=""),OR(G848&gt;Parámetros!$B$8,G848="",G848=0)),1,IF(AND(F848&gt;Parámetros!$B$8,F848&lt;=Parámetros!$D$8,OR(Listas!G848&gt;Parámetros!$B$8,G848="",G848=0)),1,0)))</f>
        <v>1</v>
      </c>
      <c r="J848" s="113">
        <f>IF(H848=1,
IF(AND(OR(F848=0,F848=""),OR(G848=0,G848="")),Parámetros!$D$5-Parámetros!$B$5+1,
IF(AND(OR(F848&lt;=Parámetros!$B$5,F848=0,F848=""),OR(G848&gt;Parámetros!$D$5,G848="",G848=0)),Parámetros!$D$5-Parámetros!$B$5+1,
IF(AND(OR(F848&lt;=Parámetros!$B$5,F848=0,F848=""),G848&lt;=Parámetros!$D$5),IF(OR(G848="",G848=0),Parámetros!$D$5-Parámetros!$B$5+1,G848-Parámetros!$B$5+1),
IF(AND(F848&gt;Parámetros!$B$5,OR(G848&gt;Parámetros!$D$5,G848="",G848=0)),Parámetros!$D$5-F848+1,
IF(AND(F848&gt;Parámetros!$B$5,G848&lt;=Parámetros!$D$5),G848-F848+1))))),0)
-
IF(H848=1,
COUNTIFS('Selección días no hábiles'!A:A,
IF(OR(F848=0,F848="",F848&lt;Parámetros!$B$5),"&gt;="&amp;Parámetros!$B$5,"&gt;="&amp;Listas!F848),
'Selección días no hábiles'!A:A,
IF(OR(G848=0,G848="",G848&gt;=Parámetros!$D$5),"&lt;="&amp;Parámetros!$D$5,"&lt;="&amp;Listas!G848),
'Selección días no hábiles'!C:C,"X"),0)</f>
        <v>43709</v>
      </c>
      <c r="K848" s="113">
        <f>IF(I848=1,
IF(AND(OR(F848=0,F848=""),OR(G848=0,G848="")),Parámetros!$D$8-Parámetros!$B$8+1,
IF(AND(F848&lt;=Parámetros!$B$8,OR(G848&gt;Parámetros!$D$8,G848="",G848=0)),Parámetros!$D$8-Parámetros!$B$8+1,
IF(AND(F848&lt;=Parámetros!$B$8,G848&lt;=Parámetros!$D$8),IF(OR(G848="",G848=0),Parámetros!$D$8-Parámetros!$B$8+1,G848-Parámetros!$B$8+1),
IF(AND(F848&gt;Parámetros!$B$8,OR(G848&gt;Parámetros!$D$8,G848="",G848=0)),Parámetros!$D$8-F848+1,
IF(AND(F848&gt;Parámetros!$B$8,G848&lt;=Parámetros!$D$8),G848-F848+1))))),0)
-
IF(I848=1,
COUNTIFS('Selección días no hábiles'!A:A,
IF(OR(F848=0,F848="",F848&lt;Parámetros!$B$8),"&gt;="&amp;Parámetros!$B$8,"&gt;="&amp;Listas!F848),
'Selección días no hábiles'!A:A,
IF(OR(G848=0,G848="",G848&gt;=Parámetros!$D$8),"&lt;="&amp;Parámetros!$D$8,"&lt;="&amp;Listas!G848),
'Selección días no hábiles'!C:C,"X"),0)</f>
        <v>1</v>
      </c>
    </row>
    <row r="849" spans="1:11">
      <c r="A849" s="23"/>
      <c r="B849" s="152">
        <v>29001941</v>
      </c>
      <c r="C849" s="153" t="s">
        <v>1020</v>
      </c>
      <c r="D849" s="153" t="s">
        <v>1550</v>
      </c>
      <c r="E849" s="154" t="s">
        <v>236</v>
      </c>
      <c r="F849" s="146">
        <v>0</v>
      </c>
      <c r="G849" s="146">
        <v>0</v>
      </c>
      <c r="H849" s="113">
        <f>+IF(AND(OR(F849="",F849=0),OR(G849="",G849=0)),1,IF(AND(OR(F849&lt;=Parámetros!$B$5,F849=0,F849=""),OR(G849&gt;Parámetros!$B$5,G849="",G849=0)),1,IF(AND(F849&gt;Parámetros!$B$5,F849&lt;=Parámetros!$D$5,OR(Listas!G849&gt;Parámetros!$B$5,G849="",G849=0)),1,0)))</f>
        <v>1</v>
      </c>
      <c r="I849" s="113">
        <f>+IF(AND(OR(F849="",F849=0),OR(G849="",G849=0)),1,IF(AND(OR(F849&lt;=Parámetros!$B$8,F849=0,F849=""),OR(G849&gt;Parámetros!$B$8,G849="",G849=0)),1,IF(AND(F849&gt;Parámetros!$B$8,F849&lt;=Parámetros!$D$8,OR(Listas!G849&gt;Parámetros!$B$8,G849="",G849=0)),1,0)))</f>
        <v>1</v>
      </c>
      <c r="J849" s="113">
        <f>IF(H849=1,
IF(AND(OR(F849=0,F849=""),OR(G849=0,G849="")),Parámetros!$D$5-Parámetros!$B$5+1,
IF(AND(OR(F849&lt;=Parámetros!$B$5,F849=0,F849=""),OR(G849&gt;Parámetros!$D$5,G849="",G849=0)),Parámetros!$D$5-Parámetros!$B$5+1,
IF(AND(OR(F849&lt;=Parámetros!$B$5,F849=0,F849=""),G849&lt;=Parámetros!$D$5),IF(OR(G849="",G849=0),Parámetros!$D$5-Parámetros!$B$5+1,G849-Parámetros!$B$5+1),
IF(AND(F849&gt;Parámetros!$B$5,OR(G849&gt;Parámetros!$D$5,G849="",G849=0)),Parámetros!$D$5-F849+1,
IF(AND(F849&gt;Parámetros!$B$5,G849&lt;=Parámetros!$D$5),G849-F849+1))))),0)
-
IF(H849=1,
COUNTIFS('Selección días no hábiles'!A:A,
IF(OR(F849=0,F849="",F849&lt;Parámetros!$B$5),"&gt;="&amp;Parámetros!$B$5,"&gt;="&amp;Listas!F849),
'Selección días no hábiles'!A:A,
IF(OR(G849=0,G849="",G849&gt;=Parámetros!$D$5),"&lt;="&amp;Parámetros!$D$5,"&lt;="&amp;Listas!G849),
'Selección días no hábiles'!C:C,"X"),0)</f>
        <v>43709</v>
      </c>
      <c r="K849" s="113">
        <f>IF(I849=1,
IF(AND(OR(F849=0,F849=""),OR(G849=0,G849="")),Parámetros!$D$8-Parámetros!$B$8+1,
IF(AND(F849&lt;=Parámetros!$B$8,OR(G849&gt;Parámetros!$D$8,G849="",G849=0)),Parámetros!$D$8-Parámetros!$B$8+1,
IF(AND(F849&lt;=Parámetros!$B$8,G849&lt;=Parámetros!$D$8),IF(OR(G849="",G849=0),Parámetros!$D$8-Parámetros!$B$8+1,G849-Parámetros!$B$8+1),
IF(AND(F849&gt;Parámetros!$B$8,OR(G849&gt;Parámetros!$D$8,G849="",G849=0)),Parámetros!$D$8-F849+1,
IF(AND(F849&gt;Parámetros!$B$8,G849&lt;=Parámetros!$D$8),G849-F849+1))))),0)
-
IF(I849=1,
COUNTIFS('Selección días no hábiles'!A:A,
IF(OR(F849=0,F849="",F849&lt;Parámetros!$B$8),"&gt;="&amp;Parámetros!$B$8,"&gt;="&amp;Listas!F849),
'Selección días no hábiles'!A:A,
IF(OR(G849=0,G849="",G849&gt;=Parámetros!$D$8),"&lt;="&amp;Parámetros!$D$8,"&lt;="&amp;Listas!G849),
'Selección días no hábiles'!C:C,"X"),0)</f>
        <v>1</v>
      </c>
    </row>
    <row r="850" spans="1:11">
      <c r="A850" s="23"/>
      <c r="B850" s="152">
        <v>32344438</v>
      </c>
      <c r="C850" s="153" t="s">
        <v>807</v>
      </c>
      <c r="D850" s="153" t="s">
        <v>2046</v>
      </c>
      <c r="E850" s="154" t="s">
        <v>236</v>
      </c>
      <c r="F850" s="146">
        <v>0</v>
      </c>
      <c r="G850" s="146">
        <v>0</v>
      </c>
      <c r="H850" s="113">
        <f>+IF(AND(OR(F850="",F850=0),OR(G850="",G850=0)),1,IF(AND(OR(F850&lt;=Parámetros!$B$5,F850=0,F850=""),OR(G850&gt;Parámetros!$B$5,G850="",G850=0)),1,IF(AND(F850&gt;Parámetros!$B$5,F850&lt;=Parámetros!$D$5,OR(Listas!G850&gt;Parámetros!$B$5,G850="",G850=0)),1,0)))</f>
        <v>1</v>
      </c>
      <c r="I850" s="113">
        <f>+IF(AND(OR(F850="",F850=0),OR(G850="",G850=0)),1,IF(AND(OR(F850&lt;=Parámetros!$B$8,F850=0,F850=""),OR(G850&gt;Parámetros!$B$8,G850="",G850=0)),1,IF(AND(F850&gt;Parámetros!$B$8,F850&lt;=Parámetros!$D$8,OR(Listas!G850&gt;Parámetros!$B$8,G850="",G850=0)),1,0)))</f>
        <v>1</v>
      </c>
      <c r="J850" s="113">
        <f>IF(H850=1,
IF(AND(OR(F850=0,F850=""),OR(G850=0,G850="")),Parámetros!$D$5-Parámetros!$B$5+1,
IF(AND(OR(F850&lt;=Parámetros!$B$5,F850=0,F850=""),OR(G850&gt;Parámetros!$D$5,G850="",G850=0)),Parámetros!$D$5-Parámetros!$B$5+1,
IF(AND(OR(F850&lt;=Parámetros!$B$5,F850=0,F850=""),G850&lt;=Parámetros!$D$5),IF(OR(G850="",G850=0),Parámetros!$D$5-Parámetros!$B$5+1,G850-Parámetros!$B$5+1),
IF(AND(F850&gt;Parámetros!$B$5,OR(G850&gt;Parámetros!$D$5,G850="",G850=0)),Parámetros!$D$5-F850+1,
IF(AND(F850&gt;Parámetros!$B$5,G850&lt;=Parámetros!$D$5),G850-F850+1))))),0)
-
IF(H850=1,
COUNTIFS('Selección días no hábiles'!A:A,
IF(OR(F850=0,F850="",F850&lt;Parámetros!$B$5),"&gt;="&amp;Parámetros!$B$5,"&gt;="&amp;Listas!F850),
'Selección días no hábiles'!A:A,
IF(OR(G850=0,G850="",G850&gt;=Parámetros!$D$5),"&lt;="&amp;Parámetros!$D$5,"&lt;="&amp;Listas!G850),
'Selección días no hábiles'!C:C,"X"),0)</f>
        <v>43709</v>
      </c>
      <c r="K850" s="113">
        <f>IF(I850=1,
IF(AND(OR(F850=0,F850=""),OR(G850=0,G850="")),Parámetros!$D$8-Parámetros!$B$8+1,
IF(AND(F850&lt;=Parámetros!$B$8,OR(G850&gt;Parámetros!$D$8,G850="",G850=0)),Parámetros!$D$8-Parámetros!$B$8+1,
IF(AND(F850&lt;=Parámetros!$B$8,G850&lt;=Parámetros!$D$8),IF(OR(G850="",G850=0),Parámetros!$D$8-Parámetros!$B$8+1,G850-Parámetros!$B$8+1),
IF(AND(F850&gt;Parámetros!$B$8,OR(G850&gt;Parámetros!$D$8,G850="",G850=0)),Parámetros!$D$8-F850+1,
IF(AND(F850&gt;Parámetros!$B$8,G850&lt;=Parámetros!$D$8),G850-F850+1))))),0)
-
IF(I850=1,
COUNTIFS('Selección días no hábiles'!A:A,
IF(OR(F850=0,F850="",F850&lt;Parámetros!$B$8),"&gt;="&amp;Parámetros!$B$8,"&gt;="&amp;Listas!F850),
'Selección días no hábiles'!A:A,
IF(OR(G850=0,G850="",G850&gt;=Parámetros!$D$8),"&lt;="&amp;Parámetros!$D$8,"&lt;="&amp;Listas!G850),
'Selección días no hábiles'!C:C,"X"),0)</f>
        <v>1</v>
      </c>
    </row>
    <row r="851" spans="1:11">
      <c r="A851" s="23"/>
      <c r="B851" s="152">
        <v>35175495</v>
      </c>
      <c r="C851" s="153" t="s">
        <v>1021</v>
      </c>
      <c r="D851" s="153" t="s">
        <v>2047</v>
      </c>
      <c r="E851" s="154" t="s">
        <v>236</v>
      </c>
      <c r="F851" s="146">
        <v>0</v>
      </c>
      <c r="G851" s="146">
        <v>0</v>
      </c>
      <c r="H851" s="113">
        <f>+IF(AND(OR(F851="",F851=0),OR(G851="",G851=0)),1,IF(AND(OR(F851&lt;=Parámetros!$B$5,F851=0,F851=""),OR(G851&gt;Parámetros!$B$5,G851="",G851=0)),1,IF(AND(F851&gt;Parámetros!$B$5,F851&lt;=Parámetros!$D$5,OR(Listas!G851&gt;Parámetros!$B$5,G851="",G851=0)),1,0)))</f>
        <v>1</v>
      </c>
      <c r="I851" s="113">
        <f>+IF(AND(OR(F851="",F851=0),OR(G851="",G851=0)),1,IF(AND(OR(F851&lt;=Parámetros!$B$8,F851=0,F851=""),OR(G851&gt;Parámetros!$B$8,G851="",G851=0)),1,IF(AND(F851&gt;Parámetros!$B$8,F851&lt;=Parámetros!$D$8,OR(Listas!G851&gt;Parámetros!$B$8,G851="",G851=0)),1,0)))</f>
        <v>1</v>
      </c>
      <c r="J851" s="113">
        <f>IF(H851=1,
IF(AND(OR(F851=0,F851=""),OR(G851=0,G851="")),Parámetros!$D$5-Parámetros!$B$5+1,
IF(AND(OR(F851&lt;=Parámetros!$B$5,F851=0,F851=""),OR(G851&gt;Parámetros!$D$5,G851="",G851=0)),Parámetros!$D$5-Parámetros!$B$5+1,
IF(AND(OR(F851&lt;=Parámetros!$B$5,F851=0,F851=""),G851&lt;=Parámetros!$D$5),IF(OR(G851="",G851=0),Parámetros!$D$5-Parámetros!$B$5+1,G851-Parámetros!$B$5+1),
IF(AND(F851&gt;Parámetros!$B$5,OR(G851&gt;Parámetros!$D$5,G851="",G851=0)),Parámetros!$D$5-F851+1,
IF(AND(F851&gt;Parámetros!$B$5,G851&lt;=Parámetros!$D$5),G851-F851+1))))),0)
-
IF(H851=1,
COUNTIFS('Selección días no hábiles'!A:A,
IF(OR(F851=0,F851="",F851&lt;Parámetros!$B$5),"&gt;="&amp;Parámetros!$B$5,"&gt;="&amp;Listas!F851),
'Selección días no hábiles'!A:A,
IF(OR(G851=0,G851="",G851&gt;=Parámetros!$D$5),"&lt;="&amp;Parámetros!$D$5,"&lt;="&amp;Listas!G851),
'Selección días no hábiles'!C:C,"X"),0)</f>
        <v>43709</v>
      </c>
      <c r="K851" s="113">
        <f>IF(I851=1,
IF(AND(OR(F851=0,F851=""),OR(G851=0,G851="")),Parámetros!$D$8-Parámetros!$B$8+1,
IF(AND(F851&lt;=Parámetros!$B$8,OR(G851&gt;Parámetros!$D$8,G851="",G851=0)),Parámetros!$D$8-Parámetros!$B$8+1,
IF(AND(F851&lt;=Parámetros!$B$8,G851&lt;=Parámetros!$D$8),IF(OR(G851="",G851=0),Parámetros!$D$8-Parámetros!$B$8+1,G851-Parámetros!$B$8+1),
IF(AND(F851&gt;Parámetros!$B$8,OR(G851&gt;Parámetros!$D$8,G851="",G851=0)),Parámetros!$D$8-F851+1,
IF(AND(F851&gt;Parámetros!$B$8,G851&lt;=Parámetros!$D$8),G851-F851+1))))),0)
-
IF(I851=1,
COUNTIFS('Selección días no hábiles'!A:A,
IF(OR(F851=0,F851="",F851&lt;Parámetros!$B$8),"&gt;="&amp;Parámetros!$B$8,"&gt;="&amp;Listas!F851),
'Selección días no hábiles'!A:A,
IF(OR(G851=0,G851="",G851&gt;=Parámetros!$D$8),"&lt;="&amp;Parámetros!$D$8,"&lt;="&amp;Listas!G851),
'Selección días no hábiles'!C:C,"X"),0)</f>
        <v>1</v>
      </c>
    </row>
    <row r="852" spans="1:11">
      <c r="A852" s="23"/>
      <c r="B852" s="152">
        <v>24300329</v>
      </c>
      <c r="C852" s="153" t="s">
        <v>1022</v>
      </c>
      <c r="D852" s="153" t="s">
        <v>2048</v>
      </c>
      <c r="E852" s="154" t="s">
        <v>236</v>
      </c>
      <c r="F852" s="146">
        <v>0</v>
      </c>
      <c r="G852" s="146">
        <v>0</v>
      </c>
      <c r="H852" s="113">
        <f>+IF(AND(OR(F852="",F852=0),OR(G852="",G852=0)),1,IF(AND(OR(F852&lt;=Parámetros!$B$5,F852=0,F852=""),OR(G852&gt;Parámetros!$B$5,G852="",G852=0)),1,IF(AND(F852&gt;Parámetros!$B$5,F852&lt;=Parámetros!$D$5,OR(Listas!G852&gt;Parámetros!$B$5,G852="",G852=0)),1,0)))</f>
        <v>1</v>
      </c>
      <c r="I852" s="113">
        <f>+IF(AND(OR(F852="",F852=0),OR(G852="",G852=0)),1,IF(AND(OR(F852&lt;=Parámetros!$B$8,F852=0,F852=""),OR(G852&gt;Parámetros!$B$8,G852="",G852=0)),1,IF(AND(F852&gt;Parámetros!$B$8,F852&lt;=Parámetros!$D$8,OR(Listas!G852&gt;Parámetros!$B$8,G852="",G852=0)),1,0)))</f>
        <v>1</v>
      </c>
      <c r="J852" s="113">
        <f>IF(H852=1,
IF(AND(OR(F852=0,F852=""),OR(G852=0,G852="")),Parámetros!$D$5-Parámetros!$B$5+1,
IF(AND(OR(F852&lt;=Parámetros!$B$5,F852=0,F852=""),OR(G852&gt;Parámetros!$D$5,G852="",G852=0)),Parámetros!$D$5-Parámetros!$B$5+1,
IF(AND(OR(F852&lt;=Parámetros!$B$5,F852=0,F852=""),G852&lt;=Parámetros!$D$5),IF(OR(G852="",G852=0),Parámetros!$D$5-Parámetros!$B$5+1,G852-Parámetros!$B$5+1),
IF(AND(F852&gt;Parámetros!$B$5,OR(G852&gt;Parámetros!$D$5,G852="",G852=0)),Parámetros!$D$5-F852+1,
IF(AND(F852&gt;Parámetros!$B$5,G852&lt;=Parámetros!$D$5),G852-F852+1))))),0)
-
IF(H852=1,
COUNTIFS('Selección días no hábiles'!A:A,
IF(OR(F852=0,F852="",F852&lt;Parámetros!$B$5),"&gt;="&amp;Parámetros!$B$5,"&gt;="&amp;Listas!F852),
'Selección días no hábiles'!A:A,
IF(OR(G852=0,G852="",G852&gt;=Parámetros!$D$5),"&lt;="&amp;Parámetros!$D$5,"&lt;="&amp;Listas!G852),
'Selección días no hábiles'!C:C,"X"),0)</f>
        <v>43709</v>
      </c>
      <c r="K852" s="113">
        <f>IF(I852=1,
IF(AND(OR(F852=0,F852=""),OR(G852=0,G852="")),Parámetros!$D$8-Parámetros!$B$8+1,
IF(AND(F852&lt;=Parámetros!$B$8,OR(G852&gt;Parámetros!$D$8,G852="",G852=0)),Parámetros!$D$8-Parámetros!$B$8+1,
IF(AND(F852&lt;=Parámetros!$B$8,G852&lt;=Parámetros!$D$8),IF(OR(G852="",G852=0),Parámetros!$D$8-Parámetros!$B$8+1,G852-Parámetros!$B$8+1),
IF(AND(F852&gt;Parámetros!$B$8,OR(G852&gt;Parámetros!$D$8,G852="",G852=0)),Parámetros!$D$8-F852+1,
IF(AND(F852&gt;Parámetros!$B$8,G852&lt;=Parámetros!$D$8),G852-F852+1))))),0)
-
IF(I852=1,
COUNTIFS('Selección días no hábiles'!A:A,
IF(OR(F852=0,F852="",F852&lt;Parámetros!$B$8),"&gt;="&amp;Parámetros!$B$8,"&gt;="&amp;Listas!F852),
'Selección días no hábiles'!A:A,
IF(OR(G852=0,G852="",G852&gt;=Parámetros!$D$8),"&lt;="&amp;Parámetros!$D$8,"&lt;="&amp;Listas!G852),
'Selección días no hábiles'!C:C,"X"),0)</f>
        <v>1</v>
      </c>
    </row>
    <row r="853" spans="1:11">
      <c r="A853" s="23"/>
      <c r="B853" s="152">
        <v>32886102</v>
      </c>
      <c r="C853" s="153" t="s">
        <v>1023</v>
      </c>
      <c r="D853" s="153" t="s">
        <v>1739</v>
      </c>
      <c r="E853" s="154" t="s">
        <v>236</v>
      </c>
      <c r="F853" s="146">
        <v>0</v>
      </c>
      <c r="G853" s="146">
        <v>0</v>
      </c>
      <c r="H853" s="113">
        <f>+IF(AND(OR(F853="",F853=0),OR(G853="",G853=0)),1,IF(AND(OR(F853&lt;=Parámetros!$B$5,F853=0,F853=""),OR(G853&gt;Parámetros!$B$5,G853="",G853=0)),1,IF(AND(F853&gt;Parámetros!$B$5,F853&lt;=Parámetros!$D$5,OR(Listas!G853&gt;Parámetros!$B$5,G853="",G853=0)),1,0)))</f>
        <v>1</v>
      </c>
      <c r="I853" s="113">
        <f>+IF(AND(OR(F853="",F853=0),OR(G853="",G853=0)),1,IF(AND(OR(F853&lt;=Parámetros!$B$8,F853=0,F853=""),OR(G853&gt;Parámetros!$B$8,G853="",G853=0)),1,IF(AND(F853&gt;Parámetros!$B$8,F853&lt;=Parámetros!$D$8,OR(Listas!G853&gt;Parámetros!$B$8,G853="",G853=0)),1,0)))</f>
        <v>1</v>
      </c>
      <c r="J853" s="113">
        <f>IF(H853=1,
IF(AND(OR(F853=0,F853=""),OR(G853=0,G853="")),Parámetros!$D$5-Parámetros!$B$5+1,
IF(AND(OR(F853&lt;=Parámetros!$B$5,F853=0,F853=""),OR(G853&gt;Parámetros!$D$5,G853="",G853=0)),Parámetros!$D$5-Parámetros!$B$5+1,
IF(AND(OR(F853&lt;=Parámetros!$B$5,F853=0,F853=""),G853&lt;=Parámetros!$D$5),IF(OR(G853="",G853=0),Parámetros!$D$5-Parámetros!$B$5+1,G853-Parámetros!$B$5+1),
IF(AND(F853&gt;Parámetros!$B$5,OR(G853&gt;Parámetros!$D$5,G853="",G853=0)),Parámetros!$D$5-F853+1,
IF(AND(F853&gt;Parámetros!$B$5,G853&lt;=Parámetros!$D$5),G853-F853+1))))),0)
-
IF(H853=1,
COUNTIFS('Selección días no hábiles'!A:A,
IF(OR(F853=0,F853="",F853&lt;Parámetros!$B$5),"&gt;="&amp;Parámetros!$B$5,"&gt;="&amp;Listas!F853),
'Selección días no hábiles'!A:A,
IF(OR(G853=0,G853="",G853&gt;=Parámetros!$D$5),"&lt;="&amp;Parámetros!$D$5,"&lt;="&amp;Listas!G853),
'Selección días no hábiles'!C:C,"X"),0)</f>
        <v>43709</v>
      </c>
      <c r="K853" s="113">
        <f>IF(I853=1,
IF(AND(OR(F853=0,F853=""),OR(G853=0,G853="")),Parámetros!$D$8-Parámetros!$B$8+1,
IF(AND(F853&lt;=Parámetros!$B$8,OR(G853&gt;Parámetros!$D$8,G853="",G853=0)),Parámetros!$D$8-Parámetros!$B$8+1,
IF(AND(F853&lt;=Parámetros!$B$8,G853&lt;=Parámetros!$D$8),IF(OR(G853="",G853=0),Parámetros!$D$8-Parámetros!$B$8+1,G853-Parámetros!$B$8+1),
IF(AND(F853&gt;Parámetros!$B$8,OR(G853&gt;Parámetros!$D$8,G853="",G853=0)),Parámetros!$D$8-F853+1,
IF(AND(F853&gt;Parámetros!$B$8,G853&lt;=Parámetros!$D$8),G853-F853+1))))),0)
-
IF(I853=1,
COUNTIFS('Selección días no hábiles'!A:A,
IF(OR(F853=0,F853="",F853&lt;Parámetros!$B$8),"&gt;="&amp;Parámetros!$B$8,"&gt;="&amp;Listas!F853),
'Selección días no hábiles'!A:A,
IF(OR(G853=0,G853="",G853&gt;=Parámetros!$D$8),"&lt;="&amp;Parámetros!$D$8,"&lt;="&amp;Listas!G853),
'Selección días no hábiles'!C:C,"X"),0)</f>
        <v>1</v>
      </c>
    </row>
    <row r="854" spans="1:11">
      <c r="A854" s="23"/>
      <c r="B854" s="152">
        <v>12557820</v>
      </c>
      <c r="C854" s="153" t="s">
        <v>1024</v>
      </c>
      <c r="D854" s="153" t="s">
        <v>2049</v>
      </c>
      <c r="E854" s="154" t="s">
        <v>236</v>
      </c>
      <c r="F854" s="146">
        <v>0</v>
      </c>
      <c r="G854" s="146">
        <v>0</v>
      </c>
      <c r="H854" s="113">
        <f>+IF(AND(OR(F854="",F854=0),OR(G854="",G854=0)),1,IF(AND(OR(F854&lt;=Parámetros!$B$5,F854=0,F854=""),OR(G854&gt;Parámetros!$B$5,G854="",G854=0)),1,IF(AND(F854&gt;Parámetros!$B$5,F854&lt;=Parámetros!$D$5,OR(Listas!G854&gt;Parámetros!$B$5,G854="",G854=0)),1,0)))</f>
        <v>1</v>
      </c>
      <c r="I854" s="113">
        <f>+IF(AND(OR(F854="",F854=0),OR(G854="",G854=0)),1,IF(AND(OR(F854&lt;=Parámetros!$B$8,F854=0,F854=""),OR(G854&gt;Parámetros!$B$8,G854="",G854=0)),1,IF(AND(F854&gt;Parámetros!$B$8,F854&lt;=Parámetros!$D$8,OR(Listas!G854&gt;Parámetros!$B$8,G854="",G854=0)),1,0)))</f>
        <v>1</v>
      </c>
      <c r="J854" s="113">
        <f>IF(H854=1,
IF(AND(OR(F854=0,F854=""),OR(G854=0,G854="")),Parámetros!$D$5-Parámetros!$B$5+1,
IF(AND(OR(F854&lt;=Parámetros!$B$5,F854=0,F854=""),OR(G854&gt;Parámetros!$D$5,G854="",G854=0)),Parámetros!$D$5-Parámetros!$B$5+1,
IF(AND(OR(F854&lt;=Parámetros!$B$5,F854=0,F854=""),G854&lt;=Parámetros!$D$5),IF(OR(G854="",G854=0),Parámetros!$D$5-Parámetros!$B$5+1,G854-Parámetros!$B$5+1),
IF(AND(F854&gt;Parámetros!$B$5,OR(G854&gt;Parámetros!$D$5,G854="",G854=0)),Parámetros!$D$5-F854+1,
IF(AND(F854&gt;Parámetros!$B$5,G854&lt;=Parámetros!$D$5),G854-F854+1))))),0)
-
IF(H854=1,
COUNTIFS('Selección días no hábiles'!A:A,
IF(OR(F854=0,F854="",F854&lt;Parámetros!$B$5),"&gt;="&amp;Parámetros!$B$5,"&gt;="&amp;Listas!F854),
'Selección días no hábiles'!A:A,
IF(OR(G854=0,G854="",G854&gt;=Parámetros!$D$5),"&lt;="&amp;Parámetros!$D$5,"&lt;="&amp;Listas!G854),
'Selección días no hábiles'!C:C,"X"),0)</f>
        <v>43709</v>
      </c>
      <c r="K854" s="113">
        <f>IF(I854=1,
IF(AND(OR(F854=0,F854=""),OR(G854=0,G854="")),Parámetros!$D$8-Parámetros!$B$8+1,
IF(AND(F854&lt;=Parámetros!$B$8,OR(G854&gt;Parámetros!$D$8,G854="",G854=0)),Parámetros!$D$8-Parámetros!$B$8+1,
IF(AND(F854&lt;=Parámetros!$B$8,G854&lt;=Parámetros!$D$8),IF(OR(G854="",G854=0),Parámetros!$D$8-Parámetros!$B$8+1,G854-Parámetros!$B$8+1),
IF(AND(F854&gt;Parámetros!$B$8,OR(G854&gt;Parámetros!$D$8,G854="",G854=0)),Parámetros!$D$8-F854+1,
IF(AND(F854&gt;Parámetros!$B$8,G854&lt;=Parámetros!$D$8),G854-F854+1))))),0)
-
IF(I854=1,
COUNTIFS('Selección días no hábiles'!A:A,
IF(OR(F854=0,F854="",F854&lt;Parámetros!$B$8),"&gt;="&amp;Parámetros!$B$8,"&gt;="&amp;Listas!F854),
'Selección días no hábiles'!A:A,
IF(OR(G854=0,G854="",G854&gt;=Parámetros!$D$8),"&lt;="&amp;Parámetros!$D$8,"&lt;="&amp;Listas!G854),
'Selección días no hábiles'!C:C,"X"),0)</f>
        <v>1</v>
      </c>
    </row>
    <row r="855" spans="1:11">
      <c r="A855" s="23"/>
      <c r="B855" s="152">
        <v>30764649</v>
      </c>
      <c r="C855" s="153" t="s">
        <v>63</v>
      </c>
      <c r="D855" s="153" t="s">
        <v>1431</v>
      </c>
      <c r="E855" s="154" t="s">
        <v>236</v>
      </c>
      <c r="F855" s="146">
        <v>0</v>
      </c>
      <c r="G855" s="146">
        <v>0</v>
      </c>
      <c r="H855" s="113">
        <f>+IF(AND(OR(F855="",F855=0),OR(G855="",G855=0)),1,IF(AND(OR(F855&lt;=Parámetros!$B$5,F855=0,F855=""),OR(G855&gt;Parámetros!$B$5,G855="",G855=0)),1,IF(AND(F855&gt;Parámetros!$B$5,F855&lt;=Parámetros!$D$5,OR(Listas!G855&gt;Parámetros!$B$5,G855="",G855=0)),1,0)))</f>
        <v>1</v>
      </c>
      <c r="I855" s="113">
        <f>+IF(AND(OR(F855="",F855=0),OR(G855="",G855=0)),1,IF(AND(OR(F855&lt;=Parámetros!$B$8,F855=0,F855=""),OR(G855&gt;Parámetros!$B$8,G855="",G855=0)),1,IF(AND(F855&gt;Parámetros!$B$8,F855&lt;=Parámetros!$D$8,OR(Listas!G855&gt;Parámetros!$B$8,G855="",G855=0)),1,0)))</f>
        <v>1</v>
      </c>
      <c r="J855" s="113">
        <f>IF(H855=1,
IF(AND(OR(F855=0,F855=""),OR(G855=0,G855="")),Parámetros!$D$5-Parámetros!$B$5+1,
IF(AND(OR(F855&lt;=Parámetros!$B$5,F855=0,F855=""),OR(G855&gt;Parámetros!$D$5,G855="",G855=0)),Parámetros!$D$5-Parámetros!$B$5+1,
IF(AND(OR(F855&lt;=Parámetros!$B$5,F855=0,F855=""),G855&lt;=Parámetros!$D$5),IF(OR(G855="",G855=0),Parámetros!$D$5-Parámetros!$B$5+1,G855-Parámetros!$B$5+1),
IF(AND(F855&gt;Parámetros!$B$5,OR(G855&gt;Parámetros!$D$5,G855="",G855=0)),Parámetros!$D$5-F855+1,
IF(AND(F855&gt;Parámetros!$B$5,G855&lt;=Parámetros!$D$5),G855-F855+1))))),0)
-
IF(H855=1,
COUNTIFS('Selección días no hábiles'!A:A,
IF(OR(F855=0,F855="",F855&lt;Parámetros!$B$5),"&gt;="&amp;Parámetros!$B$5,"&gt;="&amp;Listas!F855),
'Selección días no hábiles'!A:A,
IF(OR(G855=0,G855="",G855&gt;=Parámetros!$D$5),"&lt;="&amp;Parámetros!$D$5,"&lt;="&amp;Listas!G855),
'Selección días no hábiles'!C:C,"X"),0)</f>
        <v>43709</v>
      </c>
      <c r="K855" s="113">
        <f>IF(I855=1,
IF(AND(OR(F855=0,F855=""),OR(G855=0,G855="")),Parámetros!$D$8-Parámetros!$B$8+1,
IF(AND(F855&lt;=Parámetros!$B$8,OR(G855&gt;Parámetros!$D$8,G855="",G855=0)),Parámetros!$D$8-Parámetros!$B$8+1,
IF(AND(F855&lt;=Parámetros!$B$8,G855&lt;=Parámetros!$D$8),IF(OR(G855="",G855=0),Parámetros!$D$8-Parámetros!$B$8+1,G855-Parámetros!$B$8+1),
IF(AND(F855&gt;Parámetros!$B$8,OR(G855&gt;Parámetros!$D$8,G855="",G855=0)),Parámetros!$D$8-F855+1,
IF(AND(F855&gt;Parámetros!$B$8,G855&lt;=Parámetros!$D$8),G855-F855+1))))),0)
-
IF(I855=1,
COUNTIFS('Selección días no hábiles'!A:A,
IF(OR(F855=0,F855="",F855&lt;Parámetros!$B$8),"&gt;="&amp;Parámetros!$B$8,"&gt;="&amp;Listas!F855),
'Selección días no hábiles'!A:A,
IF(OR(G855=0,G855="",G855&gt;=Parámetros!$D$8),"&lt;="&amp;Parámetros!$D$8,"&lt;="&amp;Listas!G855),
'Selección días no hábiles'!C:C,"X"),0)</f>
        <v>1</v>
      </c>
    </row>
    <row r="856" spans="1:11">
      <c r="A856" s="23"/>
      <c r="B856" s="152">
        <v>29257838</v>
      </c>
      <c r="C856" s="153" t="s">
        <v>1025</v>
      </c>
      <c r="D856" s="153" t="s">
        <v>2050</v>
      </c>
      <c r="E856" s="154" t="s">
        <v>236</v>
      </c>
      <c r="F856" s="146">
        <v>0</v>
      </c>
      <c r="G856" s="146">
        <v>0</v>
      </c>
      <c r="H856" s="113">
        <f>+IF(AND(OR(F856="",F856=0),OR(G856="",G856=0)),1,IF(AND(OR(F856&lt;=Parámetros!$B$5,F856=0,F856=""),OR(G856&gt;Parámetros!$B$5,G856="",G856=0)),1,IF(AND(F856&gt;Parámetros!$B$5,F856&lt;=Parámetros!$D$5,OR(Listas!G856&gt;Parámetros!$B$5,G856="",G856=0)),1,0)))</f>
        <v>1</v>
      </c>
      <c r="I856" s="113">
        <f>+IF(AND(OR(F856="",F856=0),OR(G856="",G856=0)),1,IF(AND(OR(F856&lt;=Parámetros!$B$8,F856=0,F856=""),OR(G856&gt;Parámetros!$B$8,G856="",G856=0)),1,IF(AND(F856&gt;Parámetros!$B$8,F856&lt;=Parámetros!$D$8,OR(Listas!G856&gt;Parámetros!$B$8,G856="",G856=0)),1,0)))</f>
        <v>1</v>
      </c>
      <c r="J856" s="113">
        <f>IF(H856=1,
IF(AND(OR(F856=0,F856=""),OR(G856=0,G856="")),Parámetros!$D$5-Parámetros!$B$5+1,
IF(AND(OR(F856&lt;=Parámetros!$B$5,F856=0,F856=""),OR(G856&gt;Parámetros!$D$5,G856="",G856=0)),Parámetros!$D$5-Parámetros!$B$5+1,
IF(AND(OR(F856&lt;=Parámetros!$B$5,F856=0,F856=""),G856&lt;=Parámetros!$D$5),IF(OR(G856="",G856=0),Parámetros!$D$5-Parámetros!$B$5+1,G856-Parámetros!$B$5+1),
IF(AND(F856&gt;Parámetros!$B$5,OR(G856&gt;Parámetros!$D$5,G856="",G856=0)),Parámetros!$D$5-F856+1,
IF(AND(F856&gt;Parámetros!$B$5,G856&lt;=Parámetros!$D$5),G856-F856+1))))),0)
-
IF(H856=1,
COUNTIFS('Selección días no hábiles'!A:A,
IF(OR(F856=0,F856="",F856&lt;Parámetros!$B$5),"&gt;="&amp;Parámetros!$B$5,"&gt;="&amp;Listas!F856),
'Selección días no hábiles'!A:A,
IF(OR(G856=0,G856="",G856&gt;=Parámetros!$D$5),"&lt;="&amp;Parámetros!$D$5,"&lt;="&amp;Listas!G856),
'Selección días no hábiles'!C:C,"X"),0)</f>
        <v>43709</v>
      </c>
      <c r="K856" s="113">
        <f>IF(I856=1,
IF(AND(OR(F856=0,F856=""),OR(G856=0,G856="")),Parámetros!$D$8-Parámetros!$B$8+1,
IF(AND(F856&lt;=Parámetros!$B$8,OR(G856&gt;Parámetros!$D$8,G856="",G856=0)),Parámetros!$D$8-Parámetros!$B$8+1,
IF(AND(F856&lt;=Parámetros!$B$8,G856&lt;=Parámetros!$D$8),IF(OR(G856="",G856=0),Parámetros!$D$8-Parámetros!$B$8+1,G856-Parámetros!$B$8+1),
IF(AND(F856&gt;Parámetros!$B$8,OR(G856&gt;Parámetros!$D$8,G856="",G856=0)),Parámetros!$D$8-F856+1,
IF(AND(F856&gt;Parámetros!$B$8,G856&lt;=Parámetros!$D$8),G856-F856+1))))),0)
-
IF(I856=1,
COUNTIFS('Selección días no hábiles'!A:A,
IF(OR(F856=0,F856="",F856&lt;Parámetros!$B$8),"&gt;="&amp;Parámetros!$B$8,"&gt;="&amp;Listas!F856),
'Selección días no hábiles'!A:A,
IF(OR(G856=0,G856="",G856&gt;=Parámetros!$D$8),"&lt;="&amp;Parámetros!$D$8,"&lt;="&amp;Listas!G856),
'Selección días no hábiles'!C:C,"X"),0)</f>
        <v>1</v>
      </c>
    </row>
    <row r="857" spans="1:11">
      <c r="A857" s="23"/>
      <c r="B857" s="152">
        <v>30166465</v>
      </c>
      <c r="C857" s="153" t="s">
        <v>1026</v>
      </c>
      <c r="D857" s="153" t="s">
        <v>2051</v>
      </c>
      <c r="E857" s="154" t="s">
        <v>236</v>
      </c>
      <c r="F857" s="146">
        <v>0</v>
      </c>
      <c r="G857" s="146">
        <v>0</v>
      </c>
      <c r="H857" s="113">
        <f>+IF(AND(OR(F857="",F857=0),OR(G857="",G857=0)),1,IF(AND(OR(F857&lt;=Parámetros!$B$5,F857=0,F857=""),OR(G857&gt;Parámetros!$B$5,G857="",G857=0)),1,IF(AND(F857&gt;Parámetros!$B$5,F857&lt;=Parámetros!$D$5,OR(Listas!G857&gt;Parámetros!$B$5,G857="",G857=0)),1,0)))</f>
        <v>1</v>
      </c>
      <c r="I857" s="113">
        <f>+IF(AND(OR(F857="",F857=0),OR(G857="",G857=0)),1,IF(AND(OR(F857&lt;=Parámetros!$B$8,F857=0,F857=""),OR(G857&gt;Parámetros!$B$8,G857="",G857=0)),1,IF(AND(F857&gt;Parámetros!$B$8,F857&lt;=Parámetros!$D$8,OR(Listas!G857&gt;Parámetros!$B$8,G857="",G857=0)),1,0)))</f>
        <v>1</v>
      </c>
      <c r="J857" s="113">
        <f>IF(H857=1,
IF(AND(OR(F857=0,F857=""),OR(G857=0,G857="")),Parámetros!$D$5-Parámetros!$B$5+1,
IF(AND(OR(F857&lt;=Parámetros!$B$5,F857=0,F857=""),OR(G857&gt;Parámetros!$D$5,G857="",G857=0)),Parámetros!$D$5-Parámetros!$B$5+1,
IF(AND(OR(F857&lt;=Parámetros!$B$5,F857=0,F857=""),G857&lt;=Parámetros!$D$5),IF(OR(G857="",G857=0),Parámetros!$D$5-Parámetros!$B$5+1,G857-Parámetros!$B$5+1),
IF(AND(F857&gt;Parámetros!$B$5,OR(G857&gt;Parámetros!$D$5,G857="",G857=0)),Parámetros!$D$5-F857+1,
IF(AND(F857&gt;Parámetros!$B$5,G857&lt;=Parámetros!$D$5),G857-F857+1))))),0)
-
IF(H857=1,
COUNTIFS('Selección días no hábiles'!A:A,
IF(OR(F857=0,F857="",F857&lt;Parámetros!$B$5),"&gt;="&amp;Parámetros!$B$5,"&gt;="&amp;Listas!F857),
'Selección días no hábiles'!A:A,
IF(OR(G857=0,G857="",G857&gt;=Parámetros!$D$5),"&lt;="&amp;Parámetros!$D$5,"&lt;="&amp;Listas!G857),
'Selección días no hábiles'!C:C,"X"),0)</f>
        <v>43709</v>
      </c>
      <c r="K857" s="113">
        <f>IF(I857=1,
IF(AND(OR(F857=0,F857=""),OR(G857=0,G857="")),Parámetros!$D$8-Parámetros!$B$8+1,
IF(AND(F857&lt;=Parámetros!$B$8,OR(G857&gt;Parámetros!$D$8,G857="",G857=0)),Parámetros!$D$8-Parámetros!$B$8+1,
IF(AND(F857&lt;=Parámetros!$B$8,G857&lt;=Parámetros!$D$8),IF(OR(G857="",G857=0),Parámetros!$D$8-Parámetros!$B$8+1,G857-Parámetros!$B$8+1),
IF(AND(F857&gt;Parámetros!$B$8,OR(G857&gt;Parámetros!$D$8,G857="",G857=0)),Parámetros!$D$8-F857+1,
IF(AND(F857&gt;Parámetros!$B$8,G857&lt;=Parámetros!$D$8),G857-F857+1))))),0)
-
IF(I857=1,
COUNTIFS('Selección días no hábiles'!A:A,
IF(OR(F857=0,F857="",F857&lt;Parámetros!$B$8),"&gt;="&amp;Parámetros!$B$8,"&gt;="&amp;Listas!F857),
'Selección días no hábiles'!A:A,
IF(OR(G857=0,G857="",G857&gt;=Parámetros!$D$8),"&lt;="&amp;Parámetros!$D$8,"&lt;="&amp;Listas!G857),
'Selección días no hábiles'!C:C,"X"),0)</f>
        <v>1</v>
      </c>
    </row>
    <row r="858" spans="1:11">
      <c r="A858" s="23"/>
      <c r="B858" s="152">
        <v>26352540</v>
      </c>
      <c r="C858" s="153" t="s">
        <v>1027</v>
      </c>
      <c r="D858" s="153" t="s">
        <v>1766</v>
      </c>
      <c r="E858" s="154" t="s">
        <v>236</v>
      </c>
      <c r="F858" s="146">
        <v>0</v>
      </c>
      <c r="G858" s="146">
        <v>0</v>
      </c>
      <c r="H858" s="113">
        <f>+IF(AND(OR(F858="",F858=0),OR(G858="",G858=0)),1,IF(AND(OR(F858&lt;=Parámetros!$B$5,F858=0,F858=""),OR(G858&gt;Parámetros!$B$5,G858="",G858=0)),1,IF(AND(F858&gt;Parámetros!$B$5,F858&lt;=Parámetros!$D$5,OR(Listas!G858&gt;Parámetros!$B$5,G858="",G858=0)),1,0)))</f>
        <v>1</v>
      </c>
      <c r="I858" s="113">
        <f>+IF(AND(OR(F858="",F858=0),OR(G858="",G858=0)),1,IF(AND(OR(F858&lt;=Parámetros!$B$8,F858=0,F858=""),OR(G858&gt;Parámetros!$B$8,G858="",G858=0)),1,IF(AND(F858&gt;Parámetros!$B$8,F858&lt;=Parámetros!$D$8,OR(Listas!G858&gt;Parámetros!$B$8,G858="",G858=0)),1,0)))</f>
        <v>1</v>
      </c>
      <c r="J858" s="113">
        <f>IF(H858=1,
IF(AND(OR(F858=0,F858=""),OR(G858=0,G858="")),Parámetros!$D$5-Parámetros!$B$5+1,
IF(AND(OR(F858&lt;=Parámetros!$B$5,F858=0,F858=""),OR(G858&gt;Parámetros!$D$5,G858="",G858=0)),Parámetros!$D$5-Parámetros!$B$5+1,
IF(AND(OR(F858&lt;=Parámetros!$B$5,F858=0,F858=""),G858&lt;=Parámetros!$D$5),IF(OR(G858="",G858=0),Parámetros!$D$5-Parámetros!$B$5+1,G858-Parámetros!$B$5+1),
IF(AND(F858&gt;Parámetros!$B$5,OR(G858&gt;Parámetros!$D$5,G858="",G858=0)),Parámetros!$D$5-F858+1,
IF(AND(F858&gt;Parámetros!$B$5,G858&lt;=Parámetros!$D$5),G858-F858+1))))),0)
-
IF(H858=1,
COUNTIFS('Selección días no hábiles'!A:A,
IF(OR(F858=0,F858="",F858&lt;Parámetros!$B$5),"&gt;="&amp;Parámetros!$B$5,"&gt;="&amp;Listas!F858),
'Selección días no hábiles'!A:A,
IF(OR(G858=0,G858="",G858&gt;=Parámetros!$D$5),"&lt;="&amp;Parámetros!$D$5,"&lt;="&amp;Listas!G858),
'Selección días no hábiles'!C:C,"X"),0)</f>
        <v>43709</v>
      </c>
      <c r="K858" s="113">
        <f>IF(I858=1,
IF(AND(OR(F858=0,F858=""),OR(G858=0,G858="")),Parámetros!$D$8-Parámetros!$B$8+1,
IF(AND(F858&lt;=Parámetros!$B$8,OR(G858&gt;Parámetros!$D$8,G858="",G858=0)),Parámetros!$D$8-Parámetros!$B$8+1,
IF(AND(F858&lt;=Parámetros!$B$8,G858&lt;=Parámetros!$D$8),IF(OR(G858="",G858=0),Parámetros!$D$8-Parámetros!$B$8+1,G858-Parámetros!$B$8+1),
IF(AND(F858&gt;Parámetros!$B$8,OR(G858&gt;Parámetros!$D$8,G858="",G858=0)),Parámetros!$D$8-F858+1,
IF(AND(F858&gt;Parámetros!$B$8,G858&lt;=Parámetros!$D$8),G858-F858+1))))),0)
-
IF(I858=1,
COUNTIFS('Selección días no hábiles'!A:A,
IF(OR(F858=0,F858="",F858&lt;Parámetros!$B$8),"&gt;="&amp;Parámetros!$B$8,"&gt;="&amp;Listas!F858),
'Selección días no hábiles'!A:A,
IF(OR(G858=0,G858="",G858&gt;=Parámetros!$D$8),"&lt;="&amp;Parámetros!$D$8,"&lt;="&amp;Listas!G858),
'Selección días no hábiles'!C:C,"X"),0)</f>
        <v>1</v>
      </c>
    </row>
    <row r="859" spans="1:11">
      <c r="A859" s="23"/>
      <c r="B859" s="152">
        <v>94609825</v>
      </c>
      <c r="C859" s="153" t="s">
        <v>1028</v>
      </c>
      <c r="D859" s="153" t="s">
        <v>75</v>
      </c>
      <c r="E859" s="154" t="s">
        <v>236</v>
      </c>
      <c r="F859" s="146">
        <v>0</v>
      </c>
      <c r="G859" s="146">
        <v>0</v>
      </c>
      <c r="H859" s="113">
        <f>+IF(AND(OR(F859="",F859=0),OR(G859="",G859=0)),1,IF(AND(OR(F859&lt;=Parámetros!$B$5,F859=0,F859=""),OR(G859&gt;Parámetros!$B$5,G859="",G859=0)),1,IF(AND(F859&gt;Parámetros!$B$5,F859&lt;=Parámetros!$D$5,OR(Listas!G859&gt;Parámetros!$B$5,G859="",G859=0)),1,0)))</f>
        <v>1</v>
      </c>
      <c r="I859" s="113">
        <f>+IF(AND(OR(F859="",F859=0),OR(G859="",G859=0)),1,IF(AND(OR(F859&lt;=Parámetros!$B$8,F859=0,F859=""),OR(G859&gt;Parámetros!$B$8,G859="",G859=0)),1,IF(AND(F859&gt;Parámetros!$B$8,F859&lt;=Parámetros!$D$8,OR(Listas!G859&gt;Parámetros!$B$8,G859="",G859=0)),1,0)))</f>
        <v>1</v>
      </c>
      <c r="J859" s="113">
        <f>IF(H859=1,
IF(AND(OR(F859=0,F859=""),OR(G859=0,G859="")),Parámetros!$D$5-Parámetros!$B$5+1,
IF(AND(OR(F859&lt;=Parámetros!$B$5,F859=0,F859=""),OR(G859&gt;Parámetros!$D$5,G859="",G859=0)),Parámetros!$D$5-Parámetros!$B$5+1,
IF(AND(OR(F859&lt;=Parámetros!$B$5,F859=0,F859=""),G859&lt;=Parámetros!$D$5),IF(OR(G859="",G859=0),Parámetros!$D$5-Parámetros!$B$5+1,G859-Parámetros!$B$5+1),
IF(AND(F859&gt;Parámetros!$B$5,OR(G859&gt;Parámetros!$D$5,G859="",G859=0)),Parámetros!$D$5-F859+1,
IF(AND(F859&gt;Parámetros!$B$5,G859&lt;=Parámetros!$D$5),G859-F859+1))))),0)
-
IF(H859=1,
COUNTIFS('Selección días no hábiles'!A:A,
IF(OR(F859=0,F859="",F859&lt;Parámetros!$B$5),"&gt;="&amp;Parámetros!$B$5,"&gt;="&amp;Listas!F859),
'Selección días no hábiles'!A:A,
IF(OR(G859=0,G859="",G859&gt;=Parámetros!$D$5),"&lt;="&amp;Parámetros!$D$5,"&lt;="&amp;Listas!G859),
'Selección días no hábiles'!C:C,"X"),0)</f>
        <v>43709</v>
      </c>
      <c r="K859" s="113">
        <f>IF(I859=1,
IF(AND(OR(F859=0,F859=""),OR(G859=0,G859="")),Parámetros!$D$8-Parámetros!$B$8+1,
IF(AND(F859&lt;=Parámetros!$B$8,OR(G859&gt;Parámetros!$D$8,G859="",G859=0)),Parámetros!$D$8-Parámetros!$B$8+1,
IF(AND(F859&lt;=Parámetros!$B$8,G859&lt;=Parámetros!$D$8),IF(OR(G859="",G859=0),Parámetros!$D$8-Parámetros!$B$8+1,G859-Parámetros!$B$8+1),
IF(AND(F859&gt;Parámetros!$B$8,OR(G859&gt;Parámetros!$D$8,G859="",G859=0)),Parámetros!$D$8-F859+1,
IF(AND(F859&gt;Parámetros!$B$8,G859&lt;=Parámetros!$D$8),G859-F859+1))))),0)
-
IF(I859=1,
COUNTIFS('Selección días no hábiles'!A:A,
IF(OR(F859=0,F859="",F859&lt;Parámetros!$B$8),"&gt;="&amp;Parámetros!$B$8,"&gt;="&amp;Listas!F859),
'Selección días no hábiles'!A:A,
IF(OR(G859=0,G859="",G859&gt;=Parámetros!$D$8),"&lt;="&amp;Parámetros!$D$8,"&lt;="&amp;Listas!G859),
'Selección días no hábiles'!C:C,"X"),0)</f>
        <v>1</v>
      </c>
    </row>
    <row r="860" spans="1:11">
      <c r="A860" s="23"/>
      <c r="B860" s="152">
        <v>33548196</v>
      </c>
      <c r="C860" s="153" t="s">
        <v>1029</v>
      </c>
      <c r="D860" s="153" t="s">
        <v>1855</v>
      </c>
      <c r="E860" s="154" t="s">
        <v>236</v>
      </c>
      <c r="F860" s="146">
        <v>0</v>
      </c>
      <c r="G860" s="146">
        <v>0</v>
      </c>
      <c r="H860" s="113">
        <f>+IF(AND(OR(F860="",F860=0),OR(G860="",G860=0)),1,IF(AND(OR(F860&lt;=Parámetros!$B$5,F860=0,F860=""),OR(G860&gt;Parámetros!$B$5,G860="",G860=0)),1,IF(AND(F860&gt;Parámetros!$B$5,F860&lt;=Parámetros!$D$5,OR(Listas!G860&gt;Parámetros!$B$5,G860="",G860=0)),1,0)))</f>
        <v>1</v>
      </c>
      <c r="I860" s="113">
        <f>+IF(AND(OR(F860="",F860=0),OR(G860="",G860=0)),1,IF(AND(OR(F860&lt;=Parámetros!$B$8,F860=0,F860=""),OR(G860&gt;Parámetros!$B$8,G860="",G860=0)),1,IF(AND(F860&gt;Parámetros!$B$8,F860&lt;=Parámetros!$D$8,OR(Listas!G860&gt;Parámetros!$B$8,G860="",G860=0)),1,0)))</f>
        <v>1</v>
      </c>
      <c r="J860" s="113">
        <f>IF(H860=1,
IF(AND(OR(F860=0,F860=""),OR(G860=0,G860="")),Parámetros!$D$5-Parámetros!$B$5+1,
IF(AND(OR(F860&lt;=Parámetros!$B$5,F860=0,F860=""),OR(G860&gt;Parámetros!$D$5,G860="",G860=0)),Parámetros!$D$5-Parámetros!$B$5+1,
IF(AND(OR(F860&lt;=Parámetros!$B$5,F860=0,F860=""),G860&lt;=Parámetros!$D$5),IF(OR(G860="",G860=0),Parámetros!$D$5-Parámetros!$B$5+1,G860-Parámetros!$B$5+1),
IF(AND(F860&gt;Parámetros!$B$5,OR(G860&gt;Parámetros!$D$5,G860="",G860=0)),Parámetros!$D$5-F860+1,
IF(AND(F860&gt;Parámetros!$B$5,G860&lt;=Parámetros!$D$5),G860-F860+1))))),0)
-
IF(H860=1,
COUNTIFS('Selección días no hábiles'!A:A,
IF(OR(F860=0,F860="",F860&lt;Parámetros!$B$5),"&gt;="&amp;Parámetros!$B$5,"&gt;="&amp;Listas!F860),
'Selección días no hábiles'!A:A,
IF(OR(G860=0,G860="",G860&gt;=Parámetros!$D$5),"&lt;="&amp;Parámetros!$D$5,"&lt;="&amp;Listas!G860),
'Selección días no hábiles'!C:C,"X"),0)</f>
        <v>43709</v>
      </c>
      <c r="K860" s="113">
        <f>IF(I860=1,
IF(AND(OR(F860=0,F860=""),OR(G860=0,G860="")),Parámetros!$D$8-Parámetros!$B$8+1,
IF(AND(F860&lt;=Parámetros!$B$8,OR(G860&gt;Parámetros!$D$8,G860="",G860=0)),Parámetros!$D$8-Parámetros!$B$8+1,
IF(AND(F860&lt;=Parámetros!$B$8,G860&lt;=Parámetros!$D$8),IF(OR(G860="",G860=0),Parámetros!$D$8-Parámetros!$B$8+1,G860-Parámetros!$B$8+1),
IF(AND(F860&gt;Parámetros!$B$8,OR(G860&gt;Parámetros!$D$8,G860="",G860=0)),Parámetros!$D$8-F860+1,
IF(AND(F860&gt;Parámetros!$B$8,G860&lt;=Parámetros!$D$8),G860-F860+1))))),0)
-
IF(I860=1,
COUNTIFS('Selección días no hábiles'!A:A,
IF(OR(F860=0,F860="",F860&lt;Parámetros!$B$8),"&gt;="&amp;Parámetros!$B$8,"&gt;="&amp;Listas!F860),
'Selección días no hábiles'!A:A,
IF(OR(G860=0,G860="",G860&gt;=Parámetros!$D$8),"&lt;="&amp;Parámetros!$D$8,"&lt;="&amp;Listas!G860),
'Selección días no hábiles'!C:C,"X"),0)</f>
        <v>1</v>
      </c>
    </row>
    <row r="861" spans="1:11">
      <c r="A861" s="23"/>
      <c r="B861" s="152">
        <v>35443988</v>
      </c>
      <c r="C861" s="153" t="s">
        <v>1030</v>
      </c>
      <c r="D861" s="153" t="s">
        <v>2052</v>
      </c>
      <c r="E861" s="154" t="s">
        <v>235</v>
      </c>
      <c r="F861" s="146">
        <v>0</v>
      </c>
      <c r="G861" s="146">
        <v>0</v>
      </c>
      <c r="H861" s="113">
        <f>+IF(AND(OR(F861="",F861=0),OR(G861="",G861=0)),1,IF(AND(OR(F861&lt;=Parámetros!$B$5,F861=0,F861=""),OR(G861&gt;Parámetros!$B$5,G861="",G861=0)),1,IF(AND(F861&gt;Parámetros!$B$5,F861&lt;=Parámetros!$D$5,OR(Listas!G861&gt;Parámetros!$B$5,G861="",G861=0)),1,0)))</f>
        <v>1</v>
      </c>
      <c r="I861" s="113">
        <f>+IF(AND(OR(F861="",F861=0),OR(G861="",G861=0)),1,IF(AND(OR(F861&lt;=Parámetros!$B$8,F861=0,F861=""),OR(G861&gt;Parámetros!$B$8,G861="",G861=0)),1,IF(AND(F861&gt;Parámetros!$B$8,F861&lt;=Parámetros!$D$8,OR(Listas!G861&gt;Parámetros!$B$8,G861="",G861=0)),1,0)))</f>
        <v>1</v>
      </c>
      <c r="J861" s="113">
        <f>IF(H861=1,
IF(AND(OR(F861=0,F861=""),OR(G861=0,G861="")),Parámetros!$D$5-Parámetros!$B$5+1,
IF(AND(OR(F861&lt;=Parámetros!$B$5,F861=0,F861=""),OR(G861&gt;Parámetros!$D$5,G861="",G861=0)),Parámetros!$D$5-Parámetros!$B$5+1,
IF(AND(OR(F861&lt;=Parámetros!$B$5,F861=0,F861=""),G861&lt;=Parámetros!$D$5),IF(OR(G861="",G861=0),Parámetros!$D$5-Parámetros!$B$5+1,G861-Parámetros!$B$5+1),
IF(AND(F861&gt;Parámetros!$B$5,OR(G861&gt;Parámetros!$D$5,G861="",G861=0)),Parámetros!$D$5-F861+1,
IF(AND(F861&gt;Parámetros!$B$5,G861&lt;=Parámetros!$D$5),G861-F861+1))))),0)
-
IF(H861=1,
COUNTIFS('Selección días no hábiles'!A:A,
IF(OR(F861=0,F861="",F861&lt;Parámetros!$B$5),"&gt;="&amp;Parámetros!$B$5,"&gt;="&amp;Listas!F861),
'Selección días no hábiles'!A:A,
IF(OR(G861=0,G861="",G861&gt;=Parámetros!$D$5),"&lt;="&amp;Parámetros!$D$5,"&lt;="&amp;Listas!G861),
'Selección días no hábiles'!C:C,"X"),0)</f>
        <v>43709</v>
      </c>
      <c r="K861" s="113">
        <f>IF(I861=1,
IF(AND(OR(F861=0,F861=""),OR(G861=0,G861="")),Parámetros!$D$8-Parámetros!$B$8+1,
IF(AND(F861&lt;=Parámetros!$B$8,OR(G861&gt;Parámetros!$D$8,G861="",G861=0)),Parámetros!$D$8-Parámetros!$B$8+1,
IF(AND(F861&lt;=Parámetros!$B$8,G861&lt;=Parámetros!$D$8),IF(OR(G861="",G861=0),Parámetros!$D$8-Parámetros!$B$8+1,G861-Parámetros!$B$8+1),
IF(AND(F861&gt;Parámetros!$B$8,OR(G861&gt;Parámetros!$D$8,G861="",G861=0)),Parámetros!$D$8-F861+1,
IF(AND(F861&gt;Parámetros!$B$8,G861&lt;=Parámetros!$D$8),G861-F861+1))))),0)
-
IF(I861=1,
COUNTIFS('Selección días no hábiles'!A:A,
IF(OR(F861=0,F861="",F861&lt;Parámetros!$B$8),"&gt;="&amp;Parámetros!$B$8,"&gt;="&amp;Listas!F861),
'Selección días no hábiles'!A:A,
IF(OR(G861=0,G861="",G861&gt;=Parámetros!$D$8),"&lt;="&amp;Parámetros!$D$8,"&lt;="&amp;Listas!G861),
'Selección días no hábiles'!C:C,"X"),0)</f>
        <v>1</v>
      </c>
    </row>
    <row r="862" spans="1:11">
      <c r="A862" s="23"/>
      <c r="B862" s="152">
        <v>13190079</v>
      </c>
      <c r="C862" s="153" t="s">
        <v>1031</v>
      </c>
      <c r="D862" s="153" t="s">
        <v>2053</v>
      </c>
      <c r="E862" s="154" t="s">
        <v>235</v>
      </c>
      <c r="F862" s="146">
        <v>0</v>
      </c>
      <c r="G862" s="146">
        <v>0</v>
      </c>
      <c r="H862" s="113">
        <f>+IF(AND(OR(F862="",F862=0),OR(G862="",G862=0)),1,IF(AND(OR(F862&lt;=Parámetros!$B$5,F862=0,F862=""),OR(G862&gt;Parámetros!$B$5,G862="",G862=0)),1,IF(AND(F862&gt;Parámetros!$B$5,F862&lt;=Parámetros!$D$5,OR(Listas!G862&gt;Parámetros!$B$5,G862="",G862=0)),1,0)))</f>
        <v>1</v>
      </c>
      <c r="I862" s="113">
        <f>+IF(AND(OR(F862="",F862=0),OR(G862="",G862=0)),1,IF(AND(OR(F862&lt;=Parámetros!$B$8,F862=0,F862=""),OR(G862&gt;Parámetros!$B$8,G862="",G862=0)),1,IF(AND(F862&gt;Parámetros!$B$8,F862&lt;=Parámetros!$D$8,OR(Listas!G862&gt;Parámetros!$B$8,G862="",G862=0)),1,0)))</f>
        <v>1</v>
      </c>
      <c r="J862" s="113">
        <f>IF(H862=1,
IF(AND(OR(F862=0,F862=""),OR(G862=0,G862="")),Parámetros!$D$5-Parámetros!$B$5+1,
IF(AND(OR(F862&lt;=Parámetros!$B$5,F862=0,F862=""),OR(G862&gt;Parámetros!$D$5,G862="",G862=0)),Parámetros!$D$5-Parámetros!$B$5+1,
IF(AND(OR(F862&lt;=Parámetros!$B$5,F862=0,F862=""),G862&lt;=Parámetros!$D$5),IF(OR(G862="",G862=0),Parámetros!$D$5-Parámetros!$B$5+1,G862-Parámetros!$B$5+1),
IF(AND(F862&gt;Parámetros!$B$5,OR(G862&gt;Parámetros!$D$5,G862="",G862=0)),Parámetros!$D$5-F862+1,
IF(AND(F862&gt;Parámetros!$B$5,G862&lt;=Parámetros!$D$5),G862-F862+1))))),0)
-
IF(H862=1,
COUNTIFS('Selección días no hábiles'!A:A,
IF(OR(F862=0,F862="",F862&lt;Parámetros!$B$5),"&gt;="&amp;Parámetros!$B$5,"&gt;="&amp;Listas!F862),
'Selección días no hábiles'!A:A,
IF(OR(G862=0,G862="",G862&gt;=Parámetros!$D$5),"&lt;="&amp;Parámetros!$D$5,"&lt;="&amp;Listas!G862),
'Selección días no hábiles'!C:C,"X"),0)</f>
        <v>43709</v>
      </c>
      <c r="K862" s="113">
        <f>IF(I862=1,
IF(AND(OR(F862=0,F862=""),OR(G862=0,G862="")),Parámetros!$D$8-Parámetros!$B$8+1,
IF(AND(F862&lt;=Parámetros!$B$8,OR(G862&gt;Parámetros!$D$8,G862="",G862=0)),Parámetros!$D$8-Parámetros!$B$8+1,
IF(AND(F862&lt;=Parámetros!$B$8,G862&lt;=Parámetros!$D$8),IF(OR(G862="",G862=0),Parámetros!$D$8-Parámetros!$B$8+1,G862-Parámetros!$B$8+1),
IF(AND(F862&gt;Parámetros!$B$8,OR(G862&gt;Parámetros!$D$8,G862="",G862=0)),Parámetros!$D$8-F862+1,
IF(AND(F862&gt;Parámetros!$B$8,G862&lt;=Parámetros!$D$8),G862-F862+1))))),0)
-
IF(I862=1,
COUNTIFS('Selección días no hábiles'!A:A,
IF(OR(F862=0,F862="",F862&lt;Parámetros!$B$8),"&gt;="&amp;Parámetros!$B$8,"&gt;="&amp;Listas!F862),
'Selección días no hábiles'!A:A,
IF(OR(G862=0,G862="",G862&gt;=Parámetros!$D$8),"&lt;="&amp;Parámetros!$D$8,"&lt;="&amp;Listas!G862),
'Selección días no hábiles'!C:C,"X"),0)</f>
        <v>1</v>
      </c>
    </row>
    <row r="863" spans="1:11">
      <c r="A863" s="23"/>
      <c r="B863" s="152">
        <v>35953371</v>
      </c>
      <c r="C863" s="153" t="s">
        <v>1032</v>
      </c>
      <c r="D863" s="153" t="s">
        <v>2054</v>
      </c>
      <c r="E863" s="154" t="s">
        <v>235</v>
      </c>
      <c r="F863" s="146">
        <v>0</v>
      </c>
      <c r="G863" s="146">
        <v>0</v>
      </c>
      <c r="H863" s="113">
        <f>+IF(AND(OR(F863="",F863=0),OR(G863="",G863=0)),1,IF(AND(OR(F863&lt;=Parámetros!$B$5,F863=0,F863=""),OR(G863&gt;Parámetros!$B$5,G863="",G863=0)),1,IF(AND(F863&gt;Parámetros!$B$5,F863&lt;=Parámetros!$D$5,OR(Listas!G863&gt;Parámetros!$B$5,G863="",G863=0)),1,0)))</f>
        <v>1</v>
      </c>
      <c r="I863" s="113">
        <f>+IF(AND(OR(F863="",F863=0),OR(G863="",G863=0)),1,IF(AND(OR(F863&lt;=Parámetros!$B$8,F863=0,F863=""),OR(G863&gt;Parámetros!$B$8,G863="",G863=0)),1,IF(AND(F863&gt;Parámetros!$B$8,F863&lt;=Parámetros!$D$8,OR(Listas!G863&gt;Parámetros!$B$8,G863="",G863=0)),1,0)))</f>
        <v>1</v>
      </c>
      <c r="J863" s="113">
        <f>IF(H863=1,
IF(AND(OR(F863=0,F863=""),OR(G863=0,G863="")),Parámetros!$D$5-Parámetros!$B$5+1,
IF(AND(OR(F863&lt;=Parámetros!$B$5,F863=0,F863=""),OR(G863&gt;Parámetros!$D$5,G863="",G863=0)),Parámetros!$D$5-Parámetros!$B$5+1,
IF(AND(OR(F863&lt;=Parámetros!$B$5,F863=0,F863=""),G863&lt;=Parámetros!$D$5),IF(OR(G863="",G863=0),Parámetros!$D$5-Parámetros!$B$5+1,G863-Parámetros!$B$5+1),
IF(AND(F863&gt;Parámetros!$B$5,OR(G863&gt;Parámetros!$D$5,G863="",G863=0)),Parámetros!$D$5-F863+1,
IF(AND(F863&gt;Parámetros!$B$5,G863&lt;=Parámetros!$D$5),G863-F863+1))))),0)
-
IF(H863=1,
COUNTIFS('Selección días no hábiles'!A:A,
IF(OR(F863=0,F863="",F863&lt;Parámetros!$B$5),"&gt;="&amp;Parámetros!$B$5,"&gt;="&amp;Listas!F863),
'Selección días no hábiles'!A:A,
IF(OR(G863=0,G863="",G863&gt;=Parámetros!$D$5),"&lt;="&amp;Parámetros!$D$5,"&lt;="&amp;Listas!G863),
'Selección días no hábiles'!C:C,"X"),0)</f>
        <v>43709</v>
      </c>
      <c r="K863" s="113">
        <f>IF(I863=1,
IF(AND(OR(F863=0,F863=""),OR(G863=0,G863="")),Parámetros!$D$8-Parámetros!$B$8+1,
IF(AND(F863&lt;=Parámetros!$B$8,OR(G863&gt;Parámetros!$D$8,G863="",G863=0)),Parámetros!$D$8-Parámetros!$B$8+1,
IF(AND(F863&lt;=Parámetros!$B$8,G863&lt;=Parámetros!$D$8),IF(OR(G863="",G863=0),Parámetros!$D$8-Parámetros!$B$8+1,G863-Parámetros!$B$8+1),
IF(AND(F863&gt;Parámetros!$B$8,OR(G863&gt;Parámetros!$D$8,G863="",G863=0)),Parámetros!$D$8-F863+1,
IF(AND(F863&gt;Parámetros!$B$8,G863&lt;=Parámetros!$D$8),G863-F863+1))))),0)
-
IF(I863=1,
COUNTIFS('Selección días no hábiles'!A:A,
IF(OR(F863=0,F863="",F863&lt;Parámetros!$B$8),"&gt;="&amp;Parámetros!$B$8,"&gt;="&amp;Listas!F863),
'Selección días no hábiles'!A:A,
IF(OR(G863=0,G863="",G863&gt;=Parámetros!$D$8),"&lt;="&amp;Parámetros!$D$8,"&lt;="&amp;Listas!G863),
'Selección días no hábiles'!C:C,"X"),0)</f>
        <v>1</v>
      </c>
    </row>
    <row r="864" spans="1:11">
      <c r="A864" s="23"/>
      <c r="B864" s="152">
        <v>11555072</v>
      </c>
      <c r="C864" s="153" t="s">
        <v>1033</v>
      </c>
      <c r="D864" s="153" t="s">
        <v>2055</v>
      </c>
      <c r="E864" s="154" t="s">
        <v>235</v>
      </c>
      <c r="F864" s="146">
        <v>0</v>
      </c>
      <c r="G864" s="146">
        <v>0</v>
      </c>
      <c r="H864" s="113">
        <f>+IF(AND(OR(F864="",F864=0),OR(G864="",G864=0)),1,IF(AND(OR(F864&lt;=Parámetros!$B$5,F864=0,F864=""),OR(G864&gt;Parámetros!$B$5,G864="",G864=0)),1,IF(AND(F864&gt;Parámetros!$B$5,F864&lt;=Parámetros!$D$5,OR(Listas!G864&gt;Parámetros!$B$5,G864="",G864=0)),1,0)))</f>
        <v>1</v>
      </c>
      <c r="I864" s="113">
        <f>+IF(AND(OR(F864="",F864=0),OR(G864="",G864=0)),1,IF(AND(OR(F864&lt;=Parámetros!$B$8,F864=0,F864=""),OR(G864&gt;Parámetros!$B$8,G864="",G864=0)),1,IF(AND(F864&gt;Parámetros!$B$8,F864&lt;=Parámetros!$D$8,OR(Listas!G864&gt;Parámetros!$B$8,G864="",G864=0)),1,0)))</f>
        <v>1</v>
      </c>
      <c r="J864" s="113">
        <f>IF(H864=1,
IF(AND(OR(F864=0,F864=""),OR(G864=0,G864="")),Parámetros!$D$5-Parámetros!$B$5+1,
IF(AND(OR(F864&lt;=Parámetros!$B$5,F864=0,F864=""),OR(G864&gt;Parámetros!$D$5,G864="",G864=0)),Parámetros!$D$5-Parámetros!$B$5+1,
IF(AND(OR(F864&lt;=Parámetros!$B$5,F864=0,F864=""),G864&lt;=Parámetros!$D$5),IF(OR(G864="",G864=0),Parámetros!$D$5-Parámetros!$B$5+1,G864-Parámetros!$B$5+1),
IF(AND(F864&gt;Parámetros!$B$5,OR(G864&gt;Parámetros!$D$5,G864="",G864=0)),Parámetros!$D$5-F864+1,
IF(AND(F864&gt;Parámetros!$B$5,G864&lt;=Parámetros!$D$5),G864-F864+1))))),0)
-
IF(H864=1,
COUNTIFS('Selección días no hábiles'!A:A,
IF(OR(F864=0,F864="",F864&lt;Parámetros!$B$5),"&gt;="&amp;Parámetros!$B$5,"&gt;="&amp;Listas!F864),
'Selección días no hábiles'!A:A,
IF(OR(G864=0,G864="",G864&gt;=Parámetros!$D$5),"&lt;="&amp;Parámetros!$D$5,"&lt;="&amp;Listas!G864),
'Selección días no hábiles'!C:C,"X"),0)</f>
        <v>43709</v>
      </c>
      <c r="K864" s="113">
        <f>IF(I864=1,
IF(AND(OR(F864=0,F864=""),OR(G864=0,G864="")),Parámetros!$D$8-Parámetros!$B$8+1,
IF(AND(F864&lt;=Parámetros!$B$8,OR(G864&gt;Parámetros!$D$8,G864="",G864=0)),Parámetros!$D$8-Parámetros!$B$8+1,
IF(AND(F864&lt;=Parámetros!$B$8,G864&lt;=Parámetros!$D$8),IF(OR(G864="",G864=0),Parámetros!$D$8-Parámetros!$B$8+1,G864-Parámetros!$B$8+1),
IF(AND(F864&gt;Parámetros!$B$8,OR(G864&gt;Parámetros!$D$8,G864="",G864=0)),Parámetros!$D$8-F864+1,
IF(AND(F864&gt;Parámetros!$B$8,G864&lt;=Parámetros!$D$8),G864-F864+1))))),0)
-
IF(I864=1,
COUNTIFS('Selección días no hábiles'!A:A,
IF(OR(F864=0,F864="",F864&lt;Parámetros!$B$8),"&gt;="&amp;Parámetros!$B$8,"&gt;="&amp;Listas!F864),
'Selección días no hábiles'!A:A,
IF(OR(G864=0,G864="",G864&gt;=Parámetros!$D$8),"&lt;="&amp;Parámetros!$D$8,"&lt;="&amp;Listas!G864),
'Selección días no hábiles'!C:C,"X"),0)</f>
        <v>1</v>
      </c>
    </row>
    <row r="865" spans="1:11">
      <c r="A865" s="23"/>
      <c r="B865" s="152" t="s">
        <v>279</v>
      </c>
      <c r="C865" s="153" t="s">
        <v>1034</v>
      </c>
      <c r="D865" s="153" t="s">
        <v>2056</v>
      </c>
      <c r="E865" s="154" t="s">
        <v>235</v>
      </c>
      <c r="F865" s="146">
        <v>0</v>
      </c>
      <c r="G865" s="146">
        <v>0</v>
      </c>
      <c r="H865" s="113">
        <f>+IF(AND(OR(F865="",F865=0),OR(G865="",G865=0)),1,IF(AND(OR(F865&lt;=Parámetros!$B$5,F865=0,F865=""),OR(G865&gt;Parámetros!$B$5,G865="",G865=0)),1,IF(AND(F865&gt;Parámetros!$B$5,F865&lt;=Parámetros!$D$5,OR(Listas!G865&gt;Parámetros!$B$5,G865="",G865=0)),1,0)))</f>
        <v>1</v>
      </c>
      <c r="I865" s="113">
        <f>+IF(AND(OR(F865="",F865=0),OR(G865="",G865=0)),1,IF(AND(OR(F865&lt;=Parámetros!$B$8,F865=0,F865=""),OR(G865&gt;Parámetros!$B$8,G865="",G865=0)),1,IF(AND(F865&gt;Parámetros!$B$8,F865&lt;=Parámetros!$D$8,OR(Listas!G865&gt;Parámetros!$B$8,G865="",G865=0)),1,0)))</f>
        <v>1</v>
      </c>
      <c r="J865" s="113">
        <f>IF(H865=1,
IF(AND(OR(F865=0,F865=""),OR(G865=0,G865="")),Parámetros!$D$5-Parámetros!$B$5+1,
IF(AND(OR(F865&lt;=Parámetros!$B$5,F865=0,F865=""),OR(G865&gt;Parámetros!$D$5,G865="",G865=0)),Parámetros!$D$5-Parámetros!$B$5+1,
IF(AND(OR(F865&lt;=Parámetros!$B$5,F865=0,F865=""),G865&lt;=Parámetros!$D$5),IF(OR(G865="",G865=0),Parámetros!$D$5-Parámetros!$B$5+1,G865-Parámetros!$B$5+1),
IF(AND(F865&gt;Parámetros!$B$5,OR(G865&gt;Parámetros!$D$5,G865="",G865=0)),Parámetros!$D$5-F865+1,
IF(AND(F865&gt;Parámetros!$B$5,G865&lt;=Parámetros!$D$5),G865-F865+1))))),0)
-
IF(H865=1,
COUNTIFS('Selección días no hábiles'!A:A,
IF(OR(F865=0,F865="",F865&lt;Parámetros!$B$5),"&gt;="&amp;Parámetros!$B$5,"&gt;="&amp;Listas!F865),
'Selección días no hábiles'!A:A,
IF(OR(G865=0,G865="",G865&gt;=Parámetros!$D$5),"&lt;="&amp;Parámetros!$D$5,"&lt;="&amp;Listas!G865),
'Selección días no hábiles'!C:C,"X"),0)</f>
        <v>43709</v>
      </c>
      <c r="K865" s="113">
        <f>IF(I865=1,
IF(AND(OR(F865=0,F865=""),OR(G865=0,G865="")),Parámetros!$D$8-Parámetros!$B$8+1,
IF(AND(F865&lt;=Parámetros!$B$8,OR(G865&gt;Parámetros!$D$8,G865="",G865=0)),Parámetros!$D$8-Parámetros!$B$8+1,
IF(AND(F865&lt;=Parámetros!$B$8,G865&lt;=Parámetros!$D$8),IF(OR(G865="",G865=0),Parámetros!$D$8-Parámetros!$B$8+1,G865-Parámetros!$B$8+1),
IF(AND(F865&gt;Parámetros!$B$8,OR(G865&gt;Parámetros!$D$8,G865="",G865=0)),Parámetros!$D$8-F865+1,
IF(AND(F865&gt;Parámetros!$B$8,G865&lt;=Parámetros!$D$8),G865-F865+1))))),0)
-
IF(I865=1,
COUNTIFS('Selección días no hábiles'!A:A,
IF(OR(F865=0,F865="",F865&lt;Parámetros!$B$8),"&gt;="&amp;Parámetros!$B$8,"&gt;="&amp;Listas!F865),
'Selección días no hábiles'!A:A,
IF(OR(G865=0,G865="",G865&gt;=Parámetros!$D$8),"&lt;="&amp;Parámetros!$D$8,"&lt;="&amp;Listas!G865),
'Selección días no hábiles'!C:C,"X"),0)</f>
        <v>1</v>
      </c>
    </row>
    <row r="866" spans="1:11">
      <c r="A866" s="23"/>
      <c r="B866" s="152">
        <v>32959395</v>
      </c>
      <c r="C866" s="153" t="s">
        <v>1035</v>
      </c>
      <c r="D866" s="153" t="s">
        <v>2057</v>
      </c>
      <c r="E866" s="154" t="s">
        <v>235</v>
      </c>
      <c r="F866" s="146">
        <v>0</v>
      </c>
      <c r="G866" s="146">
        <v>0</v>
      </c>
      <c r="H866" s="113">
        <f>+IF(AND(OR(F866="",F866=0),OR(G866="",G866=0)),1,IF(AND(OR(F866&lt;=Parámetros!$B$5,F866=0,F866=""),OR(G866&gt;Parámetros!$B$5,G866="",G866=0)),1,IF(AND(F866&gt;Parámetros!$B$5,F866&lt;=Parámetros!$D$5,OR(Listas!G866&gt;Parámetros!$B$5,G866="",G866=0)),1,0)))</f>
        <v>1</v>
      </c>
      <c r="I866" s="113">
        <f>+IF(AND(OR(F866="",F866=0),OR(G866="",G866=0)),1,IF(AND(OR(F866&lt;=Parámetros!$B$8,F866=0,F866=""),OR(G866&gt;Parámetros!$B$8,G866="",G866=0)),1,IF(AND(F866&gt;Parámetros!$B$8,F866&lt;=Parámetros!$D$8,OR(Listas!G866&gt;Parámetros!$B$8,G866="",G866=0)),1,0)))</f>
        <v>1</v>
      </c>
      <c r="J866" s="113">
        <f>IF(H866=1,
IF(AND(OR(F866=0,F866=""),OR(G866=0,G866="")),Parámetros!$D$5-Parámetros!$B$5+1,
IF(AND(OR(F866&lt;=Parámetros!$B$5,F866=0,F866=""),OR(G866&gt;Parámetros!$D$5,G866="",G866=0)),Parámetros!$D$5-Parámetros!$B$5+1,
IF(AND(OR(F866&lt;=Parámetros!$B$5,F866=0,F866=""),G866&lt;=Parámetros!$D$5),IF(OR(G866="",G866=0),Parámetros!$D$5-Parámetros!$B$5+1,G866-Parámetros!$B$5+1),
IF(AND(F866&gt;Parámetros!$B$5,OR(G866&gt;Parámetros!$D$5,G866="",G866=0)),Parámetros!$D$5-F866+1,
IF(AND(F866&gt;Parámetros!$B$5,G866&lt;=Parámetros!$D$5),G866-F866+1))))),0)
-
IF(H866=1,
COUNTIFS('Selección días no hábiles'!A:A,
IF(OR(F866=0,F866="",F866&lt;Parámetros!$B$5),"&gt;="&amp;Parámetros!$B$5,"&gt;="&amp;Listas!F866),
'Selección días no hábiles'!A:A,
IF(OR(G866=0,G866="",G866&gt;=Parámetros!$D$5),"&lt;="&amp;Parámetros!$D$5,"&lt;="&amp;Listas!G866),
'Selección días no hábiles'!C:C,"X"),0)</f>
        <v>43709</v>
      </c>
      <c r="K866" s="113">
        <f>IF(I866=1,
IF(AND(OR(F866=0,F866=""),OR(G866=0,G866="")),Parámetros!$D$8-Parámetros!$B$8+1,
IF(AND(F866&lt;=Parámetros!$B$8,OR(G866&gt;Parámetros!$D$8,G866="",G866=0)),Parámetros!$D$8-Parámetros!$B$8+1,
IF(AND(F866&lt;=Parámetros!$B$8,G866&lt;=Parámetros!$D$8),IF(OR(G866="",G866=0),Parámetros!$D$8-Parámetros!$B$8+1,G866-Parámetros!$B$8+1),
IF(AND(F866&gt;Parámetros!$B$8,OR(G866&gt;Parámetros!$D$8,G866="",G866=0)),Parámetros!$D$8-F866+1,
IF(AND(F866&gt;Parámetros!$B$8,G866&lt;=Parámetros!$D$8),G866-F866+1))))),0)
-
IF(I866=1,
COUNTIFS('Selección días no hábiles'!A:A,
IF(OR(F866=0,F866="",F866&lt;Parámetros!$B$8),"&gt;="&amp;Parámetros!$B$8,"&gt;="&amp;Listas!F866),
'Selección días no hábiles'!A:A,
IF(OR(G866=0,G866="",G866&gt;=Parámetros!$D$8),"&lt;="&amp;Parámetros!$D$8,"&lt;="&amp;Listas!G866),
'Selección días no hábiles'!C:C,"X"),0)</f>
        <v>1</v>
      </c>
    </row>
    <row r="867" spans="1:11">
      <c r="A867" s="23"/>
      <c r="B867" s="152">
        <v>32301338</v>
      </c>
      <c r="C867" s="153" t="s">
        <v>43</v>
      </c>
      <c r="D867" s="153" t="s">
        <v>2058</v>
      </c>
      <c r="E867" s="154" t="s">
        <v>235</v>
      </c>
      <c r="F867" s="146">
        <v>0</v>
      </c>
      <c r="G867" s="146">
        <v>0</v>
      </c>
      <c r="H867" s="113">
        <f>+IF(AND(OR(F867="",F867=0),OR(G867="",G867=0)),1,IF(AND(OR(F867&lt;=Parámetros!$B$5,F867=0,F867=""),OR(G867&gt;Parámetros!$B$5,G867="",G867=0)),1,IF(AND(F867&gt;Parámetros!$B$5,F867&lt;=Parámetros!$D$5,OR(Listas!G867&gt;Parámetros!$B$5,G867="",G867=0)),1,0)))</f>
        <v>1</v>
      </c>
      <c r="I867" s="113">
        <f>+IF(AND(OR(F867="",F867=0),OR(G867="",G867=0)),1,IF(AND(OR(F867&lt;=Parámetros!$B$8,F867=0,F867=""),OR(G867&gt;Parámetros!$B$8,G867="",G867=0)),1,IF(AND(F867&gt;Parámetros!$B$8,F867&lt;=Parámetros!$D$8,OR(Listas!G867&gt;Parámetros!$B$8,G867="",G867=0)),1,0)))</f>
        <v>1</v>
      </c>
      <c r="J867" s="113">
        <f>IF(H867=1,
IF(AND(OR(F867=0,F867=""),OR(G867=0,G867="")),Parámetros!$D$5-Parámetros!$B$5+1,
IF(AND(OR(F867&lt;=Parámetros!$B$5,F867=0,F867=""),OR(G867&gt;Parámetros!$D$5,G867="",G867=0)),Parámetros!$D$5-Parámetros!$B$5+1,
IF(AND(OR(F867&lt;=Parámetros!$B$5,F867=0,F867=""),G867&lt;=Parámetros!$D$5),IF(OR(G867="",G867=0),Parámetros!$D$5-Parámetros!$B$5+1,G867-Parámetros!$B$5+1),
IF(AND(F867&gt;Parámetros!$B$5,OR(G867&gt;Parámetros!$D$5,G867="",G867=0)),Parámetros!$D$5-F867+1,
IF(AND(F867&gt;Parámetros!$B$5,G867&lt;=Parámetros!$D$5),G867-F867+1))))),0)
-
IF(H867=1,
COUNTIFS('Selección días no hábiles'!A:A,
IF(OR(F867=0,F867="",F867&lt;Parámetros!$B$5),"&gt;="&amp;Parámetros!$B$5,"&gt;="&amp;Listas!F867),
'Selección días no hábiles'!A:A,
IF(OR(G867=0,G867="",G867&gt;=Parámetros!$D$5),"&lt;="&amp;Parámetros!$D$5,"&lt;="&amp;Listas!G867),
'Selección días no hábiles'!C:C,"X"),0)</f>
        <v>43709</v>
      </c>
      <c r="K867" s="113">
        <f>IF(I867=1,
IF(AND(OR(F867=0,F867=""),OR(G867=0,G867="")),Parámetros!$D$8-Parámetros!$B$8+1,
IF(AND(F867&lt;=Parámetros!$B$8,OR(G867&gt;Parámetros!$D$8,G867="",G867=0)),Parámetros!$D$8-Parámetros!$B$8+1,
IF(AND(F867&lt;=Parámetros!$B$8,G867&lt;=Parámetros!$D$8),IF(OR(G867="",G867=0),Parámetros!$D$8-Parámetros!$B$8+1,G867-Parámetros!$B$8+1),
IF(AND(F867&gt;Parámetros!$B$8,OR(G867&gt;Parámetros!$D$8,G867="",G867=0)),Parámetros!$D$8-F867+1,
IF(AND(F867&gt;Parámetros!$B$8,G867&lt;=Parámetros!$D$8),G867-F867+1))))),0)
-
IF(I867=1,
COUNTIFS('Selección días no hábiles'!A:A,
IF(OR(F867=0,F867="",F867&lt;Parámetros!$B$8),"&gt;="&amp;Parámetros!$B$8,"&gt;="&amp;Listas!F867),
'Selección días no hábiles'!A:A,
IF(OR(G867=0,G867="",G867&gt;=Parámetros!$D$8),"&lt;="&amp;Parámetros!$D$8,"&lt;="&amp;Listas!G867),
'Selección días no hábiles'!C:C,"X"),0)</f>
        <v>1</v>
      </c>
    </row>
    <row r="868" spans="1:11">
      <c r="A868" s="23"/>
      <c r="B868" s="152">
        <v>13015254</v>
      </c>
      <c r="C868" s="153" t="s">
        <v>1036</v>
      </c>
      <c r="D868" s="153" t="s">
        <v>2059</v>
      </c>
      <c r="E868" s="154" t="s">
        <v>235</v>
      </c>
      <c r="F868" s="146">
        <v>0</v>
      </c>
      <c r="G868" s="146">
        <v>0</v>
      </c>
      <c r="H868" s="113">
        <f>+IF(AND(OR(F868="",F868=0),OR(G868="",G868=0)),1,IF(AND(OR(F868&lt;=Parámetros!$B$5,F868=0,F868=""),OR(G868&gt;Parámetros!$B$5,G868="",G868=0)),1,IF(AND(F868&gt;Parámetros!$B$5,F868&lt;=Parámetros!$D$5,OR(Listas!G868&gt;Parámetros!$B$5,G868="",G868=0)),1,0)))</f>
        <v>1</v>
      </c>
      <c r="I868" s="113">
        <f>+IF(AND(OR(F868="",F868=0),OR(G868="",G868=0)),1,IF(AND(OR(F868&lt;=Parámetros!$B$8,F868=0,F868=""),OR(G868&gt;Parámetros!$B$8,G868="",G868=0)),1,IF(AND(F868&gt;Parámetros!$B$8,F868&lt;=Parámetros!$D$8,OR(Listas!G868&gt;Parámetros!$B$8,G868="",G868=0)),1,0)))</f>
        <v>1</v>
      </c>
      <c r="J868" s="113">
        <f>IF(H868=1,
IF(AND(OR(F868=0,F868=""),OR(G868=0,G868="")),Parámetros!$D$5-Parámetros!$B$5+1,
IF(AND(OR(F868&lt;=Parámetros!$B$5,F868=0,F868=""),OR(G868&gt;Parámetros!$D$5,G868="",G868=0)),Parámetros!$D$5-Parámetros!$B$5+1,
IF(AND(OR(F868&lt;=Parámetros!$B$5,F868=0,F868=""),G868&lt;=Parámetros!$D$5),IF(OR(G868="",G868=0),Parámetros!$D$5-Parámetros!$B$5+1,G868-Parámetros!$B$5+1),
IF(AND(F868&gt;Parámetros!$B$5,OR(G868&gt;Parámetros!$D$5,G868="",G868=0)),Parámetros!$D$5-F868+1,
IF(AND(F868&gt;Parámetros!$B$5,G868&lt;=Parámetros!$D$5),G868-F868+1))))),0)
-
IF(H868=1,
COUNTIFS('Selección días no hábiles'!A:A,
IF(OR(F868=0,F868="",F868&lt;Parámetros!$B$5),"&gt;="&amp;Parámetros!$B$5,"&gt;="&amp;Listas!F868),
'Selección días no hábiles'!A:A,
IF(OR(G868=0,G868="",G868&gt;=Parámetros!$D$5),"&lt;="&amp;Parámetros!$D$5,"&lt;="&amp;Listas!G868),
'Selección días no hábiles'!C:C,"X"),0)</f>
        <v>43709</v>
      </c>
      <c r="K868" s="113">
        <f>IF(I868=1,
IF(AND(OR(F868=0,F868=""),OR(G868=0,G868="")),Parámetros!$D$8-Parámetros!$B$8+1,
IF(AND(F868&lt;=Parámetros!$B$8,OR(G868&gt;Parámetros!$D$8,G868="",G868=0)),Parámetros!$D$8-Parámetros!$B$8+1,
IF(AND(F868&lt;=Parámetros!$B$8,G868&lt;=Parámetros!$D$8),IF(OR(G868="",G868=0),Parámetros!$D$8-Parámetros!$B$8+1,G868-Parámetros!$B$8+1),
IF(AND(F868&gt;Parámetros!$B$8,OR(G868&gt;Parámetros!$D$8,G868="",G868=0)),Parámetros!$D$8-F868+1,
IF(AND(F868&gt;Parámetros!$B$8,G868&lt;=Parámetros!$D$8),G868-F868+1))))),0)
-
IF(I868=1,
COUNTIFS('Selección días no hábiles'!A:A,
IF(OR(F868=0,F868="",F868&lt;Parámetros!$B$8),"&gt;="&amp;Parámetros!$B$8,"&gt;="&amp;Listas!F868),
'Selección días no hábiles'!A:A,
IF(OR(G868=0,G868="",G868&gt;=Parámetros!$D$8),"&lt;="&amp;Parámetros!$D$8,"&lt;="&amp;Listas!G868),
'Selección días no hábiles'!C:C,"X"),0)</f>
        <v>1</v>
      </c>
    </row>
    <row r="869" spans="1:11">
      <c r="A869" s="23"/>
      <c r="B869" s="152">
        <v>23695009</v>
      </c>
      <c r="C869" s="153" t="s">
        <v>1037</v>
      </c>
      <c r="D869" s="153" t="s">
        <v>1866</v>
      </c>
      <c r="E869" s="154" t="s">
        <v>235</v>
      </c>
      <c r="F869" s="146">
        <v>0</v>
      </c>
      <c r="G869" s="146">
        <v>0</v>
      </c>
      <c r="H869" s="113">
        <f>+IF(AND(OR(F869="",F869=0),OR(G869="",G869=0)),1,IF(AND(OR(F869&lt;=Parámetros!$B$5,F869=0,F869=""),OR(G869&gt;Parámetros!$B$5,G869="",G869=0)),1,IF(AND(F869&gt;Parámetros!$B$5,F869&lt;=Parámetros!$D$5,OR(Listas!G869&gt;Parámetros!$B$5,G869="",G869=0)),1,0)))</f>
        <v>1</v>
      </c>
      <c r="I869" s="113">
        <f>+IF(AND(OR(F869="",F869=0),OR(G869="",G869=0)),1,IF(AND(OR(F869&lt;=Parámetros!$B$8,F869=0,F869=""),OR(G869&gt;Parámetros!$B$8,G869="",G869=0)),1,IF(AND(F869&gt;Parámetros!$B$8,F869&lt;=Parámetros!$D$8,OR(Listas!G869&gt;Parámetros!$B$8,G869="",G869=0)),1,0)))</f>
        <v>1</v>
      </c>
      <c r="J869" s="113">
        <f>IF(H869=1,
IF(AND(OR(F869=0,F869=""),OR(G869=0,G869="")),Parámetros!$D$5-Parámetros!$B$5+1,
IF(AND(OR(F869&lt;=Parámetros!$B$5,F869=0,F869=""),OR(G869&gt;Parámetros!$D$5,G869="",G869=0)),Parámetros!$D$5-Parámetros!$B$5+1,
IF(AND(OR(F869&lt;=Parámetros!$B$5,F869=0,F869=""),G869&lt;=Parámetros!$D$5),IF(OR(G869="",G869=0),Parámetros!$D$5-Parámetros!$B$5+1,G869-Parámetros!$B$5+1),
IF(AND(F869&gt;Parámetros!$B$5,OR(G869&gt;Parámetros!$D$5,G869="",G869=0)),Parámetros!$D$5-F869+1,
IF(AND(F869&gt;Parámetros!$B$5,G869&lt;=Parámetros!$D$5),G869-F869+1))))),0)
-
IF(H869=1,
COUNTIFS('Selección días no hábiles'!A:A,
IF(OR(F869=0,F869="",F869&lt;Parámetros!$B$5),"&gt;="&amp;Parámetros!$B$5,"&gt;="&amp;Listas!F869),
'Selección días no hábiles'!A:A,
IF(OR(G869=0,G869="",G869&gt;=Parámetros!$D$5),"&lt;="&amp;Parámetros!$D$5,"&lt;="&amp;Listas!G869),
'Selección días no hábiles'!C:C,"X"),0)</f>
        <v>43709</v>
      </c>
      <c r="K869" s="113">
        <f>IF(I869=1,
IF(AND(OR(F869=0,F869=""),OR(G869=0,G869="")),Parámetros!$D$8-Parámetros!$B$8+1,
IF(AND(F869&lt;=Parámetros!$B$8,OR(G869&gt;Parámetros!$D$8,G869="",G869=0)),Parámetros!$D$8-Parámetros!$B$8+1,
IF(AND(F869&lt;=Parámetros!$B$8,G869&lt;=Parámetros!$D$8),IF(OR(G869="",G869=0),Parámetros!$D$8-Parámetros!$B$8+1,G869-Parámetros!$B$8+1),
IF(AND(F869&gt;Parámetros!$B$8,OR(G869&gt;Parámetros!$D$8,G869="",G869=0)),Parámetros!$D$8-F869+1,
IF(AND(F869&gt;Parámetros!$B$8,G869&lt;=Parámetros!$D$8),G869-F869+1))))),0)
-
IF(I869=1,
COUNTIFS('Selección días no hábiles'!A:A,
IF(OR(F869=0,F869="",F869&lt;Parámetros!$B$8),"&gt;="&amp;Parámetros!$B$8,"&gt;="&amp;Listas!F869),
'Selección días no hábiles'!A:A,
IF(OR(G869=0,G869="",G869&gt;=Parámetros!$D$8),"&lt;="&amp;Parámetros!$D$8,"&lt;="&amp;Listas!G869),
'Selección días no hábiles'!C:C,"X"),0)</f>
        <v>1</v>
      </c>
    </row>
    <row r="870" spans="1:11">
      <c r="A870" s="23"/>
      <c r="B870" s="152">
        <v>31766495</v>
      </c>
      <c r="C870" s="153" t="s">
        <v>1038</v>
      </c>
      <c r="D870" s="153" t="s">
        <v>1636</v>
      </c>
      <c r="E870" s="154" t="s">
        <v>235</v>
      </c>
      <c r="F870" s="146">
        <v>0</v>
      </c>
      <c r="G870" s="146">
        <v>0</v>
      </c>
      <c r="H870" s="113">
        <f>+IF(AND(OR(F870="",F870=0),OR(G870="",G870=0)),1,IF(AND(OR(F870&lt;=Parámetros!$B$5,F870=0,F870=""),OR(G870&gt;Parámetros!$B$5,G870="",G870=0)),1,IF(AND(F870&gt;Parámetros!$B$5,F870&lt;=Parámetros!$D$5,OR(Listas!G870&gt;Parámetros!$B$5,G870="",G870=0)),1,0)))</f>
        <v>1</v>
      </c>
      <c r="I870" s="113">
        <f>+IF(AND(OR(F870="",F870=0),OR(G870="",G870=0)),1,IF(AND(OR(F870&lt;=Parámetros!$B$8,F870=0,F870=""),OR(G870&gt;Parámetros!$B$8,G870="",G870=0)),1,IF(AND(F870&gt;Parámetros!$B$8,F870&lt;=Parámetros!$D$8,OR(Listas!G870&gt;Parámetros!$B$8,G870="",G870=0)),1,0)))</f>
        <v>1</v>
      </c>
      <c r="J870" s="113">
        <f>IF(H870=1,
IF(AND(OR(F870=0,F870=""),OR(G870=0,G870="")),Parámetros!$D$5-Parámetros!$B$5+1,
IF(AND(OR(F870&lt;=Parámetros!$B$5,F870=0,F870=""),OR(G870&gt;Parámetros!$D$5,G870="",G870=0)),Parámetros!$D$5-Parámetros!$B$5+1,
IF(AND(OR(F870&lt;=Parámetros!$B$5,F870=0,F870=""),G870&lt;=Parámetros!$D$5),IF(OR(G870="",G870=0),Parámetros!$D$5-Parámetros!$B$5+1,G870-Parámetros!$B$5+1),
IF(AND(F870&gt;Parámetros!$B$5,OR(G870&gt;Parámetros!$D$5,G870="",G870=0)),Parámetros!$D$5-F870+1,
IF(AND(F870&gt;Parámetros!$B$5,G870&lt;=Parámetros!$D$5),G870-F870+1))))),0)
-
IF(H870=1,
COUNTIFS('Selección días no hábiles'!A:A,
IF(OR(F870=0,F870="",F870&lt;Parámetros!$B$5),"&gt;="&amp;Parámetros!$B$5,"&gt;="&amp;Listas!F870),
'Selección días no hábiles'!A:A,
IF(OR(G870=0,G870="",G870&gt;=Parámetros!$D$5),"&lt;="&amp;Parámetros!$D$5,"&lt;="&amp;Listas!G870),
'Selección días no hábiles'!C:C,"X"),0)</f>
        <v>43709</v>
      </c>
      <c r="K870" s="113">
        <f>IF(I870=1,
IF(AND(OR(F870=0,F870=""),OR(G870=0,G870="")),Parámetros!$D$8-Parámetros!$B$8+1,
IF(AND(F870&lt;=Parámetros!$B$8,OR(G870&gt;Parámetros!$D$8,G870="",G870=0)),Parámetros!$D$8-Parámetros!$B$8+1,
IF(AND(F870&lt;=Parámetros!$B$8,G870&lt;=Parámetros!$D$8),IF(OR(G870="",G870=0),Parámetros!$D$8-Parámetros!$B$8+1,G870-Parámetros!$B$8+1),
IF(AND(F870&gt;Parámetros!$B$8,OR(G870&gt;Parámetros!$D$8,G870="",G870=0)),Parámetros!$D$8-F870+1,
IF(AND(F870&gt;Parámetros!$B$8,G870&lt;=Parámetros!$D$8),G870-F870+1))))),0)
-
IF(I870=1,
COUNTIFS('Selección días no hábiles'!A:A,
IF(OR(F870=0,F870="",F870&lt;Parámetros!$B$8),"&gt;="&amp;Parámetros!$B$8,"&gt;="&amp;Listas!F870),
'Selección días no hábiles'!A:A,
IF(OR(G870=0,G870="",G870&gt;=Parámetros!$D$8),"&lt;="&amp;Parámetros!$D$8,"&lt;="&amp;Listas!G870),
'Selección días no hábiles'!C:C,"X"),0)</f>
        <v>1</v>
      </c>
    </row>
    <row r="871" spans="1:11">
      <c r="A871" s="23"/>
      <c r="B871" s="152">
        <v>17932865</v>
      </c>
      <c r="C871" s="153" t="s">
        <v>1039</v>
      </c>
      <c r="D871" s="153" t="s">
        <v>553</v>
      </c>
      <c r="E871" s="154" t="s">
        <v>235</v>
      </c>
      <c r="F871" s="146">
        <v>0</v>
      </c>
      <c r="G871" s="146">
        <v>0</v>
      </c>
      <c r="H871" s="113">
        <f>+IF(AND(OR(F871="",F871=0),OR(G871="",G871=0)),1,IF(AND(OR(F871&lt;=Parámetros!$B$5,F871=0,F871=""),OR(G871&gt;Parámetros!$B$5,G871="",G871=0)),1,IF(AND(F871&gt;Parámetros!$B$5,F871&lt;=Parámetros!$D$5,OR(Listas!G871&gt;Parámetros!$B$5,G871="",G871=0)),1,0)))</f>
        <v>1</v>
      </c>
      <c r="I871" s="113">
        <f>+IF(AND(OR(F871="",F871=0),OR(G871="",G871=0)),1,IF(AND(OR(F871&lt;=Parámetros!$B$8,F871=0,F871=""),OR(G871&gt;Parámetros!$B$8,G871="",G871=0)),1,IF(AND(F871&gt;Parámetros!$B$8,F871&lt;=Parámetros!$D$8,OR(Listas!G871&gt;Parámetros!$B$8,G871="",G871=0)),1,0)))</f>
        <v>1</v>
      </c>
      <c r="J871" s="113">
        <f>IF(H871=1,
IF(AND(OR(F871=0,F871=""),OR(G871=0,G871="")),Parámetros!$D$5-Parámetros!$B$5+1,
IF(AND(OR(F871&lt;=Parámetros!$B$5,F871=0,F871=""),OR(G871&gt;Parámetros!$D$5,G871="",G871=0)),Parámetros!$D$5-Parámetros!$B$5+1,
IF(AND(OR(F871&lt;=Parámetros!$B$5,F871=0,F871=""),G871&lt;=Parámetros!$D$5),IF(OR(G871="",G871=0),Parámetros!$D$5-Parámetros!$B$5+1,G871-Parámetros!$B$5+1),
IF(AND(F871&gt;Parámetros!$B$5,OR(G871&gt;Parámetros!$D$5,G871="",G871=0)),Parámetros!$D$5-F871+1,
IF(AND(F871&gt;Parámetros!$B$5,G871&lt;=Parámetros!$D$5),G871-F871+1))))),0)
-
IF(H871=1,
COUNTIFS('Selección días no hábiles'!A:A,
IF(OR(F871=0,F871="",F871&lt;Parámetros!$B$5),"&gt;="&amp;Parámetros!$B$5,"&gt;="&amp;Listas!F871),
'Selección días no hábiles'!A:A,
IF(OR(G871=0,G871="",G871&gt;=Parámetros!$D$5),"&lt;="&amp;Parámetros!$D$5,"&lt;="&amp;Listas!G871),
'Selección días no hábiles'!C:C,"X"),0)</f>
        <v>43709</v>
      </c>
      <c r="K871" s="113">
        <f>IF(I871=1,
IF(AND(OR(F871=0,F871=""),OR(G871=0,G871="")),Parámetros!$D$8-Parámetros!$B$8+1,
IF(AND(F871&lt;=Parámetros!$B$8,OR(G871&gt;Parámetros!$D$8,G871="",G871=0)),Parámetros!$D$8-Parámetros!$B$8+1,
IF(AND(F871&lt;=Parámetros!$B$8,G871&lt;=Parámetros!$D$8),IF(OR(G871="",G871=0),Parámetros!$D$8-Parámetros!$B$8+1,G871-Parámetros!$B$8+1),
IF(AND(F871&gt;Parámetros!$B$8,OR(G871&gt;Parámetros!$D$8,G871="",G871=0)),Parámetros!$D$8-F871+1,
IF(AND(F871&gt;Parámetros!$B$8,G871&lt;=Parámetros!$D$8),G871-F871+1))))),0)
-
IF(I871=1,
COUNTIFS('Selección días no hábiles'!A:A,
IF(OR(F871=0,F871="",F871&lt;Parámetros!$B$8),"&gt;="&amp;Parámetros!$B$8,"&gt;="&amp;Listas!F871),
'Selección días no hábiles'!A:A,
IF(OR(G871=0,G871="",G871&gt;=Parámetros!$D$8),"&lt;="&amp;Parámetros!$D$8,"&lt;="&amp;Listas!G871),
'Selección días no hábiles'!C:C,"X"),0)</f>
        <v>1</v>
      </c>
    </row>
    <row r="872" spans="1:11">
      <c r="A872" s="23"/>
      <c r="B872" s="152">
        <v>16614833</v>
      </c>
      <c r="C872" s="153" t="s">
        <v>1040</v>
      </c>
      <c r="D872" s="153" t="s">
        <v>2060</v>
      </c>
      <c r="E872" s="154" t="s">
        <v>235</v>
      </c>
      <c r="F872" s="146">
        <v>0</v>
      </c>
      <c r="G872" s="146">
        <v>0</v>
      </c>
      <c r="H872" s="113">
        <f>+IF(AND(OR(F872="",F872=0),OR(G872="",G872=0)),1,IF(AND(OR(F872&lt;=Parámetros!$B$5,F872=0,F872=""),OR(G872&gt;Parámetros!$B$5,G872="",G872=0)),1,IF(AND(F872&gt;Parámetros!$B$5,F872&lt;=Parámetros!$D$5,OR(Listas!G872&gt;Parámetros!$B$5,G872="",G872=0)),1,0)))</f>
        <v>1</v>
      </c>
      <c r="I872" s="113">
        <f>+IF(AND(OR(F872="",F872=0),OR(G872="",G872=0)),1,IF(AND(OR(F872&lt;=Parámetros!$B$8,F872=0,F872=""),OR(G872&gt;Parámetros!$B$8,G872="",G872=0)),1,IF(AND(F872&gt;Parámetros!$B$8,F872&lt;=Parámetros!$D$8,OR(Listas!G872&gt;Parámetros!$B$8,G872="",G872=0)),1,0)))</f>
        <v>1</v>
      </c>
      <c r="J872" s="113">
        <f>IF(H872=1,
IF(AND(OR(F872=0,F872=""),OR(G872=0,G872="")),Parámetros!$D$5-Parámetros!$B$5+1,
IF(AND(OR(F872&lt;=Parámetros!$B$5,F872=0,F872=""),OR(G872&gt;Parámetros!$D$5,G872="",G872=0)),Parámetros!$D$5-Parámetros!$B$5+1,
IF(AND(OR(F872&lt;=Parámetros!$B$5,F872=0,F872=""),G872&lt;=Parámetros!$D$5),IF(OR(G872="",G872=0),Parámetros!$D$5-Parámetros!$B$5+1,G872-Parámetros!$B$5+1),
IF(AND(F872&gt;Parámetros!$B$5,OR(G872&gt;Parámetros!$D$5,G872="",G872=0)),Parámetros!$D$5-F872+1,
IF(AND(F872&gt;Parámetros!$B$5,G872&lt;=Parámetros!$D$5),G872-F872+1))))),0)
-
IF(H872=1,
COUNTIFS('Selección días no hábiles'!A:A,
IF(OR(F872=0,F872="",F872&lt;Parámetros!$B$5),"&gt;="&amp;Parámetros!$B$5,"&gt;="&amp;Listas!F872),
'Selección días no hábiles'!A:A,
IF(OR(G872=0,G872="",G872&gt;=Parámetros!$D$5),"&lt;="&amp;Parámetros!$D$5,"&lt;="&amp;Listas!G872),
'Selección días no hábiles'!C:C,"X"),0)</f>
        <v>43709</v>
      </c>
      <c r="K872" s="113">
        <f>IF(I872=1,
IF(AND(OR(F872=0,F872=""),OR(G872=0,G872="")),Parámetros!$D$8-Parámetros!$B$8+1,
IF(AND(F872&lt;=Parámetros!$B$8,OR(G872&gt;Parámetros!$D$8,G872="",G872=0)),Parámetros!$D$8-Parámetros!$B$8+1,
IF(AND(F872&lt;=Parámetros!$B$8,G872&lt;=Parámetros!$D$8),IF(OR(G872="",G872=0),Parámetros!$D$8-Parámetros!$B$8+1,G872-Parámetros!$B$8+1),
IF(AND(F872&gt;Parámetros!$B$8,OR(G872&gt;Parámetros!$D$8,G872="",G872=0)),Parámetros!$D$8-F872+1,
IF(AND(F872&gt;Parámetros!$B$8,G872&lt;=Parámetros!$D$8),G872-F872+1))))),0)
-
IF(I872=1,
COUNTIFS('Selección días no hábiles'!A:A,
IF(OR(F872=0,F872="",F872&lt;Parámetros!$B$8),"&gt;="&amp;Parámetros!$B$8,"&gt;="&amp;Listas!F872),
'Selección días no hábiles'!A:A,
IF(OR(G872=0,G872="",G872&gt;=Parámetros!$D$8),"&lt;="&amp;Parámetros!$D$8,"&lt;="&amp;Listas!G872),
'Selección días no hábiles'!C:C,"X"),0)</f>
        <v>1</v>
      </c>
    </row>
    <row r="873" spans="1:11">
      <c r="A873" s="23"/>
      <c r="B873" s="152">
        <v>23695471</v>
      </c>
      <c r="C873" s="153" t="s">
        <v>1041</v>
      </c>
      <c r="D873" s="153" t="s">
        <v>2061</v>
      </c>
      <c r="E873" s="154" t="s">
        <v>235</v>
      </c>
      <c r="F873" s="146">
        <v>0</v>
      </c>
      <c r="G873" s="146">
        <v>0</v>
      </c>
      <c r="H873" s="113">
        <f>+IF(AND(OR(F873="",F873=0),OR(G873="",G873=0)),1,IF(AND(OR(F873&lt;=Parámetros!$B$5,F873=0,F873=""),OR(G873&gt;Parámetros!$B$5,G873="",G873=0)),1,IF(AND(F873&gt;Parámetros!$B$5,F873&lt;=Parámetros!$D$5,OR(Listas!G873&gt;Parámetros!$B$5,G873="",G873=0)),1,0)))</f>
        <v>1</v>
      </c>
      <c r="I873" s="113">
        <f>+IF(AND(OR(F873="",F873=0),OR(G873="",G873=0)),1,IF(AND(OR(F873&lt;=Parámetros!$B$8,F873=0,F873=""),OR(G873&gt;Parámetros!$B$8,G873="",G873=0)),1,IF(AND(F873&gt;Parámetros!$B$8,F873&lt;=Parámetros!$D$8,OR(Listas!G873&gt;Parámetros!$B$8,G873="",G873=0)),1,0)))</f>
        <v>1</v>
      </c>
      <c r="J873" s="113">
        <f>IF(H873=1,
IF(AND(OR(F873=0,F873=""),OR(G873=0,G873="")),Parámetros!$D$5-Parámetros!$B$5+1,
IF(AND(OR(F873&lt;=Parámetros!$B$5,F873=0,F873=""),OR(G873&gt;Parámetros!$D$5,G873="",G873=0)),Parámetros!$D$5-Parámetros!$B$5+1,
IF(AND(OR(F873&lt;=Parámetros!$B$5,F873=0,F873=""),G873&lt;=Parámetros!$D$5),IF(OR(G873="",G873=0),Parámetros!$D$5-Parámetros!$B$5+1,G873-Parámetros!$B$5+1),
IF(AND(F873&gt;Parámetros!$B$5,OR(G873&gt;Parámetros!$D$5,G873="",G873=0)),Parámetros!$D$5-F873+1,
IF(AND(F873&gt;Parámetros!$B$5,G873&lt;=Parámetros!$D$5),G873-F873+1))))),0)
-
IF(H873=1,
COUNTIFS('Selección días no hábiles'!A:A,
IF(OR(F873=0,F873="",F873&lt;Parámetros!$B$5),"&gt;="&amp;Parámetros!$B$5,"&gt;="&amp;Listas!F873),
'Selección días no hábiles'!A:A,
IF(OR(G873=0,G873="",G873&gt;=Parámetros!$D$5),"&lt;="&amp;Parámetros!$D$5,"&lt;="&amp;Listas!G873),
'Selección días no hábiles'!C:C,"X"),0)</f>
        <v>43709</v>
      </c>
      <c r="K873" s="113">
        <f>IF(I873=1,
IF(AND(OR(F873=0,F873=""),OR(G873=0,G873="")),Parámetros!$D$8-Parámetros!$B$8+1,
IF(AND(F873&lt;=Parámetros!$B$8,OR(G873&gt;Parámetros!$D$8,G873="",G873=0)),Parámetros!$D$8-Parámetros!$B$8+1,
IF(AND(F873&lt;=Parámetros!$B$8,G873&lt;=Parámetros!$D$8),IF(OR(G873="",G873=0),Parámetros!$D$8-Parámetros!$B$8+1,G873-Parámetros!$B$8+1),
IF(AND(F873&gt;Parámetros!$B$8,OR(G873&gt;Parámetros!$D$8,G873="",G873=0)),Parámetros!$D$8-F873+1,
IF(AND(F873&gt;Parámetros!$B$8,G873&lt;=Parámetros!$D$8),G873-F873+1))))),0)
-
IF(I873=1,
COUNTIFS('Selección días no hábiles'!A:A,
IF(OR(F873=0,F873="",F873&lt;Parámetros!$B$8),"&gt;="&amp;Parámetros!$B$8,"&gt;="&amp;Listas!F873),
'Selección días no hábiles'!A:A,
IF(OR(G873=0,G873="",G873&gt;=Parámetros!$D$8),"&lt;="&amp;Parámetros!$D$8,"&lt;="&amp;Listas!G873),
'Selección días no hábiles'!C:C,"X"),0)</f>
        <v>1</v>
      </c>
    </row>
    <row r="874" spans="1:11">
      <c r="A874" s="23"/>
      <c r="B874" s="152">
        <v>95176374</v>
      </c>
      <c r="C874" s="153" t="s">
        <v>1042</v>
      </c>
      <c r="D874" s="153" t="s">
        <v>2062</v>
      </c>
      <c r="E874" s="154" t="s">
        <v>235</v>
      </c>
      <c r="F874" s="146">
        <v>0</v>
      </c>
      <c r="G874" s="146">
        <v>0</v>
      </c>
      <c r="H874" s="113">
        <f>+IF(AND(OR(F874="",F874=0),OR(G874="",G874=0)),1,IF(AND(OR(F874&lt;=Parámetros!$B$5,F874=0,F874=""),OR(G874&gt;Parámetros!$B$5,G874="",G874=0)),1,IF(AND(F874&gt;Parámetros!$B$5,F874&lt;=Parámetros!$D$5,OR(Listas!G874&gt;Parámetros!$B$5,G874="",G874=0)),1,0)))</f>
        <v>1</v>
      </c>
      <c r="I874" s="113">
        <f>+IF(AND(OR(F874="",F874=0),OR(G874="",G874=0)),1,IF(AND(OR(F874&lt;=Parámetros!$B$8,F874=0,F874=""),OR(G874&gt;Parámetros!$B$8,G874="",G874=0)),1,IF(AND(F874&gt;Parámetros!$B$8,F874&lt;=Parámetros!$D$8,OR(Listas!G874&gt;Parámetros!$B$8,G874="",G874=0)),1,0)))</f>
        <v>1</v>
      </c>
      <c r="J874" s="113">
        <f>IF(H874=1,
IF(AND(OR(F874=0,F874=""),OR(G874=0,G874="")),Parámetros!$D$5-Parámetros!$B$5+1,
IF(AND(OR(F874&lt;=Parámetros!$B$5,F874=0,F874=""),OR(G874&gt;Parámetros!$D$5,G874="",G874=0)),Parámetros!$D$5-Parámetros!$B$5+1,
IF(AND(OR(F874&lt;=Parámetros!$B$5,F874=0,F874=""),G874&lt;=Parámetros!$D$5),IF(OR(G874="",G874=0),Parámetros!$D$5-Parámetros!$B$5+1,G874-Parámetros!$B$5+1),
IF(AND(F874&gt;Parámetros!$B$5,OR(G874&gt;Parámetros!$D$5,G874="",G874=0)),Parámetros!$D$5-F874+1,
IF(AND(F874&gt;Parámetros!$B$5,G874&lt;=Parámetros!$D$5),G874-F874+1))))),0)
-
IF(H874=1,
COUNTIFS('Selección días no hábiles'!A:A,
IF(OR(F874=0,F874="",F874&lt;Parámetros!$B$5),"&gt;="&amp;Parámetros!$B$5,"&gt;="&amp;Listas!F874),
'Selección días no hábiles'!A:A,
IF(OR(G874=0,G874="",G874&gt;=Parámetros!$D$5),"&lt;="&amp;Parámetros!$D$5,"&lt;="&amp;Listas!G874),
'Selección días no hábiles'!C:C,"X"),0)</f>
        <v>43709</v>
      </c>
      <c r="K874" s="113">
        <f>IF(I874=1,
IF(AND(OR(F874=0,F874=""),OR(G874=0,G874="")),Parámetros!$D$8-Parámetros!$B$8+1,
IF(AND(F874&lt;=Parámetros!$B$8,OR(G874&gt;Parámetros!$D$8,G874="",G874=0)),Parámetros!$D$8-Parámetros!$B$8+1,
IF(AND(F874&lt;=Parámetros!$B$8,G874&lt;=Parámetros!$D$8),IF(OR(G874="",G874=0),Parámetros!$D$8-Parámetros!$B$8+1,G874-Parámetros!$B$8+1),
IF(AND(F874&gt;Parámetros!$B$8,OR(G874&gt;Parámetros!$D$8,G874="",G874=0)),Parámetros!$D$8-F874+1,
IF(AND(F874&gt;Parámetros!$B$8,G874&lt;=Parámetros!$D$8),G874-F874+1))))),0)
-
IF(I874=1,
COUNTIFS('Selección días no hábiles'!A:A,
IF(OR(F874=0,F874="",F874&lt;Parámetros!$B$8),"&gt;="&amp;Parámetros!$B$8,"&gt;="&amp;Listas!F874),
'Selección días no hábiles'!A:A,
IF(OR(G874=0,G874="",G874&gt;=Parámetros!$D$8),"&lt;="&amp;Parámetros!$D$8,"&lt;="&amp;Listas!G874),
'Selección días no hábiles'!C:C,"X"),0)</f>
        <v>1</v>
      </c>
    </row>
    <row r="875" spans="1:11">
      <c r="A875" s="23"/>
      <c r="B875" s="152">
        <v>27486213</v>
      </c>
      <c r="C875" s="153" t="s">
        <v>1043</v>
      </c>
      <c r="D875" s="153" t="s">
        <v>2063</v>
      </c>
      <c r="E875" s="154" t="s">
        <v>235</v>
      </c>
      <c r="F875" s="146">
        <v>0</v>
      </c>
      <c r="G875" s="146">
        <v>0</v>
      </c>
      <c r="H875" s="113">
        <f>+IF(AND(OR(F875="",F875=0),OR(G875="",G875=0)),1,IF(AND(OR(F875&lt;=Parámetros!$B$5,F875=0,F875=""),OR(G875&gt;Parámetros!$B$5,G875="",G875=0)),1,IF(AND(F875&gt;Parámetros!$B$5,F875&lt;=Parámetros!$D$5,OR(Listas!G875&gt;Parámetros!$B$5,G875="",G875=0)),1,0)))</f>
        <v>1</v>
      </c>
      <c r="I875" s="113">
        <f>+IF(AND(OR(F875="",F875=0),OR(G875="",G875=0)),1,IF(AND(OR(F875&lt;=Parámetros!$B$8,F875=0,F875=""),OR(G875&gt;Parámetros!$B$8,G875="",G875=0)),1,IF(AND(F875&gt;Parámetros!$B$8,F875&lt;=Parámetros!$D$8,OR(Listas!G875&gt;Parámetros!$B$8,G875="",G875=0)),1,0)))</f>
        <v>1</v>
      </c>
      <c r="J875" s="113">
        <f>IF(H875=1,
IF(AND(OR(F875=0,F875=""),OR(G875=0,G875="")),Parámetros!$D$5-Parámetros!$B$5+1,
IF(AND(OR(F875&lt;=Parámetros!$B$5,F875=0,F875=""),OR(G875&gt;Parámetros!$D$5,G875="",G875=0)),Parámetros!$D$5-Parámetros!$B$5+1,
IF(AND(OR(F875&lt;=Parámetros!$B$5,F875=0,F875=""),G875&lt;=Parámetros!$D$5),IF(OR(G875="",G875=0),Parámetros!$D$5-Parámetros!$B$5+1,G875-Parámetros!$B$5+1),
IF(AND(F875&gt;Parámetros!$B$5,OR(G875&gt;Parámetros!$D$5,G875="",G875=0)),Parámetros!$D$5-F875+1,
IF(AND(F875&gt;Parámetros!$B$5,G875&lt;=Parámetros!$D$5),G875-F875+1))))),0)
-
IF(H875=1,
COUNTIFS('Selección días no hábiles'!A:A,
IF(OR(F875=0,F875="",F875&lt;Parámetros!$B$5),"&gt;="&amp;Parámetros!$B$5,"&gt;="&amp;Listas!F875),
'Selección días no hábiles'!A:A,
IF(OR(G875=0,G875="",G875&gt;=Parámetros!$D$5),"&lt;="&amp;Parámetros!$D$5,"&lt;="&amp;Listas!G875),
'Selección días no hábiles'!C:C,"X"),0)</f>
        <v>43709</v>
      </c>
      <c r="K875" s="113">
        <f>IF(I875=1,
IF(AND(OR(F875=0,F875=""),OR(G875=0,G875="")),Parámetros!$D$8-Parámetros!$B$8+1,
IF(AND(F875&lt;=Parámetros!$B$8,OR(G875&gt;Parámetros!$D$8,G875="",G875=0)),Parámetros!$D$8-Parámetros!$B$8+1,
IF(AND(F875&lt;=Parámetros!$B$8,G875&lt;=Parámetros!$D$8),IF(OR(G875="",G875=0),Parámetros!$D$8-Parámetros!$B$8+1,G875-Parámetros!$B$8+1),
IF(AND(F875&gt;Parámetros!$B$8,OR(G875&gt;Parámetros!$D$8,G875="",G875=0)),Parámetros!$D$8-F875+1,
IF(AND(F875&gt;Parámetros!$B$8,G875&lt;=Parámetros!$D$8),G875-F875+1))))),0)
-
IF(I875=1,
COUNTIFS('Selección días no hábiles'!A:A,
IF(OR(F875=0,F875="",F875&lt;Parámetros!$B$8),"&gt;="&amp;Parámetros!$B$8,"&gt;="&amp;Listas!F875),
'Selección días no hábiles'!A:A,
IF(OR(G875=0,G875="",G875&gt;=Parámetros!$D$8),"&lt;="&amp;Parámetros!$D$8,"&lt;="&amp;Listas!G875),
'Selección días no hábiles'!C:C,"X"),0)</f>
        <v>1</v>
      </c>
    </row>
    <row r="876" spans="1:11">
      <c r="A876" s="23"/>
      <c r="B876" s="152">
        <v>34540370</v>
      </c>
      <c r="C876" s="153" t="s">
        <v>1044</v>
      </c>
      <c r="D876" s="153" t="s">
        <v>2064</v>
      </c>
      <c r="E876" s="154" t="s">
        <v>235</v>
      </c>
      <c r="F876" s="146">
        <v>0</v>
      </c>
      <c r="G876" s="146">
        <v>0</v>
      </c>
      <c r="H876" s="113">
        <f>+IF(AND(OR(F876="",F876=0),OR(G876="",G876=0)),1,IF(AND(OR(F876&lt;=Parámetros!$B$5,F876=0,F876=""),OR(G876&gt;Parámetros!$B$5,G876="",G876=0)),1,IF(AND(F876&gt;Parámetros!$B$5,F876&lt;=Parámetros!$D$5,OR(Listas!G876&gt;Parámetros!$B$5,G876="",G876=0)),1,0)))</f>
        <v>1</v>
      </c>
      <c r="I876" s="113">
        <f>+IF(AND(OR(F876="",F876=0),OR(G876="",G876=0)),1,IF(AND(OR(F876&lt;=Parámetros!$B$8,F876=0,F876=""),OR(G876&gt;Parámetros!$B$8,G876="",G876=0)),1,IF(AND(F876&gt;Parámetros!$B$8,F876&lt;=Parámetros!$D$8,OR(Listas!G876&gt;Parámetros!$B$8,G876="",G876=0)),1,0)))</f>
        <v>1</v>
      </c>
      <c r="J876" s="113">
        <f>IF(H876=1,
IF(AND(OR(F876=0,F876=""),OR(G876=0,G876="")),Parámetros!$D$5-Parámetros!$B$5+1,
IF(AND(OR(F876&lt;=Parámetros!$B$5,F876=0,F876=""),OR(G876&gt;Parámetros!$D$5,G876="",G876=0)),Parámetros!$D$5-Parámetros!$B$5+1,
IF(AND(OR(F876&lt;=Parámetros!$B$5,F876=0,F876=""),G876&lt;=Parámetros!$D$5),IF(OR(G876="",G876=0),Parámetros!$D$5-Parámetros!$B$5+1,G876-Parámetros!$B$5+1),
IF(AND(F876&gt;Parámetros!$B$5,OR(G876&gt;Parámetros!$D$5,G876="",G876=0)),Parámetros!$D$5-F876+1,
IF(AND(F876&gt;Parámetros!$B$5,G876&lt;=Parámetros!$D$5),G876-F876+1))))),0)
-
IF(H876=1,
COUNTIFS('Selección días no hábiles'!A:A,
IF(OR(F876=0,F876="",F876&lt;Parámetros!$B$5),"&gt;="&amp;Parámetros!$B$5,"&gt;="&amp;Listas!F876),
'Selección días no hábiles'!A:A,
IF(OR(G876=0,G876="",G876&gt;=Parámetros!$D$5),"&lt;="&amp;Parámetros!$D$5,"&lt;="&amp;Listas!G876),
'Selección días no hábiles'!C:C,"X"),0)</f>
        <v>43709</v>
      </c>
      <c r="K876" s="113">
        <f>IF(I876=1,
IF(AND(OR(F876=0,F876=""),OR(G876=0,G876="")),Parámetros!$D$8-Parámetros!$B$8+1,
IF(AND(F876&lt;=Parámetros!$B$8,OR(G876&gt;Parámetros!$D$8,G876="",G876=0)),Parámetros!$D$8-Parámetros!$B$8+1,
IF(AND(F876&lt;=Parámetros!$B$8,G876&lt;=Parámetros!$D$8),IF(OR(G876="",G876=0),Parámetros!$D$8-Parámetros!$B$8+1,G876-Parámetros!$B$8+1),
IF(AND(F876&gt;Parámetros!$B$8,OR(G876&gt;Parámetros!$D$8,G876="",G876=0)),Parámetros!$D$8-F876+1,
IF(AND(F876&gt;Parámetros!$B$8,G876&lt;=Parámetros!$D$8),G876-F876+1))))),0)
-
IF(I876=1,
COUNTIFS('Selección días no hábiles'!A:A,
IF(OR(F876=0,F876="",F876&lt;Parámetros!$B$8),"&gt;="&amp;Parámetros!$B$8,"&gt;="&amp;Listas!F876),
'Selección días no hábiles'!A:A,
IF(OR(G876=0,G876="",G876&gt;=Parámetros!$D$8),"&lt;="&amp;Parámetros!$D$8,"&lt;="&amp;Listas!G876),
'Selección días no hábiles'!C:C,"X"),0)</f>
        <v>1</v>
      </c>
    </row>
    <row r="877" spans="1:11">
      <c r="A877" s="23"/>
      <c r="B877" s="152">
        <v>18866310</v>
      </c>
      <c r="C877" s="153" t="s">
        <v>1045</v>
      </c>
      <c r="D877" s="153" t="s">
        <v>2065</v>
      </c>
      <c r="E877" s="154" t="s">
        <v>235</v>
      </c>
      <c r="F877" s="146">
        <v>0</v>
      </c>
      <c r="G877" s="146">
        <v>0</v>
      </c>
      <c r="H877" s="113">
        <f>+IF(AND(OR(F877="",F877=0),OR(G877="",G877=0)),1,IF(AND(OR(F877&lt;=Parámetros!$B$5,F877=0,F877=""),OR(G877&gt;Parámetros!$B$5,G877="",G877=0)),1,IF(AND(F877&gt;Parámetros!$B$5,F877&lt;=Parámetros!$D$5,OR(Listas!G877&gt;Parámetros!$B$5,G877="",G877=0)),1,0)))</f>
        <v>1</v>
      </c>
      <c r="I877" s="113">
        <f>+IF(AND(OR(F877="",F877=0),OR(G877="",G877=0)),1,IF(AND(OR(F877&lt;=Parámetros!$B$8,F877=0,F877=""),OR(G877&gt;Parámetros!$B$8,G877="",G877=0)),1,IF(AND(F877&gt;Parámetros!$B$8,F877&lt;=Parámetros!$D$8,OR(Listas!G877&gt;Parámetros!$B$8,G877="",G877=0)),1,0)))</f>
        <v>1</v>
      </c>
      <c r="J877" s="113">
        <f>IF(H877=1,
IF(AND(OR(F877=0,F877=""),OR(G877=0,G877="")),Parámetros!$D$5-Parámetros!$B$5+1,
IF(AND(OR(F877&lt;=Parámetros!$B$5,F877=0,F877=""),OR(G877&gt;Parámetros!$D$5,G877="",G877=0)),Parámetros!$D$5-Parámetros!$B$5+1,
IF(AND(OR(F877&lt;=Parámetros!$B$5,F877=0,F877=""),G877&lt;=Parámetros!$D$5),IF(OR(G877="",G877=0),Parámetros!$D$5-Parámetros!$B$5+1,G877-Parámetros!$B$5+1),
IF(AND(F877&gt;Parámetros!$B$5,OR(G877&gt;Parámetros!$D$5,G877="",G877=0)),Parámetros!$D$5-F877+1,
IF(AND(F877&gt;Parámetros!$B$5,G877&lt;=Parámetros!$D$5),G877-F877+1))))),0)
-
IF(H877=1,
COUNTIFS('Selección días no hábiles'!A:A,
IF(OR(F877=0,F877="",F877&lt;Parámetros!$B$5),"&gt;="&amp;Parámetros!$B$5,"&gt;="&amp;Listas!F877),
'Selección días no hábiles'!A:A,
IF(OR(G877=0,G877="",G877&gt;=Parámetros!$D$5),"&lt;="&amp;Parámetros!$D$5,"&lt;="&amp;Listas!G877),
'Selección días no hábiles'!C:C,"X"),0)</f>
        <v>43709</v>
      </c>
      <c r="K877" s="113">
        <f>IF(I877=1,
IF(AND(OR(F877=0,F877=""),OR(G877=0,G877="")),Parámetros!$D$8-Parámetros!$B$8+1,
IF(AND(F877&lt;=Parámetros!$B$8,OR(G877&gt;Parámetros!$D$8,G877="",G877=0)),Parámetros!$D$8-Parámetros!$B$8+1,
IF(AND(F877&lt;=Parámetros!$B$8,G877&lt;=Parámetros!$D$8),IF(OR(G877="",G877=0),Parámetros!$D$8-Parámetros!$B$8+1,G877-Parámetros!$B$8+1),
IF(AND(F877&gt;Parámetros!$B$8,OR(G877&gt;Parámetros!$D$8,G877="",G877=0)),Parámetros!$D$8-F877+1,
IF(AND(F877&gt;Parámetros!$B$8,G877&lt;=Parámetros!$D$8),G877-F877+1))))),0)
-
IF(I877=1,
COUNTIFS('Selección días no hábiles'!A:A,
IF(OR(F877=0,F877="",F877&lt;Parámetros!$B$8),"&gt;="&amp;Parámetros!$B$8,"&gt;="&amp;Listas!F877),
'Selección días no hábiles'!A:A,
IF(OR(G877=0,G877="",G877&gt;=Parámetros!$D$8),"&lt;="&amp;Parámetros!$D$8,"&lt;="&amp;Listas!G877),
'Selección días no hábiles'!C:C,"X"),0)</f>
        <v>1</v>
      </c>
    </row>
    <row r="878" spans="1:11">
      <c r="A878" s="23"/>
      <c r="B878" s="152">
        <v>25281994</v>
      </c>
      <c r="C878" s="153" t="s">
        <v>1046</v>
      </c>
      <c r="D878" s="153" t="s">
        <v>2066</v>
      </c>
      <c r="E878" s="154" t="s">
        <v>235</v>
      </c>
      <c r="F878" s="146">
        <v>0</v>
      </c>
      <c r="G878" s="146">
        <v>0</v>
      </c>
      <c r="H878" s="113">
        <f>+IF(AND(OR(F878="",F878=0),OR(G878="",G878=0)),1,IF(AND(OR(F878&lt;=Parámetros!$B$5,F878=0,F878=""),OR(G878&gt;Parámetros!$B$5,G878="",G878=0)),1,IF(AND(F878&gt;Parámetros!$B$5,F878&lt;=Parámetros!$D$5,OR(Listas!G878&gt;Parámetros!$B$5,G878="",G878=0)),1,0)))</f>
        <v>1</v>
      </c>
      <c r="I878" s="113">
        <f>+IF(AND(OR(F878="",F878=0),OR(G878="",G878=0)),1,IF(AND(OR(F878&lt;=Parámetros!$B$8,F878=0,F878=""),OR(G878&gt;Parámetros!$B$8,G878="",G878=0)),1,IF(AND(F878&gt;Parámetros!$B$8,F878&lt;=Parámetros!$D$8,OR(Listas!G878&gt;Parámetros!$B$8,G878="",G878=0)),1,0)))</f>
        <v>1</v>
      </c>
      <c r="J878" s="113">
        <f>IF(H878=1,
IF(AND(OR(F878=0,F878=""),OR(G878=0,G878="")),Parámetros!$D$5-Parámetros!$B$5+1,
IF(AND(OR(F878&lt;=Parámetros!$B$5,F878=0,F878=""),OR(G878&gt;Parámetros!$D$5,G878="",G878=0)),Parámetros!$D$5-Parámetros!$B$5+1,
IF(AND(OR(F878&lt;=Parámetros!$B$5,F878=0,F878=""),G878&lt;=Parámetros!$D$5),IF(OR(G878="",G878=0),Parámetros!$D$5-Parámetros!$B$5+1,G878-Parámetros!$B$5+1),
IF(AND(F878&gt;Parámetros!$B$5,OR(G878&gt;Parámetros!$D$5,G878="",G878=0)),Parámetros!$D$5-F878+1,
IF(AND(F878&gt;Parámetros!$B$5,G878&lt;=Parámetros!$D$5),G878-F878+1))))),0)
-
IF(H878=1,
COUNTIFS('Selección días no hábiles'!A:A,
IF(OR(F878=0,F878="",F878&lt;Parámetros!$B$5),"&gt;="&amp;Parámetros!$B$5,"&gt;="&amp;Listas!F878),
'Selección días no hábiles'!A:A,
IF(OR(G878=0,G878="",G878&gt;=Parámetros!$D$5),"&lt;="&amp;Parámetros!$D$5,"&lt;="&amp;Listas!G878),
'Selección días no hábiles'!C:C,"X"),0)</f>
        <v>43709</v>
      </c>
      <c r="K878" s="113">
        <f>IF(I878=1,
IF(AND(OR(F878=0,F878=""),OR(G878=0,G878="")),Parámetros!$D$8-Parámetros!$B$8+1,
IF(AND(F878&lt;=Parámetros!$B$8,OR(G878&gt;Parámetros!$D$8,G878="",G878=0)),Parámetros!$D$8-Parámetros!$B$8+1,
IF(AND(F878&lt;=Parámetros!$B$8,G878&lt;=Parámetros!$D$8),IF(OR(G878="",G878=0),Parámetros!$D$8-Parámetros!$B$8+1,G878-Parámetros!$B$8+1),
IF(AND(F878&gt;Parámetros!$B$8,OR(G878&gt;Parámetros!$D$8,G878="",G878=0)),Parámetros!$D$8-F878+1,
IF(AND(F878&gt;Parámetros!$B$8,G878&lt;=Parámetros!$D$8),G878-F878+1))))),0)
-
IF(I878=1,
COUNTIFS('Selección días no hábiles'!A:A,
IF(OR(F878=0,F878="",F878&lt;Parámetros!$B$8),"&gt;="&amp;Parámetros!$B$8,"&gt;="&amp;Listas!F878),
'Selección días no hábiles'!A:A,
IF(OR(G878=0,G878="",G878&gt;=Parámetros!$D$8),"&lt;="&amp;Parámetros!$D$8,"&lt;="&amp;Listas!G878),
'Selección días no hábiles'!C:C,"X"),0)</f>
        <v>1</v>
      </c>
    </row>
    <row r="879" spans="1:11">
      <c r="A879" s="23"/>
      <c r="B879" s="152">
        <v>12651679</v>
      </c>
      <c r="C879" s="153" t="s">
        <v>1047</v>
      </c>
      <c r="D879" s="153" t="s">
        <v>2067</v>
      </c>
      <c r="E879" s="154" t="s">
        <v>235</v>
      </c>
      <c r="F879" s="146">
        <v>0</v>
      </c>
      <c r="G879" s="146">
        <v>0</v>
      </c>
      <c r="H879" s="113">
        <f>+IF(AND(OR(F879="",F879=0),OR(G879="",G879=0)),1,IF(AND(OR(F879&lt;=Parámetros!$B$5,F879=0,F879=""),OR(G879&gt;Parámetros!$B$5,G879="",G879=0)),1,IF(AND(F879&gt;Parámetros!$B$5,F879&lt;=Parámetros!$D$5,OR(Listas!G879&gt;Parámetros!$B$5,G879="",G879=0)),1,0)))</f>
        <v>1</v>
      </c>
      <c r="I879" s="113">
        <f>+IF(AND(OR(F879="",F879=0),OR(G879="",G879=0)),1,IF(AND(OR(F879&lt;=Parámetros!$B$8,F879=0,F879=""),OR(G879&gt;Parámetros!$B$8,G879="",G879=0)),1,IF(AND(F879&gt;Parámetros!$B$8,F879&lt;=Parámetros!$D$8,OR(Listas!G879&gt;Parámetros!$B$8,G879="",G879=0)),1,0)))</f>
        <v>1</v>
      </c>
      <c r="J879" s="113">
        <f>IF(H879=1,
IF(AND(OR(F879=0,F879=""),OR(G879=0,G879="")),Parámetros!$D$5-Parámetros!$B$5+1,
IF(AND(OR(F879&lt;=Parámetros!$B$5,F879=0,F879=""),OR(G879&gt;Parámetros!$D$5,G879="",G879=0)),Parámetros!$D$5-Parámetros!$B$5+1,
IF(AND(OR(F879&lt;=Parámetros!$B$5,F879=0,F879=""),G879&lt;=Parámetros!$D$5),IF(OR(G879="",G879=0),Parámetros!$D$5-Parámetros!$B$5+1,G879-Parámetros!$B$5+1),
IF(AND(F879&gt;Parámetros!$B$5,OR(G879&gt;Parámetros!$D$5,G879="",G879=0)),Parámetros!$D$5-F879+1,
IF(AND(F879&gt;Parámetros!$B$5,G879&lt;=Parámetros!$D$5),G879-F879+1))))),0)
-
IF(H879=1,
COUNTIFS('Selección días no hábiles'!A:A,
IF(OR(F879=0,F879="",F879&lt;Parámetros!$B$5),"&gt;="&amp;Parámetros!$B$5,"&gt;="&amp;Listas!F879),
'Selección días no hábiles'!A:A,
IF(OR(G879=0,G879="",G879&gt;=Parámetros!$D$5),"&lt;="&amp;Parámetros!$D$5,"&lt;="&amp;Listas!G879),
'Selección días no hábiles'!C:C,"X"),0)</f>
        <v>43709</v>
      </c>
      <c r="K879" s="113">
        <f>IF(I879=1,
IF(AND(OR(F879=0,F879=""),OR(G879=0,G879="")),Parámetros!$D$8-Parámetros!$B$8+1,
IF(AND(F879&lt;=Parámetros!$B$8,OR(G879&gt;Parámetros!$D$8,G879="",G879=0)),Parámetros!$D$8-Parámetros!$B$8+1,
IF(AND(F879&lt;=Parámetros!$B$8,G879&lt;=Parámetros!$D$8),IF(OR(G879="",G879=0),Parámetros!$D$8-Parámetros!$B$8+1,G879-Parámetros!$B$8+1),
IF(AND(F879&gt;Parámetros!$B$8,OR(G879&gt;Parámetros!$D$8,G879="",G879=0)),Parámetros!$D$8-F879+1,
IF(AND(F879&gt;Parámetros!$B$8,G879&lt;=Parámetros!$D$8),G879-F879+1))))),0)
-
IF(I879=1,
COUNTIFS('Selección días no hábiles'!A:A,
IF(OR(F879=0,F879="",F879&lt;Parámetros!$B$8),"&gt;="&amp;Parámetros!$B$8,"&gt;="&amp;Listas!F879),
'Selección días no hábiles'!A:A,
IF(OR(G879=0,G879="",G879&gt;=Parámetros!$D$8),"&lt;="&amp;Parámetros!$D$8,"&lt;="&amp;Listas!G879),
'Selección días no hábiles'!C:C,"X"),0)</f>
        <v>1</v>
      </c>
    </row>
    <row r="880" spans="1:11">
      <c r="A880" s="23"/>
      <c r="B880" s="152">
        <v>12307161</v>
      </c>
      <c r="C880" s="153" t="s">
        <v>1048</v>
      </c>
      <c r="D880" s="153" t="s">
        <v>2068</v>
      </c>
      <c r="E880" s="154" t="s">
        <v>235</v>
      </c>
      <c r="F880" s="146">
        <v>0</v>
      </c>
      <c r="G880" s="146">
        <v>0</v>
      </c>
      <c r="H880" s="113">
        <f>+IF(AND(OR(F880="",F880=0),OR(G880="",G880=0)),1,IF(AND(OR(F880&lt;=Parámetros!$B$5,F880=0,F880=""),OR(G880&gt;Parámetros!$B$5,G880="",G880=0)),1,IF(AND(F880&gt;Parámetros!$B$5,F880&lt;=Parámetros!$D$5,OR(Listas!G880&gt;Parámetros!$B$5,G880="",G880=0)),1,0)))</f>
        <v>1</v>
      </c>
      <c r="I880" s="113">
        <f>+IF(AND(OR(F880="",F880=0),OR(G880="",G880=0)),1,IF(AND(OR(F880&lt;=Parámetros!$B$8,F880=0,F880=""),OR(G880&gt;Parámetros!$B$8,G880="",G880=0)),1,IF(AND(F880&gt;Parámetros!$B$8,F880&lt;=Parámetros!$D$8,OR(Listas!G880&gt;Parámetros!$B$8,G880="",G880=0)),1,0)))</f>
        <v>1</v>
      </c>
      <c r="J880" s="113">
        <f>IF(H880=1,
IF(AND(OR(F880=0,F880=""),OR(G880=0,G880="")),Parámetros!$D$5-Parámetros!$B$5+1,
IF(AND(OR(F880&lt;=Parámetros!$B$5,F880=0,F880=""),OR(G880&gt;Parámetros!$D$5,G880="",G880=0)),Parámetros!$D$5-Parámetros!$B$5+1,
IF(AND(OR(F880&lt;=Parámetros!$B$5,F880=0,F880=""),G880&lt;=Parámetros!$D$5),IF(OR(G880="",G880=0),Parámetros!$D$5-Parámetros!$B$5+1,G880-Parámetros!$B$5+1),
IF(AND(F880&gt;Parámetros!$B$5,OR(G880&gt;Parámetros!$D$5,G880="",G880=0)),Parámetros!$D$5-F880+1,
IF(AND(F880&gt;Parámetros!$B$5,G880&lt;=Parámetros!$D$5),G880-F880+1))))),0)
-
IF(H880=1,
COUNTIFS('Selección días no hábiles'!A:A,
IF(OR(F880=0,F880="",F880&lt;Parámetros!$B$5),"&gt;="&amp;Parámetros!$B$5,"&gt;="&amp;Listas!F880),
'Selección días no hábiles'!A:A,
IF(OR(G880=0,G880="",G880&gt;=Parámetros!$D$5),"&lt;="&amp;Parámetros!$D$5,"&lt;="&amp;Listas!G880),
'Selección días no hábiles'!C:C,"X"),0)</f>
        <v>43709</v>
      </c>
      <c r="K880" s="113">
        <f>IF(I880=1,
IF(AND(OR(F880=0,F880=""),OR(G880=0,G880="")),Parámetros!$D$8-Parámetros!$B$8+1,
IF(AND(F880&lt;=Parámetros!$B$8,OR(G880&gt;Parámetros!$D$8,G880="",G880=0)),Parámetros!$D$8-Parámetros!$B$8+1,
IF(AND(F880&lt;=Parámetros!$B$8,G880&lt;=Parámetros!$D$8),IF(OR(G880="",G880=0),Parámetros!$D$8-Parámetros!$B$8+1,G880-Parámetros!$B$8+1),
IF(AND(F880&gt;Parámetros!$B$8,OR(G880&gt;Parámetros!$D$8,G880="",G880=0)),Parámetros!$D$8-F880+1,
IF(AND(F880&gt;Parámetros!$B$8,G880&lt;=Parámetros!$D$8),G880-F880+1))))),0)
-
IF(I880=1,
COUNTIFS('Selección días no hábiles'!A:A,
IF(OR(F880=0,F880="",F880&lt;Parámetros!$B$8),"&gt;="&amp;Parámetros!$B$8,"&gt;="&amp;Listas!F880),
'Selección días no hábiles'!A:A,
IF(OR(G880=0,G880="",G880&gt;=Parámetros!$D$8),"&lt;="&amp;Parámetros!$D$8,"&lt;="&amp;Listas!G880),
'Selección días no hábiles'!C:C,"X"),0)</f>
        <v>1</v>
      </c>
    </row>
    <row r="881" spans="1:11">
      <c r="A881" s="23"/>
      <c r="B881" s="152">
        <v>22889975</v>
      </c>
      <c r="C881" s="153" t="s">
        <v>1049</v>
      </c>
      <c r="D881" s="153" t="s">
        <v>2069</v>
      </c>
      <c r="E881" s="154" t="s">
        <v>235</v>
      </c>
      <c r="F881" s="146">
        <v>0</v>
      </c>
      <c r="G881" s="146">
        <v>0</v>
      </c>
      <c r="H881" s="113">
        <f>+IF(AND(OR(F881="",F881=0),OR(G881="",G881=0)),1,IF(AND(OR(F881&lt;=Parámetros!$B$5,F881=0,F881=""),OR(G881&gt;Parámetros!$B$5,G881="",G881=0)),1,IF(AND(F881&gt;Parámetros!$B$5,F881&lt;=Parámetros!$D$5,OR(Listas!G881&gt;Parámetros!$B$5,G881="",G881=0)),1,0)))</f>
        <v>1</v>
      </c>
      <c r="I881" s="113">
        <f>+IF(AND(OR(F881="",F881=0),OR(G881="",G881=0)),1,IF(AND(OR(F881&lt;=Parámetros!$B$8,F881=0,F881=""),OR(G881&gt;Parámetros!$B$8,G881="",G881=0)),1,IF(AND(F881&gt;Parámetros!$B$8,F881&lt;=Parámetros!$D$8,OR(Listas!G881&gt;Parámetros!$B$8,G881="",G881=0)),1,0)))</f>
        <v>1</v>
      </c>
      <c r="J881" s="113">
        <f>IF(H881=1,
IF(AND(OR(F881=0,F881=""),OR(G881=0,G881="")),Parámetros!$D$5-Parámetros!$B$5+1,
IF(AND(OR(F881&lt;=Parámetros!$B$5,F881=0,F881=""),OR(G881&gt;Parámetros!$D$5,G881="",G881=0)),Parámetros!$D$5-Parámetros!$B$5+1,
IF(AND(OR(F881&lt;=Parámetros!$B$5,F881=0,F881=""),G881&lt;=Parámetros!$D$5),IF(OR(G881="",G881=0),Parámetros!$D$5-Parámetros!$B$5+1,G881-Parámetros!$B$5+1),
IF(AND(F881&gt;Parámetros!$B$5,OR(G881&gt;Parámetros!$D$5,G881="",G881=0)),Parámetros!$D$5-F881+1,
IF(AND(F881&gt;Parámetros!$B$5,G881&lt;=Parámetros!$D$5),G881-F881+1))))),0)
-
IF(H881=1,
COUNTIFS('Selección días no hábiles'!A:A,
IF(OR(F881=0,F881="",F881&lt;Parámetros!$B$5),"&gt;="&amp;Parámetros!$B$5,"&gt;="&amp;Listas!F881),
'Selección días no hábiles'!A:A,
IF(OR(G881=0,G881="",G881&gt;=Parámetros!$D$5),"&lt;="&amp;Parámetros!$D$5,"&lt;="&amp;Listas!G881),
'Selección días no hábiles'!C:C,"X"),0)</f>
        <v>43709</v>
      </c>
      <c r="K881" s="113">
        <f>IF(I881=1,
IF(AND(OR(F881=0,F881=""),OR(G881=0,G881="")),Parámetros!$D$8-Parámetros!$B$8+1,
IF(AND(F881&lt;=Parámetros!$B$8,OR(G881&gt;Parámetros!$D$8,G881="",G881=0)),Parámetros!$D$8-Parámetros!$B$8+1,
IF(AND(F881&lt;=Parámetros!$B$8,G881&lt;=Parámetros!$D$8),IF(OR(G881="",G881=0),Parámetros!$D$8-Parámetros!$B$8+1,G881-Parámetros!$B$8+1),
IF(AND(F881&gt;Parámetros!$B$8,OR(G881&gt;Parámetros!$D$8,G881="",G881=0)),Parámetros!$D$8-F881+1,
IF(AND(F881&gt;Parámetros!$B$8,G881&lt;=Parámetros!$D$8),G881-F881+1))))),0)
-
IF(I881=1,
COUNTIFS('Selección días no hábiles'!A:A,
IF(OR(F881=0,F881="",F881&lt;Parámetros!$B$8),"&gt;="&amp;Parámetros!$B$8,"&gt;="&amp;Listas!F881),
'Selección días no hábiles'!A:A,
IF(OR(G881=0,G881="",G881&gt;=Parámetros!$D$8),"&lt;="&amp;Parámetros!$D$8,"&lt;="&amp;Listas!G881),
'Selección días no hábiles'!C:C,"X"),0)</f>
        <v>1</v>
      </c>
    </row>
    <row r="882" spans="1:11">
      <c r="A882" s="23"/>
      <c r="B882" s="152">
        <v>23622066</v>
      </c>
      <c r="C882" s="153" t="s">
        <v>1050</v>
      </c>
      <c r="D882" s="153" t="s">
        <v>2070</v>
      </c>
      <c r="E882" s="154" t="s">
        <v>235</v>
      </c>
      <c r="F882" s="146">
        <v>0</v>
      </c>
      <c r="G882" s="146">
        <v>0</v>
      </c>
      <c r="H882" s="113">
        <f>+IF(AND(OR(F882="",F882=0),OR(G882="",G882=0)),1,IF(AND(OR(F882&lt;=Parámetros!$B$5,F882=0,F882=""),OR(G882&gt;Parámetros!$B$5,G882="",G882=0)),1,IF(AND(F882&gt;Parámetros!$B$5,F882&lt;=Parámetros!$D$5,OR(Listas!G882&gt;Parámetros!$B$5,G882="",G882=0)),1,0)))</f>
        <v>1</v>
      </c>
      <c r="I882" s="113">
        <f>+IF(AND(OR(F882="",F882=0),OR(G882="",G882=0)),1,IF(AND(OR(F882&lt;=Parámetros!$B$8,F882=0,F882=""),OR(G882&gt;Parámetros!$B$8,G882="",G882=0)),1,IF(AND(F882&gt;Parámetros!$B$8,F882&lt;=Parámetros!$D$8,OR(Listas!G882&gt;Parámetros!$B$8,G882="",G882=0)),1,0)))</f>
        <v>1</v>
      </c>
      <c r="J882" s="113">
        <f>IF(H882=1,
IF(AND(OR(F882=0,F882=""),OR(G882=0,G882="")),Parámetros!$D$5-Parámetros!$B$5+1,
IF(AND(OR(F882&lt;=Parámetros!$B$5,F882=0,F882=""),OR(G882&gt;Parámetros!$D$5,G882="",G882=0)),Parámetros!$D$5-Parámetros!$B$5+1,
IF(AND(OR(F882&lt;=Parámetros!$B$5,F882=0,F882=""),G882&lt;=Parámetros!$D$5),IF(OR(G882="",G882=0),Parámetros!$D$5-Parámetros!$B$5+1,G882-Parámetros!$B$5+1),
IF(AND(F882&gt;Parámetros!$B$5,OR(G882&gt;Parámetros!$D$5,G882="",G882=0)),Parámetros!$D$5-F882+1,
IF(AND(F882&gt;Parámetros!$B$5,G882&lt;=Parámetros!$D$5),G882-F882+1))))),0)
-
IF(H882=1,
COUNTIFS('Selección días no hábiles'!A:A,
IF(OR(F882=0,F882="",F882&lt;Parámetros!$B$5),"&gt;="&amp;Parámetros!$B$5,"&gt;="&amp;Listas!F882),
'Selección días no hábiles'!A:A,
IF(OR(G882=0,G882="",G882&gt;=Parámetros!$D$5),"&lt;="&amp;Parámetros!$D$5,"&lt;="&amp;Listas!G882),
'Selección días no hábiles'!C:C,"X"),0)</f>
        <v>43709</v>
      </c>
      <c r="K882" s="113">
        <f>IF(I882=1,
IF(AND(OR(F882=0,F882=""),OR(G882=0,G882="")),Parámetros!$D$8-Parámetros!$B$8+1,
IF(AND(F882&lt;=Parámetros!$B$8,OR(G882&gt;Parámetros!$D$8,G882="",G882=0)),Parámetros!$D$8-Parámetros!$B$8+1,
IF(AND(F882&lt;=Parámetros!$B$8,G882&lt;=Parámetros!$D$8),IF(OR(G882="",G882=0),Parámetros!$D$8-Parámetros!$B$8+1,G882-Parámetros!$B$8+1),
IF(AND(F882&gt;Parámetros!$B$8,OR(G882&gt;Parámetros!$D$8,G882="",G882=0)),Parámetros!$D$8-F882+1,
IF(AND(F882&gt;Parámetros!$B$8,G882&lt;=Parámetros!$D$8),G882-F882+1))))),0)
-
IF(I882=1,
COUNTIFS('Selección días no hábiles'!A:A,
IF(OR(F882=0,F882="",F882&lt;Parámetros!$B$8),"&gt;="&amp;Parámetros!$B$8,"&gt;="&amp;Listas!F882),
'Selección días no hábiles'!A:A,
IF(OR(G882=0,G882="",G882&gt;=Parámetros!$D$8),"&lt;="&amp;Parámetros!$D$8,"&lt;="&amp;Listas!G882),
'Selección días no hábiles'!C:C,"X"),0)</f>
        <v>1</v>
      </c>
    </row>
    <row r="883" spans="1:11">
      <c r="A883" s="23"/>
      <c r="B883" s="152">
        <v>26424433</v>
      </c>
      <c r="C883" s="153" t="s">
        <v>1051</v>
      </c>
      <c r="D883" s="153" t="s">
        <v>1571</v>
      </c>
      <c r="E883" s="154" t="s">
        <v>235</v>
      </c>
      <c r="F883" s="146">
        <v>0</v>
      </c>
      <c r="G883" s="146">
        <v>0</v>
      </c>
      <c r="H883" s="113">
        <f>+IF(AND(OR(F883="",F883=0),OR(G883="",G883=0)),1,IF(AND(OR(F883&lt;=Parámetros!$B$5,F883=0,F883=""),OR(G883&gt;Parámetros!$B$5,G883="",G883=0)),1,IF(AND(F883&gt;Parámetros!$B$5,F883&lt;=Parámetros!$D$5,OR(Listas!G883&gt;Parámetros!$B$5,G883="",G883=0)),1,0)))</f>
        <v>1</v>
      </c>
      <c r="I883" s="113">
        <f>+IF(AND(OR(F883="",F883=0),OR(G883="",G883=0)),1,IF(AND(OR(F883&lt;=Parámetros!$B$8,F883=0,F883=""),OR(G883&gt;Parámetros!$B$8,G883="",G883=0)),1,IF(AND(F883&gt;Parámetros!$B$8,F883&lt;=Parámetros!$D$8,OR(Listas!G883&gt;Parámetros!$B$8,G883="",G883=0)),1,0)))</f>
        <v>1</v>
      </c>
      <c r="J883" s="113">
        <f>IF(H883=1,
IF(AND(OR(F883=0,F883=""),OR(G883=0,G883="")),Parámetros!$D$5-Parámetros!$B$5+1,
IF(AND(OR(F883&lt;=Parámetros!$B$5,F883=0,F883=""),OR(G883&gt;Parámetros!$D$5,G883="",G883=0)),Parámetros!$D$5-Parámetros!$B$5+1,
IF(AND(OR(F883&lt;=Parámetros!$B$5,F883=0,F883=""),G883&lt;=Parámetros!$D$5),IF(OR(G883="",G883=0),Parámetros!$D$5-Parámetros!$B$5+1,G883-Parámetros!$B$5+1),
IF(AND(F883&gt;Parámetros!$B$5,OR(G883&gt;Parámetros!$D$5,G883="",G883=0)),Parámetros!$D$5-F883+1,
IF(AND(F883&gt;Parámetros!$B$5,G883&lt;=Parámetros!$D$5),G883-F883+1))))),0)
-
IF(H883=1,
COUNTIFS('Selección días no hábiles'!A:A,
IF(OR(F883=0,F883="",F883&lt;Parámetros!$B$5),"&gt;="&amp;Parámetros!$B$5,"&gt;="&amp;Listas!F883),
'Selección días no hábiles'!A:A,
IF(OR(G883=0,G883="",G883&gt;=Parámetros!$D$5),"&lt;="&amp;Parámetros!$D$5,"&lt;="&amp;Listas!G883),
'Selección días no hábiles'!C:C,"X"),0)</f>
        <v>43709</v>
      </c>
      <c r="K883" s="113">
        <f>IF(I883=1,
IF(AND(OR(F883=0,F883=""),OR(G883=0,G883="")),Parámetros!$D$8-Parámetros!$B$8+1,
IF(AND(F883&lt;=Parámetros!$B$8,OR(G883&gt;Parámetros!$D$8,G883="",G883=0)),Parámetros!$D$8-Parámetros!$B$8+1,
IF(AND(F883&lt;=Parámetros!$B$8,G883&lt;=Parámetros!$D$8),IF(OR(G883="",G883=0),Parámetros!$D$8-Parámetros!$B$8+1,G883-Parámetros!$B$8+1),
IF(AND(F883&gt;Parámetros!$B$8,OR(G883&gt;Parámetros!$D$8,G883="",G883=0)),Parámetros!$D$8-F883+1,
IF(AND(F883&gt;Parámetros!$B$8,G883&lt;=Parámetros!$D$8),G883-F883+1))))),0)
-
IF(I883=1,
COUNTIFS('Selección días no hábiles'!A:A,
IF(OR(F883=0,F883="",F883&lt;Parámetros!$B$8),"&gt;="&amp;Parámetros!$B$8,"&gt;="&amp;Listas!F883),
'Selección días no hábiles'!A:A,
IF(OR(G883=0,G883="",G883&gt;=Parámetros!$D$8),"&lt;="&amp;Parámetros!$D$8,"&lt;="&amp;Listas!G883),
'Selección días no hábiles'!C:C,"X"),0)</f>
        <v>1</v>
      </c>
    </row>
    <row r="884" spans="1:11">
      <c r="A884" s="23"/>
      <c r="B884" s="152">
        <v>10683779</v>
      </c>
      <c r="C884" s="153" t="s">
        <v>1052</v>
      </c>
      <c r="D884" s="153" t="s">
        <v>95</v>
      </c>
      <c r="E884" s="154" t="s">
        <v>235</v>
      </c>
      <c r="F884" s="146">
        <v>0</v>
      </c>
      <c r="G884" s="146">
        <v>0</v>
      </c>
      <c r="H884" s="113">
        <f>+IF(AND(OR(F884="",F884=0),OR(G884="",G884=0)),1,IF(AND(OR(F884&lt;=Parámetros!$B$5,F884=0,F884=""),OR(G884&gt;Parámetros!$B$5,G884="",G884=0)),1,IF(AND(F884&gt;Parámetros!$B$5,F884&lt;=Parámetros!$D$5,OR(Listas!G884&gt;Parámetros!$B$5,G884="",G884=0)),1,0)))</f>
        <v>1</v>
      </c>
      <c r="I884" s="113">
        <f>+IF(AND(OR(F884="",F884=0),OR(G884="",G884=0)),1,IF(AND(OR(F884&lt;=Parámetros!$B$8,F884=0,F884=""),OR(G884&gt;Parámetros!$B$8,G884="",G884=0)),1,IF(AND(F884&gt;Parámetros!$B$8,F884&lt;=Parámetros!$D$8,OR(Listas!G884&gt;Parámetros!$B$8,G884="",G884=0)),1,0)))</f>
        <v>1</v>
      </c>
      <c r="J884" s="113">
        <f>IF(H884=1,
IF(AND(OR(F884=0,F884=""),OR(G884=0,G884="")),Parámetros!$D$5-Parámetros!$B$5+1,
IF(AND(OR(F884&lt;=Parámetros!$B$5,F884=0,F884=""),OR(G884&gt;Parámetros!$D$5,G884="",G884=0)),Parámetros!$D$5-Parámetros!$B$5+1,
IF(AND(OR(F884&lt;=Parámetros!$B$5,F884=0,F884=""),G884&lt;=Parámetros!$D$5),IF(OR(G884="",G884=0),Parámetros!$D$5-Parámetros!$B$5+1,G884-Parámetros!$B$5+1),
IF(AND(F884&gt;Parámetros!$B$5,OR(G884&gt;Parámetros!$D$5,G884="",G884=0)),Parámetros!$D$5-F884+1,
IF(AND(F884&gt;Parámetros!$B$5,G884&lt;=Parámetros!$D$5),G884-F884+1))))),0)
-
IF(H884=1,
COUNTIFS('Selección días no hábiles'!A:A,
IF(OR(F884=0,F884="",F884&lt;Parámetros!$B$5),"&gt;="&amp;Parámetros!$B$5,"&gt;="&amp;Listas!F884),
'Selección días no hábiles'!A:A,
IF(OR(G884=0,G884="",G884&gt;=Parámetros!$D$5),"&lt;="&amp;Parámetros!$D$5,"&lt;="&amp;Listas!G884),
'Selección días no hábiles'!C:C,"X"),0)</f>
        <v>43709</v>
      </c>
      <c r="K884" s="113">
        <f>IF(I884=1,
IF(AND(OR(F884=0,F884=""),OR(G884=0,G884="")),Parámetros!$D$8-Parámetros!$B$8+1,
IF(AND(F884&lt;=Parámetros!$B$8,OR(G884&gt;Parámetros!$D$8,G884="",G884=0)),Parámetros!$D$8-Parámetros!$B$8+1,
IF(AND(F884&lt;=Parámetros!$B$8,G884&lt;=Parámetros!$D$8),IF(OR(G884="",G884=0),Parámetros!$D$8-Parámetros!$B$8+1,G884-Parámetros!$B$8+1),
IF(AND(F884&gt;Parámetros!$B$8,OR(G884&gt;Parámetros!$D$8,G884="",G884=0)),Parámetros!$D$8-F884+1,
IF(AND(F884&gt;Parámetros!$B$8,G884&lt;=Parámetros!$D$8),G884-F884+1))))),0)
-
IF(I884=1,
COUNTIFS('Selección días no hábiles'!A:A,
IF(OR(F884=0,F884="",F884&lt;Parámetros!$B$8),"&gt;="&amp;Parámetros!$B$8,"&gt;="&amp;Listas!F884),
'Selección días no hábiles'!A:A,
IF(OR(G884=0,G884="",G884&gt;=Parámetros!$D$8),"&lt;="&amp;Parámetros!$D$8,"&lt;="&amp;Listas!G884),
'Selección días no hábiles'!C:C,"X"),0)</f>
        <v>1</v>
      </c>
    </row>
    <row r="885" spans="1:11">
      <c r="A885" s="23"/>
      <c r="B885" s="152">
        <v>33733999</v>
      </c>
      <c r="C885" s="153" t="s">
        <v>1053</v>
      </c>
      <c r="D885" s="153" t="s">
        <v>2071</v>
      </c>
      <c r="E885" s="154" t="s">
        <v>235</v>
      </c>
      <c r="F885" s="146">
        <v>0</v>
      </c>
      <c r="G885" s="146">
        <v>0</v>
      </c>
      <c r="H885" s="113">
        <f>+IF(AND(OR(F885="",F885=0),OR(G885="",G885=0)),1,IF(AND(OR(F885&lt;=Parámetros!$B$5,F885=0,F885=""),OR(G885&gt;Parámetros!$B$5,G885="",G885=0)),1,IF(AND(F885&gt;Parámetros!$B$5,F885&lt;=Parámetros!$D$5,OR(Listas!G885&gt;Parámetros!$B$5,G885="",G885=0)),1,0)))</f>
        <v>1</v>
      </c>
      <c r="I885" s="113">
        <f>+IF(AND(OR(F885="",F885=0),OR(G885="",G885=0)),1,IF(AND(OR(F885&lt;=Parámetros!$B$8,F885=0,F885=""),OR(G885&gt;Parámetros!$B$8,G885="",G885=0)),1,IF(AND(F885&gt;Parámetros!$B$8,F885&lt;=Parámetros!$D$8,OR(Listas!G885&gt;Parámetros!$B$8,G885="",G885=0)),1,0)))</f>
        <v>1</v>
      </c>
      <c r="J885" s="113">
        <f>IF(H885=1,
IF(AND(OR(F885=0,F885=""),OR(G885=0,G885="")),Parámetros!$D$5-Parámetros!$B$5+1,
IF(AND(OR(F885&lt;=Parámetros!$B$5,F885=0,F885=""),OR(G885&gt;Parámetros!$D$5,G885="",G885=0)),Parámetros!$D$5-Parámetros!$B$5+1,
IF(AND(OR(F885&lt;=Parámetros!$B$5,F885=0,F885=""),G885&lt;=Parámetros!$D$5),IF(OR(G885="",G885=0),Parámetros!$D$5-Parámetros!$B$5+1,G885-Parámetros!$B$5+1),
IF(AND(F885&gt;Parámetros!$B$5,OR(G885&gt;Parámetros!$D$5,G885="",G885=0)),Parámetros!$D$5-F885+1,
IF(AND(F885&gt;Parámetros!$B$5,G885&lt;=Parámetros!$D$5),G885-F885+1))))),0)
-
IF(H885=1,
COUNTIFS('Selección días no hábiles'!A:A,
IF(OR(F885=0,F885="",F885&lt;Parámetros!$B$5),"&gt;="&amp;Parámetros!$B$5,"&gt;="&amp;Listas!F885),
'Selección días no hábiles'!A:A,
IF(OR(G885=0,G885="",G885&gt;=Parámetros!$D$5),"&lt;="&amp;Parámetros!$D$5,"&lt;="&amp;Listas!G885),
'Selección días no hábiles'!C:C,"X"),0)</f>
        <v>43709</v>
      </c>
      <c r="K885" s="113">
        <f>IF(I885=1,
IF(AND(OR(F885=0,F885=""),OR(G885=0,G885="")),Parámetros!$D$8-Parámetros!$B$8+1,
IF(AND(F885&lt;=Parámetros!$B$8,OR(G885&gt;Parámetros!$D$8,G885="",G885=0)),Parámetros!$D$8-Parámetros!$B$8+1,
IF(AND(F885&lt;=Parámetros!$B$8,G885&lt;=Parámetros!$D$8),IF(OR(G885="",G885=0),Parámetros!$D$8-Parámetros!$B$8+1,G885-Parámetros!$B$8+1),
IF(AND(F885&gt;Parámetros!$B$8,OR(G885&gt;Parámetros!$D$8,G885="",G885=0)),Parámetros!$D$8-F885+1,
IF(AND(F885&gt;Parámetros!$B$8,G885&lt;=Parámetros!$D$8),G885-F885+1))))),0)
-
IF(I885=1,
COUNTIFS('Selección días no hábiles'!A:A,
IF(OR(F885=0,F885="",F885&lt;Parámetros!$B$8),"&gt;="&amp;Parámetros!$B$8,"&gt;="&amp;Listas!F885),
'Selección días no hábiles'!A:A,
IF(OR(G885=0,G885="",G885&gt;=Parámetros!$D$8),"&lt;="&amp;Parámetros!$D$8,"&lt;="&amp;Listas!G885),
'Selección días no hábiles'!C:C,"X"),0)</f>
        <v>1</v>
      </c>
    </row>
    <row r="886" spans="1:11">
      <c r="A886" s="23"/>
      <c r="B886" s="152">
        <v>30692084</v>
      </c>
      <c r="C886" s="153" t="s">
        <v>1054</v>
      </c>
      <c r="D886" s="153" t="s">
        <v>2072</v>
      </c>
      <c r="E886" s="154" t="s">
        <v>235</v>
      </c>
      <c r="F886" s="146">
        <v>0</v>
      </c>
      <c r="G886" s="146">
        <v>0</v>
      </c>
      <c r="H886" s="113">
        <f>+IF(AND(OR(F886="",F886=0),OR(G886="",G886=0)),1,IF(AND(OR(F886&lt;=Parámetros!$B$5,F886=0,F886=""),OR(G886&gt;Parámetros!$B$5,G886="",G886=0)),1,IF(AND(F886&gt;Parámetros!$B$5,F886&lt;=Parámetros!$D$5,OR(Listas!G886&gt;Parámetros!$B$5,G886="",G886=0)),1,0)))</f>
        <v>1</v>
      </c>
      <c r="I886" s="113">
        <f>+IF(AND(OR(F886="",F886=0),OR(G886="",G886=0)),1,IF(AND(OR(F886&lt;=Parámetros!$B$8,F886=0,F886=""),OR(G886&gt;Parámetros!$B$8,G886="",G886=0)),1,IF(AND(F886&gt;Parámetros!$B$8,F886&lt;=Parámetros!$D$8,OR(Listas!G886&gt;Parámetros!$B$8,G886="",G886=0)),1,0)))</f>
        <v>1</v>
      </c>
      <c r="J886" s="113">
        <f>IF(H886=1,
IF(AND(OR(F886=0,F886=""),OR(G886=0,G886="")),Parámetros!$D$5-Parámetros!$B$5+1,
IF(AND(OR(F886&lt;=Parámetros!$B$5,F886=0,F886=""),OR(G886&gt;Parámetros!$D$5,G886="",G886=0)),Parámetros!$D$5-Parámetros!$B$5+1,
IF(AND(OR(F886&lt;=Parámetros!$B$5,F886=0,F886=""),G886&lt;=Parámetros!$D$5),IF(OR(G886="",G886=0),Parámetros!$D$5-Parámetros!$B$5+1,G886-Parámetros!$B$5+1),
IF(AND(F886&gt;Parámetros!$B$5,OR(G886&gt;Parámetros!$D$5,G886="",G886=0)),Parámetros!$D$5-F886+1,
IF(AND(F886&gt;Parámetros!$B$5,G886&lt;=Parámetros!$D$5),G886-F886+1))))),0)
-
IF(H886=1,
COUNTIFS('Selección días no hábiles'!A:A,
IF(OR(F886=0,F886="",F886&lt;Parámetros!$B$5),"&gt;="&amp;Parámetros!$B$5,"&gt;="&amp;Listas!F886),
'Selección días no hábiles'!A:A,
IF(OR(G886=0,G886="",G886&gt;=Parámetros!$D$5),"&lt;="&amp;Parámetros!$D$5,"&lt;="&amp;Listas!G886),
'Selección días no hábiles'!C:C,"X"),0)</f>
        <v>43709</v>
      </c>
      <c r="K886" s="113">
        <f>IF(I886=1,
IF(AND(OR(F886=0,F886=""),OR(G886=0,G886="")),Parámetros!$D$8-Parámetros!$B$8+1,
IF(AND(F886&lt;=Parámetros!$B$8,OR(G886&gt;Parámetros!$D$8,G886="",G886=0)),Parámetros!$D$8-Parámetros!$B$8+1,
IF(AND(F886&lt;=Parámetros!$B$8,G886&lt;=Parámetros!$D$8),IF(OR(G886="",G886=0),Parámetros!$D$8-Parámetros!$B$8+1,G886-Parámetros!$B$8+1),
IF(AND(F886&gt;Parámetros!$B$8,OR(G886&gt;Parámetros!$D$8,G886="",G886=0)),Parámetros!$D$8-F886+1,
IF(AND(F886&gt;Parámetros!$B$8,G886&lt;=Parámetros!$D$8),G886-F886+1))))),0)
-
IF(I886=1,
COUNTIFS('Selección días no hábiles'!A:A,
IF(OR(F886=0,F886="",F886&lt;Parámetros!$B$8),"&gt;="&amp;Parámetros!$B$8,"&gt;="&amp;Listas!F886),
'Selección días no hábiles'!A:A,
IF(OR(G886=0,G886="",G886&gt;=Parámetros!$D$8),"&lt;="&amp;Parámetros!$D$8,"&lt;="&amp;Listas!G886),
'Selección días no hábiles'!C:C,"X"),0)</f>
        <v>1</v>
      </c>
    </row>
    <row r="887" spans="1:11">
      <c r="A887" s="23"/>
      <c r="B887" s="152">
        <v>12804303</v>
      </c>
      <c r="C887" s="153" t="s">
        <v>1055</v>
      </c>
      <c r="D887" s="153" t="s">
        <v>2073</v>
      </c>
      <c r="E887" s="154" t="s">
        <v>235</v>
      </c>
      <c r="F887" s="146">
        <v>0</v>
      </c>
      <c r="G887" s="146">
        <v>0</v>
      </c>
      <c r="H887" s="113">
        <f>+IF(AND(OR(F887="",F887=0),OR(G887="",G887=0)),1,IF(AND(OR(F887&lt;=Parámetros!$B$5,F887=0,F887=""),OR(G887&gt;Parámetros!$B$5,G887="",G887=0)),1,IF(AND(F887&gt;Parámetros!$B$5,F887&lt;=Parámetros!$D$5,OR(Listas!G887&gt;Parámetros!$B$5,G887="",G887=0)),1,0)))</f>
        <v>1</v>
      </c>
      <c r="I887" s="113">
        <f>+IF(AND(OR(F887="",F887=0),OR(G887="",G887=0)),1,IF(AND(OR(F887&lt;=Parámetros!$B$8,F887=0,F887=""),OR(G887&gt;Parámetros!$B$8,G887="",G887=0)),1,IF(AND(F887&gt;Parámetros!$B$8,F887&lt;=Parámetros!$D$8,OR(Listas!G887&gt;Parámetros!$B$8,G887="",G887=0)),1,0)))</f>
        <v>1</v>
      </c>
      <c r="J887" s="113">
        <f>IF(H887=1,
IF(AND(OR(F887=0,F887=""),OR(G887=0,G887="")),Parámetros!$D$5-Parámetros!$B$5+1,
IF(AND(OR(F887&lt;=Parámetros!$B$5,F887=0,F887=""),OR(G887&gt;Parámetros!$D$5,G887="",G887=0)),Parámetros!$D$5-Parámetros!$B$5+1,
IF(AND(OR(F887&lt;=Parámetros!$B$5,F887=0,F887=""),G887&lt;=Parámetros!$D$5),IF(OR(G887="",G887=0),Parámetros!$D$5-Parámetros!$B$5+1,G887-Parámetros!$B$5+1),
IF(AND(F887&gt;Parámetros!$B$5,OR(G887&gt;Parámetros!$D$5,G887="",G887=0)),Parámetros!$D$5-F887+1,
IF(AND(F887&gt;Parámetros!$B$5,G887&lt;=Parámetros!$D$5),G887-F887+1))))),0)
-
IF(H887=1,
COUNTIFS('Selección días no hábiles'!A:A,
IF(OR(F887=0,F887="",F887&lt;Parámetros!$B$5),"&gt;="&amp;Parámetros!$B$5,"&gt;="&amp;Listas!F887),
'Selección días no hábiles'!A:A,
IF(OR(G887=0,G887="",G887&gt;=Parámetros!$D$5),"&lt;="&amp;Parámetros!$D$5,"&lt;="&amp;Listas!G887),
'Selección días no hábiles'!C:C,"X"),0)</f>
        <v>43709</v>
      </c>
      <c r="K887" s="113">
        <f>IF(I887=1,
IF(AND(OR(F887=0,F887=""),OR(G887=0,G887="")),Parámetros!$D$8-Parámetros!$B$8+1,
IF(AND(F887&lt;=Parámetros!$B$8,OR(G887&gt;Parámetros!$D$8,G887="",G887=0)),Parámetros!$D$8-Parámetros!$B$8+1,
IF(AND(F887&lt;=Parámetros!$B$8,G887&lt;=Parámetros!$D$8),IF(OR(G887="",G887=0),Parámetros!$D$8-Parámetros!$B$8+1,G887-Parámetros!$B$8+1),
IF(AND(F887&gt;Parámetros!$B$8,OR(G887&gt;Parámetros!$D$8,G887="",G887=0)),Parámetros!$D$8-F887+1,
IF(AND(F887&gt;Parámetros!$B$8,G887&lt;=Parámetros!$D$8),G887-F887+1))))),0)
-
IF(I887=1,
COUNTIFS('Selección días no hábiles'!A:A,
IF(OR(F887=0,F887="",F887&lt;Parámetros!$B$8),"&gt;="&amp;Parámetros!$B$8,"&gt;="&amp;Listas!F887),
'Selección días no hábiles'!A:A,
IF(OR(G887=0,G887="",G887&gt;=Parámetros!$D$8),"&lt;="&amp;Parámetros!$D$8,"&lt;="&amp;Listas!G887),
'Selección días no hábiles'!C:C,"X"),0)</f>
        <v>1</v>
      </c>
    </row>
    <row r="888" spans="1:11">
      <c r="A888" s="23"/>
      <c r="B888" s="152">
        <v>8599924</v>
      </c>
      <c r="C888" s="153" t="s">
        <v>61</v>
      </c>
      <c r="D888" s="153" t="s">
        <v>2074</v>
      </c>
      <c r="E888" s="154" t="s">
        <v>235</v>
      </c>
      <c r="F888" s="146">
        <v>0</v>
      </c>
      <c r="G888" s="146">
        <v>0</v>
      </c>
      <c r="H888" s="113">
        <f>+IF(AND(OR(F888="",F888=0),OR(G888="",G888=0)),1,IF(AND(OR(F888&lt;=Parámetros!$B$5,F888=0,F888=""),OR(G888&gt;Parámetros!$B$5,G888="",G888=0)),1,IF(AND(F888&gt;Parámetros!$B$5,F888&lt;=Parámetros!$D$5,OR(Listas!G888&gt;Parámetros!$B$5,G888="",G888=0)),1,0)))</f>
        <v>1</v>
      </c>
      <c r="I888" s="113">
        <f>+IF(AND(OR(F888="",F888=0),OR(G888="",G888=0)),1,IF(AND(OR(F888&lt;=Parámetros!$B$8,F888=0,F888=""),OR(G888&gt;Parámetros!$B$8,G888="",G888=0)),1,IF(AND(F888&gt;Parámetros!$B$8,F888&lt;=Parámetros!$D$8,OR(Listas!G888&gt;Parámetros!$B$8,G888="",G888=0)),1,0)))</f>
        <v>1</v>
      </c>
      <c r="J888" s="113">
        <f>IF(H888=1,
IF(AND(OR(F888=0,F888=""),OR(G888=0,G888="")),Parámetros!$D$5-Parámetros!$B$5+1,
IF(AND(OR(F888&lt;=Parámetros!$B$5,F888=0,F888=""),OR(G888&gt;Parámetros!$D$5,G888="",G888=0)),Parámetros!$D$5-Parámetros!$B$5+1,
IF(AND(OR(F888&lt;=Parámetros!$B$5,F888=0,F888=""),G888&lt;=Parámetros!$D$5),IF(OR(G888="",G888=0),Parámetros!$D$5-Parámetros!$B$5+1,G888-Parámetros!$B$5+1),
IF(AND(F888&gt;Parámetros!$B$5,OR(G888&gt;Parámetros!$D$5,G888="",G888=0)),Parámetros!$D$5-F888+1,
IF(AND(F888&gt;Parámetros!$B$5,G888&lt;=Parámetros!$D$5),G888-F888+1))))),0)
-
IF(H888=1,
COUNTIFS('Selección días no hábiles'!A:A,
IF(OR(F888=0,F888="",F888&lt;Parámetros!$B$5),"&gt;="&amp;Parámetros!$B$5,"&gt;="&amp;Listas!F888),
'Selección días no hábiles'!A:A,
IF(OR(G888=0,G888="",G888&gt;=Parámetros!$D$5),"&lt;="&amp;Parámetros!$D$5,"&lt;="&amp;Listas!G888),
'Selección días no hábiles'!C:C,"X"),0)</f>
        <v>43709</v>
      </c>
      <c r="K888" s="113">
        <f>IF(I888=1,
IF(AND(OR(F888=0,F888=""),OR(G888=0,G888="")),Parámetros!$D$8-Parámetros!$B$8+1,
IF(AND(F888&lt;=Parámetros!$B$8,OR(G888&gt;Parámetros!$D$8,G888="",G888=0)),Parámetros!$D$8-Parámetros!$B$8+1,
IF(AND(F888&lt;=Parámetros!$B$8,G888&lt;=Parámetros!$D$8),IF(OR(G888="",G888=0),Parámetros!$D$8-Parámetros!$B$8+1,G888-Parámetros!$B$8+1),
IF(AND(F888&gt;Parámetros!$B$8,OR(G888&gt;Parámetros!$D$8,G888="",G888=0)),Parámetros!$D$8-F888+1,
IF(AND(F888&gt;Parámetros!$B$8,G888&lt;=Parámetros!$D$8),G888-F888+1))))),0)
-
IF(I888=1,
COUNTIFS('Selección días no hábiles'!A:A,
IF(OR(F888=0,F888="",F888&lt;Parámetros!$B$8),"&gt;="&amp;Parámetros!$B$8,"&gt;="&amp;Listas!F888),
'Selección días no hábiles'!A:A,
IF(OR(G888=0,G888="",G888&gt;=Parámetros!$D$8),"&lt;="&amp;Parámetros!$D$8,"&lt;="&amp;Listas!G888),
'Selección días no hábiles'!C:C,"X"),0)</f>
        <v>1</v>
      </c>
    </row>
    <row r="889" spans="1:11">
      <c r="A889" s="23"/>
      <c r="B889" s="152">
        <v>31502770</v>
      </c>
      <c r="C889" s="153" t="s">
        <v>1056</v>
      </c>
      <c r="D889" s="153" t="s">
        <v>2075</v>
      </c>
      <c r="E889" s="154" t="s">
        <v>235</v>
      </c>
      <c r="F889" s="146">
        <v>0</v>
      </c>
      <c r="G889" s="146">
        <v>0</v>
      </c>
      <c r="H889" s="113">
        <f>+IF(AND(OR(F889="",F889=0),OR(G889="",G889=0)),1,IF(AND(OR(F889&lt;=Parámetros!$B$5,F889=0,F889=""),OR(G889&gt;Parámetros!$B$5,G889="",G889=0)),1,IF(AND(F889&gt;Parámetros!$B$5,F889&lt;=Parámetros!$D$5,OR(Listas!G889&gt;Parámetros!$B$5,G889="",G889=0)),1,0)))</f>
        <v>1</v>
      </c>
      <c r="I889" s="113">
        <f>+IF(AND(OR(F889="",F889=0),OR(G889="",G889=0)),1,IF(AND(OR(F889&lt;=Parámetros!$B$8,F889=0,F889=""),OR(G889&gt;Parámetros!$B$8,G889="",G889=0)),1,IF(AND(F889&gt;Parámetros!$B$8,F889&lt;=Parámetros!$D$8,OR(Listas!G889&gt;Parámetros!$B$8,G889="",G889=0)),1,0)))</f>
        <v>1</v>
      </c>
      <c r="J889" s="113">
        <f>IF(H889=1,
IF(AND(OR(F889=0,F889=""),OR(G889=0,G889="")),Parámetros!$D$5-Parámetros!$B$5+1,
IF(AND(OR(F889&lt;=Parámetros!$B$5,F889=0,F889=""),OR(G889&gt;Parámetros!$D$5,G889="",G889=0)),Parámetros!$D$5-Parámetros!$B$5+1,
IF(AND(OR(F889&lt;=Parámetros!$B$5,F889=0,F889=""),G889&lt;=Parámetros!$D$5),IF(OR(G889="",G889=0),Parámetros!$D$5-Parámetros!$B$5+1,G889-Parámetros!$B$5+1),
IF(AND(F889&gt;Parámetros!$B$5,OR(G889&gt;Parámetros!$D$5,G889="",G889=0)),Parámetros!$D$5-F889+1,
IF(AND(F889&gt;Parámetros!$B$5,G889&lt;=Parámetros!$D$5),G889-F889+1))))),0)
-
IF(H889=1,
COUNTIFS('Selección días no hábiles'!A:A,
IF(OR(F889=0,F889="",F889&lt;Parámetros!$B$5),"&gt;="&amp;Parámetros!$B$5,"&gt;="&amp;Listas!F889),
'Selección días no hábiles'!A:A,
IF(OR(G889=0,G889="",G889&gt;=Parámetros!$D$5),"&lt;="&amp;Parámetros!$D$5,"&lt;="&amp;Listas!G889),
'Selección días no hábiles'!C:C,"X"),0)</f>
        <v>43709</v>
      </c>
      <c r="K889" s="113">
        <f>IF(I889=1,
IF(AND(OR(F889=0,F889=""),OR(G889=0,G889="")),Parámetros!$D$8-Parámetros!$B$8+1,
IF(AND(F889&lt;=Parámetros!$B$8,OR(G889&gt;Parámetros!$D$8,G889="",G889=0)),Parámetros!$D$8-Parámetros!$B$8+1,
IF(AND(F889&lt;=Parámetros!$B$8,G889&lt;=Parámetros!$D$8),IF(OR(G889="",G889=0),Parámetros!$D$8-Parámetros!$B$8+1,G889-Parámetros!$B$8+1),
IF(AND(F889&gt;Parámetros!$B$8,OR(G889&gt;Parámetros!$D$8,G889="",G889=0)),Parámetros!$D$8-F889+1,
IF(AND(F889&gt;Parámetros!$B$8,G889&lt;=Parámetros!$D$8),G889-F889+1))))),0)
-
IF(I889=1,
COUNTIFS('Selección días no hábiles'!A:A,
IF(OR(F889=0,F889="",F889&lt;Parámetros!$B$8),"&gt;="&amp;Parámetros!$B$8,"&gt;="&amp;Listas!F889),
'Selección días no hábiles'!A:A,
IF(OR(G889=0,G889="",G889&gt;=Parámetros!$D$8),"&lt;="&amp;Parámetros!$D$8,"&lt;="&amp;Listas!G889),
'Selección días no hábiles'!C:C,"X"),0)</f>
        <v>1</v>
      </c>
    </row>
    <row r="890" spans="1:11">
      <c r="A890" s="23"/>
      <c r="B890" s="152">
        <v>26460552</v>
      </c>
      <c r="C890" s="153" t="s">
        <v>1057</v>
      </c>
      <c r="D890" s="153" t="s">
        <v>2076</v>
      </c>
      <c r="E890" s="154" t="s">
        <v>235</v>
      </c>
      <c r="F890" s="146">
        <v>0</v>
      </c>
      <c r="G890" s="146">
        <v>0</v>
      </c>
      <c r="H890" s="113">
        <f>+IF(AND(OR(F890="",F890=0),OR(G890="",G890=0)),1,IF(AND(OR(F890&lt;=Parámetros!$B$5,F890=0,F890=""),OR(G890&gt;Parámetros!$B$5,G890="",G890=0)),1,IF(AND(F890&gt;Parámetros!$B$5,F890&lt;=Parámetros!$D$5,OR(Listas!G890&gt;Parámetros!$B$5,G890="",G890=0)),1,0)))</f>
        <v>1</v>
      </c>
      <c r="I890" s="113">
        <f>+IF(AND(OR(F890="",F890=0),OR(G890="",G890=0)),1,IF(AND(OR(F890&lt;=Parámetros!$B$8,F890=0,F890=""),OR(G890&gt;Parámetros!$B$8,G890="",G890=0)),1,IF(AND(F890&gt;Parámetros!$B$8,F890&lt;=Parámetros!$D$8,OR(Listas!G890&gt;Parámetros!$B$8,G890="",G890=0)),1,0)))</f>
        <v>1</v>
      </c>
      <c r="J890" s="113">
        <f>IF(H890=1,
IF(AND(OR(F890=0,F890=""),OR(G890=0,G890="")),Parámetros!$D$5-Parámetros!$B$5+1,
IF(AND(OR(F890&lt;=Parámetros!$B$5,F890=0,F890=""),OR(G890&gt;Parámetros!$D$5,G890="",G890=0)),Parámetros!$D$5-Parámetros!$B$5+1,
IF(AND(OR(F890&lt;=Parámetros!$B$5,F890=0,F890=""),G890&lt;=Parámetros!$D$5),IF(OR(G890="",G890=0),Parámetros!$D$5-Parámetros!$B$5+1,G890-Parámetros!$B$5+1),
IF(AND(F890&gt;Parámetros!$B$5,OR(G890&gt;Parámetros!$D$5,G890="",G890=0)),Parámetros!$D$5-F890+1,
IF(AND(F890&gt;Parámetros!$B$5,G890&lt;=Parámetros!$D$5),G890-F890+1))))),0)
-
IF(H890=1,
COUNTIFS('Selección días no hábiles'!A:A,
IF(OR(F890=0,F890="",F890&lt;Parámetros!$B$5),"&gt;="&amp;Parámetros!$B$5,"&gt;="&amp;Listas!F890),
'Selección días no hábiles'!A:A,
IF(OR(G890=0,G890="",G890&gt;=Parámetros!$D$5),"&lt;="&amp;Parámetros!$D$5,"&lt;="&amp;Listas!G890),
'Selección días no hábiles'!C:C,"X"),0)</f>
        <v>43709</v>
      </c>
      <c r="K890" s="113">
        <f>IF(I890=1,
IF(AND(OR(F890=0,F890=""),OR(G890=0,G890="")),Parámetros!$D$8-Parámetros!$B$8+1,
IF(AND(F890&lt;=Parámetros!$B$8,OR(G890&gt;Parámetros!$D$8,G890="",G890=0)),Parámetros!$D$8-Parámetros!$B$8+1,
IF(AND(F890&lt;=Parámetros!$B$8,G890&lt;=Parámetros!$D$8),IF(OR(G890="",G890=0),Parámetros!$D$8-Parámetros!$B$8+1,G890-Parámetros!$B$8+1),
IF(AND(F890&gt;Parámetros!$B$8,OR(G890&gt;Parámetros!$D$8,G890="",G890=0)),Parámetros!$D$8-F890+1,
IF(AND(F890&gt;Parámetros!$B$8,G890&lt;=Parámetros!$D$8),G890-F890+1))))),0)
-
IF(I890=1,
COUNTIFS('Selección días no hábiles'!A:A,
IF(OR(F890=0,F890="",F890&lt;Parámetros!$B$8),"&gt;="&amp;Parámetros!$B$8,"&gt;="&amp;Listas!F890),
'Selección días no hábiles'!A:A,
IF(OR(G890=0,G890="",G890&gt;=Parámetros!$D$8),"&lt;="&amp;Parámetros!$D$8,"&lt;="&amp;Listas!G890),
'Selección días no hábiles'!C:C,"X"),0)</f>
        <v>1</v>
      </c>
    </row>
    <row r="891" spans="1:11">
      <c r="A891" s="23"/>
      <c r="B891" s="152">
        <v>12367757</v>
      </c>
      <c r="C891" s="153" t="s">
        <v>57</v>
      </c>
      <c r="D891" s="153" t="s">
        <v>2077</v>
      </c>
      <c r="E891" s="154" t="s">
        <v>235</v>
      </c>
      <c r="F891" s="146">
        <v>0</v>
      </c>
      <c r="G891" s="146">
        <v>0</v>
      </c>
      <c r="H891" s="113">
        <f>+IF(AND(OR(F891="",F891=0),OR(G891="",G891=0)),1,IF(AND(OR(F891&lt;=Parámetros!$B$5,F891=0,F891=""),OR(G891&gt;Parámetros!$B$5,G891="",G891=0)),1,IF(AND(F891&gt;Parámetros!$B$5,F891&lt;=Parámetros!$D$5,OR(Listas!G891&gt;Parámetros!$B$5,G891="",G891=0)),1,0)))</f>
        <v>1</v>
      </c>
      <c r="I891" s="113">
        <f>+IF(AND(OR(F891="",F891=0),OR(G891="",G891=0)),1,IF(AND(OR(F891&lt;=Parámetros!$B$8,F891=0,F891=""),OR(G891&gt;Parámetros!$B$8,G891="",G891=0)),1,IF(AND(F891&gt;Parámetros!$B$8,F891&lt;=Parámetros!$D$8,OR(Listas!G891&gt;Parámetros!$B$8,G891="",G891=0)),1,0)))</f>
        <v>1</v>
      </c>
      <c r="J891" s="113">
        <f>IF(H891=1,
IF(AND(OR(F891=0,F891=""),OR(G891=0,G891="")),Parámetros!$D$5-Parámetros!$B$5+1,
IF(AND(OR(F891&lt;=Parámetros!$B$5,F891=0,F891=""),OR(G891&gt;Parámetros!$D$5,G891="",G891=0)),Parámetros!$D$5-Parámetros!$B$5+1,
IF(AND(OR(F891&lt;=Parámetros!$B$5,F891=0,F891=""),G891&lt;=Parámetros!$D$5),IF(OR(G891="",G891=0),Parámetros!$D$5-Parámetros!$B$5+1,G891-Parámetros!$B$5+1),
IF(AND(F891&gt;Parámetros!$B$5,OR(G891&gt;Parámetros!$D$5,G891="",G891=0)),Parámetros!$D$5-F891+1,
IF(AND(F891&gt;Parámetros!$B$5,G891&lt;=Parámetros!$D$5),G891-F891+1))))),0)
-
IF(H891=1,
COUNTIFS('Selección días no hábiles'!A:A,
IF(OR(F891=0,F891="",F891&lt;Parámetros!$B$5),"&gt;="&amp;Parámetros!$B$5,"&gt;="&amp;Listas!F891),
'Selección días no hábiles'!A:A,
IF(OR(G891=0,G891="",G891&gt;=Parámetros!$D$5),"&lt;="&amp;Parámetros!$D$5,"&lt;="&amp;Listas!G891),
'Selección días no hábiles'!C:C,"X"),0)</f>
        <v>43709</v>
      </c>
      <c r="K891" s="113">
        <f>IF(I891=1,
IF(AND(OR(F891=0,F891=""),OR(G891=0,G891="")),Parámetros!$D$8-Parámetros!$B$8+1,
IF(AND(F891&lt;=Parámetros!$B$8,OR(G891&gt;Parámetros!$D$8,G891="",G891=0)),Parámetros!$D$8-Parámetros!$B$8+1,
IF(AND(F891&lt;=Parámetros!$B$8,G891&lt;=Parámetros!$D$8),IF(OR(G891="",G891=0),Parámetros!$D$8-Parámetros!$B$8+1,G891-Parámetros!$B$8+1),
IF(AND(F891&gt;Parámetros!$B$8,OR(G891&gt;Parámetros!$D$8,G891="",G891=0)),Parámetros!$D$8-F891+1,
IF(AND(F891&gt;Parámetros!$B$8,G891&lt;=Parámetros!$D$8),G891-F891+1))))),0)
-
IF(I891=1,
COUNTIFS('Selección días no hábiles'!A:A,
IF(OR(F891=0,F891="",F891&lt;Parámetros!$B$8),"&gt;="&amp;Parámetros!$B$8,"&gt;="&amp;Listas!F891),
'Selección días no hábiles'!A:A,
IF(OR(G891=0,G891="",G891&gt;=Parámetros!$D$8),"&lt;="&amp;Parámetros!$D$8,"&lt;="&amp;Listas!G891),
'Selección días no hábiles'!C:C,"X"),0)</f>
        <v>1</v>
      </c>
    </row>
    <row r="892" spans="1:11">
      <c r="A892" s="23"/>
      <c r="B892" s="152">
        <v>32029742</v>
      </c>
      <c r="C892" s="153" t="s">
        <v>970</v>
      </c>
      <c r="D892" s="153" t="s">
        <v>2078</v>
      </c>
      <c r="E892" s="154" t="s">
        <v>235</v>
      </c>
      <c r="F892" s="146">
        <v>0</v>
      </c>
      <c r="G892" s="146">
        <v>0</v>
      </c>
      <c r="H892" s="113">
        <f>+IF(AND(OR(F892="",F892=0),OR(G892="",G892=0)),1,IF(AND(OR(F892&lt;=Parámetros!$B$5,F892=0,F892=""),OR(G892&gt;Parámetros!$B$5,G892="",G892=0)),1,IF(AND(F892&gt;Parámetros!$B$5,F892&lt;=Parámetros!$D$5,OR(Listas!G892&gt;Parámetros!$B$5,G892="",G892=0)),1,0)))</f>
        <v>1</v>
      </c>
      <c r="I892" s="113">
        <f>+IF(AND(OR(F892="",F892=0),OR(G892="",G892=0)),1,IF(AND(OR(F892&lt;=Parámetros!$B$8,F892=0,F892=""),OR(G892&gt;Parámetros!$B$8,G892="",G892=0)),1,IF(AND(F892&gt;Parámetros!$B$8,F892&lt;=Parámetros!$D$8,OR(Listas!G892&gt;Parámetros!$B$8,G892="",G892=0)),1,0)))</f>
        <v>1</v>
      </c>
      <c r="J892" s="113">
        <f>IF(H892=1,
IF(AND(OR(F892=0,F892=""),OR(G892=0,G892="")),Parámetros!$D$5-Parámetros!$B$5+1,
IF(AND(OR(F892&lt;=Parámetros!$B$5,F892=0,F892=""),OR(G892&gt;Parámetros!$D$5,G892="",G892=0)),Parámetros!$D$5-Parámetros!$B$5+1,
IF(AND(OR(F892&lt;=Parámetros!$B$5,F892=0,F892=""),G892&lt;=Parámetros!$D$5),IF(OR(G892="",G892=0),Parámetros!$D$5-Parámetros!$B$5+1,G892-Parámetros!$B$5+1),
IF(AND(F892&gt;Parámetros!$B$5,OR(G892&gt;Parámetros!$D$5,G892="",G892=0)),Parámetros!$D$5-F892+1,
IF(AND(F892&gt;Parámetros!$B$5,G892&lt;=Parámetros!$D$5),G892-F892+1))))),0)
-
IF(H892=1,
COUNTIFS('Selección días no hábiles'!A:A,
IF(OR(F892=0,F892="",F892&lt;Parámetros!$B$5),"&gt;="&amp;Parámetros!$B$5,"&gt;="&amp;Listas!F892),
'Selección días no hábiles'!A:A,
IF(OR(G892=0,G892="",G892&gt;=Parámetros!$D$5),"&lt;="&amp;Parámetros!$D$5,"&lt;="&amp;Listas!G892),
'Selección días no hábiles'!C:C,"X"),0)</f>
        <v>43709</v>
      </c>
      <c r="K892" s="113">
        <f>IF(I892=1,
IF(AND(OR(F892=0,F892=""),OR(G892=0,G892="")),Parámetros!$D$8-Parámetros!$B$8+1,
IF(AND(F892&lt;=Parámetros!$B$8,OR(G892&gt;Parámetros!$D$8,G892="",G892=0)),Parámetros!$D$8-Parámetros!$B$8+1,
IF(AND(F892&lt;=Parámetros!$B$8,G892&lt;=Parámetros!$D$8),IF(OR(G892="",G892=0),Parámetros!$D$8-Parámetros!$B$8+1,G892-Parámetros!$B$8+1),
IF(AND(F892&gt;Parámetros!$B$8,OR(G892&gt;Parámetros!$D$8,G892="",G892=0)),Parámetros!$D$8-F892+1,
IF(AND(F892&gt;Parámetros!$B$8,G892&lt;=Parámetros!$D$8),G892-F892+1))))),0)
-
IF(I892=1,
COUNTIFS('Selección días no hábiles'!A:A,
IF(OR(F892=0,F892="",F892&lt;Parámetros!$B$8),"&gt;="&amp;Parámetros!$B$8,"&gt;="&amp;Listas!F892),
'Selección días no hábiles'!A:A,
IF(OR(G892=0,G892="",G892&gt;=Parámetros!$D$8),"&lt;="&amp;Parámetros!$D$8,"&lt;="&amp;Listas!G892),
'Selección días no hábiles'!C:C,"X"),0)</f>
        <v>1</v>
      </c>
    </row>
    <row r="893" spans="1:11">
      <c r="A893" s="23"/>
      <c r="B893" s="152">
        <v>33686657</v>
      </c>
      <c r="C893" s="153" t="s">
        <v>1058</v>
      </c>
      <c r="D893" s="153" t="s">
        <v>2079</v>
      </c>
      <c r="E893" s="154" t="s">
        <v>235</v>
      </c>
      <c r="F893" s="146">
        <v>0</v>
      </c>
      <c r="G893" s="146">
        <v>0</v>
      </c>
      <c r="H893" s="113">
        <f>+IF(AND(OR(F893="",F893=0),OR(G893="",G893=0)),1,IF(AND(OR(F893&lt;=Parámetros!$B$5,F893=0,F893=""),OR(G893&gt;Parámetros!$B$5,G893="",G893=0)),1,IF(AND(F893&gt;Parámetros!$B$5,F893&lt;=Parámetros!$D$5,OR(Listas!G893&gt;Parámetros!$B$5,G893="",G893=0)),1,0)))</f>
        <v>1</v>
      </c>
      <c r="I893" s="113">
        <f>+IF(AND(OR(F893="",F893=0),OR(G893="",G893=0)),1,IF(AND(OR(F893&lt;=Parámetros!$B$8,F893=0,F893=""),OR(G893&gt;Parámetros!$B$8,G893="",G893=0)),1,IF(AND(F893&gt;Parámetros!$B$8,F893&lt;=Parámetros!$D$8,OR(Listas!G893&gt;Parámetros!$B$8,G893="",G893=0)),1,0)))</f>
        <v>1</v>
      </c>
      <c r="J893" s="113">
        <f>IF(H893=1,
IF(AND(OR(F893=0,F893=""),OR(G893=0,G893="")),Parámetros!$D$5-Parámetros!$B$5+1,
IF(AND(OR(F893&lt;=Parámetros!$B$5,F893=0,F893=""),OR(G893&gt;Parámetros!$D$5,G893="",G893=0)),Parámetros!$D$5-Parámetros!$B$5+1,
IF(AND(OR(F893&lt;=Parámetros!$B$5,F893=0,F893=""),G893&lt;=Parámetros!$D$5),IF(OR(G893="",G893=0),Parámetros!$D$5-Parámetros!$B$5+1,G893-Parámetros!$B$5+1),
IF(AND(F893&gt;Parámetros!$B$5,OR(G893&gt;Parámetros!$D$5,G893="",G893=0)),Parámetros!$D$5-F893+1,
IF(AND(F893&gt;Parámetros!$B$5,G893&lt;=Parámetros!$D$5),G893-F893+1))))),0)
-
IF(H893=1,
COUNTIFS('Selección días no hábiles'!A:A,
IF(OR(F893=0,F893="",F893&lt;Parámetros!$B$5),"&gt;="&amp;Parámetros!$B$5,"&gt;="&amp;Listas!F893),
'Selección días no hábiles'!A:A,
IF(OR(G893=0,G893="",G893&gt;=Parámetros!$D$5),"&lt;="&amp;Parámetros!$D$5,"&lt;="&amp;Listas!G893),
'Selección días no hábiles'!C:C,"X"),0)</f>
        <v>43709</v>
      </c>
      <c r="K893" s="113">
        <f>IF(I893=1,
IF(AND(OR(F893=0,F893=""),OR(G893=0,G893="")),Parámetros!$D$8-Parámetros!$B$8+1,
IF(AND(F893&lt;=Parámetros!$B$8,OR(G893&gt;Parámetros!$D$8,G893="",G893=0)),Parámetros!$D$8-Parámetros!$B$8+1,
IF(AND(F893&lt;=Parámetros!$B$8,G893&lt;=Parámetros!$D$8),IF(OR(G893="",G893=0),Parámetros!$D$8-Parámetros!$B$8+1,G893-Parámetros!$B$8+1),
IF(AND(F893&gt;Parámetros!$B$8,OR(G893&gt;Parámetros!$D$8,G893="",G893=0)),Parámetros!$D$8-F893+1,
IF(AND(F893&gt;Parámetros!$B$8,G893&lt;=Parámetros!$D$8),G893-F893+1))))),0)
-
IF(I893=1,
COUNTIFS('Selección días no hábiles'!A:A,
IF(OR(F893=0,F893="",F893&lt;Parámetros!$B$8),"&gt;="&amp;Parámetros!$B$8,"&gt;="&amp;Listas!F893),
'Selección días no hábiles'!A:A,
IF(OR(G893=0,G893="",G893&gt;=Parámetros!$D$8),"&lt;="&amp;Parámetros!$D$8,"&lt;="&amp;Listas!G893),
'Selección días no hábiles'!C:C,"X"),0)</f>
        <v>1</v>
      </c>
    </row>
    <row r="894" spans="1:11">
      <c r="A894" s="23"/>
      <c r="B894" s="152">
        <v>36547326</v>
      </c>
      <c r="C894" s="153" t="s">
        <v>1059</v>
      </c>
      <c r="D894" s="153" t="s">
        <v>2080</v>
      </c>
      <c r="E894" s="154" t="s">
        <v>235</v>
      </c>
      <c r="F894" s="146">
        <v>0</v>
      </c>
      <c r="G894" s="146">
        <v>0</v>
      </c>
      <c r="H894" s="113">
        <f>+IF(AND(OR(F894="",F894=0),OR(G894="",G894=0)),1,IF(AND(OR(F894&lt;=Parámetros!$B$5,F894=0,F894=""),OR(G894&gt;Parámetros!$B$5,G894="",G894=0)),1,IF(AND(F894&gt;Parámetros!$B$5,F894&lt;=Parámetros!$D$5,OR(Listas!G894&gt;Parámetros!$B$5,G894="",G894=0)),1,0)))</f>
        <v>1</v>
      </c>
      <c r="I894" s="113">
        <f>+IF(AND(OR(F894="",F894=0),OR(G894="",G894=0)),1,IF(AND(OR(F894&lt;=Parámetros!$B$8,F894=0,F894=""),OR(G894&gt;Parámetros!$B$8,G894="",G894=0)),1,IF(AND(F894&gt;Parámetros!$B$8,F894&lt;=Parámetros!$D$8,OR(Listas!G894&gt;Parámetros!$B$8,G894="",G894=0)),1,0)))</f>
        <v>1</v>
      </c>
      <c r="J894" s="113">
        <f>IF(H894=1,
IF(AND(OR(F894=0,F894=""),OR(G894=0,G894="")),Parámetros!$D$5-Parámetros!$B$5+1,
IF(AND(OR(F894&lt;=Parámetros!$B$5,F894=0,F894=""),OR(G894&gt;Parámetros!$D$5,G894="",G894=0)),Parámetros!$D$5-Parámetros!$B$5+1,
IF(AND(OR(F894&lt;=Parámetros!$B$5,F894=0,F894=""),G894&lt;=Parámetros!$D$5),IF(OR(G894="",G894=0),Parámetros!$D$5-Parámetros!$B$5+1,G894-Parámetros!$B$5+1),
IF(AND(F894&gt;Parámetros!$B$5,OR(G894&gt;Parámetros!$D$5,G894="",G894=0)),Parámetros!$D$5-F894+1,
IF(AND(F894&gt;Parámetros!$B$5,G894&lt;=Parámetros!$D$5),G894-F894+1))))),0)
-
IF(H894=1,
COUNTIFS('Selección días no hábiles'!A:A,
IF(OR(F894=0,F894="",F894&lt;Parámetros!$B$5),"&gt;="&amp;Parámetros!$B$5,"&gt;="&amp;Listas!F894),
'Selección días no hábiles'!A:A,
IF(OR(G894=0,G894="",G894&gt;=Parámetros!$D$5),"&lt;="&amp;Parámetros!$D$5,"&lt;="&amp;Listas!G894),
'Selección días no hábiles'!C:C,"X"),0)</f>
        <v>43709</v>
      </c>
      <c r="K894" s="113">
        <f>IF(I894=1,
IF(AND(OR(F894=0,F894=""),OR(G894=0,G894="")),Parámetros!$D$8-Parámetros!$B$8+1,
IF(AND(F894&lt;=Parámetros!$B$8,OR(G894&gt;Parámetros!$D$8,G894="",G894=0)),Parámetros!$D$8-Parámetros!$B$8+1,
IF(AND(F894&lt;=Parámetros!$B$8,G894&lt;=Parámetros!$D$8),IF(OR(G894="",G894=0),Parámetros!$D$8-Parámetros!$B$8+1,G894-Parámetros!$B$8+1),
IF(AND(F894&gt;Parámetros!$B$8,OR(G894&gt;Parámetros!$D$8,G894="",G894=0)),Parámetros!$D$8-F894+1,
IF(AND(F894&gt;Parámetros!$B$8,G894&lt;=Parámetros!$D$8),G894-F894+1))))),0)
-
IF(I894=1,
COUNTIFS('Selección días no hábiles'!A:A,
IF(OR(F894=0,F894="",F894&lt;Parámetros!$B$8),"&gt;="&amp;Parámetros!$B$8,"&gt;="&amp;Listas!F894),
'Selección días no hábiles'!A:A,
IF(OR(G894=0,G894="",G894&gt;=Parámetros!$D$8),"&lt;="&amp;Parámetros!$D$8,"&lt;="&amp;Listas!G894),
'Selección días no hábiles'!C:C,"X"),0)</f>
        <v>1</v>
      </c>
    </row>
    <row r="895" spans="1:11">
      <c r="A895" s="23"/>
      <c r="B895" s="152">
        <v>14764046</v>
      </c>
      <c r="C895" s="153" t="s">
        <v>1060</v>
      </c>
      <c r="D895" s="153" t="s">
        <v>2081</v>
      </c>
      <c r="E895" s="154" t="s">
        <v>235</v>
      </c>
      <c r="F895" s="146">
        <v>0</v>
      </c>
      <c r="G895" s="146">
        <v>0</v>
      </c>
      <c r="H895" s="113">
        <f>+IF(AND(OR(F895="",F895=0),OR(G895="",G895=0)),1,IF(AND(OR(F895&lt;=Parámetros!$B$5,F895=0,F895=""),OR(G895&gt;Parámetros!$B$5,G895="",G895=0)),1,IF(AND(F895&gt;Parámetros!$B$5,F895&lt;=Parámetros!$D$5,OR(Listas!G895&gt;Parámetros!$B$5,G895="",G895=0)),1,0)))</f>
        <v>1</v>
      </c>
      <c r="I895" s="113">
        <f>+IF(AND(OR(F895="",F895=0),OR(G895="",G895=0)),1,IF(AND(OR(F895&lt;=Parámetros!$B$8,F895=0,F895=""),OR(G895&gt;Parámetros!$B$8,G895="",G895=0)),1,IF(AND(F895&gt;Parámetros!$B$8,F895&lt;=Parámetros!$D$8,OR(Listas!G895&gt;Parámetros!$B$8,G895="",G895=0)),1,0)))</f>
        <v>1</v>
      </c>
      <c r="J895" s="113">
        <f>IF(H895=1,
IF(AND(OR(F895=0,F895=""),OR(G895=0,G895="")),Parámetros!$D$5-Parámetros!$B$5+1,
IF(AND(OR(F895&lt;=Parámetros!$B$5,F895=0,F895=""),OR(G895&gt;Parámetros!$D$5,G895="",G895=0)),Parámetros!$D$5-Parámetros!$B$5+1,
IF(AND(OR(F895&lt;=Parámetros!$B$5,F895=0,F895=""),G895&lt;=Parámetros!$D$5),IF(OR(G895="",G895=0),Parámetros!$D$5-Parámetros!$B$5+1,G895-Parámetros!$B$5+1),
IF(AND(F895&gt;Parámetros!$B$5,OR(G895&gt;Parámetros!$D$5,G895="",G895=0)),Parámetros!$D$5-F895+1,
IF(AND(F895&gt;Parámetros!$B$5,G895&lt;=Parámetros!$D$5),G895-F895+1))))),0)
-
IF(H895=1,
COUNTIFS('Selección días no hábiles'!A:A,
IF(OR(F895=0,F895="",F895&lt;Parámetros!$B$5),"&gt;="&amp;Parámetros!$B$5,"&gt;="&amp;Listas!F895),
'Selección días no hábiles'!A:A,
IF(OR(G895=0,G895="",G895&gt;=Parámetros!$D$5),"&lt;="&amp;Parámetros!$D$5,"&lt;="&amp;Listas!G895),
'Selección días no hábiles'!C:C,"X"),0)</f>
        <v>43709</v>
      </c>
      <c r="K895" s="113">
        <f>IF(I895=1,
IF(AND(OR(F895=0,F895=""),OR(G895=0,G895="")),Parámetros!$D$8-Parámetros!$B$8+1,
IF(AND(F895&lt;=Parámetros!$B$8,OR(G895&gt;Parámetros!$D$8,G895="",G895=0)),Parámetros!$D$8-Parámetros!$B$8+1,
IF(AND(F895&lt;=Parámetros!$B$8,G895&lt;=Parámetros!$D$8),IF(OR(G895="",G895=0),Parámetros!$D$8-Parámetros!$B$8+1,G895-Parámetros!$B$8+1),
IF(AND(F895&gt;Parámetros!$B$8,OR(G895&gt;Parámetros!$D$8,G895="",G895=0)),Parámetros!$D$8-F895+1,
IF(AND(F895&gt;Parámetros!$B$8,G895&lt;=Parámetros!$D$8),G895-F895+1))))),0)
-
IF(I895=1,
COUNTIFS('Selección días no hábiles'!A:A,
IF(OR(F895=0,F895="",F895&lt;Parámetros!$B$8),"&gt;="&amp;Parámetros!$B$8,"&gt;="&amp;Listas!F895),
'Selección días no hábiles'!A:A,
IF(OR(G895=0,G895="",G895&gt;=Parámetros!$D$8),"&lt;="&amp;Parámetros!$D$8,"&lt;="&amp;Listas!G895),
'Selección días no hábiles'!C:C,"X"),0)</f>
        <v>1</v>
      </c>
    </row>
    <row r="896" spans="1:11">
      <c r="A896" s="23"/>
      <c r="B896" s="152">
        <v>17671350</v>
      </c>
      <c r="C896" s="153" t="s">
        <v>1061</v>
      </c>
      <c r="D896" s="153" t="s">
        <v>88</v>
      </c>
      <c r="E896" s="154" t="s">
        <v>235</v>
      </c>
      <c r="F896" s="146">
        <v>0</v>
      </c>
      <c r="G896" s="146">
        <v>0</v>
      </c>
      <c r="H896" s="113">
        <f>+IF(AND(OR(F896="",F896=0),OR(G896="",G896=0)),1,IF(AND(OR(F896&lt;=Parámetros!$B$5,F896=0,F896=""),OR(G896&gt;Parámetros!$B$5,G896="",G896=0)),1,IF(AND(F896&gt;Parámetros!$B$5,F896&lt;=Parámetros!$D$5,OR(Listas!G896&gt;Parámetros!$B$5,G896="",G896=0)),1,0)))</f>
        <v>1</v>
      </c>
      <c r="I896" s="113">
        <f>+IF(AND(OR(F896="",F896=0),OR(G896="",G896=0)),1,IF(AND(OR(F896&lt;=Parámetros!$B$8,F896=0,F896=""),OR(G896&gt;Parámetros!$B$8,G896="",G896=0)),1,IF(AND(F896&gt;Parámetros!$B$8,F896&lt;=Parámetros!$D$8,OR(Listas!G896&gt;Parámetros!$B$8,G896="",G896=0)),1,0)))</f>
        <v>1</v>
      </c>
      <c r="J896" s="113">
        <f>IF(H896=1,
IF(AND(OR(F896=0,F896=""),OR(G896=0,G896="")),Parámetros!$D$5-Parámetros!$B$5+1,
IF(AND(OR(F896&lt;=Parámetros!$B$5,F896=0,F896=""),OR(G896&gt;Parámetros!$D$5,G896="",G896=0)),Parámetros!$D$5-Parámetros!$B$5+1,
IF(AND(OR(F896&lt;=Parámetros!$B$5,F896=0,F896=""),G896&lt;=Parámetros!$D$5),IF(OR(G896="",G896=0),Parámetros!$D$5-Parámetros!$B$5+1,G896-Parámetros!$B$5+1),
IF(AND(F896&gt;Parámetros!$B$5,OR(G896&gt;Parámetros!$D$5,G896="",G896=0)),Parámetros!$D$5-F896+1,
IF(AND(F896&gt;Parámetros!$B$5,G896&lt;=Parámetros!$D$5),G896-F896+1))))),0)
-
IF(H896=1,
COUNTIFS('Selección días no hábiles'!A:A,
IF(OR(F896=0,F896="",F896&lt;Parámetros!$B$5),"&gt;="&amp;Parámetros!$B$5,"&gt;="&amp;Listas!F896),
'Selección días no hábiles'!A:A,
IF(OR(G896=0,G896="",G896&gt;=Parámetros!$D$5),"&lt;="&amp;Parámetros!$D$5,"&lt;="&amp;Listas!G896),
'Selección días no hábiles'!C:C,"X"),0)</f>
        <v>43709</v>
      </c>
      <c r="K896" s="113">
        <f>IF(I896=1,
IF(AND(OR(F896=0,F896=""),OR(G896=0,G896="")),Parámetros!$D$8-Parámetros!$B$8+1,
IF(AND(F896&lt;=Parámetros!$B$8,OR(G896&gt;Parámetros!$D$8,G896="",G896=0)),Parámetros!$D$8-Parámetros!$B$8+1,
IF(AND(F896&lt;=Parámetros!$B$8,G896&lt;=Parámetros!$D$8),IF(OR(G896="",G896=0),Parámetros!$D$8-Parámetros!$B$8+1,G896-Parámetros!$B$8+1),
IF(AND(F896&gt;Parámetros!$B$8,OR(G896&gt;Parámetros!$D$8,G896="",G896=0)),Parámetros!$D$8-F896+1,
IF(AND(F896&gt;Parámetros!$B$8,G896&lt;=Parámetros!$D$8),G896-F896+1))))),0)
-
IF(I896=1,
COUNTIFS('Selección días no hábiles'!A:A,
IF(OR(F896=0,F896="",F896&lt;Parámetros!$B$8),"&gt;="&amp;Parámetros!$B$8,"&gt;="&amp;Listas!F896),
'Selección días no hábiles'!A:A,
IF(OR(G896=0,G896="",G896&gt;=Parámetros!$D$8),"&lt;="&amp;Parámetros!$D$8,"&lt;="&amp;Listas!G896),
'Selección días no hábiles'!C:C,"X"),0)</f>
        <v>1</v>
      </c>
    </row>
    <row r="897" spans="1:11">
      <c r="A897" s="23"/>
      <c r="B897" s="152">
        <v>22078587</v>
      </c>
      <c r="C897" s="153" t="s">
        <v>1061</v>
      </c>
      <c r="D897" s="153" t="s">
        <v>2082</v>
      </c>
      <c r="E897" s="154" t="s">
        <v>235</v>
      </c>
      <c r="F897" s="146">
        <v>0</v>
      </c>
      <c r="G897" s="146">
        <v>0</v>
      </c>
      <c r="H897" s="113">
        <f>+IF(AND(OR(F897="",F897=0),OR(G897="",G897=0)),1,IF(AND(OR(F897&lt;=Parámetros!$B$5,F897=0,F897=""),OR(G897&gt;Parámetros!$B$5,G897="",G897=0)),1,IF(AND(F897&gt;Parámetros!$B$5,F897&lt;=Parámetros!$D$5,OR(Listas!G897&gt;Parámetros!$B$5,G897="",G897=0)),1,0)))</f>
        <v>1</v>
      </c>
      <c r="I897" s="113">
        <f>+IF(AND(OR(F897="",F897=0),OR(G897="",G897=0)),1,IF(AND(OR(F897&lt;=Parámetros!$B$8,F897=0,F897=""),OR(G897&gt;Parámetros!$B$8,G897="",G897=0)),1,IF(AND(F897&gt;Parámetros!$B$8,F897&lt;=Parámetros!$D$8,OR(Listas!G897&gt;Parámetros!$B$8,G897="",G897=0)),1,0)))</f>
        <v>1</v>
      </c>
      <c r="J897" s="113">
        <f>IF(H897=1,
IF(AND(OR(F897=0,F897=""),OR(G897=0,G897="")),Parámetros!$D$5-Parámetros!$B$5+1,
IF(AND(OR(F897&lt;=Parámetros!$B$5,F897=0,F897=""),OR(G897&gt;Parámetros!$D$5,G897="",G897=0)),Parámetros!$D$5-Parámetros!$B$5+1,
IF(AND(OR(F897&lt;=Parámetros!$B$5,F897=0,F897=""),G897&lt;=Parámetros!$D$5),IF(OR(G897="",G897=0),Parámetros!$D$5-Parámetros!$B$5+1,G897-Parámetros!$B$5+1),
IF(AND(F897&gt;Parámetros!$B$5,OR(G897&gt;Parámetros!$D$5,G897="",G897=0)),Parámetros!$D$5-F897+1,
IF(AND(F897&gt;Parámetros!$B$5,G897&lt;=Parámetros!$D$5),G897-F897+1))))),0)
-
IF(H897=1,
COUNTIFS('Selección días no hábiles'!A:A,
IF(OR(F897=0,F897="",F897&lt;Parámetros!$B$5),"&gt;="&amp;Parámetros!$B$5,"&gt;="&amp;Listas!F897),
'Selección días no hábiles'!A:A,
IF(OR(G897=0,G897="",G897&gt;=Parámetros!$D$5),"&lt;="&amp;Parámetros!$D$5,"&lt;="&amp;Listas!G897),
'Selección días no hábiles'!C:C,"X"),0)</f>
        <v>43709</v>
      </c>
      <c r="K897" s="113">
        <f>IF(I897=1,
IF(AND(OR(F897=0,F897=""),OR(G897=0,G897="")),Parámetros!$D$8-Parámetros!$B$8+1,
IF(AND(F897&lt;=Parámetros!$B$8,OR(G897&gt;Parámetros!$D$8,G897="",G897=0)),Parámetros!$D$8-Parámetros!$B$8+1,
IF(AND(F897&lt;=Parámetros!$B$8,G897&lt;=Parámetros!$D$8),IF(OR(G897="",G897=0),Parámetros!$D$8-Parámetros!$B$8+1,G897-Parámetros!$B$8+1),
IF(AND(F897&gt;Parámetros!$B$8,OR(G897&gt;Parámetros!$D$8,G897="",G897=0)),Parámetros!$D$8-F897+1,
IF(AND(F897&gt;Parámetros!$B$8,G897&lt;=Parámetros!$D$8),G897-F897+1))))),0)
-
IF(I897=1,
COUNTIFS('Selección días no hábiles'!A:A,
IF(OR(F897=0,F897="",F897&lt;Parámetros!$B$8),"&gt;="&amp;Parámetros!$B$8,"&gt;="&amp;Listas!F897),
'Selección días no hábiles'!A:A,
IF(OR(G897=0,G897="",G897&gt;=Parámetros!$D$8),"&lt;="&amp;Parámetros!$D$8,"&lt;="&amp;Listas!G897),
'Selección días no hábiles'!C:C,"X"),0)</f>
        <v>1</v>
      </c>
    </row>
    <row r="898" spans="1:11">
      <c r="A898" s="23"/>
      <c r="B898" s="152">
        <v>26030012</v>
      </c>
      <c r="C898" s="153" t="s">
        <v>443</v>
      </c>
      <c r="D898" s="153" t="s">
        <v>2083</v>
      </c>
      <c r="E898" s="154" t="s">
        <v>235</v>
      </c>
      <c r="F898" s="146">
        <v>0</v>
      </c>
      <c r="G898" s="146">
        <v>0</v>
      </c>
      <c r="H898" s="113">
        <f>+IF(AND(OR(F898="",F898=0),OR(G898="",G898=0)),1,IF(AND(OR(F898&lt;=Parámetros!$B$5,F898=0,F898=""),OR(G898&gt;Parámetros!$B$5,G898="",G898=0)),1,IF(AND(F898&gt;Parámetros!$B$5,F898&lt;=Parámetros!$D$5,OR(Listas!G898&gt;Parámetros!$B$5,G898="",G898=0)),1,0)))</f>
        <v>1</v>
      </c>
      <c r="I898" s="113">
        <f>+IF(AND(OR(F898="",F898=0),OR(G898="",G898=0)),1,IF(AND(OR(F898&lt;=Parámetros!$B$8,F898=0,F898=""),OR(G898&gt;Parámetros!$B$8,G898="",G898=0)),1,IF(AND(F898&gt;Parámetros!$B$8,F898&lt;=Parámetros!$D$8,OR(Listas!G898&gt;Parámetros!$B$8,G898="",G898=0)),1,0)))</f>
        <v>1</v>
      </c>
      <c r="J898" s="113">
        <f>IF(H898=1,
IF(AND(OR(F898=0,F898=""),OR(G898=0,G898="")),Parámetros!$D$5-Parámetros!$B$5+1,
IF(AND(OR(F898&lt;=Parámetros!$B$5,F898=0,F898=""),OR(G898&gt;Parámetros!$D$5,G898="",G898=0)),Parámetros!$D$5-Parámetros!$B$5+1,
IF(AND(OR(F898&lt;=Parámetros!$B$5,F898=0,F898=""),G898&lt;=Parámetros!$D$5),IF(OR(G898="",G898=0),Parámetros!$D$5-Parámetros!$B$5+1,G898-Parámetros!$B$5+1),
IF(AND(F898&gt;Parámetros!$B$5,OR(G898&gt;Parámetros!$D$5,G898="",G898=0)),Parámetros!$D$5-F898+1,
IF(AND(F898&gt;Parámetros!$B$5,G898&lt;=Parámetros!$D$5),G898-F898+1))))),0)
-
IF(H898=1,
COUNTIFS('Selección días no hábiles'!A:A,
IF(OR(F898=0,F898="",F898&lt;Parámetros!$B$5),"&gt;="&amp;Parámetros!$B$5,"&gt;="&amp;Listas!F898),
'Selección días no hábiles'!A:A,
IF(OR(G898=0,G898="",G898&gt;=Parámetros!$D$5),"&lt;="&amp;Parámetros!$D$5,"&lt;="&amp;Listas!G898),
'Selección días no hábiles'!C:C,"X"),0)</f>
        <v>43709</v>
      </c>
      <c r="K898" s="113">
        <f>IF(I898=1,
IF(AND(OR(F898=0,F898=""),OR(G898=0,G898="")),Parámetros!$D$8-Parámetros!$B$8+1,
IF(AND(F898&lt;=Parámetros!$B$8,OR(G898&gt;Parámetros!$D$8,G898="",G898=0)),Parámetros!$D$8-Parámetros!$B$8+1,
IF(AND(F898&lt;=Parámetros!$B$8,G898&lt;=Parámetros!$D$8),IF(OR(G898="",G898=0),Parámetros!$D$8-Parámetros!$B$8+1,G898-Parámetros!$B$8+1),
IF(AND(F898&gt;Parámetros!$B$8,OR(G898&gt;Parámetros!$D$8,G898="",G898=0)),Parámetros!$D$8-F898+1,
IF(AND(F898&gt;Parámetros!$B$8,G898&lt;=Parámetros!$D$8),G898-F898+1))))),0)
-
IF(I898=1,
COUNTIFS('Selección días no hábiles'!A:A,
IF(OR(F898=0,F898="",F898&lt;Parámetros!$B$8),"&gt;="&amp;Parámetros!$B$8,"&gt;="&amp;Listas!F898),
'Selección días no hábiles'!A:A,
IF(OR(G898=0,G898="",G898&gt;=Parámetros!$D$8),"&lt;="&amp;Parámetros!$D$8,"&lt;="&amp;Listas!G898),
'Selección días no hábiles'!C:C,"X"),0)</f>
        <v>1</v>
      </c>
    </row>
    <row r="899" spans="1:11">
      <c r="A899" s="23"/>
      <c r="B899" s="152">
        <v>16573173</v>
      </c>
      <c r="C899" s="153" t="s">
        <v>1062</v>
      </c>
      <c r="D899" s="153" t="s">
        <v>2084</v>
      </c>
      <c r="E899" s="154" t="s">
        <v>235</v>
      </c>
      <c r="F899" s="146">
        <v>0</v>
      </c>
      <c r="G899" s="146">
        <v>0</v>
      </c>
      <c r="H899" s="113">
        <f>+IF(AND(OR(F899="",F899=0),OR(G899="",G899=0)),1,IF(AND(OR(F899&lt;=Parámetros!$B$5,F899=0,F899=""),OR(G899&gt;Parámetros!$B$5,G899="",G899=0)),1,IF(AND(F899&gt;Parámetros!$B$5,F899&lt;=Parámetros!$D$5,OR(Listas!G899&gt;Parámetros!$B$5,G899="",G899=0)),1,0)))</f>
        <v>1</v>
      </c>
      <c r="I899" s="113">
        <f>+IF(AND(OR(F899="",F899=0),OR(G899="",G899=0)),1,IF(AND(OR(F899&lt;=Parámetros!$B$8,F899=0,F899=""),OR(G899&gt;Parámetros!$B$8,G899="",G899=0)),1,IF(AND(F899&gt;Parámetros!$B$8,F899&lt;=Parámetros!$D$8,OR(Listas!G899&gt;Parámetros!$B$8,G899="",G899=0)),1,0)))</f>
        <v>1</v>
      </c>
      <c r="J899" s="113">
        <f>IF(H899=1,
IF(AND(OR(F899=0,F899=""),OR(G899=0,G899="")),Parámetros!$D$5-Parámetros!$B$5+1,
IF(AND(OR(F899&lt;=Parámetros!$B$5,F899=0,F899=""),OR(G899&gt;Parámetros!$D$5,G899="",G899=0)),Parámetros!$D$5-Parámetros!$B$5+1,
IF(AND(OR(F899&lt;=Parámetros!$B$5,F899=0,F899=""),G899&lt;=Parámetros!$D$5),IF(OR(G899="",G899=0),Parámetros!$D$5-Parámetros!$B$5+1,G899-Parámetros!$B$5+1),
IF(AND(F899&gt;Parámetros!$B$5,OR(G899&gt;Parámetros!$D$5,G899="",G899=0)),Parámetros!$D$5-F899+1,
IF(AND(F899&gt;Parámetros!$B$5,G899&lt;=Parámetros!$D$5),G899-F899+1))))),0)
-
IF(H899=1,
COUNTIFS('Selección días no hábiles'!A:A,
IF(OR(F899=0,F899="",F899&lt;Parámetros!$B$5),"&gt;="&amp;Parámetros!$B$5,"&gt;="&amp;Listas!F899),
'Selección días no hábiles'!A:A,
IF(OR(G899=0,G899="",G899&gt;=Parámetros!$D$5),"&lt;="&amp;Parámetros!$D$5,"&lt;="&amp;Listas!G899),
'Selección días no hábiles'!C:C,"X"),0)</f>
        <v>43709</v>
      </c>
      <c r="K899" s="113">
        <f>IF(I899=1,
IF(AND(OR(F899=0,F899=""),OR(G899=0,G899="")),Parámetros!$D$8-Parámetros!$B$8+1,
IF(AND(F899&lt;=Parámetros!$B$8,OR(G899&gt;Parámetros!$D$8,G899="",G899=0)),Parámetros!$D$8-Parámetros!$B$8+1,
IF(AND(F899&lt;=Parámetros!$B$8,G899&lt;=Parámetros!$D$8),IF(OR(G899="",G899=0),Parámetros!$D$8-Parámetros!$B$8+1,G899-Parámetros!$B$8+1),
IF(AND(F899&gt;Parámetros!$B$8,OR(G899&gt;Parámetros!$D$8,G899="",G899=0)),Parámetros!$D$8-F899+1,
IF(AND(F899&gt;Parámetros!$B$8,G899&lt;=Parámetros!$D$8),G899-F899+1))))),0)
-
IF(I899=1,
COUNTIFS('Selección días no hábiles'!A:A,
IF(OR(F899=0,F899="",F899&lt;Parámetros!$B$8),"&gt;="&amp;Parámetros!$B$8,"&gt;="&amp;Listas!F899),
'Selección días no hábiles'!A:A,
IF(OR(G899=0,G899="",G899&gt;=Parámetros!$D$8),"&lt;="&amp;Parámetros!$D$8,"&lt;="&amp;Listas!G899),
'Selección días no hábiles'!C:C,"X"),0)</f>
        <v>1</v>
      </c>
    </row>
    <row r="900" spans="1:11">
      <c r="A900" s="23"/>
      <c r="B900" s="152">
        <v>25015290</v>
      </c>
      <c r="C900" s="153" t="s">
        <v>1063</v>
      </c>
      <c r="D900" s="153" t="s">
        <v>2085</v>
      </c>
      <c r="E900" s="154" t="s">
        <v>235</v>
      </c>
      <c r="F900" s="146">
        <v>0</v>
      </c>
      <c r="G900" s="146">
        <v>0</v>
      </c>
      <c r="H900" s="113">
        <f>+IF(AND(OR(F900="",F900=0),OR(G900="",G900=0)),1,IF(AND(OR(F900&lt;=Parámetros!$B$5,F900=0,F900=""),OR(G900&gt;Parámetros!$B$5,G900="",G900=0)),1,IF(AND(F900&gt;Parámetros!$B$5,F900&lt;=Parámetros!$D$5,OR(Listas!G900&gt;Parámetros!$B$5,G900="",G900=0)),1,0)))</f>
        <v>1</v>
      </c>
      <c r="I900" s="113">
        <f>+IF(AND(OR(F900="",F900=0),OR(G900="",G900=0)),1,IF(AND(OR(F900&lt;=Parámetros!$B$8,F900=0,F900=""),OR(G900&gt;Parámetros!$B$8,G900="",G900=0)),1,IF(AND(F900&gt;Parámetros!$B$8,F900&lt;=Parámetros!$D$8,OR(Listas!G900&gt;Parámetros!$B$8,G900="",G900=0)),1,0)))</f>
        <v>1</v>
      </c>
      <c r="J900" s="113">
        <f>IF(H900=1,
IF(AND(OR(F900=0,F900=""),OR(G900=0,G900="")),Parámetros!$D$5-Parámetros!$B$5+1,
IF(AND(OR(F900&lt;=Parámetros!$B$5,F900=0,F900=""),OR(G900&gt;Parámetros!$D$5,G900="",G900=0)),Parámetros!$D$5-Parámetros!$B$5+1,
IF(AND(OR(F900&lt;=Parámetros!$B$5,F900=0,F900=""),G900&lt;=Parámetros!$D$5),IF(OR(G900="",G900=0),Parámetros!$D$5-Parámetros!$B$5+1,G900-Parámetros!$B$5+1),
IF(AND(F900&gt;Parámetros!$B$5,OR(G900&gt;Parámetros!$D$5,G900="",G900=0)),Parámetros!$D$5-F900+1,
IF(AND(F900&gt;Parámetros!$B$5,G900&lt;=Parámetros!$D$5),G900-F900+1))))),0)
-
IF(H900=1,
COUNTIFS('Selección días no hábiles'!A:A,
IF(OR(F900=0,F900="",F900&lt;Parámetros!$B$5),"&gt;="&amp;Parámetros!$B$5,"&gt;="&amp;Listas!F900),
'Selección días no hábiles'!A:A,
IF(OR(G900=0,G900="",G900&gt;=Parámetros!$D$5),"&lt;="&amp;Parámetros!$D$5,"&lt;="&amp;Listas!G900),
'Selección días no hábiles'!C:C,"X"),0)</f>
        <v>43709</v>
      </c>
      <c r="K900" s="113">
        <f>IF(I900=1,
IF(AND(OR(F900=0,F900=""),OR(G900=0,G900="")),Parámetros!$D$8-Parámetros!$B$8+1,
IF(AND(F900&lt;=Parámetros!$B$8,OR(G900&gt;Parámetros!$D$8,G900="",G900=0)),Parámetros!$D$8-Parámetros!$B$8+1,
IF(AND(F900&lt;=Parámetros!$B$8,G900&lt;=Parámetros!$D$8),IF(OR(G900="",G900=0),Parámetros!$D$8-Parámetros!$B$8+1,G900-Parámetros!$B$8+1),
IF(AND(F900&gt;Parámetros!$B$8,OR(G900&gt;Parámetros!$D$8,G900="",G900=0)),Parámetros!$D$8-F900+1,
IF(AND(F900&gt;Parámetros!$B$8,G900&lt;=Parámetros!$D$8),G900-F900+1))))),0)
-
IF(I900=1,
COUNTIFS('Selección días no hábiles'!A:A,
IF(OR(F900=0,F900="",F900&lt;Parámetros!$B$8),"&gt;="&amp;Parámetros!$B$8,"&gt;="&amp;Listas!F900),
'Selección días no hábiles'!A:A,
IF(OR(G900=0,G900="",G900&gt;=Parámetros!$D$8),"&lt;="&amp;Parámetros!$D$8,"&lt;="&amp;Listas!G900),
'Selección días no hábiles'!C:C,"X"),0)</f>
        <v>1</v>
      </c>
    </row>
    <row r="901" spans="1:11">
      <c r="A901" s="23"/>
      <c r="B901" s="152">
        <v>13728031</v>
      </c>
      <c r="C901" s="153" t="s">
        <v>53</v>
      </c>
      <c r="D901" s="153" t="s">
        <v>90</v>
      </c>
      <c r="E901" s="154" t="s">
        <v>235</v>
      </c>
      <c r="F901" s="146">
        <v>0</v>
      </c>
      <c r="G901" s="146">
        <v>0</v>
      </c>
      <c r="H901" s="113">
        <f>+IF(AND(OR(F901="",F901=0),OR(G901="",G901=0)),1,IF(AND(OR(F901&lt;=Parámetros!$B$5,F901=0,F901=""),OR(G901&gt;Parámetros!$B$5,G901="",G901=0)),1,IF(AND(F901&gt;Parámetros!$B$5,F901&lt;=Parámetros!$D$5,OR(Listas!G901&gt;Parámetros!$B$5,G901="",G901=0)),1,0)))</f>
        <v>1</v>
      </c>
      <c r="I901" s="113">
        <f>+IF(AND(OR(F901="",F901=0),OR(G901="",G901=0)),1,IF(AND(OR(F901&lt;=Parámetros!$B$8,F901=0,F901=""),OR(G901&gt;Parámetros!$B$8,G901="",G901=0)),1,IF(AND(F901&gt;Parámetros!$B$8,F901&lt;=Parámetros!$D$8,OR(Listas!G901&gt;Parámetros!$B$8,G901="",G901=0)),1,0)))</f>
        <v>1</v>
      </c>
      <c r="J901" s="113">
        <f>IF(H901=1,
IF(AND(OR(F901=0,F901=""),OR(G901=0,G901="")),Parámetros!$D$5-Parámetros!$B$5+1,
IF(AND(OR(F901&lt;=Parámetros!$B$5,F901=0,F901=""),OR(G901&gt;Parámetros!$D$5,G901="",G901=0)),Parámetros!$D$5-Parámetros!$B$5+1,
IF(AND(OR(F901&lt;=Parámetros!$B$5,F901=0,F901=""),G901&lt;=Parámetros!$D$5),IF(OR(G901="",G901=0),Parámetros!$D$5-Parámetros!$B$5+1,G901-Parámetros!$B$5+1),
IF(AND(F901&gt;Parámetros!$B$5,OR(G901&gt;Parámetros!$D$5,G901="",G901=0)),Parámetros!$D$5-F901+1,
IF(AND(F901&gt;Parámetros!$B$5,G901&lt;=Parámetros!$D$5),G901-F901+1))))),0)
-
IF(H901=1,
COUNTIFS('Selección días no hábiles'!A:A,
IF(OR(F901=0,F901="",F901&lt;Parámetros!$B$5),"&gt;="&amp;Parámetros!$B$5,"&gt;="&amp;Listas!F901),
'Selección días no hábiles'!A:A,
IF(OR(G901=0,G901="",G901&gt;=Parámetros!$D$5),"&lt;="&amp;Parámetros!$D$5,"&lt;="&amp;Listas!G901),
'Selección días no hábiles'!C:C,"X"),0)</f>
        <v>43709</v>
      </c>
      <c r="K901" s="113">
        <f>IF(I901=1,
IF(AND(OR(F901=0,F901=""),OR(G901=0,G901="")),Parámetros!$D$8-Parámetros!$B$8+1,
IF(AND(F901&lt;=Parámetros!$B$8,OR(G901&gt;Parámetros!$D$8,G901="",G901=0)),Parámetros!$D$8-Parámetros!$B$8+1,
IF(AND(F901&lt;=Parámetros!$B$8,G901&lt;=Parámetros!$D$8),IF(OR(G901="",G901=0),Parámetros!$D$8-Parámetros!$B$8+1,G901-Parámetros!$B$8+1),
IF(AND(F901&gt;Parámetros!$B$8,OR(G901&gt;Parámetros!$D$8,G901="",G901=0)),Parámetros!$D$8-F901+1,
IF(AND(F901&gt;Parámetros!$B$8,G901&lt;=Parámetros!$D$8),G901-F901+1))))),0)
-
IF(I901=1,
COUNTIFS('Selección días no hábiles'!A:A,
IF(OR(F901=0,F901="",F901&lt;Parámetros!$B$8),"&gt;="&amp;Parámetros!$B$8,"&gt;="&amp;Listas!F901),
'Selección días no hábiles'!A:A,
IF(OR(G901=0,G901="",G901&gt;=Parámetros!$D$8),"&lt;="&amp;Parámetros!$D$8,"&lt;="&amp;Listas!G901),
'Selección días no hábiles'!C:C,"X"),0)</f>
        <v>1</v>
      </c>
    </row>
    <row r="902" spans="1:11">
      <c r="A902" s="23"/>
      <c r="B902" s="152">
        <v>16640703</v>
      </c>
      <c r="C902" s="153" t="s">
        <v>1064</v>
      </c>
      <c r="D902" s="153" t="s">
        <v>2086</v>
      </c>
      <c r="E902" s="154" t="s">
        <v>235</v>
      </c>
      <c r="F902" s="146">
        <v>0</v>
      </c>
      <c r="G902" s="146">
        <v>0</v>
      </c>
      <c r="H902" s="113">
        <f>+IF(AND(OR(F902="",F902=0),OR(G902="",G902=0)),1,IF(AND(OR(F902&lt;=Parámetros!$B$5,F902=0,F902=""),OR(G902&gt;Parámetros!$B$5,G902="",G902=0)),1,IF(AND(F902&gt;Parámetros!$B$5,F902&lt;=Parámetros!$D$5,OR(Listas!G902&gt;Parámetros!$B$5,G902="",G902=0)),1,0)))</f>
        <v>1</v>
      </c>
      <c r="I902" s="113">
        <f>+IF(AND(OR(F902="",F902=0),OR(G902="",G902=0)),1,IF(AND(OR(F902&lt;=Parámetros!$B$8,F902=0,F902=""),OR(G902&gt;Parámetros!$B$8,G902="",G902=0)),1,IF(AND(F902&gt;Parámetros!$B$8,F902&lt;=Parámetros!$D$8,OR(Listas!G902&gt;Parámetros!$B$8,G902="",G902=0)),1,0)))</f>
        <v>1</v>
      </c>
      <c r="J902" s="113">
        <f>IF(H902=1,
IF(AND(OR(F902=0,F902=""),OR(G902=0,G902="")),Parámetros!$D$5-Parámetros!$B$5+1,
IF(AND(OR(F902&lt;=Parámetros!$B$5,F902=0,F902=""),OR(G902&gt;Parámetros!$D$5,G902="",G902=0)),Parámetros!$D$5-Parámetros!$B$5+1,
IF(AND(OR(F902&lt;=Parámetros!$B$5,F902=0,F902=""),G902&lt;=Parámetros!$D$5),IF(OR(G902="",G902=0),Parámetros!$D$5-Parámetros!$B$5+1,G902-Parámetros!$B$5+1),
IF(AND(F902&gt;Parámetros!$B$5,OR(G902&gt;Parámetros!$D$5,G902="",G902=0)),Parámetros!$D$5-F902+1,
IF(AND(F902&gt;Parámetros!$B$5,G902&lt;=Parámetros!$D$5),G902-F902+1))))),0)
-
IF(H902=1,
COUNTIFS('Selección días no hábiles'!A:A,
IF(OR(F902=0,F902="",F902&lt;Parámetros!$B$5),"&gt;="&amp;Parámetros!$B$5,"&gt;="&amp;Listas!F902),
'Selección días no hábiles'!A:A,
IF(OR(G902=0,G902="",G902&gt;=Parámetros!$D$5),"&lt;="&amp;Parámetros!$D$5,"&lt;="&amp;Listas!G902),
'Selección días no hábiles'!C:C,"X"),0)</f>
        <v>43709</v>
      </c>
      <c r="K902" s="113">
        <f>IF(I902=1,
IF(AND(OR(F902=0,F902=""),OR(G902=0,G902="")),Parámetros!$D$8-Parámetros!$B$8+1,
IF(AND(F902&lt;=Parámetros!$B$8,OR(G902&gt;Parámetros!$D$8,G902="",G902=0)),Parámetros!$D$8-Parámetros!$B$8+1,
IF(AND(F902&lt;=Parámetros!$B$8,G902&lt;=Parámetros!$D$8),IF(OR(G902="",G902=0),Parámetros!$D$8-Parámetros!$B$8+1,G902-Parámetros!$B$8+1),
IF(AND(F902&gt;Parámetros!$B$8,OR(G902&gt;Parámetros!$D$8,G902="",G902=0)),Parámetros!$D$8-F902+1,
IF(AND(F902&gt;Parámetros!$B$8,G902&lt;=Parámetros!$D$8),G902-F902+1))))),0)
-
IF(I902=1,
COUNTIFS('Selección días no hábiles'!A:A,
IF(OR(F902=0,F902="",F902&lt;Parámetros!$B$8),"&gt;="&amp;Parámetros!$B$8,"&gt;="&amp;Listas!F902),
'Selección días no hábiles'!A:A,
IF(OR(G902=0,G902="",G902&gt;=Parámetros!$D$8),"&lt;="&amp;Parámetros!$D$8,"&lt;="&amp;Listas!G902),
'Selección días no hábiles'!C:C,"X"),0)</f>
        <v>1</v>
      </c>
    </row>
    <row r="903" spans="1:11">
      <c r="A903" s="23"/>
      <c r="B903" s="152">
        <v>34163764</v>
      </c>
      <c r="C903" s="153" t="s">
        <v>1065</v>
      </c>
      <c r="D903" s="153" t="s">
        <v>2087</v>
      </c>
      <c r="E903" s="154" t="s">
        <v>235</v>
      </c>
      <c r="F903" s="146">
        <v>0</v>
      </c>
      <c r="G903" s="146">
        <v>0</v>
      </c>
      <c r="H903" s="113">
        <f>+IF(AND(OR(F903="",F903=0),OR(G903="",G903=0)),1,IF(AND(OR(F903&lt;=Parámetros!$B$5,F903=0,F903=""),OR(G903&gt;Parámetros!$B$5,G903="",G903=0)),1,IF(AND(F903&gt;Parámetros!$B$5,F903&lt;=Parámetros!$D$5,OR(Listas!G903&gt;Parámetros!$B$5,G903="",G903=0)),1,0)))</f>
        <v>1</v>
      </c>
      <c r="I903" s="113">
        <f>+IF(AND(OR(F903="",F903=0),OR(G903="",G903=0)),1,IF(AND(OR(F903&lt;=Parámetros!$B$8,F903=0,F903=""),OR(G903&gt;Parámetros!$B$8,G903="",G903=0)),1,IF(AND(F903&gt;Parámetros!$B$8,F903&lt;=Parámetros!$D$8,OR(Listas!G903&gt;Parámetros!$B$8,G903="",G903=0)),1,0)))</f>
        <v>1</v>
      </c>
      <c r="J903" s="113">
        <f>IF(H903=1,
IF(AND(OR(F903=0,F903=""),OR(G903=0,G903="")),Parámetros!$D$5-Parámetros!$B$5+1,
IF(AND(OR(F903&lt;=Parámetros!$B$5,F903=0,F903=""),OR(G903&gt;Parámetros!$D$5,G903="",G903=0)),Parámetros!$D$5-Parámetros!$B$5+1,
IF(AND(OR(F903&lt;=Parámetros!$B$5,F903=0,F903=""),G903&lt;=Parámetros!$D$5),IF(OR(G903="",G903=0),Parámetros!$D$5-Parámetros!$B$5+1,G903-Parámetros!$B$5+1),
IF(AND(F903&gt;Parámetros!$B$5,OR(G903&gt;Parámetros!$D$5,G903="",G903=0)),Parámetros!$D$5-F903+1,
IF(AND(F903&gt;Parámetros!$B$5,G903&lt;=Parámetros!$D$5),G903-F903+1))))),0)
-
IF(H903=1,
COUNTIFS('Selección días no hábiles'!A:A,
IF(OR(F903=0,F903="",F903&lt;Parámetros!$B$5),"&gt;="&amp;Parámetros!$B$5,"&gt;="&amp;Listas!F903),
'Selección días no hábiles'!A:A,
IF(OR(G903=0,G903="",G903&gt;=Parámetros!$D$5),"&lt;="&amp;Parámetros!$D$5,"&lt;="&amp;Listas!G903),
'Selección días no hábiles'!C:C,"X"),0)</f>
        <v>43709</v>
      </c>
      <c r="K903" s="113">
        <f>IF(I903=1,
IF(AND(OR(F903=0,F903=""),OR(G903=0,G903="")),Parámetros!$D$8-Parámetros!$B$8+1,
IF(AND(F903&lt;=Parámetros!$B$8,OR(G903&gt;Parámetros!$D$8,G903="",G903=0)),Parámetros!$D$8-Parámetros!$B$8+1,
IF(AND(F903&lt;=Parámetros!$B$8,G903&lt;=Parámetros!$D$8),IF(OR(G903="",G903=0),Parámetros!$D$8-Parámetros!$B$8+1,G903-Parámetros!$B$8+1),
IF(AND(F903&gt;Parámetros!$B$8,OR(G903&gt;Parámetros!$D$8,G903="",G903=0)),Parámetros!$D$8-F903+1,
IF(AND(F903&gt;Parámetros!$B$8,G903&lt;=Parámetros!$D$8),G903-F903+1))))),0)
-
IF(I903=1,
COUNTIFS('Selección días no hábiles'!A:A,
IF(OR(F903=0,F903="",F903&lt;Parámetros!$B$8),"&gt;="&amp;Parámetros!$B$8,"&gt;="&amp;Listas!F903),
'Selección días no hábiles'!A:A,
IF(OR(G903=0,G903="",G903&gt;=Parámetros!$D$8),"&lt;="&amp;Parámetros!$D$8,"&lt;="&amp;Listas!G903),
'Selección días no hábiles'!C:C,"X"),0)</f>
        <v>1</v>
      </c>
    </row>
    <row r="904" spans="1:11">
      <c r="A904" s="23"/>
      <c r="B904" s="152">
        <v>10523146</v>
      </c>
      <c r="C904" s="153" t="s">
        <v>379</v>
      </c>
      <c r="D904" s="153" t="s">
        <v>2088</v>
      </c>
      <c r="E904" s="154" t="s">
        <v>235</v>
      </c>
      <c r="F904" s="146">
        <v>0</v>
      </c>
      <c r="G904" s="146">
        <v>0</v>
      </c>
      <c r="H904" s="113">
        <f>+IF(AND(OR(F904="",F904=0),OR(G904="",G904=0)),1,IF(AND(OR(F904&lt;=Parámetros!$B$5,F904=0,F904=""),OR(G904&gt;Parámetros!$B$5,G904="",G904=0)),1,IF(AND(F904&gt;Parámetros!$B$5,F904&lt;=Parámetros!$D$5,OR(Listas!G904&gt;Parámetros!$B$5,G904="",G904=0)),1,0)))</f>
        <v>1</v>
      </c>
      <c r="I904" s="113">
        <f>+IF(AND(OR(F904="",F904=0),OR(G904="",G904=0)),1,IF(AND(OR(F904&lt;=Parámetros!$B$8,F904=0,F904=""),OR(G904&gt;Parámetros!$B$8,G904="",G904=0)),1,IF(AND(F904&gt;Parámetros!$B$8,F904&lt;=Parámetros!$D$8,OR(Listas!G904&gt;Parámetros!$B$8,G904="",G904=0)),1,0)))</f>
        <v>1</v>
      </c>
      <c r="J904" s="113">
        <f>IF(H904=1,
IF(AND(OR(F904=0,F904=""),OR(G904=0,G904="")),Parámetros!$D$5-Parámetros!$B$5+1,
IF(AND(OR(F904&lt;=Parámetros!$B$5,F904=0,F904=""),OR(G904&gt;Parámetros!$D$5,G904="",G904=0)),Parámetros!$D$5-Parámetros!$B$5+1,
IF(AND(OR(F904&lt;=Parámetros!$B$5,F904=0,F904=""),G904&lt;=Parámetros!$D$5),IF(OR(G904="",G904=0),Parámetros!$D$5-Parámetros!$B$5+1,G904-Parámetros!$B$5+1),
IF(AND(F904&gt;Parámetros!$B$5,OR(G904&gt;Parámetros!$D$5,G904="",G904=0)),Parámetros!$D$5-F904+1,
IF(AND(F904&gt;Parámetros!$B$5,G904&lt;=Parámetros!$D$5),G904-F904+1))))),0)
-
IF(H904=1,
COUNTIFS('Selección días no hábiles'!A:A,
IF(OR(F904=0,F904="",F904&lt;Parámetros!$B$5),"&gt;="&amp;Parámetros!$B$5,"&gt;="&amp;Listas!F904),
'Selección días no hábiles'!A:A,
IF(OR(G904=0,G904="",G904&gt;=Parámetros!$D$5),"&lt;="&amp;Parámetros!$D$5,"&lt;="&amp;Listas!G904),
'Selección días no hábiles'!C:C,"X"),0)</f>
        <v>43709</v>
      </c>
      <c r="K904" s="113">
        <f>IF(I904=1,
IF(AND(OR(F904=0,F904=""),OR(G904=0,G904="")),Parámetros!$D$8-Parámetros!$B$8+1,
IF(AND(F904&lt;=Parámetros!$B$8,OR(G904&gt;Parámetros!$D$8,G904="",G904=0)),Parámetros!$D$8-Parámetros!$B$8+1,
IF(AND(F904&lt;=Parámetros!$B$8,G904&lt;=Parámetros!$D$8),IF(OR(G904="",G904=0),Parámetros!$D$8-Parámetros!$B$8+1,G904-Parámetros!$B$8+1),
IF(AND(F904&gt;Parámetros!$B$8,OR(G904&gt;Parámetros!$D$8,G904="",G904=0)),Parámetros!$D$8-F904+1,
IF(AND(F904&gt;Parámetros!$B$8,G904&lt;=Parámetros!$D$8),G904-F904+1))))),0)
-
IF(I904=1,
COUNTIFS('Selección días no hábiles'!A:A,
IF(OR(F904=0,F904="",F904&lt;Parámetros!$B$8),"&gt;="&amp;Parámetros!$B$8,"&gt;="&amp;Listas!F904),
'Selección días no hábiles'!A:A,
IF(OR(G904=0,G904="",G904&gt;=Parámetros!$D$8),"&lt;="&amp;Parámetros!$D$8,"&lt;="&amp;Listas!G904),
'Selección días no hábiles'!C:C,"X"),0)</f>
        <v>1</v>
      </c>
    </row>
    <row r="905" spans="1:11">
      <c r="A905" s="23"/>
      <c r="B905" s="152">
        <v>28973662</v>
      </c>
      <c r="C905" s="153" t="s">
        <v>1066</v>
      </c>
      <c r="D905" s="153" t="s">
        <v>1417</v>
      </c>
      <c r="E905" s="154" t="s">
        <v>235</v>
      </c>
      <c r="F905" s="146">
        <v>0</v>
      </c>
      <c r="G905" s="146">
        <v>0</v>
      </c>
      <c r="H905" s="113">
        <f>+IF(AND(OR(F905="",F905=0),OR(G905="",G905=0)),1,IF(AND(OR(F905&lt;=Parámetros!$B$5,F905=0,F905=""),OR(G905&gt;Parámetros!$B$5,G905="",G905=0)),1,IF(AND(F905&gt;Parámetros!$B$5,F905&lt;=Parámetros!$D$5,OR(Listas!G905&gt;Parámetros!$B$5,G905="",G905=0)),1,0)))</f>
        <v>1</v>
      </c>
      <c r="I905" s="113">
        <f>+IF(AND(OR(F905="",F905=0),OR(G905="",G905=0)),1,IF(AND(OR(F905&lt;=Parámetros!$B$8,F905=0,F905=""),OR(G905&gt;Parámetros!$B$8,G905="",G905=0)),1,IF(AND(F905&gt;Parámetros!$B$8,F905&lt;=Parámetros!$D$8,OR(Listas!G905&gt;Parámetros!$B$8,G905="",G905=0)),1,0)))</f>
        <v>1</v>
      </c>
      <c r="J905" s="113">
        <f>IF(H905=1,
IF(AND(OR(F905=0,F905=""),OR(G905=0,G905="")),Parámetros!$D$5-Parámetros!$B$5+1,
IF(AND(OR(F905&lt;=Parámetros!$B$5,F905=0,F905=""),OR(G905&gt;Parámetros!$D$5,G905="",G905=0)),Parámetros!$D$5-Parámetros!$B$5+1,
IF(AND(OR(F905&lt;=Parámetros!$B$5,F905=0,F905=""),G905&lt;=Parámetros!$D$5),IF(OR(G905="",G905=0),Parámetros!$D$5-Parámetros!$B$5+1,G905-Parámetros!$B$5+1),
IF(AND(F905&gt;Parámetros!$B$5,OR(G905&gt;Parámetros!$D$5,G905="",G905=0)),Parámetros!$D$5-F905+1,
IF(AND(F905&gt;Parámetros!$B$5,G905&lt;=Parámetros!$D$5),G905-F905+1))))),0)
-
IF(H905=1,
COUNTIFS('Selección días no hábiles'!A:A,
IF(OR(F905=0,F905="",F905&lt;Parámetros!$B$5),"&gt;="&amp;Parámetros!$B$5,"&gt;="&amp;Listas!F905),
'Selección días no hábiles'!A:A,
IF(OR(G905=0,G905="",G905&gt;=Parámetros!$D$5),"&lt;="&amp;Parámetros!$D$5,"&lt;="&amp;Listas!G905),
'Selección días no hábiles'!C:C,"X"),0)</f>
        <v>43709</v>
      </c>
      <c r="K905" s="113">
        <f>IF(I905=1,
IF(AND(OR(F905=0,F905=""),OR(G905=0,G905="")),Parámetros!$D$8-Parámetros!$B$8+1,
IF(AND(F905&lt;=Parámetros!$B$8,OR(G905&gt;Parámetros!$D$8,G905="",G905=0)),Parámetros!$D$8-Parámetros!$B$8+1,
IF(AND(F905&lt;=Parámetros!$B$8,G905&lt;=Parámetros!$D$8),IF(OR(G905="",G905=0),Parámetros!$D$8-Parámetros!$B$8+1,G905-Parámetros!$B$8+1),
IF(AND(F905&gt;Parámetros!$B$8,OR(G905&gt;Parámetros!$D$8,G905="",G905=0)),Parámetros!$D$8-F905+1,
IF(AND(F905&gt;Parámetros!$B$8,G905&lt;=Parámetros!$D$8),G905-F905+1))))),0)
-
IF(I905=1,
COUNTIFS('Selección días no hábiles'!A:A,
IF(OR(F905=0,F905="",F905&lt;Parámetros!$B$8),"&gt;="&amp;Parámetros!$B$8,"&gt;="&amp;Listas!F905),
'Selección días no hábiles'!A:A,
IF(OR(G905=0,G905="",G905&gt;=Parámetros!$D$8),"&lt;="&amp;Parámetros!$D$8,"&lt;="&amp;Listas!G905),
'Selección días no hábiles'!C:C,"X"),0)</f>
        <v>1</v>
      </c>
    </row>
    <row r="906" spans="1:11">
      <c r="A906" s="23"/>
      <c r="B906" s="152">
        <v>11316393</v>
      </c>
      <c r="C906" s="153" t="s">
        <v>1067</v>
      </c>
      <c r="D906" s="153" t="s">
        <v>80</v>
      </c>
      <c r="E906" s="154" t="s">
        <v>235</v>
      </c>
      <c r="F906" s="146">
        <v>0</v>
      </c>
      <c r="G906" s="146">
        <v>0</v>
      </c>
      <c r="H906" s="113">
        <f>+IF(AND(OR(F906="",F906=0),OR(G906="",G906=0)),1,IF(AND(OR(F906&lt;=Parámetros!$B$5,F906=0,F906=""),OR(G906&gt;Parámetros!$B$5,G906="",G906=0)),1,IF(AND(F906&gt;Parámetros!$B$5,F906&lt;=Parámetros!$D$5,OR(Listas!G906&gt;Parámetros!$B$5,G906="",G906=0)),1,0)))</f>
        <v>1</v>
      </c>
      <c r="I906" s="113">
        <f>+IF(AND(OR(F906="",F906=0),OR(G906="",G906=0)),1,IF(AND(OR(F906&lt;=Parámetros!$B$8,F906=0,F906=""),OR(G906&gt;Parámetros!$B$8,G906="",G906=0)),1,IF(AND(F906&gt;Parámetros!$B$8,F906&lt;=Parámetros!$D$8,OR(Listas!G906&gt;Parámetros!$B$8,G906="",G906=0)),1,0)))</f>
        <v>1</v>
      </c>
      <c r="J906" s="113">
        <f>IF(H906=1,
IF(AND(OR(F906=0,F906=""),OR(G906=0,G906="")),Parámetros!$D$5-Parámetros!$B$5+1,
IF(AND(OR(F906&lt;=Parámetros!$B$5,F906=0,F906=""),OR(G906&gt;Parámetros!$D$5,G906="",G906=0)),Parámetros!$D$5-Parámetros!$B$5+1,
IF(AND(OR(F906&lt;=Parámetros!$B$5,F906=0,F906=""),G906&lt;=Parámetros!$D$5),IF(OR(G906="",G906=0),Parámetros!$D$5-Parámetros!$B$5+1,G906-Parámetros!$B$5+1),
IF(AND(F906&gt;Parámetros!$B$5,OR(G906&gt;Parámetros!$D$5,G906="",G906=0)),Parámetros!$D$5-F906+1,
IF(AND(F906&gt;Parámetros!$B$5,G906&lt;=Parámetros!$D$5),G906-F906+1))))),0)
-
IF(H906=1,
COUNTIFS('Selección días no hábiles'!A:A,
IF(OR(F906=0,F906="",F906&lt;Parámetros!$B$5),"&gt;="&amp;Parámetros!$B$5,"&gt;="&amp;Listas!F906),
'Selección días no hábiles'!A:A,
IF(OR(G906=0,G906="",G906&gt;=Parámetros!$D$5),"&lt;="&amp;Parámetros!$D$5,"&lt;="&amp;Listas!G906),
'Selección días no hábiles'!C:C,"X"),0)</f>
        <v>43709</v>
      </c>
      <c r="K906" s="113">
        <f>IF(I906=1,
IF(AND(OR(F906=0,F906=""),OR(G906=0,G906="")),Parámetros!$D$8-Parámetros!$B$8+1,
IF(AND(F906&lt;=Parámetros!$B$8,OR(G906&gt;Parámetros!$D$8,G906="",G906=0)),Parámetros!$D$8-Parámetros!$B$8+1,
IF(AND(F906&lt;=Parámetros!$B$8,G906&lt;=Parámetros!$D$8),IF(OR(G906="",G906=0),Parámetros!$D$8-Parámetros!$B$8+1,G906-Parámetros!$B$8+1),
IF(AND(F906&gt;Parámetros!$B$8,OR(G906&gt;Parámetros!$D$8,G906="",G906=0)),Parámetros!$D$8-F906+1,
IF(AND(F906&gt;Parámetros!$B$8,G906&lt;=Parámetros!$D$8),G906-F906+1))))),0)
-
IF(I906=1,
COUNTIFS('Selección días no hábiles'!A:A,
IF(OR(F906=0,F906="",F906&lt;Parámetros!$B$8),"&gt;="&amp;Parámetros!$B$8,"&gt;="&amp;Listas!F906),
'Selección días no hábiles'!A:A,
IF(OR(G906=0,G906="",G906&gt;=Parámetros!$D$8),"&lt;="&amp;Parámetros!$D$8,"&lt;="&amp;Listas!G906),
'Selección días no hábiles'!C:C,"X"),0)</f>
        <v>1</v>
      </c>
    </row>
    <row r="907" spans="1:11">
      <c r="A907" s="23"/>
      <c r="B907" s="152">
        <v>37224479</v>
      </c>
      <c r="C907" s="153" t="s">
        <v>1068</v>
      </c>
      <c r="D907" s="153" t="s">
        <v>2089</v>
      </c>
      <c r="E907" s="154" t="s">
        <v>235</v>
      </c>
      <c r="F907" s="146">
        <v>0</v>
      </c>
      <c r="G907" s="146">
        <v>0</v>
      </c>
      <c r="H907" s="113">
        <f>+IF(AND(OR(F907="",F907=0),OR(G907="",G907=0)),1,IF(AND(OR(F907&lt;=Parámetros!$B$5,F907=0,F907=""),OR(G907&gt;Parámetros!$B$5,G907="",G907=0)),1,IF(AND(F907&gt;Parámetros!$B$5,F907&lt;=Parámetros!$D$5,OR(Listas!G907&gt;Parámetros!$B$5,G907="",G907=0)),1,0)))</f>
        <v>1</v>
      </c>
      <c r="I907" s="113">
        <f>+IF(AND(OR(F907="",F907=0),OR(G907="",G907=0)),1,IF(AND(OR(F907&lt;=Parámetros!$B$8,F907=0,F907=""),OR(G907&gt;Parámetros!$B$8,G907="",G907=0)),1,IF(AND(F907&gt;Parámetros!$B$8,F907&lt;=Parámetros!$D$8,OR(Listas!G907&gt;Parámetros!$B$8,G907="",G907=0)),1,0)))</f>
        <v>1</v>
      </c>
      <c r="J907" s="113">
        <f>IF(H907=1,
IF(AND(OR(F907=0,F907=""),OR(G907=0,G907="")),Parámetros!$D$5-Parámetros!$B$5+1,
IF(AND(OR(F907&lt;=Parámetros!$B$5,F907=0,F907=""),OR(G907&gt;Parámetros!$D$5,G907="",G907=0)),Parámetros!$D$5-Parámetros!$B$5+1,
IF(AND(OR(F907&lt;=Parámetros!$B$5,F907=0,F907=""),G907&lt;=Parámetros!$D$5),IF(OR(G907="",G907=0),Parámetros!$D$5-Parámetros!$B$5+1,G907-Parámetros!$B$5+1),
IF(AND(F907&gt;Parámetros!$B$5,OR(G907&gt;Parámetros!$D$5,G907="",G907=0)),Parámetros!$D$5-F907+1,
IF(AND(F907&gt;Parámetros!$B$5,G907&lt;=Parámetros!$D$5),G907-F907+1))))),0)
-
IF(H907=1,
COUNTIFS('Selección días no hábiles'!A:A,
IF(OR(F907=0,F907="",F907&lt;Parámetros!$B$5),"&gt;="&amp;Parámetros!$B$5,"&gt;="&amp;Listas!F907),
'Selección días no hábiles'!A:A,
IF(OR(G907=0,G907="",G907&gt;=Parámetros!$D$5),"&lt;="&amp;Parámetros!$D$5,"&lt;="&amp;Listas!G907),
'Selección días no hábiles'!C:C,"X"),0)</f>
        <v>43709</v>
      </c>
      <c r="K907" s="113">
        <f>IF(I907=1,
IF(AND(OR(F907=0,F907=""),OR(G907=0,G907="")),Parámetros!$D$8-Parámetros!$B$8+1,
IF(AND(F907&lt;=Parámetros!$B$8,OR(G907&gt;Parámetros!$D$8,G907="",G907=0)),Parámetros!$D$8-Parámetros!$B$8+1,
IF(AND(F907&lt;=Parámetros!$B$8,G907&lt;=Parámetros!$D$8),IF(OR(G907="",G907=0),Parámetros!$D$8-Parámetros!$B$8+1,G907-Parámetros!$B$8+1),
IF(AND(F907&gt;Parámetros!$B$8,OR(G907&gt;Parámetros!$D$8,G907="",G907=0)),Parámetros!$D$8-F907+1,
IF(AND(F907&gt;Parámetros!$B$8,G907&lt;=Parámetros!$D$8),G907-F907+1))))),0)
-
IF(I907=1,
COUNTIFS('Selección días no hábiles'!A:A,
IF(OR(F907=0,F907="",F907&lt;Parámetros!$B$8),"&gt;="&amp;Parámetros!$B$8,"&gt;="&amp;Listas!F907),
'Selección días no hábiles'!A:A,
IF(OR(G907=0,G907="",G907&gt;=Parámetros!$D$8),"&lt;="&amp;Parámetros!$D$8,"&lt;="&amp;Listas!G907),
'Selección días no hábiles'!C:C,"X"),0)</f>
        <v>1</v>
      </c>
    </row>
    <row r="908" spans="1:11">
      <c r="A908" s="23"/>
      <c r="B908" s="152">
        <v>12488850</v>
      </c>
      <c r="C908" s="153" t="s">
        <v>1069</v>
      </c>
      <c r="D908" s="153" t="s">
        <v>2090</v>
      </c>
      <c r="E908" s="154" t="s">
        <v>235</v>
      </c>
      <c r="F908" s="146">
        <v>0</v>
      </c>
      <c r="G908" s="146">
        <v>0</v>
      </c>
      <c r="H908" s="113">
        <f>+IF(AND(OR(F908="",F908=0),OR(G908="",G908=0)),1,IF(AND(OR(F908&lt;=Parámetros!$B$5,F908=0,F908=""),OR(G908&gt;Parámetros!$B$5,G908="",G908=0)),1,IF(AND(F908&gt;Parámetros!$B$5,F908&lt;=Parámetros!$D$5,OR(Listas!G908&gt;Parámetros!$B$5,G908="",G908=0)),1,0)))</f>
        <v>1</v>
      </c>
      <c r="I908" s="113">
        <f>+IF(AND(OR(F908="",F908=0),OR(G908="",G908=0)),1,IF(AND(OR(F908&lt;=Parámetros!$B$8,F908=0,F908=""),OR(G908&gt;Parámetros!$B$8,G908="",G908=0)),1,IF(AND(F908&gt;Parámetros!$B$8,F908&lt;=Parámetros!$D$8,OR(Listas!G908&gt;Parámetros!$B$8,G908="",G908=0)),1,0)))</f>
        <v>1</v>
      </c>
      <c r="J908" s="113">
        <f>IF(H908=1,
IF(AND(OR(F908=0,F908=""),OR(G908=0,G908="")),Parámetros!$D$5-Parámetros!$B$5+1,
IF(AND(OR(F908&lt;=Parámetros!$B$5,F908=0,F908=""),OR(G908&gt;Parámetros!$D$5,G908="",G908=0)),Parámetros!$D$5-Parámetros!$B$5+1,
IF(AND(OR(F908&lt;=Parámetros!$B$5,F908=0,F908=""),G908&lt;=Parámetros!$D$5),IF(OR(G908="",G908=0),Parámetros!$D$5-Parámetros!$B$5+1,G908-Parámetros!$B$5+1),
IF(AND(F908&gt;Parámetros!$B$5,OR(G908&gt;Parámetros!$D$5,G908="",G908=0)),Parámetros!$D$5-F908+1,
IF(AND(F908&gt;Parámetros!$B$5,G908&lt;=Parámetros!$D$5),G908-F908+1))))),0)
-
IF(H908=1,
COUNTIFS('Selección días no hábiles'!A:A,
IF(OR(F908=0,F908="",F908&lt;Parámetros!$B$5),"&gt;="&amp;Parámetros!$B$5,"&gt;="&amp;Listas!F908),
'Selección días no hábiles'!A:A,
IF(OR(G908=0,G908="",G908&gt;=Parámetros!$D$5),"&lt;="&amp;Parámetros!$D$5,"&lt;="&amp;Listas!G908),
'Selección días no hábiles'!C:C,"X"),0)</f>
        <v>43709</v>
      </c>
      <c r="K908" s="113">
        <f>IF(I908=1,
IF(AND(OR(F908=0,F908=""),OR(G908=0,G908="")),Parámetros!$D$8-Parámetros!$B$8+1,
IF(AND(F908&lt;=Parámetros!$B$8,OR(G908&gt;Parámetros!$D$8,G908="",G908=0)),Parámetros!$D$8-Parámetros!$B$8+1,
IF(AND(F908&lt;=Parámetros!$B$8,G908&lt;=Parámetros!$D$8),IF(OR(G908="",G908=0),Parámetros!$D$8-Parámetros!$B$8+1,G908-Parámetros!$B$8+1),
IF(AND(F908&gt;Parámetros!$B$8,OR(G908&gt;Parámetros!$D$8,G908="",G908=0)),Parámetros!$D$8-F908+1,
IF(AND(F908&gt;Parámetros!$B$8,G908&lt;=Parámetros!$D$8),G908-F908+1))))),0)
-
IF(I908=1,
COUNTIFS('Selección días no hábiles'!A:A,
IF(OR(F908=0,F908="",F908&lt;Parámetros!$B$8),"&gt;="&amp;Parámetros!$B$8,"&gt;="&amp;Listas!F908),
'Selección días no hábiles'!A:A,
IF(OR(G908=0,G908="",G908&gt;=Parámetros!$D$8),"&lt;="&amp;Parámetros!$D$8,"&lt;="&amp;Listas!G908),
'Selección días no hábiles'!C:C,"X"),0)</f>
        <v>1</v>
      </c>
    </row>
    <row r="909" spans="1:11">
      <c r="A909" s="23"/>
      <c r="B909" s="152">
        <v>33363611</v>
      </c>
      <c r="C909" s="153" t="s">
        <v>1070</v>
      </c>
      <c r="D909" s="153" t="s">
        <v>1911</v>
      </c>
      <c r="E909" s="154" t="s">
        <v>235</v>
      </c>
      <c r="F909" s="146">
        <v>0</v>
      </c>
      <c r="G909" s="146">
        <v>0</v>
      </c>
      <c r="H909" s="113">
        <f>+IF(AND(OR(F909="",F909=0),OR(G909="",G909=0)),1,IF(AND(OR(F909&lt;=Parámetros!$B$5,F909=0,F909=""),OR(G909&gt;Parámetros!$B$5,G909="",G909=0)),1,IF(AND(F909&gt;Parámetros!$B$5,F909&lt;=Parámetros!$D$5,OR(Listas!G909&gt;Parámetros!$B$5,G909="",G909=0)),1,0)))</f>
        <v>1</v>
      </c>
      <c r="I909" s="113">
        <f>+IF(AND(OR(F909="",F909=0),OR(G909="",G909=0)),1,IF(AND(OR(F909&lt;=Parámetros!$B$8,F909=0,F909=""),OR(G909&gt;Parámetros!$B$8,G909="",G909=0)),1,IF(AND(F909&gt;Parámetros!$B$8,F909&lt;=Parámetros!$D$8,OR(Listas!G909&gt;Parámetros!$B$8,G909="",G909=0)),1,0)))</f>
        <v>1</v>
      </c>
      <c r="J909" s="113">
        <f>IF(H909=1,
IF(AND(OR(F909=0,F909=""),OR(G909=0,G909="")),Parámetros!$D$5-Parámetros!$B$5+1,
IF(AND(OR(F909&lt;=Parámetros!$B$5,F909=0,F909=""),OR(G909&gt;Parámetros!$D$5,G909="",G909=0)),Parámetros!$D$5-Parámetros!$B$5+1,
IF(AND(OR(F909&lt;=Parámetros!$B$5,F909=0,F909=""),G909&lt;=Parámetros!$D$5),IF(OR(G909="",G909=0),Parámetros!$D$5-Parámetros!$B$5+1,G909-Parámetros!$B$5+1),
IF(AND(F909&gt;Parámetros!$B$5,OR(G909&gt;Parámetros!$D$5,G909="",G909=0)),Parámetros!$D$5-F909+1,
IF(AND(F909&gt;Parámetros!$B$5,G909&lt;=Parámetros!$D$5),G909-F909+1))))),0)
-
IF(H909=1,
COUNTIFS('Selección días no hábiles'!A:A,
IF(OR(F909=0,F909="",F909&lt;Parámetros!$B$5),"&gt;="&amp;Parámetros!$B$5,"&gt;="&amp;Listas!F909),
'Selección días no hábiles'!A:A,
IF(OR(G909=0,G909="",G909&gt;=Parámetros!$D$5),"&lt;="&amp;Parámetros!$D$5,"&lt;="&amp;Listas!G909),
'Selección días no hábiles'!C:C,"X"),0)</f>
        <v>43709</v>
      </c>
      <c r="K909" s="113">
        <f>IF(I909=1,
IF(AND(OR(F909=0,F909=""),OR(G909=0,G909="")),Parámetros!$D$8-Parámetros!$B$8+1,
IF(AND(F909&lt;=Parámetros!$B$8,OR(G909&gt;Parámetros!$D$8,G909="",G909=0)),Parámetros!$D$8-Parámetros!$B$8+1,
IF(AND(F909&lt;=Parámetros!$B$8,G909&lt;=Parámetros!$D$8),IF(OR(G909="",G909=0),Parámetros!$D$8-Parámetros!$B$8+1,G909-Parámetros!$B$8+1),
IF(AND(F909&gt;Parámetros!$B$8,OR(G909&gt;Parámetros!$D$8,G909="",G909=0)),Parámetros!$D$8-F909+1,
IF(AND(F909&gt;Parámetros!$B$8,G909&lt;=Parámetros!$D$8),G909-F909+1))))),0)
-
IF(I909=1,
COUNTIFS('Selección días no hábiles'!A:A,
IF(OR(F909=0,F909="",F909&lt;Parámetros!$B$8),"&gt;="&amp;Parámetros!$B$8,"&gt;="&amp;Listas!F909),
'Selección días no hábiles'!A:A,
IF(OR(G909=0,G909="",G909&gt;=Parámetros!$D$8),"&lt;="&amp;Parámetros!$D$8,"&lt;="&amp;Listas!G909),
'Selección días no hábiles'!C:C,"X"),0)</f>
        <v>1</v>
      </c>
    </row>
    <row r="910" spans="1:11">
      <c r="A910" s="23"/>
      <c r="B910" s="152">
        <v>31786475</v>
      </c>
      <c r="C910" s="153" t="s">
        <v>49</v>
      </c>
      <c r="D910" s="153" t="s">
        <v>2091</v>
      </c>
      <c r="E910" s="154" t="s">
        <v>235</v>
      </c>
      <c r="F910" s="146">
        <v>0</v>
      </c>
      <c r="G910" s="146">
        <v>0</v>
      </c>
      <c r="H910" s="113">
        <f>+IF(AND(OR(F910="",F910=0),OR(G910="",G910=0)),1,IF(AND(OR(F910&lt;=Parámetros!$B$5,F910=0,F910=""),OR(G910&gt;Parámetros!$B$5,G910="",G910=0)),1,IF(AND(F910&gt;Parámetros!$B$5,F910&lt;=Parámetros!$D$5,OR(Listas!G910&gt;Parámetros!$B$5,G910="",G910=0)),1,0)))</f>
        <v>1</v>
      </c>
      <c r="I910" s="113">
        <f>+IF(AND(OR(F910="",F910=0),OR(G910="",G910=0)),1,IF(AND(OR(F910&lt;=Parámetros!$B$8,F910=0,F910=""),OR(G910&gt;Parámetros!$B$8,G910="",G910=0)),1,IF(AND(F910&gt;Parámetros!$B$8,F910&lt;=Parámetros!$D$8,OR(Listas!G910&gt;Parámetros!$B$8,G910="",G910=0)),1,0)))</f>
        <v>1</v>
      </c>
      <c r="J910" s="113">
        <f>IF(H910=1,
IF(AND(OR(F910=0,F910=""),OR(G910=0,G910="")),Parámetros!$D$5-Parámetros!$B$5+1,
IF(AND(OR(F910&lt;=Parámetros!$B$5,F910=0,F910=""),OR(G910&gt;Parámetros!$D$5,G910="",G910=0)),Parámetros!$D$5-Parámetros!$B$5+1,
IF(AND(OR(F910&lt;=Parámetros!$B$5,F910=0,F910=""),G910&lt;=Parámetros!$D$5),IF(OR(G910="",G910=0),Parámetros!$D$5-Parámetros!$B$5+1,G910-Parámetros!$B$5+1),
IF(AND(F910&gt;Parámetros!$B$5,OR(G910&gt;Parámetros!$D$5,G910="",G910=0)),Parámetros!$D$5-F910+1,
IF(AND(F910&gt;Parámetros!$B$5,G910&lt;=Parámetros!$D$5),G910-F910+1))))),0)
-
IF(H910=1,
COUNTIFS('Selección días no hábiles'!A:A,
IF(OR(F910=0,F910="",F910&lt;Parámetros!$B$5),"&gt;="&amp;Parámetros!$B$5,"&gt;="&amp;Listas!F910),
'Selección días no hábiles'!A:A,
IF(OR(G910=0,G910="",G910&gt;=Parámetros!$D$5),"&lt;="&amp;Parámetros!$D$5,"&lt;="&amp;Listas!G910),
'Selección días no hábiles'!C:C,"X"),0)</f>
        <v>43709</v>
      </c>
      <c r="K910" s="113">
        <f>IF(I910=1,
IF(AND(OR(F910=0,F910=""),OR(G910=0,G910="")),Parámetros!$D$8-Parámetros!$B$8+1,
IF(AND(F910&lt;=Parámetros!$B$8,OR(G910&gt;Parámetros!$D$8,G910="",G910=0)),Parámetros!$D$8-Parámetros!$B$8+1,
IF(AND(F910&lt;=Parámetros!$B$8,G910&lt;=Parámetros!$D$8),IF(OR(G910="",G910=0),Parámetros!$D$8-Parámetros!$B$8+1,G910-Parámetros!$B$8+1),
IF(AND(F910&gt;Parámetros!$B$8,OR(G910&gt;Parámetros!$D$8,G910="",G910=0)),Parámetros!$D$8-F910+1,
IF(AND(F910&gt;Parámetros!$B$8,G910&lt;=Parámetros!$D$8),G910-F910+1))))),0)
-
IF(I910=1,
COUNTIFS('Selección días no hábiles'!A:A,
IF(OR(F910=0,F910="",F910&lt;Parámetros!$B$8),"&gt;="&amp;Parámetros!$B$8,"&gt;="&amp;Listas!F910),
'Selección días no hábiles'!A:A,
IF(OR(G910=0,G910="",G910&gt;=Parámetros!$D$8),"&lt;="&amp;Parámetros!$D$8,"&lt;="&amp;Listas!G910),
'Selección días no hábiles'!C:C,"X"),0)</f>
        <v>1</v>
      </c>
    </row>
    <row r="911" spans="1:11">
      <c r="A911" s="23"/>
      <c r="B911" s="152">
        <v>12871550</v>
      </c>
      <c r="C911" s="153" t="s">
        <v>1071</v>
      </c>
      <c r="D911" s="153" t="s">
        <v>2092</v>
      </c>
      <c r="E911" s="154" t="s">
        <v>235</v>
      </c>
      <c r="F911" s="146">
        <v>0</v>
      </c>
      <c r="G911" s="146">
        <v>0</v>
      </c>
      <c r="H911" s="113">
        <f>+IF(AND(OR(F911="",F911=0),OR(G911="",G911=0)),1,IF(AND(OR(F911&lt;=Parámetros!$B$5,F911=0,F911=""),OR(G911&gt;Parámetros!$B$5,G911="",G911=0)),1,IF(AND(F911&gt;Parámetros!$B$5,F911&lt;=Parámetros!$D$5,OR(Listas!G911&gt;Parámetros!$B$5,G911="",G911=0)),1,0)))</f>
        <v>1</v>
      </c>
      <c r="I911" s="113">
        <f>+IF(AND(OR(F911="",F911=0),OR(G911="",G911=0)),1,IF(AND(OR(F911&lt;=Parámetros!$B$8,F911=0,F911=""),OR(G911&gt;Parámetros!$B$8,G911="",G911=0)),1,IF(AND(F911&gt;Parámetros!$B$8,F911&lt;=Parámetros!$D$8,OR(Listas!G911&gt;Parámetros!$B$8,G911="",G911=0)),1,0)))</f>
        <v>1</v>
      </c>
      <c r="J911" s="113">
        <f>IF(H911=1,
IF(AND(OR(F911=0,F911=""),OR(G911=0,G911="")),Parámetros!$D$5-Parámetros!$B$5+1,
IF(AND(OR(F911&lt;=Parámetros!$B$5,F911=0,F911=""),OR(G911&gt;Parámetros!$D$5,G911="",G911=0)),Parámetros!$D$5-Parámetros!$B$5+1,
IF(AND(OR(F911&lt;=Parámetros!$B$5,F911=0,F911=""),G911&lt;=Parámetros!$D$5),IF(OR(G911="",G911=0),Parámetros!$D$5-Parámetros!$B$5+1,G911-Parámetros!$B$5+1),
IF(AND(F911&gt;Parámetros!$B$5,OR(G911&gt;Parámetros!$D$5,G911="",G911=0)),Parámetros!$D$5-F911+1,
IF(AND(F911&gt;Parámetros!$B$5,G911&lt;=Parámetros!$D$5),G911-F911+1))))),0)
-
IF(H911=1,
COUNTIFS('Selección días no hábiles'!A:A,
IF(OR(F911=0,F911="",F911&lt;Parámetros!$B$5),"&gt;="&amp;Parámetros!$B$5,"&gt;="&amp;Listas!F911),
'Selección días no hábiles'!A:A,
IF(OR(G911=0,G911="",G911&gt;=Parámetros!$D$5),"&lt;="&amp;Parámetros!$D$5,"&lt;="&amp;Listas!G911),
'Selección días no hábiles'!C:C,"X"),0)</f>
        <v>43709</v>
      </c>
      <c r="K911" s="113">
        <f>IF(I911=1,
IF(AND(OR(F911=0,F911=""),OR(G911=0,G911="")),Parámetros!$D$8-Parámetros!$B$8+1,
IF(AND(F911&lt;=Parámetros!$B$8,OR(G911&gt;Parámetros!$D$8,G911="",G911=0)),Parámetros!$D$8-Parámetros!$B$8+1,
IF(AND(F911&lt;=Parámetros!$B$8,G911&lt;=Parámetros!$D$8),IF(OR(G911="",G911=0),Parámetros!$D$8-Parámetros!$B$8+1,G911-Parámetros!$B$8+1),
IF(AND(F911&gt;Parámetros!$B$8,OR(G911&gt;Parámetros!$D$8,G911="",G911=0)),Parámetros!$D$8-F911+1,
IF(AND(F911&gt;Parámetros!$B$8,G911&lt;=Parámetros!$D$8),G911-F911+1))))),0)
-
IF(I911=1,
COUNTIFS('Selección días no hábiles'!A:A,
IF(OR(F911=0,F911="",F911&lt;Parámetros!$B$8),"&gt;="&amp;Parámetros!$B$8,"&gt;="&amp;Listas!F911),
'Selección días no hábiles'!A:A,
IF(OR(G911=0,G911="",G911&gt;=Parámetros!$D$8),"&lt;="&amp;Parámetros!$D$8,"&lt;="&amp;Listas!G911),
'Selección días no hábiles'!C:C,"X"),0)</f>
        <v>1</v>
      </c>
    </row>
    <row r="912" spans="1:11">
      <c r="A912" s="23"/>
      <c r="B912" s="152">
        <v>23539222</v>
      </c>
      <c r="C912" s="153" t="s">
        <v>477</v>
      </c>
      <c r="D912" s="153" t="s">
        <v>2093</v>
      </c>
      <c r="E912" s="154" t="s">
        <v>235</v>
      </c>
      <c r="F912" s="146">
        <v>0</v>
      </c>
      <c r="G912" s="146">
        <v>0</v>
      </c>
      <c r="H912" s="113">
        <f>+IF(AND(OR(F912="",F912=0),OR(G912="",G912=0)),1,IF(AND(OR(F912&lt;=Parámetros!$B$5,F912=0,F912=""),OR(G912&gt;Parámetros!$B$5,G912="",G912=0)),1,IF(AND(F912&gt;Parámetros!$B$5,F912&lt;=Parámetros!$D$5,OR(Listas!G912&gt;Parámetros!$B$5,G912="",G912=0)),1,0)))</f>
        <v>1</v>
      </c>
      <c r="I912" s="113">
        <f>+IF(AND(OR(F912="",F912=0),OR(G912="",G912=0)),1,IF(AND(OR(F912&lt;=Parámetros!$B$8,F912=0,F912=""),OR(G912&gt;Parámetros!$B$8,G912="",G912=0)),1,IF(AND(F912&gt;Parámetros!$B$8,F912&lt;=Parámetros!$D$8,OR(Listas!G912&gt;Parámetros!$B$8,G912="",G912=0)),1,0)))</f>
        <v>1</v>
      </c>
      <c r="J912" s="113">
        <f>IF(H912=1,
IF(AND(OR(F912=0,F912=""),OR(G912=0,G912="")),Parámetros!$D$5-Parámetros!$B$5+1,
IF(AND(OR(F912&lt;=Parámetros!$B$5,F912=0,F912=""),OR(G912&gt;Parámetros!$D$5,G912="",G912=0)),Parámetros!$D$5-Parámetros!$B$5+1,
IF(AND(OR(F912&lt;=Parámetros!$B$5,F912=0,F912=""),G912&lt;=Parámetros!$D$5),IF(OR(G912="",G912=0),Parámetros!$D$5-Parámetros!$B$5+1,G912-Parámetros!$B$5+1),
IF(AND(F912&gt;Parámetros!$B$5,OR(G912&gt;Parámetros!$D$5,G912="",G912=0)),Parámetros!$D$5-F912+1,
IF(AND(F912&gt;Parámetros!$B$5,G912&lt;=Parámetros!$D$5),G912-F912+1))))),0)
-
IF(H912=1,
COUNTIFS('Selección días no hábiles'!A:A,
IF(OR(F912=0,F912="",F912&lt;Parámetros!$B$5),"&gt;="&amp;Parámetros!$B$5,"&gt;="&amp;Listas!F912),
'Selección días no hábiles'!A:A,
IF(OR(G912=0,G912="",G912&gt;=Parámetros!$D$5),"&lt;="&amp;Parámetros!$D$5,"&lt;="&amp;Listas!G912),
'Selección días no hábiles'!C:C,"X"),0)</f>
        <v>43709</v>
      </c>
      <c r="K912" s="113">
        <f>IF(I912=1,
IF(AND(OR(F912=0,F912=""),OR(G912=0,G912="")),Parámetros!$D$8-Parámetros!$B$8+1,
IF(AND(F912&lt;=Parámetros!$B$8,OR(G912&gt;Parámetros!$D$8,G912="",G912=0)),Parámetros!$D$8-Parámetros!$B$8+1,
IF(AND(F912&lt;=Parámetros!$B$8,G912&lt;=Parámetros!$D$8),IF(OR(G912="",G912=0),Parámetros!$D$8-Parámetros!$B$8+1,G912-Parámetros!$B$8+1),
IF(AND(F912&gt;Parámetros!$B$8,OR(G912&gt;Parámetros!$D$8,G912="",G912=0)),Parámetros!$D$8-F912+1,
IF(AND(F912&gt;Parámetros!$B$8,G912&lt;=Parámetros!$D$8),G912-F912+1))))),0)
-
IF(I912=1,
COUNTIFS('Selección días no hábiles'!A:A,
IF(OR(F912=0,F912="",F912&lt;Parámetros!$B$8),"&gt;="&amp;Parámetros!$B$8,"&gt;="&amp;Listas!F912),
'Selección días no hábiles'!A:A,
IF(OR(G912=0,G912="",G912&gt;=Parámetros!$D$8),"&lt;="&amp;Parámetros!$D$8,"&lt;="&amp;Listas!G912),
'Selección días no hábiles'!C:C,"X"),0)</f>
        <v>1</v>
      </c>
    </row>
    <row r="913" spans="1:11">
      <c r="A913" s="23"/>
      <c r="B913" s="152">
        <v>33686774</v>
      </c>
      <c r="C913" s="153" t="s">
        <v>1072</v>
      </c>
      <c r="D913" s="153" t="s">
        <v>2094</v>
      </c>
      <c r="E913" s="154" t="s">
        <v>235</v>
      </c>
      <c r="F913" s="146">
        <v>0</v>
      </c>
      <c r="G913" s="146">
        <v>0</v>
      </c>
      <c r="H913" s="113">
        <f>+IF(AND(OR(F913="",F913=0),OR(G913="",G913=0)),1,IF(AND(OR(F913&lt;=Parámetros!$B$5,F913=0,F913=""),OR(G913&gt;Parámetros!$B$5,G913="",G913=0)),1,IF(AND(F913&gt;Parámetros!$B$5,F913&lt;=Parámetros!$D$5,OR(Listas!G913&gt;Parámetros!$B$5,G913="",G913=0)),1,0)))</f>
        <v>1</v>
      </c>
      <c r="I913" s="113">
        <f>+IF(AND(OR(F913="",F913=0),OR(G913="",G913=0)),1,IF(AND(OR(F913&lt;=Parámetros!$B$8,F913=0,F913=""),OR(G913&gt;Parámetros!$B$8,G913="",G913=0)),1,IF(AND(F913&gt;Parámetros!$B$8,F913&lt;=Parámetros!$D$8,OR(Listas!G913&gt;Parámetros!$B$8,G913="",G913=0)),1,0)))</f>
        <v>1</v>
      </c>
      <c r="J913" s="113">
        <f>IF(H913=1,
IF(AND(OR(F913=0,F913=""),OR(G913=0,G913="")),Parámetros!$D$5-Parámetros!$B$5+1,
IF(AND(OR(F913&lt;=Parámetros!$B$5,F913=0,F913=""),OR(G913&gt;Parámetros!$D$5,G913="",G913=0)),Parámetros!$D$5-Parámetros!$B$5+1,
IF(AND(OR(F913&lt;=Parámetros!$B$5,F913=0,F913=""),G913&lt;=Parámetros!$D$5),IF(OR(G913="",G913=0),Parámetros!$D$5-Parámetros!$B$5+1,G913-Parámetros!$B$5+1),
IF(AND(F913&gt;Parámetros!$B$5,OR(G913&gt;Parámetros!$D$5,G913="",G913=0)),Parámetros!$D$5-F913+1,
IF(AND(F913&gt;Parámetros!$B$5,G913&lt;=Parámetros!$D$5),G913-F913+1))))),0)
-
IF(H913=1,
COUNTIFS('Selección días no hábiles'!A:A,
IF(OR(F913=0,F913="",F913&lt;Parámetros!$B$5),"&gt;="&amp;Parámetros!$B$5,"&gt;="&amp;Listas!F913),
'Selección días no hábiles'!A:A,
IF(OR(G913=0,G913="",G913&gt;=Parámetros!$D$5),"&lt;="&amp;Parámetros!$D$5,"&lt;="&amp;Listas!G913),
'Selección días no hábiles'!C:C,"X"),0)</f>
        <v>43709</v>
      </c>
      <c r="K913" s="113">
        <f>IF(I913=1,
IF(AND(OR(F913=0,F913=""),OR(G913=0,G913="")),Parámetros!$D$8-Parámetros!$B$8+1,
IF(AND(F913&lt;=Parámetros!$B$8,OR(G913&gt;Parámetros!$D$8,G913="",G913=0)),Parámetros!$D$8-Parámetros!$B$8+1,
IF(AND(F913&lt;=Parámetros!$B$8,G913&lt;=Parámetros!$D$8),IF(OR(G913="",G913=0),Parámetros!$D$8-Parámetros!$B$8+1,G913-Parámetros!$B$8+1),
IF(AND(F913&gt;Parámetros!$B$8,OR(G913&gt;Parámetros!$D$8,G913="",G913=0)),Parámetros!$D$8-F913+1,
IF(AND(F913&gt;Parámetros!$B$8,G913&lt;=Parámetros!$D$8),G913-F913+1))))),0)
-
IF(I913=1,
COUNTIFS('Selección días no hábiles'!A:A,
IF(OR(F913=0,F913="",F913&lt;Parámetros!$B$8),"&gt;="&amp;Parámetros!$B$8,"&gt;="&amp;Listas!F913),
'Selección días no hábiles'!A:A,
IF(OR(G913=0,G913="",G913&gt;=Parámetros!$D$8),"&lt;="&amp;Parámetros!$D$8,"&lt;="&amp;Listas!G913),
'Selección días no hábiles'!C:C,"X"),0)</f>
        <v>1</v>
      </c>
    </row>
    <row r="914" spans="1:11">
      <c r="A914" s="23"/>
      <c r="B914" s="152">
        <v>32895895</v>
      </c>
      <c r="C914" s="153" t="s">
        <v>858</v>
      </c>
      <c r="D914" s="153" t="s">
        <v>2095</v>
      </c>
      <c r="E914" s="154" t="s">
        <v>234</v>
      </c>
      <c r="F914" s="146">
        <v>0</v>
      </c>
      <c r="G914" s="146">
        <v>0</v>
      </c>
      <c r="H914" s="113">
        <f>+IF(AND(OR(F914="",F914=0),OR(G914="",G914=0)),1,IF(AND(OR(F914&lt;=Parámetros!$B$5,F914=0,F914=""),OR(G914&gt;Parámetros!$B$5,G914="",G914=0)),1,IF(AND(F914&gt;Parámetros!$B$5,F914&lt;=Parámetros!$D$5,OR(Listas!G914&gt;Parámetros!$B$5,G914="",G914=0)),1,0)))</f>
        <v>1</v>
      </c>
      <c r="I914" s="113">
        <f>+IF(AND(OR(F914="",F914=0),OR(G914="",G914=0)),1,IF(AND(OR(F914&lt;=Parámetros!$B$8,F914=0,F914=""),OR(G914&gt;Parámetros!$B$8,G914="",G914=0)),1,IF(AND(F914&gt;Parámetros!$B$8,F914&lt;=Parámetros!$D$8,OR(Listas!G914&gt;Parámetros!$B$8,G914="",G914=0)),1,0)))</f>
        <v>1</v>
      </c>
      <c r="J914" s="113">
        <f>IF(H914=1,
IF(AND(OR(F914=0,F914=""),OR(G914=0,G914="")),Parámetros!$D$5-Parámetros!$B$5+1,
IF(AND(OR(F914&lt;=Parámetros!$B$5,F914=0,F914=""),OR(G914&gt;Parámetros!$D$5,G914="",G914=0)),Parámetros!$D$5-Parámetros!$B$5+1,
IF(AND(OR(F914&lt;=Parámetros!$B$5,F914=0,F914=""),G914&lt;=Parámetros!$D$5),IF(OR(G914="",G914=0),Parámetros!$D$5-Parámetros!$B$5+1,G914-Parámetros!$B$5+1),
IF(AND(F914&gt;Parámetros!$B$5,OR(G914&gt;Parámetros!$D$5,G914="",G914=0)),Parámetros!$D$5-F914+1,
IF(AND(F914&gt;Parámetros!$B$5,G914&lt;=Parámetros!$D$5),G914-F914+1))))),0)
-
IF(H914=1,
COUNTIFS('Selección días no hábiles'!A:A,
IF(OR(F914=0,F914="",F914&lt;Parámetros!$B$5),"&gt;="&amp;Parámetros!$B$5,"&gt;="&amp;Listas!F914),
'Selección días no hábiles'!A:A,
IF(OR(G914=0,G914="",G914&gt;=Parámetros!$D$5),"&lt;="&amp;Parámetros!$D$5,"&lt;="&amp;Listas!G914),
'Selección días no hábiles'!C:C,"X"),0)</f>
        <v>43709</v>
      </c>
      <c r="K914" s="113">
        <f>IF(I914=1,
IF(AND(OR(F914=0,F914=""),OR(G914=0,G914="")),Parámetros!$D$8-Parámetros!$B$8+1,
IF(AND(F914&lt;=Parámetros!$B$8,OR(G914&gt;Parámetros!$D$8,G914="",G914=0)),Parámetros!$D$8-Parámetros!$B$8+1,
IF(AND(F914&lt;=Parámetros!$B$8,G914&lt;=Parámetros!$D$8),IF(OR(G914="",G914=0),Parámetros!$D$8-Parámetros!$B$8+1,G914-Parámetros!$B$8+1),
IF(AND(F914&gt;Parámetros!$B$8,OR(G914&gt;Parámetros!$D$8,G914="",G914=0)),Parámetros!$D$8-F914+1,
IF(AND(F914&gt;Parámetros!$B$8,G914&lt;=Parámetros!$D$8),G914-F914+1))))),0)
-
IF(I914=1,
COUNTIFS('Selección días no hábiles'!A:A,
IF(OR(F914=0,F914="",F914&lt;Parámetros!$B$8),"&gt;="&amp;Parámetros!$B$8,"&gt;="&amp;Listas!F914),
'Selección días no hábiles'!A:A,
IF(OR(G914=0,G914="",G914&gt;=Parámetros!$D$8),"&lt;="&amp;Parámetros!$D$8,"&lt;="&amp;Listas!G914),
'Selección días no hábiles'!C:C,"X"),0)</f>
        <v>1</v>
      </c>
    </row>
    <row r="915" spans="1:11">
      <c r="A915" s="23"/>
      <c r="B915" s="152">
        <v>25015384</v>
      </c>
      <c r="C915" s="153" t="s">
        <v>1073</v>
      </c>
      <c r="D915" s="153" t="s">
        <v>2096</v>
      </c>
      <c r="E915" s="154" t="s">
        <v>234</v>
      </c>
      <c r="F915" s="146">
        <v>0</v>
      </c>
      <c r="G915" s="146">
        <v>0</v>
      </c>
      <c r="H915" s="113">
        <f>+IF(AND(OR(F915="",F915=0),OR(G915="",G915=0)),1,IF(AND(OR(F915&lt;=Parámetros!$B$5,F915=0,F915=""),OR(G915&gt;Parámetros!$B$5,G915="",G915=0)),1,IF(AND(F915&gt;Parámetros!$B$5,F915&lt;=Parámetros!$D$5,OR(Listas!G915&gt;Parámetros!$B$5,G915="",G915=0)),1,0)))</f>
        <v>1</v>
      </c>
      <c r="I915" s="113">
        <f>+IF(AND(OR(F915="",F915=0),OR(G915="",G915=0)),1,IF(AND(OR(F915&lt;=Parámetros!$B$8,F915=0,F915=""),OR(G915&gt;Parámetros!$B$8,G915="",G915=0)),1,IF(AND(F915&gt;Parámetros!$B$8,F915&lt;=Parámetros!$D$8,OR(Listas!G915&gt;Parámetros!$B$8,G915="",G915=0)),1,0)))</f>
        <v>1</v>
      </c>
      <c r="J915" s="113">
        <f>IF(H915=1,
IF(AND(OR(F915=0,F915=""),OR(G915=0,G915="")),Parámetros!$D$5-Parámetros!$B$5+1,
IF(AND(OR(F915&lt;=Parámetros!$B$5,F915=0,F915=""),OR(G915&gt;Parámetros!$D$5,G915="",G915=0)),Parámetros!$D$5-Parámetros!$B$5+1,
IF(AND(OR(F915&lt;=Parámetros!$B$5,F915=0,F915=""),G915&lt;=Parámetros!$D$5),IF(OR(G915="",G915=0),Parámetros!$D$5-Parámetros!$B$5+1,G915-Parámetros!$B$5+1),
IF(AND(F915&gt;Parámetros!$B$5,OR(G915&gt;Parámetros!$D$5,G915="",G915=0)),Parámetros!$D$5-F915+1,
IF(AND(F915&gt;Parámetros!$B$5,G915&lt;=Parámetros!$D$5),G915-F915+1))))),0)
-
IF(H915=1,
COUNTIFS('Selección días no hábiles'!A:A,
IF(OR(F915=0,F915="",F915&lt;Parámetros!$B$5),"&gt;="&amp;Parámetros!$B$5,"&gt;="&amp;Listas!F915),
'Selección días no hábiles'!A:A,
IF(OR(G915=0,G915="",G915&gt;=Parámetros!$D$5),"&lt;="&amp;Parámetros!$D$5,"&lt;="&amp;Listas!G915),
'Selección días no hábiles'!C:C,"X"),0)</f>
        <v>43709</v>
      </c>
      <c r="K915" s="113">
        <f>IF(I915=1,
IF(AND(OR(F915=0,F915=""),OR(G915=0,G915="")),Parámetros!$D$8-Parámetros!$B$8+1,
IF(AND(F915&lt;=Parámetros!$B$8,OR(G915&gt;Parámetros!$D$8,G915="",G915=0)),Parámetros!$D$8-Parámetros!$B$8+1,
IF(AND(F915&lt;=Parámetros!$B$8,G915&lt;=Parámetros!$D$8),IF(OR(G915="",G915=0),Parámetros!$D$8-Parámetros!$B$8+1,G915-Parámetros!$B$8+1),
IF(AND(F915&gt;Parámetros!$B$8,OR(G915&gt;Parámetros!$D$8,G915="",G915=0)),Parámetros!$D$8-F915+1,
IF(AND(F915&gt;Parámetros!$B$8,G915&lt;=Parámetros!$D$8),G915-F915+1))))),0)
-
IF(I915=1,
COUNTIFS('Selección días no hábiles'!A:A,
IF(OR(F915=0,F915="",F915&lt;Parámetros!$B$8),"&gt;="&amp;Parámetros!$B$8,"&gt;="&amp;Listas!F915),
'Selección días no hábiles'!A:A,
IF(OR(G915=0,G915="",G915&gt;=Parámetros!$D$8),"&lt;="&amp;Parámetros!$D$8,"&lt;="&amp;Listas!G915),
'Selección días no hábiles'!C:C,"X"),0)</f>
        <v>1</v>
      </c>
    </row>
    <row r="916" spans="1:11">
      <c r="A916" s="23"/>
      <c r="B916" s="152">
        <v>22584760</v>
      </c>
      <c r="C916" s="153" t="s">
        <v>1074</v>
      </c>
      <c r="D916" s="153" t="s">
        <v>2097</v>
      </c>
      <c r="E916" s="154" t="s">
        <v>234</v>
      </c>
      <c r="F916" s="146">
        <v>0</v>
      </c>
      <c r="G916" s="146">
        <v>0</v>
      </c>
      <c r="H916" s="113">
        <f>+IF(AND(OR(F916="",F916=0),OR(G916="",G916=0)),1,IF(AND(OR(F916&lt;=Parámetros!$B$5,F916=0,F916=""),OR(G916&gt;Parámetros!$B$5,G916="",G916=0)),1,IF(AND(F916&gt;Parámetros!$B$5,F916&lt;=Parámetros!$D$5,OR(Listas!G916&gt;Parámetros!$B$5,G916="",G916=0)),1,0)))</f>
        <v>1</v>
      </c>
      <c r="I916" s="113">
        <f>+IF(AND(OR(F916="",F916=0),OR(G916="",G916=0)),1,IF(AND(OR(F916&lt;=Parámetros!$B$8,F916=0,F916=""),OR(G916&gt;Parámetros!$B$8,G916="",G916=0)),1,IF(AND(F916&gt;Parámetros!$B$8,F916&lt;=Parámetros!$D$8,OR(Listas!G916&gt;Parámetros!$B$8,G916="",G916=0)),1,0)))</f>
        <v>1</v>
      </c>
      <c r="J916" s="113">
        <f>IF(H916=1,
IF(AND(OR(F916=0,F916=""),OR(G916=0,G916="")),Parámetros!$D$5-Parámetros!$B$5+1,
IF(AND(OR(F916&lt;=Parámetros!$B$5,F916=0,F916=""),OR(G916&gt;Parámetros!$D$5,G916="",G916=0)),Parámetros!$D$5-Parámetros!$B$5+1,
IF(AND(OR(F916&lt;=Parámetros!$B$5,F916=0,F916=""),G916&lt;=Parámetros!$D$5),IF(OR(G916="",G916=0),Parámetros!$D$5-Parámetros!$B$5+1,G916-Parámetros!$B$5+1),
IF(AND(F916&gt;Parámetros!$B$5,OR(G916&gt;Parámetros!$D$5,G916="",G916=0)),Parámetros!$D$5-F916+1,
IF(AND(F916&gt;Parámetros!$B$5,G916&lt;=Parámetros!$D$5),G916-F916+1))))),0)
-
IF(H916=1,
COUNTIFS('Selección días no hábiles'!A:A,
IF(OR(F916=0,F916="",F916&lt;Parámetros!$B$5),"&gt;="&amp;Parámetros!$B$5,"&gt;="&amp;Listas!F916),
'Selección días no hábiles'!A:A,
IF(OR(G916=0,G916="",G916&gt;=Parámetros!$D$5),"&lt;="&amp;Parámetros!$D$5,"&lt;="&amp;Listas!G916),
'Selección días no hábiles'!C:C,"X"),0)</f>
        <v>43709</v>
      </c>
      <c r="K916" s="113">
        <f>IF(I916=1,
IF(AND(OR(F916=0,F916=""),OR(G916=0,G916="")),Parámetros!$D$8-Parámetros!$B$8+1,
IF(AND(F916&lt;=Parámetros!$B$8,OR(G916&gt;Parámetros!$D$8,G916="",G916=0)),Parámetros!$D$8-Parámetros!$B$8+1,
IF(AND(F916&lt;=Parámetros!$B$8,G916&lt;=Parámetros!$D$8),IF(OR(G916="",G916=0),Parámetros!$D$8-Parámetros!$B$8+1,G916-Parámetros!$B$8+1),
IF(AND(F916&gt;Parámetros!$B$8,OR(G916&gt;Parámetros!$D$8,G916="",G916=0)),Parámetros!$D$8-F916+1,
IF(AND(F916&gt;Parámetros!$B$8,G916&lt;=Parámetros!$D$8),G916-F916+1))))),0)
-
IF(I916=1,
COUNTIFS('Selección días no hábiles'!A:A,
IF(OR(F916=0,F916="",F916&lt;Parámetros!$B$8),"&gt;="&amp;Parámetros!$B$8,"&gt;="&amp;Listas!F916),
'Selección días no hábiles'!A:A,
IF(OR(G916=0,G916="",G916&gt;=Parámetros!$D$8),"&lt;="&amp;Parámetros!$D$8,"&lt;="&amp;Listas!G916),
'Selección días no hábiles'!C:C,"X"),0)</f>
        <v>1</v>
      </c>
    </row>
    <row r="917" spans="1:11">
      <c r="A917" s="23"/>
      <c r="B917" s="152">
        <v>29598869</v>
      </c>
      <c r="C917" s="153" t="s">
        <v>1075</v>
      </c>
      <c r="D917" s="153" t="s">
        <v>2098</v>
      </c>
      <c r="E917" s="154" t="s">
        <v>234</v>
      </c>
      <c r="F917" s="146">
        <v>0</v>
      </c>
      <c r="G917" s="146">
        <v>0</v>
      </c>
      <c r="H917" s="113">
        <f>+IF(AND(OR(F917="",F917=0),OR(G917="",G917=0)),1,IF(AND(OR(F917&lt;=Parámetros!$B$5,F917=0,F917=""),OR(G917&gt;Parámetros!$B$5,G917="",G917=0)),1,IF(AND(F917&gt;Parámetros!$B$5,F917&lt;=Parámetros!$D$5,OR(Listas!G917&gt;Parámetros!$B$5,G917="",G917=0)),1,0)))</f>
        <v>1</v>
      </c>
      <c r="I917" s="113">
        <f>+IF(AND(OR(F917="",F917=0),OR(G917="",G917=0)),1,IF(AND(OR(F917&lt;=Parámetros!$B$8,F917=0,F917=""),OR(G917&gt;Parámetros!$B$8,G917="",G917=0)),1,IF(AND(F917&gt;Parámetros!$B$8,F917&lt;=Parámetros!$D$8,OR(Listas!G917&gt;Parámetros!$B$8,G917="",G917=0)),1,0)))</f>
        <v>1</v>
      </c>
      <c r="J917" s="113">
        <f>IF(H917=1,
IF(AND(OR(F917=0,F917=""),OR(G917=0,G917="")),Parámetros!$D$5-Parámetros!$B$5+1,
IF(AND(OR(F917&lt;=Parámetros!$B$5,F917=0,F917=""),OR(G917&gt;Parámetros!$D$5,G917="",G917=0)),Parámetros!$D$5-Parámetros!$B$5+1,
IF(AND(OR(F917&lt;=Parámetros!$B$5,F917=0,F917=""),G917&lt;=Parámetros!$D$5),IF(OR(G917="",G917=0),Parámetros!$D$5-Parámetros!$B$5+1,G917-Parámetros!$B$5+1),
IF(AND(F917&gt;Parámetros!$B$5,OR(G917&gt;Parámetros!$D$5,G917="",G917=0)),Parámetros!$D$5-F917+1,
IF(AND(F917&gt;Parámetros!$B$5,G917&lt;=Parámetros!$D$5),G917-F917+1))))),0)
-
IF(H917=1,
COUNTIFS('Selección días no hábiles'!A:A,
IF(OR(F917=0,F917="",F917&lt;Parámetros!$B$5),"&gt;="&amp;Parámetros!$B$5,"&gt;="&amp;Listas!F917),
'Selección días no hábiles'!A:A,
IF(OR(G917=0,G917="",G917&gt;=Parámetros!$D$5),"&lt;="&amp;Parámetros!$D$5,"&lt;="&amp;Listas!G917),
'Selección días no hábiles'!C:C,"X"),0)</f>
        <v>43709</v>
      </c>
      <c r="K917" s="113">
        <f>IF(I917=1,
IF(AND(OR(F917=0,F917=""),OR(G917=0,G917="")),Parámetros!$D$8-Parámetros!$B$8+1,
IF(AND(F917&lt;=Parámetros!$B$8,OR(G917&gt;Parámetros!$D$8,G917="",G917=0)),Parámetros!$D$8-Parámetros!$B$8+1,
IF(AND(F917&lt;=Parámetros!$B$8,G917&lt;=Parámetros!$D$8),IF(OR(G917="",G917=0),Parámetros!$D$8-Parámetros!$B$8+1,G917-Parámetros!$B$8+1),
IF(AND(F917&gt;Parámetros!$B$8,OR(G917&gt;Parámetros!$D$8,G917="",G917=0)),Parámetros!$D$8-F917+1,
IF(AND(F917&gt;Parámetros!$B$8,G917&lt;=Parámetros!$D$8),G917-F917+1))))),0)
-
IF(I917=1,
COUNTIFS('Selección días no hábiles'!A:A,
IF(OR(F917=0,F917="",F917&lt;Parámetros!$B$8),"&gt;="&amp;Parámetros!$B$8,"&gt;="&amp;Listas!F917),
'Selección días no hábiles'!A:A,
IF(OR(G917=0,G917="",G917&gt;=Parámetros!$D$8),"&lt;="&amp;Parámetros!$D$8,"&lt;="&amp;Listas!G917),
'Selección días no hábiles'!C:C,"X"),0)</f>
        <v>1</v>
      </c>
    </row>
    <row r="918" spans="1:11">
      <c r="A918" s="23"/>
      <c r="B918" s="152">
        <v>28809636</v>
      </c>
      <c r="C918" s="153" t="s">
        <v>1076</v>
      </c>
      <c r="D918" s="153" t="s">
        <v>2099</v>
      </c>
      <c r="E918" s="154" t="s">
        <v>234</v>
      </c>
      <c r="F918" s="146">
        <v>0</v>
      </c>
      <c r="G918" s="146">
        <v>0</v>
      </c>
      <c r="H918" s="113">
        <f>+IF(AND(OR(F918="",F918=0),OR(G918="",G918=0)),1,IF(AND(OR(F918&lt;=Parámetros!$B$5,F918=0,F918=""),OR(G918&gt;Parámetros!$B$5,G918="",G918=0)),1,IF(AND(F918&gt;Parámetros!$B$5,F918&lt;=Parámetros!$D$5,OR(Listas!G918&gt;Parámetros!$B$5,G918="",G918=0)),1,0)))</f>
        <v>1</v>
      </c>
      <c r="I918" s="113">
        <f>+IF(AND(OR(F918="",F918=0),OR(G918="",G918=0)),1,IF(AND(OR(F918&lt;=Parámetros!$B$8,F918=0,F918=""),OR(G918&gt;Parámetros!$B$8,G918="",G918=0)),1,IF(AND(F918&gt;Parámetros!$B$8,F918&lt;=Parámetros!$D$8,OR(Listas!G918&gt;Parámetros!$B$8,G918="",G918=0)),1,0)))</f>
        <v>1</v>
      </c>
      <c r="J918" s="113">
        <f>IF(H918=1,
IF(AND(OR(F918=0,F918=""),OR(G918=0,G918="")),Parámetros!$D$5-Parámetros!$B$5+1,
IF(AND(OR(F918&lt;=Parámetros!$B$5,F918=0,F918=""),OR(G918&gt;Parámetros!$D$5,G918="",G918=0)),Parámetros!$D$5-Parámetros!$B$5+1,
IF(AND(OR(F918&lt;=Parámetros!$B$5,F918=0,F918=""),G918&lt;=Parámetros!$D$5),IF(OR(G918="",G918=0),Parámetros!$D$5-Parámetros!$B$5+1,G918-Parámetros!$B$5+1),
IF(AND(F918&gt;Parámetros!$B$5,OR(G918&gt;Parámetros!$D$5,G918="",G918=0)),Parámetros!$D$5-F918+1,
IF(AND(F918&gt;Parámetros!$B$5,G918&lt;=Parámetros!$D$5),G918-F918+1))))),0)
-
IF(H918=1,
COUNTIFS('Selección días no hábiles'!A:A,
IF(OR(F918=0,F918="",F918&lt;Parámetros!$B$5),"&gt;="&amp;Parámetros!$B$5,"&gt;="&amp;Listas!F918),
'Selección días no hábiles'!A:A,
IF(OR(G918=0,G918="",G918&gt;=Parámetros!$D$5),"&lt;="&amp;Parámetros!$D$5,"&lt;="&amp;Listas!G918),
'Selección días no hábiles'!C:C,"X"),0)</f>
        <v>43709</v>
      </c>
      <c r="K918" s="113">
        <f>IF(I918=1,
IF(AND(OR(F918=0,F918=""),OR(G918=0,G918="")),Parámetros!$D$8-Parámetros!$B$8+1,
IF(AND(F918&lt;=Parámetros!$B$8,OR(G918&gt;Parámetros!$D$8,G918="",G918=0)),Parámetros!$D$8-Parámetros!$B$8+1,
IF(AND(F918&lt;=Parámetros!$B$8,G918&lt;=Parámetros!$D$8),IF(OR(G918="",G918=0),Parámetros!$D$8-Parámetros!$B$8+1,G918-Parámetros!$B$8+1),
IF(AND(F918&gt;Parámetros!$B$8,OR(G918&gt;Parámetros!$D$8,G918="",G918=0)),Parámetros!$D$8-F918+1,
IF(AND(F918&gt;Parámetros!$B$8,G918&lt;=Parámetros!$D$8),G918-F918+1))))),0)
-
IF(I918=1,
COUNTIFS('Selección días no hábiles'!A:A,
IF(OR(F918=0,F918="",F918&lt;Parámetros!$B$8),"&gt;="&amp;Parámetros!$B$8,"&gt;="&amp;Listas!F918),
'Selección días no hábiles'!A:A,
IF(OR(G918=0,G918="",G918&gt;=Parámetros!$D$8),"&lt;="&amp;Parámetros!$D$8,"&lt;="&amp;Listas!G918),
'Selección días no hábiles'!C:C,"X"),0)</f>
        <v>1</v>
      </c>
    </row>
    <row r="919" spans="1:11">
      <c r="A919" s="23"/>
      <c r="B919" s="152">
        <v>29686190</v>
      </c>
      <c r="C919" s="153" t="s">
        <v>1077</v>
      </c>
      <c r="D919" s="153" t="s">
        <v>1751</v>
      </c>
      <c r="E919" s="154" t="s">
        <v>234</v>
      </c>
      <c r="F919" s="146">
        <v>0</v>
      </c>
      <c r="G919" s="146">
        <v>0</v>
      </c>
      <c r="H919" s="113">
        <f>+IF(AND(OR(F919="",F919=0),OR(G919="",G919=0)),1,IF(AND(OR(F919&lt;=Parámetros!$B$5,F919=0,F919=""),OR(G919&gt;Parámetros!$B$5,G919="",G919=0)),1,IF(AND(F919&gt;Parámetros!$B$5,F919&lt;=Parámetros!$D$5,OR(Listas!G919&gt;Parámetros!$B$5,G919="",G919=0)),1,0)))</f>
        <v>1</v>
      </c>
      <c r="I919" s="113">
        <f>+IF(AND(OR(F919="",F919=0),OR(G919="",G919=0)),1,IF(AND(OR(F919&lt;=Parámetros!$B$8,F919=0,F919=""),OR(G919&gt;Parámetros!$B$8,G919="",G919=0)),1,IF(AND(F919&gt;Parámetros!$B$8,F919&lt;=Parámetros!$D$8,OR(Listas!G919&gt;Parámetros!$B$8,G919="",G919=0)),1,0)))</f>
        <v>1</v>
      </c>
      <c r="J919" s="113">
        <f>IF(H919=1,
IF(AND(OR(F919=0,F919=""),OR(G919=0,G919="")),Parámetros!$D$5-Parámetros!$B$5+1,
IF(AND(OR(F919&lt;=Parámetros!$B$5,F919=0,F919=""),OR(G919&gt;Parámetros!$D$5,G919="",G919=0)),Parámetros!$D$5-Parámetros!$B$5+1,
IF(AND(OR(F919&lt;=Parámetros!$B$5,F919=0,F919=""),G919&lt;=Parámetros!$D$5),IF(OR(G919="",G919=0),Parámetros!$D$5-Parámetros!$B$5+1,G919-Parámetros!$B$5+1),
IF(AND(F919&gt;Parámetros!$B$5,OR(G919&gt;Parámetros!$D$5,G919="",G919=0)),Parámetros!$D$5-F919+1,
IF(AND(F919&gt;Parámetros!$B$5,G919&lt;=Parámetros!$D$5),G919-F919+1))))),0)
-
IF(H919=1,
COUNTIFS('Selección días no hábiles'!A:A,
IF(OR(F919=0,F919="",F919&lt;Parámetros!$B$5),"&gt;="&amp;Parámetros!$B$5,"&gt;="&amp;Listas!F919),
'Selección días no hábiles'!A:A,
IF(OR(G919=0,G919="",G919&gt;=Parámetros!$D$5),"&lt;="&amp;Parámetros!$D$5,"&lt;="&amp;Listas!G919),
'Selección días no hábiles'!C:C,"X"),0)</f>
        <v>43709</v>
      </c>
      <c r="K919" s="113">
        <f>IF(I919=1,
IF(AND(OR(F919=0,F919=""),OR(G919=0,G919="")),Parámetros!$D$8-Parámetros!$B$8+1,
IF(AND(F919&lt;=Parámetros!$B$8,OR(G919&gt;Parámetros!$D$8,G919="",G919=0)),Parámetros!$D$8-Parámetros!$B$8+1,
IF(AND(F919&lt;=Parámetros!$B$8,G919&lt;=Parámetros!$D$8),IF(OR(G919="",G919=0),Parámetros!$D$8-Parámetros!$B$8+1,G919-Parámetros!$B$8+1),
IF(AND(F919&gt;Parámetros!$B$8,OR(G919&gt;Parámetros!$D$8,G919="",G919=0)),Parámetros!$D$8-F919+1,
IF(AND(F919&gt;Parámetros!$B$8,G919&lt;=Parámetros!$D$8),G919-F919+1))))),0)
-
IF(I919=1,
COUNTIFS('Selección días no hábiles'!A:A,
IF(OR(F919=0,F919="",F919&lt;Parámetros!$B$8),"&gt;="&amp;Parámetros!$B$8,"&gt;="&amp;Listas!F919),
'Selección días no hábiles'!A:A,
IF(OR(G919=0,G919="",G919&gt;=Parámetros!$D$8),"&lt;="&amp;Parámetros!$D$8,"&lt;="&amp;Listas!G919),
'Selección días no hábiles'!C:C,"X"),0)</f>
        <v>1</v>
      </c>
    </row>
    <row r="920" spans="1:11">
      <c r="A920" s="23"/>
      <c r="B920" s="152">
        <v>24523375</v>
      </c>
      <c r="C920" s="153" t="s">
        <v>1078</v>
      </c>
      <c r="D920" s="153" t="s">
        <v>2100</v>
      </c>
      <c r="E920" s="154" t="s">
        <v>234</v>
      </c>
      <c r="F920" s="146">
        <v>0</v>
      </c>
      <c r="G920" s="146">
        <v>0</v>
      </c>
      <c r="H920" s="113">
        <f>+IF(AND(OR(F920="",F920=0),OR(G920="",G920=0)),1,IF(AND(OR(F920&lt;=Parámetros!$B$5,F920=0,F920=""),OR(G920&gt;Parámetros!$B$5,G920="",G920=0)),1,IF(AND(F920&gt;Parámetros!$B$5,F920&lt;=Parámetros!$D$5,OR(Listas!G920&gt;Parámetros!$B$5,G920="",G920=0)),1,0)))</f>
        <v>1</v>
      </c>
      <c r="I920" s="113">
        <f>+IF(AND(OR(F920="",F920=0),OR(G920="",G920=0)),1,IF(AND(OR(F920&lt;=Parámetros!$B$8,F920=0,F920=""),OR(G920&gt;Parámetros!$B$8,G920="",G920=0)),1,IF(AND(F920&gt;Parámetros!$B$8,F920&lt;=Parámetros!$D$8,OR(Listas!G920&gt;Parámetros!$B$8,G920="",G920=0)),1,0)))</f>
        <v>1</v>
      </c>
      <c r="J920" s="113">
        <f>IF(H920=1,
IF(AND(OR(F920=0,F920=""),OR(G920=0,G920="")),Parámetros!$D$5-Parámetros!$B$5+1,
IF(AND(OR(F920&lt;=Parámetros!$B$5,F920=0,F920=""),OR(G920&gt;Parámetros!$D$5,G920="",G920=0)),Parámetros!$D$5-Parámetros!$B$5+1,
IF(AND(OR(F920&lt;=Parámetros!$B$5,F920=0,F920=""),G920&lt;=Parámetros!$D$5),IF(OR(G920="",G920=0),Parámetros!$D$5-Parámetros!$B$5+1,G920-Parámetros!$B$5+1),
IF(AND(F920&gt;Parámetros!$B$5,OR(G920&gt;Parámetros!$D$5,G920="",G920=0)),Parámetros!$D$5-F920+1,
IF(AND(F920&gt;Parámetros!$B$5,G920&lt;=Parámetros!$D$5),G920-F920+1))))),0)
-
IF(H920=1,
COUNTIFS('Selección días no hábiles'!A:A,
IF(OR(F920=0,F920="",F920&lt;Parámetros!$B$5),"&gt;="&amp;Parámetros!$B$5,"&gt;="&amp;Listas!F920),
'Selección días no hábiles'!A:A,
IF(OR(G920=0,G920="",G920&gt;=Parámetros!$D$5),"&lt;="&amp;Parámetros!$D$5,"&lt;="&amp;Listas!G920),
'Selección días no hábiles'!C:C,"X"),0)</f>
        <v>43709</v>
      </c>
      <c r="K920" s="113">
        <f>IF(I920=1,
IF(AND(OR(F920=0,F920=""),OR(G920=0,G920="")),Parámetros!$D$8-Parámetros!$B$8+1,
IF(AND(F920&lt;=Parámetros!$B$8,OR(G920&gt;Parámetros!$D$8,G920="",G920=0)),Parámetros!$D$8-Parámetros!$B$8+1,
IF(AND(F920&lt;=Parámetros!$B$8,G920&lt;=Parámetros!$D$8),IF(OR(G920="",G920=0),Parámetros!$D$8-Parámetros!$B$8+1,G920-Parámetros!$B$8+1),
IF(AND(F920&gt;Parámetros!$B$8,OR(G920&gt;Parámetros!$D$8,G920="",G920=0)),Parámetros!$D$8-F920+1,
IF(AND(F920&gt;Parámetros!$B$8,G920&lt;=Parámetros!$D$8),G920-F920+1))))),0)
-
IF(I920=1,
COUNTIFS('Selección días no hábiles'!A:A,
IF(OR(F920=0,F920="",F920&lt;Parámetros!$B$8),"&gt;="&amp;Parámetros!$B$8,"&gt;="&amp;Listas!F920),
'Selección días no hábiles'!A:A,
IF(OR(G920=0,G920="",G920&gt;=Parámetros!$D$8),"&lt;="&amp;Parámetros!$D$8,"&lt;="&amp;Listas!G920),
'Selección días no hábiles'!C:C,"X"),0)</f>
        <v>1</v>
      </c>
    </row>
    <row r="921" spans="1:11">
      <c r="A921" s="23"/>
      <c r="B921" s="152">
        <v>29387546</v>
      </c>
      <c r="C921" s="153" t="s">
        <v>482</v>
      </c>
      <c r="D921" s="153" t="s">
        <v>1398</v>
      </c>
      <c r="E921" s="154" t="s">
        <v>234</v>
      </c>
      <c r="F921" s="146">
        <v>0</v>
      </c>
      <c r="G921" s="146">
        <v>0</v>
      </c>
      <c r="H921" s="113">
        <f>+IF(AND(OR(F921="",F921=0),OR(G921="",G921=0)),1,IF(AND(OR(F921&lt;=Parámetros!$B$5,F921=0,F921=""),OR(G921&gt;Parámetros!$B$5,G921="",G921=0)),1,IF(AND(F921&gt;Parámetros!$B$5,F921&lt;=Parámetros!$D$5,OR(Listas!G921&gt;Parámetros!$B$5,G921="",G921=0)),1,0)))</f>
        <v>1</v>
      </c>
      <c r="I921" s="113">
        <f>+IF(AND(OR(F921="",F921=0),OR(G921="",G921=0)),1,IF(AND(OR(F921&lt;=Parámetros!$B$8,F921=0,F921=""),OR(G921&gt;Parámetros!$B$8,G921="",G921=0)),1,IF(AND(F921&gt;Parámetros!$B$8,F921&lt;=Parámetros!$D$8,OR(Listas!G921&gt;Parámetros!$B$8,G921="",G921=0)),1,0)))</f>
        <v>1</v>
      </c>
      <c r="J921" s="113">
        <f>IF(H921=1,
IF(AND(OR(F921=0,F921=""),OR(G921=0,G921="")),Parámetros!$D$5-Parámetros!$B$5+1,
IF(AND(OR(F921&lt;=Parámetros!$B$5,F921=0,F921=""),OR(G921&gt;Parámetros!$D$5,G921="",G921=0)),Parámetros!$D$5-Parámetros!$B$5+1,
IF(AND(OR(F921&lt;=Parámetros!$B$5,F921=0,F921=""),G921&lt;=Parámetros!$D$5),IF(OR(G921="",G921=0),Parámetros!$D$5-Parámetros!$B$5+1,G921-Parámetros!$B$5+1),
IF(AND(F921&gt;Parámetros!$B$5,OR(G921&gt;Parámetros!$D$5,G921="",G921=0)),Parámetros!$D$5-F921+1,
IF(AND(F921&gt;Parámetros!$B$5,G921&lt;=Parámetros!$D$5),G921-F921+1))))),0)
-
IF(H921=1,
COUNTIFS('Selección días no hábiles'!A:A,
IF(OR(F921=0,F921="",F921&lt;Parámetros!$B$5),"&gt;="&amp;Parámetros!$B$5,"&gt;="&amp;Listas!F921),
'Selección días no hábiles'!A:A,
IF(OR(G921=0,G921="",G921&gt;=Parámetros!$D$5),"&lt;="&amp;Parámetros!$D$5,"&lt;="&amp;Listas!G921),
'Selección días no hábiles'!C:C,"X"),0)</f>
        <v>43709</v>
      </c>
      <c r="K921" s="113">
        <f>IF(I921=1,
IF(AND(OR(F921=0,F921=""),OR(G921=0,G921="")),Parámetros!$D$8-Parámetros!$B$8+1,
IF(AND(F921&lt;=Parámetros!$B$8,OR(G921&gt;Parámetros!$D$8,G921="",G921=0)),Parámetros!$D$8-Parámetros!$B$8+1,
IF(AND(F921&lt;=Parámetros!$B$8,G921&lt;=Parámetros!$D$8),IF(OR(G921="",G921=0),Parámetros!$D$8-Parámetros!$B$8+1,G921-Parámetros!$B$8+1),
IF(AND(F921&gt;Parámetros!$B$8,OR(G921&gt;Parámetros!$D$8,G921="",G921=0)),Parámetros!$D$8-F921+1,
IF(AND(F921&gt;Parámetros!$B$8,G921&lt;=Parámetros!$D$8),G921-F921+1))))),0)
-
IF(I921=1,
COUNTIFS('Selección días no hábiles'!A:A,
IF(OR(F921=0,F921="",F921&lt;Parámetros!$B$8),"&gt;="&amp;Parámetros!$B$8,"&gt;="&amp;Listas!F921),
'Selección días no hábiles'!A:A,
IF(OR(G921=0,G921="",G921&gt;=Parámetros!$D$8),"&lt;="&amp;Parámetros!$D$8,"&lt;="&amp;Listas!G921),
'Selección días no hábiles'!C:C,"X"),0)</f>
        <v>1</v>
      </c>
    </row>
    <row r="922" spans="1:11">
      <c r="A922" s="23"/>
      <c r="B922" s="152">
        <v>28526013</v>
      </c>
      <c r="C922" s="153" t="s">
        <v>1079</v>
      </c>
      <c r="D922" s="153" t="s">
        <v>2101</v>
      </c>
      <c r="E922" s="154" t="s">
        <v>234</v>
      </c>
      <c r="F922" s="146">
        <v>0</v>
      </c>
      <c r="G922" s="146">
        <v>0</v>
      </c>
      <c r="H922" s="113">
        <f>+IF(AND(OR(F922="",F922=0),OR(G922="",G922=0)),1,IF(AND(OR(F922&lt;=Parámetros!$B$5,F922=0,F922=""),OR(G922&gt;Parámetros!$B$5,G922="",G922=0)),1,IF(AND(F922&gt;Parámetros!$B$5,F922&lt;=Parámetros!$D$5,OR(Listas!G922&gt;Parámetros!$B$5,G922="",G922=0)),1,0)))</f>
        <v>1</v>
      </c>
      <c r="I922" s="113">
        <f>+IF(AND(OR(F922="",F922=0),OR(G922="",G922=0)),1,IF(AND(OR(F922&lt;=Parámetros!$B$8,F922=0,F922=""),OR(G922&gt;Parámetros!$B$8,G922="",G922=0)),1,IF(AND(F922&gt;Parámetros!$B$8,F922&lt;=Parámetros!$D$8,OR(Listas!G922&gt;Parámetros!$B$8,G922="",G922=0)),1,0)))</f>
        <v>1</v>
      </c>
      <c r="J922" s="113">
        <f>IF(H922=1,
IF(AND(OR(F922=0,F922=""),OR(G922=0,G922="")),Parámetros!$D$5-Parámetros!$B$5+1,
IF(AND(OR(F922&lt;=Parámetros!$B$5,F922=0,F922=""),OR(G922&gt;Parámetros!$D$5,G922="",G922=0)),Parámetros!$D$5-Parámetros!$B$5+1,
IF(AND(OR(F922&lt;=Parámetros!$B$5,F922=0,F922=""),G922&lt;=Parámetros!$D$5),IF(OR(G922="",G922=0),Parámetros!$D$5-Parámetros!$B$5+1,G922-Parámetros!$B$5+1),
IF(AND(F922&gt;Parámetros!$B$5,OR(G922&gt;Parámetros!$D$5,G922="",G922=0)),Parámetros!$D$5-F922+1,
IF(AND(F922&gt;Parámetros!$B$5,G922&lt;=Parámetros!$D$5),G922-F922+1))))),0)
-
IF(H922=1,
COUNTIFS('Selección días no hábiles'!A:A,
IF(OR(F922=0,F922="",F922&lt;Parámetros!$B$5),"&gt;="&amp;Parámetros!$B$5,"&gt;="&amp;Listas!F922),
'Selección días no hábiles'!A:A,
IF(OR(G922=0,G922="",G922&gt;=Parámetros!$D$5),"&lt;="&amp;Parámetros!$D$5,"&lt;="&amp;Listas!G922),
'Selección días no hábiles'!C:C,"X"),0)</f>
        <v>43709</v>
      </c>
      <c r="K922" s="113">
        <f>IF(I922=1,
IF(AND(OR(F922=0,F922=""),OR(G922=0,G922="")),Parámetros!$D$8-Parámetros!$B$8+1,
IF(AND(F922&lt;=Parámetros!$B$8,OR(G922&gt;Parámetros!$D$8,G922="",G922=0)),Parámetros!$D$8-Parámetros!$B$8+1,
IF(AND(F922&lt;=Parámetros!$B$8,G922&lt;=Parámetros!$D$8),IF(OR(G922="",G922=0),Parámetros!$D$8-Parámetros!$B$8+1,G922-Parámetros!$B$8+1),
IF(AND(F922&gt;Parámetros!$B$8,OR(G922&gt;Parámetros!$D$8,G922="",G922=0)),Parámetros!$D$8-F922+1,
IF(AND(F922&gt;Parámetros!$B$8,G922&lt;=Parámetros!$D$8),G922-F922+1))))),0)
-
IF(I922=1,
COUNTIFS('Selección días no hábiles'!A:A,
IF(OR(F922=0,F922="",F922&lt;Parámetros!$B$8),"&gt;="&amp;Parámetros!$B$8,"&gt;="&amp;Listas!F922),
'Selección días no hábiles'!A:A,
IF(OR(G922=0,G922="",G922&gt;=Parámetros!$D$8),"&lt;="&amp;Parámetros!$D$8,"&lt;="&amp;Listas!G922),
'Selección días no hábiles'!C:C,"X"),0)</f>
        <v>1</v>
      </c>
    </row>
    <row r="923" spans="1:11">
      <c r="A923" s="23"/>
      <c r="B923" s="152">
        <v>36000576</v>
      </c>
      <c r="C923" s="153" t="s">
        <v>527</v>
      </c>
      <c r="D923" s="153" t="s">
        <v>1772</v>
      </c>
      <c r="E923" s="154" t="s">
        <v>234</v>
      </c>
      <c r="F923" s="146">
        <v>0</v>
      </c>
      <c r="G923" s="146">
        <v>0</v>
      </c>
      <c r="H923" s="113">
        <f>+IF(AND(OR(F923="",F923=0),OR(G923="",G923=0)),1,IF(AND(OR(F923&lt;=Parámetros!$B$5,F923=0,F923=""),OR(G923&gt;Parámetros!$B$5,G923="",G923=0)),1,IF(AND(F923&gt;Parámetros!$B$5,F923&lt;=Parámetros!$D$5,OR(Listas!G923&gt;Parámetros!$B$5,G923="",G923=0)),1,0)))</f>
        <v>1</v>
      </c>
      <c r="I923" s="113">
        <f>+IF(AND(OR(F923="",F923=0),OR(G923="",G923=0)),1,IF(AND(OR(F923&lt;=Parámetros!$B$8,F923=0,F923=""),OR(G923&gt;Parámetros!$B$8,G923="",G923=0)),1,IF(AND(F923&gt;Parámetros!$B$8,F923&lt;=Parámetros!$D$8,OR(Listas!G923&gt;Parámetros!$B$8,G923="",G923=0)),1,0)))</f>
        <v>1</v>
      </c>
      <c r="J923" s="113">
        <f>IF(H923=1,
IF(AND(OR(F923=0,F923=""),OR(G923=0,G923="")),Parámetros!$D$5-Parámetros!$B$5+1,
IF(AND(OR(F923&lt;=Parámetros!$B$5,F923=0,F923=""),OR(G923&gt;Parámetros!$D$5,G923="",G923=0)),Parámetros!$D$5-Parámetros!$B$5+1,
IF(AND(OR(F923&lt;=Parámetros!$B$5,F923=0,F923=""),G923&lt;=Parámetros!$D$5),IF(OR(G923="",G923=0),Parámetros!$D$5-Parámetros!$B$5+1,G923-Parámetros!$B$5+1),
IF(AND(F923&gt;Parámetros!$B$5,OR(G923&gt;Parámetros!$D$5,G923="",G923=0)),Parámetros!$D$5-F923+1,
IF(AND(F923&gt;Parámetros!$B$5,G923&lt;=Parámetros!$D$5),G923-F923+1))))),0)
-
IF(H923=1,
COUNTIFS('Selección días no hábiles'!A:A,
IF(OR(F923=0,F923="",F923&lt;Parámetros!$B$5),"&gt;="&amp;Parámetros!$B$5,"&gt;="&amp;Listas!F923),
'Selección días no hábiles'!A:A,
IF(OR(G923=0,G923="",G923&gt;=Parámetros!$D$5),"&lt;="&amp;Parámetros!$D$5,"&lt;="&amp;Listas!G923),
'Selección días no hábiles'!C:C,"X"),0)</f>
        <v>43709</v>
      </c>
      <c r="K923" s="113">
        <f>IF(I923=1,
IF(AND(OR(F923=0,F923=""),OR(G923=0,G923="")),Parámetros!$D$8-Parámetros!$B$8+1,
IF(AND(F923&lt;=Parámetros!$B$8,OR(G923&gt;Parámetros!$D$8,G923="",G923=0)),Parámetros!$D$8-Parámetros!$B$8+1,
IF(AND(F923&lt;=Parámetros!$B$8,G923&lt;=Parámetros!$D$8),IF(OR(G923="",G923=0),Parámetros!$D$8-Parámetros!$B$8+1,G923-Parámetros!$B$8+1),
IF(AND(F923&gt;Parámetros!$B$8,OR(G923&gt;Parámetros!$D$8,G923="",G923=0)),Parámetros!$D$8-F923+1,
IF(AND(F923&gt;Parámetros!$B$8,G923&lt;=Parámetros!$D$8),G923-F923+1))))),0)
-
IF(I923=1,
COUNTIFS('Selección días no hábiles'!A:A,
IF(OR(F923=0,F923="",F923&lt;Parámetros!$B$8),"&gt;="&amp;Parámetros!$B$8,"&gt;="&amp;Listas!F923),
'Selección días no hábiles'!A:A,
IF(OR(G923=0,G923="",G923&gt;=Parámetros!$D$8),"&lt;="&amp;Parámetros!$D$8,"&lt;="&amp;Listas!G923),
'Selección días no hábiles'!C:C,"X"),0)</f>
        <v>1</v>
      </c>
    </row>
    <row r="924" spans="1:11">
      <c r="A924" s="23"/>
      <c r="B924" s="152">
        <v>23695326</v>
      </c>
      <c r="C924" s="153" t="s">
        <v>1080</v>
      </c>
      <c r="D924" s="153" t="s">
        <v>2102</v>
      </c>
      <c r="E924" s="154" t="s">
        <v>234</v>
      </c>
      <c r="F924" s="146">
        <v>0</v>
      </c>
      <c r="G924" s="146">
        <v>0</v>
      </c>
      <c r="H924" s="113">
        <f>+IF(AND(OR(F924="",F924=0),OR(G924="",G924=0)),1,IF(AND(OR(F924&lt;=Parámetros!$B$5,F924=0,F924=""),OR(G924&gt;Parámetros!$B$5,G924="",G924=0)),1,IF(AND(F924&gt;Parámetros!$B$5,F924&lt;=Parámetros!$D$5,OR(Listas!G924&gt;Parámetros!$B$5,G924="",G924=0)),1,0)))</f>
        <v>1</v>
      </c>
      <c r="I924" s="113">
        <f>+IF(AND(OR(F924="",F924=0),OR(G924="",G924=0)),1,IF(AND(OR(F924&lt;=Parámetros!$B$8,F924=0,F924=""),OR(G924&gt;Parámetros!$B$8,G924="",G924=0)),1,IF(AND(F924&gt;Parámetros!$B$8,F924&lt;=Parámetros!$D$8,OR(Listas!G924&gt;Parámetros!$B$8,G924="",G924=0)),1,0)))</f>
        <v>1</v>
      </c>
      <c r="J924" s="113">
        <f>IF(H924=1,
IF(AND(OR(F924=0,F924=""),OR(G924=0,G924="")),Parámetros!$D$5-Parámetros!$B$5+1,
IF(AND(OR(F924&lt;=Parámetros!$B$5,F924=0,F924=""),OR(G924&gt;Parámetros!$D$5,G924="",G924=0)),Parámetros!$D$5-Parámetros!$B$5+1,
IF(AND(OR(F924&lt;=Parámetros!$B$5,F924=0,F924=""),G924&lt;=Parámetros!$D$5),IF(OR(G924="",G924=0),Parámetros!$D$5-Parámetros!$B$5+1,G924-Parámetros!$B$5+1),
IF(AND(F924&gt;Parámetros!$B$5,OR(G924&gt;Parámetros!$D$5,G924="",G924=0)),Parámetros!$D$5-F924+1,
IF(AND(F924&gt;Parámetros!$B$5,G924&lt;=Parámetros!$D$5),G924-F924+1))))),0)
-
IF(H924=1,
COUNTIFS('Selección días no hábiles'!A:A,
IF(OR(F924=0,F924="",F924&lt;Parámetros!$B$5),"&gt;="&amp;Parámetros!$B$5,"&gt;="&amp;Listas!F924),
'Selección días no hábiles'!A:A,
IF(OR(G924=0,G924="",G924&gt;=Parámetros!$D$5),"&lt;="&amp;Parámetros!$D$5,"&lt;="&amp;Listas!G924),
'Selección días no hábiles'!C:C,"X"),0)</f>
        <v>43709</v>
      </c>
      <c r="K924" s="113">
        <f>IF(I924=1,
IF(AND(OR(F924=0,F924=""),OR(G924=0,G924="")),Parámetros!$D$8-Parámetros!$B$8+1,
IF(AND(F924&lt;=Parámetros!$B$8,OR(G924&gt;Parámetros!$D$8,G924="",G924=0)),Parámetros!$D$8-Parámetros!$B$8+1,
IF(AND(F924&lt;=Parámetros!$B$8,G924&lt;=Parámetros!$D$8),IF(OR(G924="",G924=0),Parámetros!$D$8-Parámetros!$B$8+1,G924-Parámetros!$B$8+1),
IF(AND(F924&gt;Parámetros!$B$8,OR(G924&gt;Parámetros!$D$8,G924="",G924=0)),Parámetros!$D$8-F924+1,
IF(AND(F924&gt;Parámetros!$B$8,G924&lt;=Parámetros!$D$8),G924-F924+1))))),0)
-
IF(I924=1,
COUNTIFS('Selección días no hábiles'!A:A,
IF(OR(F924=0,F924="",F924&lt;Parámetros!$B$8),"&gt;="&amp;Parámetros!$B$8,"&gt;="&amp;Listas!F924),
'Selección días no hábiles'!A:A,
IF(OR(G924=0,G924="",G924&gt;=Parámetros!$D$8),"&lt;="&amp;Parámetros!$D$8,"&lt;="&amp;Listas!G924),
'Selección días no hábiles'!C:C,"X"),0)</f>
        <v>1</v>
      </c>
    </row>
    <row r="925" spans="1:11">
      <c r="A925" s="23"/>
      <c r="B925" s="152">
        <v>20889833</v>
      </c>
      <c r="C925" s="153" t="s">
        <v>1081</v>
      </c>
      <c r="D925" s="153" t="s">
        <v>2103</v>
      </c>
      <c r="E925" s="154" t="s">
        <v>234</v>
      </c>
      <c r="F925" s="146">
        <v>0</v>
      </c>
      <c r="G925" s="146">
        <v>0</v>
      </c>
      <c r="H925" s="113">
        <f>+IF(AND(OR(F925="",F925=0),OR(G925="",G925=0)),1,IF(AND(OR(F925&lt;=Parámetros!$B$5,F925=0,F925=""),OR(G925&gt;Parámetros!$B$5,G925="",G925=0)),1,IF(AND(F925&gt;Parámetros!$B$5,F925&lt;=Parámetros!$D$5,OR(Listas!G925&gt;Parámetros!$B$5,G925="",G925=0)),1,0)))</f>
        <v>1</v>
      </c>
      <c r="I925" s="113">
        <f>+IF(AND(OR(F925="",F925=0),OR(G925="",G925=0)),1,IF(AND(OR(F925&lt;=Parámetros!$B$8,F925=0,F925=""),OR(G925&gt;Parámetros!$B$8,G925="",G925=0)),1,IF(AND(F925&gt;Parámetros!$B$8,F925&lt;=Parámetros!$D$8,OR(Listas!G925&gt;Parámetros!$B$8,G925="",G925=0)),1,0)))</f>
        <v>1</v>
      </c>
      <c r="J925" s="113">
        <f>IF(H925=1,
IF(AND(OR(F925=0,F925=""),OR(G925=0,G925="")),Parámetros!$D$5-Parámetros!$B$5+1,
IF(AND(OR(F925&lt;=Parámetros!$B$5,F925=0,F925=""),OR(G925&gt;Parámetros!$D$5,G925="",G925=0)),Parámetros!$D$5-Parámetros!$B$5+1,
IF(AND(OR(F925&lt;=Parámetros!$B$5,F925=0,F925=""),G925&lt;=Parámetros!$D$5),IF(OR(G925="",G925=0),Parámetros!$D$5-Parámetros!$B$5+1,G925-Parámetros!$B$5+1),
IF(AND(F925&gt;Parámetros!$B$5,OR(G925&gt;Parámetros!$D$5,G925="",G925=0)),Parámetros!$D$5-F925+1,
IF(AND(F925&gt;Parámetros!$B$5,G925&lt;=Parámetros!$D$5),G925-F925+1))))),0)
-
IF(H925=1,
COUNTIFS('Selección días no hábiles'!A:A,
IF(OR(F925=0,F925="",F925&lt;Parámetros!$B$5),"&gt;="&amp;Parámetros!$B$5,"&gt;="&amp;Listas!F925),
'Selección días no hábiles'!A:A,
IF(OR(G925=0,G925="",G925&gt;=Parámetros!$D$5),"&lt;="&amp;Parámetros!$D$5,"&lt;="&amp;Listas!G925),
'Selección días no hábiles'!C:C,"X"),0)</f>
        <v>43709</v>
      </c>
      <c r="K925" s="113">
        <f>IF(I925=1,
IF(AND(OR(F925=0,F925=""),OR(G925=0,G925="")),Parámetros!$D$8-Parámetros!$B$8+1,
IF(AND(F925&lt;=Parámetros!$B$8,OR(G925&gt;Parámetros!$D$8,G925="",G925=0)),Parámetros!$D$8-Parámetros!$B$8+1,
IF(AND(F925&lt;=Parámetros!$B$8,G925&lt;=Parámetros!$D$8),IF(OR(G925="",G925=0),Parámetros!$D$8-Parámetros!$B$8+1,G925-Parámetros!$B$8+1),
IF(AND(F925&gt;Parámetros!$B$8,OR(G925&gt;Parámetros!$D$8,G925="",G925=0)),Parámetros!$D$8-F925+1,
IF(AND(F925&gt;Parámetros!$B$8,G925&lt;=Parámetros!$D$8),G925-F925+1))))),0)
-
IF(I925=1,
COUNTIFS('Selección días no hábiles'!A:A,
IF(OR(F925=0,F925="",F925&lt;Parámetros!$B$8),"&gt;="&amp;Parámetros!$B$8,"&gt;="&amp;Listas!F925),
'Selección días no hábiles'!A:A,
IF(OR(G925=0,G925="",G925&gt;=Parámetros!$D$8),"&lt;="&amp;Parámetros!$D$8,"&lt;="&amp;Listas!G925),
'Selección días no hábiles'!C:C,"X"),0)</f>
        <v>1</v>
      </c>
    </row>
    <row r="926" spans="1:11">
      <c r="A926" s="23"/>
      <c r="B926" s="152">
        <v>29620971</v>
      </c>
      <c r="C926" s="153" t="s">
        <v>1082</v>
      </c>
      <c r="D926" s="153" t="s">
        <v>2104</v>
      </c>
      <c r="E926" s="154" t="s">
        <v>234</v>
      </c>
      <c r="F926" s="146">
        <v>0</v>
      </c>
      <c r="G926" s="146">
        <v>0</v>
      </c>
      <c r="H926" s="113">
        <f>+IF(AND(OR(F926="",F926=0),OR(G926="",G926=0)),1,IF(AND(OR(F926&lt;=Parámetros!$B$5,F926=0,F926=""),OR(G926&gt;Parámetros!$B$5,G926="",G926=0)),1,IF(AND(F926&gt;Parámetros!$B$5,F926&lt;=Parámetros!$D$5,OR(Listas!G926&gt;Parámetros!$B$5,G926="",G926=0)),1,0)))</f>
        <v>1</v>
      </c>
      <c r="I926" s="113">
        <f>+IF(AND(OR(F926="",F926=0),OR(G926="",G926=0)),1,IF(AND(OR(F926&lt;=Parámetros!$B$8,F926=0,F926=""),OR(G926&gt;Parámetros!$B$8,G926="",G926=0)),1,IF(AND(F926&gt;Parámetros!$B$8,F926&lt;=Parámetros!$D$8,OR(Listas!G926&gt;Parámetros!$B$8,G926="",G926=0)),1,0)))</f>
        <v>1</v>
      </c>
      <c r="J926" s="113">
        <f>IF(H926=1,
IF(AND(OR(F926=0,F926=""),OR(G926=0,G926="")),Parámetros!$D$5-Parámetros!$B$5+1,
IF(AND(OR(F926&lt;=Parámetros!$B$5,F926=0,F926=""),OR(G926&gt;Parámetros!$D$5,G926="",G926=0)),Parámetros!$D$5-Parámetros!$B$5+1,
IF(AND(OR(F926&lt;=Parámetros!$B$5,F926=0,F926=""),G926&lt;=Parámetros!$D$5),IF(OR(G926="",G926=0),Parámetros!$D$5-Parámetros!$B$5+1,G926-Parámetros!$B$5+1),
IF(AND(F926&gt;Parámetros!$B$5,OR(G926&gt;Parámetros!$D$5,G926="",G926=0)),Parámetros!$D$5-F926+1,
IF(AND(F926&gt;Parámetros!$B$5,G926&lt;=Parámetros!$D$5),G926-F926+1))))),0)
-
IF(H926=1,
COUNTIFS('Selección días no hábiles'!A:A,
IF(OR(F926=0,F926="",F926&lt;Parámetros!$B$5),"&gt;="&amp;Parámetros!$B$5,"&gt;="&amp;Listas!F926),
'Selección días no hábiles'!A:A,
IF(OR(G926=0,G926="",G926&gt;=Parámetros!$D$5),"&lt;="&amp;Parámetros!$D$5,"&lt;="&amp;Listas!G926),
'Selección días no hábiles'!C:C,"X"),0)</f>
        <v>43709</v>
      </c>
      <c r="K926" s="113">
        <f>IF(I926=1,
IF(AND(OR(F926=0,F926=""),OR(G926=0,G926="")),Parámetros!$D$8-Parámetros!$B$8+1,
IF(AND(F926&lt;=Parámetros!$B$8,OR(G926&gt;Parámetros!$D$8,G926="",G926=0)),Parámetros!$D$8-Parámetros!$B$8+1,
IF(AND(F926&lt;=Parámetros!$B$8,G926&lt;=Parámetros!$D$8),IF(OR(G926="",G926=0),Parámetros!$D$8-Parámetros!$B$8+1,G926-Parámetros!$B$8+1),
IF(AND(F926&gt;Parámetros!$B$8,OR(G926&gt;Parámetros!$D$8,G926="",G926=0)),Parámetros!$D$8-F926+1,
IF(AND(F926&gt;Parámetros!$B$8,G926&lt;=Parámetros!$D$8),G926-F926+1))))),0)
-
IF(I926=1,
COUNTIFS('Selección días no hábiles'!A:A,
IF(OR(F926=0,F926="",F926&lt;Parámetros!$B$8),"&gt;="&amp;Parámetros!$B$8,"&gt;="&amp;Listas!F926),
'Selección días no hábiles'!A:A,
IF(OR(G926=0,G926="",G926&gt;=Parámetros!$D$8),"&lt;="&amp;Parámetros!$D$8,"&lt;="&amp;Listas!G926),
'Selección días no hábiles'!C:C,"X"),0)</f>
        <v>1</v>
      </c>
    </row>
    <row r="927" spans="1:11">
      <c r="A927" s="23"/>
      <c r="B927" s="152">
        <v>26697280</v>
      </c>
      <c r="C927" s="153" t="s">
        <v>1083</v>
      </c>
      <c r="D927" s="153" t="s">
        <v>2105</v>
      </c>
      <c r="E927" s="154" t="s">
        <v>234</v>
      </c>
      <c r="F927" s="146">
        <v>0</v>
      </c>
      <c r="G927" s="146">
        <v>0</v>
      </c>
      <c r="H927" s="113">
        <f>+IF(AND(OR(F927="",F927=0),OR(G927="",G927=0)),1,IF(AND(OR(F927&lt;=Parámetros!$B$5,F927=0,F927=""),OR(G927&gt;Parámetros!$B$5,G927="",G927=0)),1,IF(AND(F927&gt;Parámetros!$B$5,F927&lt;=Parámetros!$D$5,OR(Listas!G927&gt;Parámetros!$B$5,G927="",G927=0)),1,0)))</f>
        <v>1</v>
      </c>
      <c r="I927" s="113">
        <f>+IF(AND(OR(F927="",F927=0),OR(G927="",G927=0)),1,IF(AND(OR(F927&lt;=Parámetros!$B$8,F927=0,F927=""),OR(G927&gt;Parámetros!$B$8,G927="",G927=0)),1,IF(AND(F927&gt;Parámetros!$B$8,F927&lt;=Parámetros!$D$8,OR(Listas!G927&gt;Parámetros!$B$8,G927="",G927=0)),1,0)))</f>
        <v>1</v>
      </c>
      <c r="J927" s="113">
        <f>IF(H927=1,
IF(AND(OR(F927=0,F927=""),OR(G927=0,G927="")),Parámetros!$D$5-Parámetros!$B$5+1,
IF(AND(OR(F927&lt;=Parámetros!$B$5,F927=0,F927=""),OR(G927&gt;Parámetros!$D$5,G927="",G927=0)),Parámetros!$D$5-Parámetros!$B$5+1,
IF(AND(OR(F927&lt;=Parámetros!$B$5,F927=0,F927=""),G927&lt;=Parámetros!$D$5),IF(OR(G927="",G927=0),Parámetros!$D$5-Parámetros!$B$5+1,G927-Parámetros!$B$5+1),
IF(AND(F927&gt;Parámetros!$B$5,OR(G927&gt;Parámetros!$D$5,G927="",G927=0)),Parámetros!$D$5-F927+1,
IF(AND(F927&gt;Parámetros!$B$5,G927&lt;=Parámetros!$D$5),G927-F927+1))))),0)
-
IF(H927=1,
COUNTIFS('Selección días no hábiles'!A:A,
IF(OR(F927=0,F927="",F927&lt;Parámetros!$B$5),"&gt;="&amp;Parámetros!$B$5,"&gt;="&amp;Listas!F927),
'Selección días no hábiles'!A:A,
IF(OR(G927=0,G927="",G927&gt;=Parámetros!$D$5),"&lt;="&amp;Parámetros!$D$5,"&lt;="&amp;Listas!G927),
'Selección días no hábiles'!C:C,"X"),0)</f>
        <v>43709</v>
      </c>
      <c r="K927" s="113">
        <f>IF(I927=1,
IF(AND(OR(F927=0,F927=""),OR(G927=0,G927="")),Parámetros!$D$8-Parámetros!$B$8+1,
IF(AND(F927&lt;=Parámetros!$B$8,OR(G927&gt;Parámetros!$D$8,G927="",G927=0)),Parámetros!$D$8-Parámetros!$B$8+1,
IF(AND(F927&lt;=Parámetros!$B$8,G927&lt;=Parámetros!$D$8),IF(OR(G927="",G927=0),Parámetros!$D$8-Parámetros!$B$8+1,G927-Parámetros!$B$8+1),
IF(AND(F927&gt;Parámetros!$B$8,OR(G927&gt;Parámetros!$D$8,G927="",G927=0)),Parámetros!$D$8-F927+1,
IF(AND(F927&gt;Parámetros!$B$8,G927&lt;=Parámetros!$D$8),G927-F927+1))))),0)
-
IF(I927=1,
COUNTIFS('Selección días no hábiles'!A:A,
IF(OR(F927=0,F927="",F927&lt;Parámetros!$B$8),"&gt;="&amp;Parámetros!$B$8,"&gt;="&amp;Listas!F927),
'Selección días no hábiles'!A:A,
IF(OR(G927=0,G927="",G927&gt;=Parámetros!$D$8),"&lt;="&amp;Parámetros!$D$8,"&lt;="&amp;Listas!G927),
'Selección días no hábiles'!C:C,"X"),0)</f>
        <v>1</v>
      </c>
    </row>
    <row r="928" spans="1:11">
      <c r="A928" s="23"/>
      <c r="B928" s="152">
        <v>34394245</v>
      </c>
      <c r="C928" s="153" t="s">
        <v>1084</v>
      </c>
      <c r="D928" s="153" t="s">
        <v>2106</v>
      </c>
      <c r="E928" s="154" t="s">
        <v>234</v>
      </c>
      <c r="F928" s="146">
        <v>0</v>
      </c>
      <c r="G928" s="146">
        <v>0</v>
      </c>
      <c r="H928" s="113">
        <f>+IF(AND(OR(F928="",F928=0),OR(G928="",G928=0)),1,IF(AND(OR(F928&lt;=Parámetros!$B$5,F928=0,F928=""),OR(G928&gt;Parámetros!$B$5,G928="",G928=0)),1,IF(AND(F928&gt;Parámetros!$B$5,F928&lt;=Parámetros!$D$5,OR(Listas!G928&gt;Parámetros!$B$5,G928="",G928=0)),1,0)))</f>
        <v>1</v>
      </c>
      <c r="I928" s="113">
        <f>+IF(AND(OR(F928="",F928=0),OR(G928="",G928=0)),1,IF(AND(OR(F928&lt;=Parámetros!$B$8,F928=0,F928=""),OR(G928&gt;Parámetros!$B$8,G928="",G928=0)),1,IF(AND(F928&gt;Parámetros!$B$8,F928&lt;=Parámetros!$D$8,OR(Listas!G928&gt;Parámetros!$B$8,G928="",G928=0)),1,0)))</f>
        <v>1</v>
      </c>
      <c r="J928" s="113">
        <f>IF(H928=1,
IF(AND(OR(F928=0,F928=""),OR(G928=0,G928="")),Parámetros!$D$5-Parámetros!$B$5+1,
IF(AND(OR(F928&lt;=Parámetros!$B$5,F928=0,F928=""),OR(G928&gt;Parámetros!$D$5,G928="",G928=0)),Parámetros!$D$5-Parámetros!$B$5+1,
IF(AND(OR(F928&lt;=Parámetros!$B$5,F928=0,F928=""),G928&lt;=Parámetros!$D$5),IF(OR(G928="",G928=0),Parámetros!$D$5-Parámetros!$B$5+1,G928-Parámetros!$B$5+1),
IF(AND(F928&gt;Parámetros!$B$5,OR(G928&gt;Parámetros!$D$5,G928="",G928=0)),Parámetros!$D$5-F928+1,
IF(AND(F928&gt;Parámetros!$B$5,G928&lt;=Parámetros!$D$5),G928-F928+1))))),0)
-
IF(H928=1,
COUNTIFS('Selección días no hábiles'!A:A,
IF(OR(F928=0,F928="",F928&lt;Parámetros!$B$5),"&gt;="&amp;Parámetros!$B$5,"&gt;="&amp;Listas!F928),
'Selección días no hábiles'!A:A,
IF(OR(G928=0,G928="",G928&gt;=Parámetros!$D$5),"&lt;="&amp;Parámetros!$D$5,"&lt;="&amp;Listas!G928),
'Selección días no hábiles'!C:C,"X"),0)</f>
        <v>43709</v>
      </c>
      <c r="K928" s="113">
        <f>IF(I928=1,
IF(AND(OR(F928=0,F928=""),OR(G928=0,G928="")),Parámetros!$D$8-Parámetros!$B$8+1,
IF(AND(F928&lt;=Parámetros!$B$8,OR(G928&gt;Parámetros!$D$8,G928="",G928=0)),Parámetros!$D$8-Parámetros!$B$8+1,
IF(AND(F928&lt;=Parámetros!$B$8,G928&lt;=Parámetros!$D$8),IF(OR(G928="",G928=0),Parámetros!$D$8-Parámetros!$B$8+1,G928-Parámetros!$B$8+1),
IF(AND(F928&gt;Parámetros!$B$8,OR(G928&gt;Parámetros!$D$8,G928="",G928=0)),Parámetros!$D$8-F928+1,
IF(AND(F928&gt;Parámetros!$B$8,G928&lt;=Parámetros!$D$8),G928-F928+1))))),0)
-
IF(I928=1,
COUNTIFS('Selección días no hábiles'!A:A,
IF(OR(F928=0,F928="",F928&lt;Parámetros!$B$8),"&gt;="&amp;Parámetros!$B$8,"&gt;="&amp;Listas!F928),
'Selección días no hábiles'!A:A,
IF(OR(G928=0,G928="",G928&gt;=Parámetros!$D$8),"&lt;="&amp;Parámetros!$D$8,"&lt;="&amp;Listas!G928),
'Selección días no hábiles'!C:C,"X"),0)</f>
        <v>1</v>
      </c>
    </row>
    <row r="929" spans="1:11">
      <c r="A929" s="23"/>
      <c r="B929" s="152">
        <v>29348324</v>
      </c>
      <c r="C929" s="153" t="s">
        <v>637</v>
      </c>
      <c r="D929" s="153" t="s">
        <v>1763</v>
      </c>
      <c r="E929" s="154" t="s">
        <v>234</v>
      </c>
      <c r="F929" s="146">
        <v>0</v>
      </c>
      <c r="G929" s="146">
        <v>0</v>
      </c>
      <c r="H929" s="113">
        <f>+IF(AND(OR(F929="",F929=0),OR(G929="",G929=0)),1,IF(AND(OR(F929&lt;=Parámetros!$B$5,F929=0,F929=""),OR(G929&gt;Parámetros!$B$5,G929="",G929=0)),1,IF(AND(F929&gt;Parámetros!$B$5,F929&lt;=Parámetros!$D$5,OR(Listas!G929&gt;Parámetros!$B$5,G929="",G929=0)),1,0)))</f>
        <v>1</v>
      </c>
      <c r="I929" s="113">
        <f>+IF(AND(OR(F929="",F929=0),OR(G929="",G929=0)),1,IF(AND(OR(F929&lt;=Parámetros!$B$8,F929=0,F929=""),OR(G929&gt;Parámetros!$B$8,G929="",G929=0)),1,IF(AND(F929&gt;Parámetros!$B$8,F929&lt;=Parámetros!$D$8,OR(Listas!G929&gt;Parámetros!$B$8,G929="",G929=0)),1,0)))</f>
        <v>1</v>
      </c>
      <c r="J929" s="113">
        <f>IF(H929=1,
IF(AND(OR(F929=0,F929=""),OR(G929=0,G929="")),Parámetros!$D$5-Parámetros!$B$5+1,
IF(AND(OR(F929&lt;=Parámetros!$B$5,F929=0,F929=""),OR(G929&gt;Parámetros!$D$5,G929="",G929=0)),Parámetros!$D$5-Parámetros!$B$5+1,
IF(AND(OR(F929&lt;=Parámetros!$B$5,F929=0,F929=""),G929&lt;=Parámetros!$D$5),IF(OR(G929="",G929=0),Parámetros!$D$5-Parámetros!$B$5+1,G929-Parámetros!$B$5+1),
IF(AND(F929&gt;Parámetros!$B$5,OR(G929&gt;Parámetros!$D$5,G929="",G929=0)),Parámetros!$D$5-F929+1,
IF(AND(F929&gt;Parámetros!$B$5,G929&lt;=Parámetros!$D$5),G929-F929+1))))),0)
-
IF(H929=1,
COUNTIFS('Selección días no hábiles'!A:A,
IF(OR(F929=0,F929="",F929&lt;Parámetros!$B$5),"&gt;="&amp;Parámetros!$B$5,"&gt;="&amp;Listas!F929),
'Selección días no hábiles'!A:A,
IF(OR(G929=0,G929="",G929&gt;=Parámetros!$D$5),"&lt;="&amp;Parámetros!$D$5,"&lt;="&amp;Listas!G929),
'Selección días no hábiles'!C:C,"X"),0)</f>
        <v>43709</v>
      </c>
      <c r="K929" s="113">
        <f>IF(I929=1,
IF(AND(OR(F929=0,F929=""),OR(G929=0,G929="")),Parámetros!$D$8-Parámetros!$B$8+1,
IF(AND(F929&lt;=Parámetros!$B$8,OR(G929&gt;Parámetros!$D$8,G929="",G929=0)),Parámetros!$D$8-Parámetros!$B$8+1,
IF(AND(F929&lt;=Parámetros!$B$8,G929&lt;=Parámetros!$D$8),IF(OR(G929="",G929=0),Parámetros!$D$8-Parámetros!$B$8+1,G929-Parámetros!$B$8+1),
IF(AND(F929&gt;Parámetros!$B$8,OR(G929&gt;Parámetros!$D$8,G929="",G929=0)),Parámetros!$D$8-F929+1,
IF(AND(F929&gt;Parámetros!$B$8,G929&lt;=Parámetros!$D$8),G929-F929+1))))),0)
-
IF(I929=1,
COUNTIFS('Selección días no hábiles'!A:A,
IF(OR(F929=0,F929="",F929&lt;Parámetros!$B$8),"&gt;="&amp;Parámetros!$B$8,"&gt;="&amp;Listas!F929),
'Selección días no hábiles'!A:A,
IF(OR(G929=0,G929="",G929&gt;=Parámetros!$D$8),"&lt;="&amp;Parámetros!$D$8,"&lt;="&amp;Listas!G929),
'Selección días no hábiles'!C:C,"X"),0)</f>
        <v>1</v>
      </c>
    </row>
    <row r="930" spans="1:11">
      <c r="A930" s="23"/>
      <c r="B930" s="152">
        <v>30789454</v>
      </c>
      <c r="C930" s="153" t="s">
        <v>322</v>
      </c>
      <c r="D930" s="153" t="s">
        <v>2107</v>
      </c>
      <c r="E930" s="154" t="s">
        <v>234</v>
      </c>
      <c r="F930" s="146">
        <v>0</v>
      </c>
      <c r="G930" s="146">
        <v>0</v>
      </c>
      <c r="H930" s="113">
        <f>+IF(AND(OR(F930="",F930=0),OR(G930="",G930=0)),1,IF(AND(OR(F930&lt;=Parámetros!$B$5,F930=0,F930=""),OR(G930&gt;Parámetros!$B$5,G930="",G930=0)),1,IF(AND(F930&gt;Parámetros!$B$5,F930&lt;=Parámetros!$D$5,OR(Listas!G930&gt;Parámetros!$B$5,G930="",G930=0)),1,0)))</f>
        <v>1</v>
      </c>
      <c r="I930" s="113">
        <f>+IF(AND(OR(F930="",F930=0),OR(G930="",G930=0)),1,IF(AND(OR(F930&lt;=Parámetros!$B$8,F930=0,F930=""),OR(G930&gt;Parámetros!$B$8,G930="",G930=0)),1,IF(AND(F930&gt;Parámetros!$B$8,F930&lt;=Parámetros!$D$8,OR(Listas!G930&gt;Parámetros!$B$8,G930="",G930=0)),1,0)))</f>
        <v>1</v>
      </c>
      <c r="J930" s="113">
        <f>IF(H930=1,
IF(AND(OR(F930=0,F930=""),OR(G930=0,G930="")),Parámetros!$D$5-Parámetros!$B$5+1,
IF(AND(OR(F930&lt;=Parámetros!$B$5,F930=0,F930=""),OR(G930&gt;Parámetros!$D$5,G930="",G930=0)),Parámetros!$D$5-Parámetros!$B$5+1,
IF(AND(OR(F930&lt;=Parámetros!$B$5,F930=0,F930=""),G930&lt;=Parámetros!$D$5),IF(OR(G930="",G930=0),Parámetros!$D$5-Parámetros!$B$5+1,G930-Parámetros!$B$5+1),
IF(AND(F930&gt;Parámetros!$B$5,OR(G930&gt;Parámetros!$D$5,G930="",G930=0)),Parámetros!$D$5-F930+1,
IF(AND(F930&gt;Parámetros!$B$5,G930&lt;=Parámetros!$D$5),G930-F930+1))))),0)
-
IF(H930=1,
COUNTIFS('Selección días no hábiles'!A:A,
IF(OR(F930=0,F930="",F930&lt;Parámetros!$B$5),"&gt;="&amp;Parámetros!$B$5,"&gt;="&amp;Listas!F930),
'Selección días no hábiles'!A:A,
IF(OR(G930=0,G930="",G930&gt;=Parámetros!$D$5),"&lt;="&amp;Parámetros!$D$5,"&lt;="&amp;Listas!G930),
'Selección días no hábiles'!C:C,"X"),0)</f>
        <v>43709</v>
      </c>
      <c r="K930" s="113">
        <f>IF(I930=1,
IF(AND(OR(F930=0,F930=""),OR(G930=0,G930="")),Parámetros!$D$8-Parámetros!$B$8+1,
IF(AND(F930&lt;=Parámetros!$B$8,OR(G930&gt;Parámetros!$D$8,G930="",G930=0)),Parámetros!$D$8-Parámetros!$B$8+1,
IF(AND(F930&lt;=Parámetros!$B$8,G930&lt;=Parámetros!$D$8),IF(OR(G930="",G930=0),Parámetros!$D$8-Parámetros!$B$8+1,G930-Parámetros!$B$8+1),
IF(AND(F930&gt;Parámetros!$B$8,OR(G930&gt;Parámetros!$D$8,G930="",G930=0)),Parámetros!$D$8-F930+1,
IF(AND(F930&gt;Parámetros!$B$8,G930&lt;=Parámetros!$D$8),G930-F930+1))))),0)
-
IF(I930=1,
COUNTIFS('Selección días no hábiles'!A:A,
IF(OR(F930=0,F930="",F930&lt;Parámetros!$B$8),"&gt;="&amp;Parámetros!$B$8,"&gt;="&amp;Listas!F930),
'Selección días no hábiles'!A:A,
IF(OR(G930=0,G930="",G930&gt;=Parámetros!$D$8),"&lt;="&amp;Parámetros!$D$8,"&lt;="&amp;Listas!G930),
'Selección días no hábiles'!C:C,"X"),0)</f>
        <v>1</v>
      </c>
    </row>
    <row r="931" spans="1:11">
      <c r="A931" s="23"/>
      <c r="B931" s="152">
        <v>20806380</v>
      </c>
      <c r="C931" s="153" t="s">
        <v>638</v>
      </c>
      <c r="D931" s="153" t="s">
        <v>1604</v>
      </c>
      <c r="E931" s="154" t="s">
        <v>234</v>
      </c>
      <c r="F931" s="146">
        <v>0</v>
      </c>
      <c r="G931" s="146">
        <v>0</v>
      </c>
      <c r="H931" s="113">
        <f>+IF(AND(OR(F931="",F931=0),OR(G931="",G931=0)),1,IF(AND(OR(F931&lt;=Parámetros!$B$5,F931=0,F931=""),OR(G931&gt;Parámetros!$B$5,G931="",G931=0)),1,IF(AND(F931&gt;Parámetros!$B$5,F931&lt;=Parámetros!$D$5,OR(Listas!G931&gt;Parámetros!$B$5,G931="",G931=0)),1,0)))</f>
        <v>1</v>
      </c>
      <c r="I931" s="113">
        <f>+IF(AND(OR(F931="",F931=0),OR(G931="",G931=0)),1,IF(AND(OR(F931&lt;=Parámetros!$B$8,F931=0,F931=""),OR(G931&gt;Parámetros!$B$8,G931="",G931=0)),1,IF(AND(F931&gt;Parámetros!$B$8,F931&lt;=Parámetros!$D$8,OR(Listas!G931&gt;Parámetros!$B$8,G931="",G931=0)),1,0)))</f>
        <v>1</v>
      </c>
      <c r="J931" s="113">
        <f>IF(H931=1,
IF(AND(OR(F931=0,F931=""),OR(G931=0,G931="")),Parámetros!$D$5-Parámetros!$B$5+1,
IF(AND(OR(F931&lt;=Parámetros!$B$5,F931=0,F931=""),OR(G931&gt;Parámetros!$D$5,G931="",G931=0)),Parámetros!$D$5-Parámetros!$B$5+1,
IF(AND(OR(F931&lt;=Parámetros!$B$5,F931=0,F931=""),G931&lt;=Parámetros!$D$5),IF(OR(G931="",G931=0),Parámetros!$D$5-Parámetros!$B$5+1,G931-Parámetros!$B$5+1),
IF(AND(F931&gt;Parámetros!$B$5,OR(G931&gt;Parámetros!$D$5,G931="",G931=0)),Parámetros!$D$5-F931+1,
IF(AND(F931&gt;Parámetros!$B$5,G931&lt;=Parámetros!$D$5),G931-F931+1))))),0)
-
IF(H931=1,
COUNTIFS('Selección días no hábiles'!A:A,
IF(OR(F931=0,F931="",F931&lt;Parámetros!$B$5),"&gt;="&amp;Parámetros!$B$5,"&gt;="&amp;Listas!F931),
'Selección días no hábiles'!A:A,
IF(OR(G931=0,G931="",G931&gt;=Parámetros!$D$5),"&lt;="&amp;Parámetros!$D$5,"&lt;="&amp;Listas!G931),
'Selección días no hábiles'!C:C,"X"),0)</f>
        <v>43709</v>
      </c>
      <c r="K931" s="113">
        <f>IF(I931=1,
IF(AND(OR(F931=0,F931=""),OR(G931=0,G931="")),Parámetros!$D$8-Parámetros!$B$8+1,
IF(AND(F931&lt;=Parámetros!$B$8,OR(G931&gt;Parámetros!$D$8,G931="",G931=0)),Parámetros!$D$8-Parámetros!$B$8+1,
IF(AND(F931&lt;=Parámetros!$B$8,G931&lt;=Parámetros!$D$8),IF(OR(G931="",G931=0),Parámetros!$D$8-Parámetros!$B$8+1,G931-Parámetros!$B$8+1),
IF(AND(F931&gt;Parámetros!$B$8,OR(G931&gt;Parámetros!$D$8,G931="",G931=0)),Parámetros!$D$8-F931+1,
IF(AND(F931&gt;Parámetros!$B$8,G931&lt;=Parámetros!$D$8),G931-F931+1))))),0)
-
IF(I931=1,
COUNTIFS('Selección días no hábiles'!A:A,
IF(OR(F931=0,F931="",F931&lt;Parámetros!$B$8),"&gt;="&amp;Parámetros!$B$8,"&gt;="&amp;Listas!F931),
'Selección días no hábiles'!A:A,
IF(OR(G931=0,G931="",G931&gt;=Parámetros!$D$8),"&lt;="&amp;Parámetros!$D$8,"&lt;="&amp;Listas!G931),
'Selección días no hábiles'!C:C,"X"),0)</f>
        <v>1</v>
      </c>
    </row>
    <row r="932" spans="1:11">
      <c r="A932" s="23"/>
      <c r="B932" s="152">
        <v>27320309</v>
      </c>
      <c r="C932" s="153" t="s">
        <v>1085</v>
      </c>
      <c r="D932" s="153" t="s">
        <v>1825</v>
      </c>
      <c r="E932" s="154" t="s">
        <v>234</v>
      </c>
      <c r="F932" s="146">
        <v>0</v>
      </c>
      <c r="G932" s="146">
        <v>0</v>
      </c>
      <c r="H932" s="113">
        <f>+IF(AND(OR(F932="",F932=0),OR(G932="",G932=0)),1,IF(AND(OR(F932&lt;=Parámetros!$B$5,F932=0,F932=""),OR(G932&gt;Parámetros!$B$5,G932="",G932=0)),1,IF(AND(F932&gt;Parámetros!$B$5,F932&lt;=Parámetros!$D$5,OR(Listas!G932&gt;Parámetros!$B$5,G932="",G932=0)),1,0)))</f>
        <v>1</v>
      </c>
      <c r="I932" s="113">
        <f>+IF(AND(OR(F932="",F932=0),OR(G932="",G932=0)),1,IF(AND(OR(F932&lt;=Parámetros!$B$8,F932=0,F932=""),OR(G932&gt;Parámetros!$B$8,G932="",G932=0)),1,IF(AND(F932&gt;Parámetros!$B$8,F932&lt;=Parámetros!$D$8,OR(Listas!G932&gt;Parámetros!$B$8,G932="",G932=0)),1,0)))</f>
        <v>1</v>
      </c>
      <c r="J932" s="113">
        <f>IF(H932=1,
IF(AND(OR(F932=0,F932=""),OR(G932=0,G932="")),Parámetros!$D$5-Parámetros!$B$5+1,
IF(AND(OR(F932&lt;=Parámetros!$B$5,F932=0,F932=""),OR(G932&gt;Parámetros!$D$5,G932="",G932=0)),Parámetros!$D$5-Parámetros!$B$5+1,
IF(AND(OR(F932&lt;=Parámetros!$B$5,F932=0,F932=""),G932&lt;=Parámetros!$D$5),IF(OR(G932="",G932=0),Parámetros!$D$5-Parámetros!$B$5+1,G932-Parámetros!$B$5+1),
IF(AND(F932&gt;Parámetros!$B$5,OR(G932&gt;Parámetros!$D$5,G932="",G932=0)),Parámetros!$D$5-F932+1,
IF(AND(F932&gt;Parámetros!$B$5,G932&lt;=Parámetros!$D$5),G932-F932+1))))),0)
-
IF(H932=1,
COUNTIFS('Selección días no hábiles'!A:A,
IF(OR(F932=0,F932="",F932&lt;Parámetros!$B$5),"&gt;="&amp;Parámetros!$B$5,"&gt;="&amp;Listas!F932),
'Selección días no hábiles'!A:A,
IF(OR(G932=0,G932="",G932&gt;=Parámetros!$D$5),"&lt;="&amp;Parámetros!$D$5,"&lt;="&amp;Listas!G932),
'Selección días no hábiles'!C:C,"X"),0)</f>
        <v>43709</v>
      </c>
      <c r="K932" s="113">
        <f>IF(I932=1,
IF(AND(OR(F932=0,F932=""),OR(G932=0,G932="")),Parámetros!$D$8-Parámetros!$B$8+1,
IF(AND(F932&lt;=Parámetros!$B$8,OR(G932&gt;Parámetros!$D$8,G932="",G932=0)),Parámetros!$D$8-Parámetros!$B$8+1,
IF(AND(F932&lt;=Parámetros!$B$8,G932&lt;=Parámetros!$D$8),IF(OR(G932="",G932=0),Parámetros!$D$8-Parámetros!$B$8+1,G932-Parámetros!$B$8+1),
IF(AND(F932&gt;Parámetros!$B$8,OR(G932&gt;Parámetros!$D$8,G932="",G932=0)),Parámetros!$D$8-F932+1,
IF(AND(F932&gt;Parámetros!$B$8,G932&lt;=Parámetros!$D$8),G932-F932+1))))),0)
-
IF(I932=1,
COUNTIFS('Selección días no hábiles'!A:A,
IF(OR(F932=0,F932="",F932&lt;Parámetros!$B$8),"&gt;="&amp;Parámetros!$B$8,"&gt;="&amp;Listas!F932),
'Selección días no hábiles'!A:A,
IF(OR(G932=0,G932="",G932&gt;=Parámetros!$D$8),"&lt;="&amp;Parámetros!$D$8,"&lt;="&amp;Listas!G932),
'Selección días no hábiles'!C:C,"X"),0)</f>
        <v>1</v>
      </c>
    </row>
    <row r="933" spans="1:11">
      <c r="A933" s="23"/>
      <c r="B933" s="152">
        <v>31257632</v>
      </c>
      <c r="C933" s="153" t="s">
        <v>1086</v>
      </c>
      <c r="D933" s="153" t="s">
        <v>2108</v>
      </c>
      <c r="E933" s="154" t="s">
        <v>234</v>
      </c>
      <c r="F933" s="146">
        <v>0</v>
      </c>
      <c r="G933" s="146">
        <v>0</v>
      </c>
      <c r="H933" s="113">
        <f>+IF(AND(OR(F933="",F933=0),OR(G933="",G933=0)),1,IF(AND(OR(F933&lt;=Parámetros!$B$5,F933=0,F933=""),OR(G933&gt;Parámetros!$B$5,G933="",G933=0)),1,IF(AND(F933&gt;Parámetros!$B$5,F933&lt;=Parámetros!$D$5,OR(Listas!G933&gt;Parámetros!$B$5,G933="",G933=0)),1,0)))</f>
        <v>1</v>
      </c>
      <c r="I933" s="113">
        <f>+IF(AND(OR(F933="",F933=0),OR(G933="",G933=0)),1,IF(AND(OR(F933&lt;=Parámetros!$B$8,F933=0,F933=""),OR(G933&gt;Parámetros!$B$8,G933="",G933=0)),1,IF(AND(F933&gt;Parámetros!$B$8,F933&lt;=Parámetros!$D$8,OR(Listas!G933&gt;Parámetros!$B$8,G933="",G933=0)),1,0)))</f>
        <v>1</v>
      </c>
      <c r="J933" s="113">
        <f>IF(H933=1,
IF(AND(OR(F933=0,F933=""),OR(G933=0,G933="")),Parámetros!$D$5-Parámetros!$B$5+1,
IF(AND(OR(F933&lt;=Parámetros!$B$5,F933=0,F933=""),OR(G933&gt;Parámetros!$D$5,G933="",G933=0)),Parámetros!$D$5-Parámetros!$B$5+1,
IF(AND(OR(F933&lt;=Parámetros!$B$5,F933=0,F933=""),G933&lt;=Parámetros!$D$5),IF(OR(G933="",G933=0),Parámetros!$D$5-Parámetros!$B$5+1,G933-Parámetros!$B$5+1),
IF(AND(F933&gt;Parámetros!$B$5,OR(G933&gt;Parámetros!$D$5,G933="",G933=0)),Parámetros!$D$5-F933+1,
IF(AND(F933&gt;Parámetros!$B$5,G933&lt;=Parámetros!$D$5),G933-F933+1))))),0)
-
IF(H933=1,
COUNTIFS('Selección días no hábiles'!A:A,
IF(OR(F933=0,F933="",F933&lt;Parámetros!$B$5),"&gt;="&amp;Parámetros!$B$5,"&gt;="&amp;Listas!F933),
'Selección días no hábiles'!A:A,
IF(OR(G933=0,G933="",G933&gt;=Parámetros!$D$5),"&lt;="&amp;Parámetros!$D$5,"&lt;="&amp;Listas!G933),
'Selección días no hábiles'!C:C,"X"),0)</f>
        <v>43709</v>
      </c>
      <c r="K933" s="113">
        <f>IF(I933=1,
IF(AND(OR(F933=0,F933=""),OR(G933=0,G933="")),Parámetros!$D$8-Parámetros!$B$8+1,
IF(AND(F933&lt;=Parámetros!$B$8,OR(G933&gt;Parámetros!$D$8,G933="",G933=0)),Parámetros!$D$8-Parámetros!$B$8+1,
IF(AND(F933&lt;=Parámetros!$B$8,G933&lt;=Parámetros!$D$8),IF(OR(G933="",G933=0),Parámetros!$D$8-Parámetros!$B$8+1,G933-Parámetros!$B$8+1),
IF(AND(F933&gt;Parámetros!$B$8,OR(G933&gt;Parámetros!$D$8,G933="",G933=0)),Parámetros!$D$8-F933+1,
IF(AND(F933&gt;Parámetros!$B$8,G933&lt;=Parámetros!$D$8),G933-F933+1))))),0)
-
IF(I933=1,
COUNTIFS('Selección días no hábiles'!A:A,
IF(OR(F933=0,F933="",F933&lt;Parámetros!$B$8),"&gt;="&amp;Parámetros!$B$8,"&gt;="&amp;Listas!F933),
'Selección días no hábiles'!A:A,
IF(OR(G933=0,G933="",G933&gt;=Parámetros!$D$8),"&lt;="&amp;Parámetros!$D$8,"&lt;="&amp;Listas!G933),
'Selección días no hábiles'!C:C,"X"),0)</f>
        <v>1</v>
      </c>
    </row>
    <row r="934" spans="1:11">
      <c r="A934" s="23"/>
      <c r="B934" s="152">
        <v>32895167</v>
      </c>
      <c r="C934" s="153" t="s">
        <v>1087</v>
      </c>
      <c r="D934" s="153" t="s">
        <v>1769</v>
      </c>
      <c r="E934" s="154" t="s">
        <v>234</v>
      </c>
      <c r="F934" s="146">
        <v>0</v>
      </c>
      <c r="G934" s="146">
        <v>0</v>
      </c>
      <c r="H934" s="113">
        <f>+IF(AND(OR(F934="",F934=0),OR(G934="",G934=0)),1,IF(AND(OR(F934&lt;=Parámetros!$B$5,F934=0,F934=""),OR(G934&gt;Parámetros!$B$5,G934="",G934=0)),1,IF(AND(F934&gt;Parámetros!$B$5,F934&lt;=Parámetros!$D$5,OR(Listas!G934&gt;Parámetros!$B$5,G934="",G934=0)),1,0)))</f>
        <v>1</v>
      </c>
      <c r="I934" s="113">
        <f>+IF(AND(OR(F934="",F934=0),OR(G934="",G934=0)),1,IF(AND(OR(F934&lt;=Parámetros!$B$8,F934=0,F934=""),OR(G934&gt;Parámetros!$B$8,G934="",G934=0)),1,IF(AND(F934&gt;Parámetros!$B$8,F934&lt;=Parámetros!$D$8,OR(Listas!G934&gt;Parámetros!$B$8,G934="",G934=0)),1,0)))</f>
        <v>1</v>
      </c>
      <c r="J934" s="113">
        <f>IF(H934=1,
IF(AND(OR(F934=0,F934=""),OR(G934=0,G934="")),Parámetros!$D$5-Parámetros!$B$5+1,
IF(AND(OR(F934&lt;=Parámetros!$B$5,F934=0,F934=""),OR(G934&gt;Parámetros!$D$5,G934="",G934=0)),Parámetros!$D$5-Parámetros!$B$5+1,
IF(AND(OR(F934&lt;=Parámetros!$B$5,F934=0,F934=""),G934&lt;=Parámetros!$D$5),IF(OR(G934="",G934=0),Parámetros!$D$5-Parámetros!$B$5+1,G934-Parámetros!$B$5+1),
IF(AND(F934&gt;Parámetros!$B$5,OR(G934&gt;Parámetros!$D$5,G934="",G934=0)),Parámetros!$D$5-F934+1,
IF(AND(F934&gt;Parámetros!$B$5,G934&lt;=Parámetros!$D$5),G934-F934+1))))),0)
-
IF(H934=1,
COUNTIFS('Selección días no hábiles'!A:A,
IF(OR(F934=0,F934="",F934&lt;Parámetros!$B$5),"&gt;="&amp;Parámetros!$B$5,"&gt;="&amp;Listas!F934),
'Selección días no hábiles'!A:A,
IF(OR(G934=0,G934="",G934&gt;=Parámetros!$D$5),"&lt;="&amp;Parámetros!$D$5,"&lt;="&amp;Listas!G934),
'Selección días no hábiles'!C:C,"X"),0)</f>
        <v>43709</v>
      </c>
      <c r="K934" s="113">
        <f>IF(I934=1,
IF(AND(OR(F934=0,F934=""),OR(G934=0,G934="")),Parámetros!$D$8-Parámetros!$B$8+1,
IF(AND(F934&lt;=Parámetros!$B$8,OR(G934&gt;Parámetros!$D$8,G934="",G934=0)),Parámetros!$D$8-Parámetros!$B$8+1,
IF(AND(F934&lt;=Parámetros!$B$8,G934&lt;=Parámetros!$D$8),IF(OR(G934="",G934=0),Parámetros!$D$8-Parámetros!$B$8+1,G934-Parámetros!$B$8+1),
IF(AND(F934&gt;Parámetros!$B$8,OR(G934&gt;Parámetros!$D$8,G934="",G934=0)),Parámetros!$D$8-F934+1,
IF(AND(F934&gt;Parámetros!$B$8,G934&lt;=Parámetros!$D$8),G934-F934+1))))),0)
-
IF(I934=1,
COUNTIFS('Selección días no hábiles'!A:A,
IF(OR(F934=0,F934="",F934&lt;Parámetros!$B$8),"&gt;="&amp;Parámetros!$B$8,"&gt;="&amp;Listas!F934),
'Selección días no hábiles'!A:A,
IF(OR(G934=0,G934="",G934&gt;=Parámetros!$D$8),"&lt;="&amp;Parámetros!$D$8,"&lt;="&amp;Listas!G934),
'Selección días no hábiles'!C:C,"X"),0)</f>
        <v>1</v>
      </c>
    </row>
    <row r="935" spans="1:11">
      <c r="A935" s="23"/>
      <c r="B935" s="152">
        <v>21422973</v>
      </c>
      <c r="C935" s="153" t="s">
        <v>1088</v>
      </c>
      <c r="D935" s="153" t="s">
        <v>2109</v>
      </c>
      <c r="E935" s="154" t="s">
        <v>234</v>
      </c>
      <c r="F935" s="146">
        <v>0</v>
      </c>
      <c r="G935" s="146">
        <v>0</v>
      </c>
      <c r="H935" s="113">
        <f>+IF(AND(OR(F935="",F935=0),OR(G935="",G935=0)),1,IF(AND(OR(F935&lt;=Parámetros!$B$5,F935=0,F935=""),OR(G935&gt;Parámetros!$B$5,G935="",G935=0)),1,IF(AND(F935&gt;Parámetros!$B$5,F935&lt;=Parámetros!$D$5,OR(Listas!G935&gt;Parámetros!$B$5,G935="",G935=0)),1,0)))</f>
        <v>1</v>
      </c>
      <c r="I935" s="113">
        <f>+IF(AND(OR(F935="",F935=0),OR(G935="",G935=0)),1,IF(AND(OR(F935&lt;=Parámetros!$B$8,F935=0,F935=""),OR(G935&gt;Parámetros!$B$8,G935="",G935=0)),1,IF(AND(F935&gt;Parámetros!$B$8,F935&lt;=Parámetros!$D$8,OR(Listas!G935&gt;Parámetros!$B$8,G935="",G935=0)),1,0)))</f>
        <v>1</v>
      </c>
      <c r="J935" s="113">
        <f>IF(H935=1,
IF(AND(OR(F935=0,F935=""),OR(G935=0,G935="")),Parámetros!$D$5-Parámetros!$B$5+1,
IF(AND(OR(F935&lt;=Parámetros!$B$5,F935=0,F935=""),OR(G935&gt;Parámetros!$D$5,G935="",G935=0)),Parámetros!$D$5-Parámetros!$B$5+1,
IF(AND(OR(F935&lt;=Parámetros!$B$5,F935=0,F935=""),G935&lt;=Parámetros!$D$5),IF(OR(G935="",G935=0),Parámetros!$D$5-Parámetros!$B$5+1,G935-Parámetros!$B$5+1),
IF(AND(F935&gt;Parámetros!$B$5,OR(G935&gt;Parámetros!$D$5,G935="",G935=0)),Parámetros!$D$5-F935+1,
IF(AND(F935&gt;Parámetros!$B$5,G935&lt;=Parámetros!$D$5),G935-F935+1))))),0)
-
IF(H935=1,
COUNTIFS('Selección días no hábiles'!A:A,
IF(OR(F935=0,F935="",F935&lt;Parámetros!$B$5),"&gt;="&amp;Parámetros!$B$5,"&gt;="&amp;Listas!F935),
'Selección días no hábiles'!A:A,
IF(OR(G935=0,G935="",G935&gt;=Parámetros!$D$5),"&lt;="&amp;Parámetros!$D$5,"&lt;="&amp;Listas!G935),
'Selección días no hábiles'!C:C,"X"),0)</f>
        <v>43709</v>
      </c>
      <c r="K935" s="113">
        <f>IF(I935=1,
IF(AND(OR(F935=0,F935=""),OR(G935=0,G935="")),Parámetros!$D$8-Parámetros!$B$8+1,
IF(AND(F935&lt;=Parámetros!$B$8,OR(G935&gt;Parámetros!$D$8,G935="",G935=0)),Parámetros!$D$8-Parámetros!$B$8+1,
IF(AND(F935&lt;=Parámetros!$B$8,G935&lt;=Parámetros!$D$8),IF(OR(G935="",G935=0),Parámetros!$D$8-Parámetros!$B$8+1,G935-Parámetros!$B$8+1),
IF(AND(F935&gt;Parámetros!$B$8,OR(G935&gt;Parámetros!$D$8,G935="",G935=0)),Parámetros!$D$8-F935+1,
IF(AND(F935&gt;Parámetros!$B$8,G935&lt;=Parámetros!$D$8),G935-F935+1))))),0)
-
IF(I935=1,
COUNTIFS('Selección días no hábiles'!A:A,
IF(OR(F935=0,F935="",F935&lt;Parámetros!$B$8),"&gt;="&amp;Parámetros!$B$8,"&gt;="&amp;Listas!F935),
'Selección días no hábiles'!A:A,
IF(OR(G935=0,G935="",G935&gt;=Parámetros!$D$8),"&lt;="&amp;Parámetros!$D$8,"&lt;="&amp;Listas!G935),
'Selección días no hábiles'!C:C,"X"),0)</f>
        <v>1</v>
      </c>
    </row>
    <row r="936" spans="1:11">
      <c r="A936" s="23"/>
      <c r="B936" s="152">
        <v>30881416</v>
      </c>
      <c r="C936" s="153" t="s">
        <v>1089</v>
      </c>
      <c r="D936" s="153" t="s">
        <v>2110</v>
      </c>
      <c r="E936" s="154" t="s">
        <v>234</v>
      </c>
      <c r="F936" s="146">
        <v>0</v>
      </c>
      <c r="G936" s="146">
        <v>0</v>
      </c>
      <c r="H936" s="113">
        <f>+IF(AND(OR(F936="",F936=0),OR(G936="",G936=0)),1,IF(AND(OR(F936&lt;=Parámetros!$B$5,F936=0,F936=""),OR(G936&gt;Parámetros!$B$5,G936="",G936=0)),1,IF(AND(F936&gt;Parámetros!$B$5,F936&lt;=Parámetros!$D$5,OR(Listas!G936&gt;Parámetros!$B$5,G936="",G936=0)),1,0)))</f>
        <v>1</v>
      </c>
      <c r="I936" s="113">
        <f>+IF(AND(OR(F936="",F936=0),OR(G936="",G936=0)),1,IF(AND(OR(F936&lt;=Parámetros!$B$8,F936=0,F936=""),OR(G936&gt;Parámetros!$B$8,G936="",G936=0)),1,IF(AND(F936&gt;Parámetros!$B$8,F936&lt;=Parámetros!$D$8,OR(Listas!G936&gt;Parámetros!$B$8,G936="",G936=0)),1,0)))</f>
        <v>1</v>
      </c>
      <c r="J936" s="113">
        <f>IF(H936=1,
IF(AND(OR(F936=0,F936=""),OR(G936=0,G936="")),Parámetros!$D$5-Parámetros!$B$5+1,
IF(AND(OR(F936&lt;=Parámetros!$B$5,F936=0,F936=""),OR(G936&gt;Parámetros!$D$5,G936="",G936=0)),Parámetros!$D$5-Parámetros!$B$5+1,
IF(AND(OR(F936&lt;=Parámetros!$B$5,F936=0,F936=""),G936&lt;=Parámetros!$D$5),IF(OR(G936="",G936=0),Parámetros!$D$5-Parámetros!$B$5+1,G936-Parámetros!$B$5+1),
IF(AND(F936&gt;Parámetros!$B$5,OR(G936&gt;Parámetros!$D$5,G936="",G936=0)),Parámetros!$D$5-F936+1,
IF(AND(F936&gt;Parámetros!$B$5,G936&lt;=Parámetros!$D$5),G936-F936+1))))),0)
-
IF(H936=1,
COUNTIFS('Selección días no hábiles'!A:A,
IF(OR(F936=0,F936="",F936&lt;Parámetros!$B$5),"&gt;="&amp;Parámetros!$B$5,"&gt;="&amp;Listas!F936),
'Selección días no hábiles'!A:A,
IF(OR(G936=0,G936="",G936&gt;=Parámetros!$D$5),"&lt;="&amp;Parámetros!$D$5,"&lt;="&amp;Listas!G936),
'Selección días no hábiles'!C:C,"X"),0)</f>
        <v>43709</v>
      </c>
      <c r="K936" s="113">
        <f>IF(I936=1,
IF(AND(OR(F936=0,F936=""),OR(G936=0,G936="")),Parámetros!$D$8-Parámetros!$B$8+1,
IF(AND(F936&lt;=Parámetros!$B$8,OR(G936&gt;Parámetros!$D$8,G936="",G936=0)),Parámetros!$D$8-Parámetros!$B$8+1,
IF(AND(F936&lt;=Parámetros!$B$8,G936&lt;=Parámetros!$D$8),IF(OR(G936="",G936=0),Parámetros!$D$8-Parámetros!$B$8+1,G936-Parámetros!$B$8+1),
IF(AND(F936&gt;Parámetros!$B$8,OR(G936&gt;Parámetros!$D$8,G936="",G936=0)),Parámetros!$D$8-F936+1,
IF(AND(F936&gt;Parámetros!$B$8,G936&lt;=Parámetros!$D$8),G936-F936+1))))),0)
-
IF(I936=1,
COUNTIFS('Selección días no hábiles'!A:A,
IF(OR(F936=0,F936="",F936&lt;Parámetros!$B$8),"&gt;="&amp;Parámetros!$B$8,"&gt;="&amp;Listas!F936),
'Selección días no hábiles'!A:A,
IF(OR(G936=0,G936="",G936&gt;=Parámetros!$D$8),"&lt;="&amp;Parámetros!$D$8,"&lt;="&amp;Listas!G936),
'Selección días no hábiles'!C:C,"X"),0)</f>
        <v>1</v>
      </c>
    </row>
    <row r="937" spans="1:11">
      <c r="A937" s="23"/>
      <c r="B937" s="152">
        <v>33423684</v>
      </c>
      <c r="C937" s="153" t="s">
        <v>1090</v>
      </c>
      <c r="D937" s="153" t="s">
        <v>2111</v>
      </c>
      <c r="E937" s="154" t="s">
        <v>234</v>
      </c>
      <c r="F937" s="146">
        <v>0</v>
      </c>
      <c r="G937" s="146">
        <v>0</v>
      </c>
      <c r="H937" s="113">
        <f>+IF(AND(OR(F937="",F937=0),OR(G937="",G937=0)),1,IF(AND(OR(F937&lt;=Parámetros!$B$5,F937=0,F937=""),OR(G937&gt;Parámetros!$B$5,G937="",G937=0)),1,IF(AND(F937&gt;Parámetros!$B$5,F937&lt;=Parámetros!$D$5,OR(Listas!G937&gt;Parámetros!$B$5,G937="",G937=0)),1,0)))</f>
        <v>1</v>
      </c>
      <c r="I937" s="113">
        <f>+IF(AND(OR(F937="",F937=0),OR(G937="",G937=0)),1,IF(AND(OR(F937&lt;=Parámetros!$B$8,F937=0,F937=""),OR(G937&gt;Parámetros!$B$8,G937="",G937=0)),1,IF(AND(F937&gt;Parámetros!$B$8,F937&lt;=Parámetros!$D$8,OR(Listas!G937&gt;Parámetros!$B$8,G937="",G937=0)),1,0)))</f>
        <v>1</v>
      </c>
      <c r="J937" s="113">
        <f>IF(H937=1,
IF(AND(OR(F937=0,F937=""),OR(G937=0,G937="")),Parámetros!$D$5-Parámetros!$B$5+1,
IF(AND(OR(F937&lt;=Parámetros!$B$5,F937=0,F937=""),OR(G937&gt;Parámetros!$D$5,G937="",G937=0)),Parámetros!$D$5-Parámetros!$B$5+1,
IF(AND(OR(F937&lt;=Parámetros!$B$5,F937=0,F937=""),G937&lt;=Parámetros!$D$5),IF(OR(G937="",G937=0),Parámetros!$D$5-Parámetros!$B$5+1,G937-Parámetros!$B$5+1),
IF(AND(F937&gt;Parámetros!$B$5,OR(G937&gt;Parámetros!$D$5,G937="",G937=0)),Parámetros!$D$5-F937+1,
IF(AND(F937&gt;Parámetros!$B$5,G937&lt;=Parámetros!$D$5),G937-F937+1))))),0)
-
IF(H937=1,
COUNTIFS('Selección días no hábiles'!A:A,
IF(OR(F937=0,F937="",F937&lt;Parámetros!$B$5),"&gt;="&amp;Parámetros!$B$5,"&gt;="&amp;Listas!F937),
'Selección días no hábiles'!A:A,
IF(OR(G937=0,G937="",G937&gt;=Parámetros!$D$5),"&lt;="&amp;Parámetros!$D$5,"&lt;="&amp;Listas!G937),
'Selección días no hábiles'!C:C,"X"),0)</f>
        <v>43709</v>
      </c>
      <c r="K937" s="113">
        <f>IF(I937=1,
IF(AND(OR(F937=0,F937=""),OR(G937=0,G937="")),Parámetros!$D$8-Parámetros!$B$8+1,
IF(AND(F937&lt;=Parámetros!$B$8,OR(G937&gt;Parámetros!$D$8,G937="",G937=0)),Parámetros!$D$8-Parámetros!$B$8+1,
IF(AND(F937&lt;=Parámetros!$B$8,G937&lt;=Parámetros!$D$8),IF(OR(G937="",G937=0),Parámetros!$D$8-Parámetros!$B$8+1,G937-Parámetros!$B$8+1),
IF(AND(F937&gt;Parámetros!$B$8,OR(G937&gt;Parámetros!$D$8,G937="",G937=0)),Parámetros!$D$8-F937+1,
IF(AND(F937&gt;Parámetros!$B$8,G937&lt;=Parámetros!$D$8),G937-F937+1))))),0)
-
IF(I937=1,
COUNTIFS('Selección días no hábiles'!A:A,
IF(OR(F937=0,F937="",F937&lt;Parámetros!$B$8),"&gt;="&amp;Parámetros!$B$8,"&gt;="&amp;Listas!F937),
'Selección días no hábiles'!A:A,
IF(OR(G937=0,G937="",G937&gt;=Parámetros!$D$8),"&lt;="&amp;Parámetros!$D$8,"&lt;="&amp;Listas!G937),
'Selección días no hábiles'!C:C,"X"),0)</f>
        <v>1</v>
      </c>
    </row>
    <row r="938" spans="1:11">
      <c r="A938" s="23"/>
      <c r="B938" s="152">
        <v>23676545</v>
      </c>
      <c r="C938" s="153" t="s">
        <v>1091</v>
      </c>
      <c r="D938" s="153" t="s">
        <v>2112</v>
      </c>
      <c r="E938" s="154" t="s">
        <v>234</v>
      </c>
      <c r="F938" s="146">
        <v>0</v>
      </c>
      <c r="G938" s="146">
        <v>0</v>
      </c>
      <c r="H938" s="113">
        <f>+IF(AND(OR(F938="",F938=0),OR(G938="",G938=0)),1,IF(AND(OR(F938&lt;=Parámetros!$B$5,F938=0,F938=""),OR(G938&gt;Parámetros!$B$5,G938="",G938=0)),1,IF(AND(F938&gt;Parámetros!$B$5,F938&lt;=Parámetros!$D$5,OR(Listas!G938&gt;Parámetros!$B$5,G938="",G938=0)),1,0)))</f>
        <v>1</v>
      </c>
      <c r="I938" s="113">
        <f>+IF(AND(OR(F938="",F938=0),OR(G938="",G938=0)),1,IF(AND(OR(F938&lt;=Parámetros!$B$8,F938=0,F938=""),OR(G938&gt;Parámetros!$B$8,G938="",G938=0)),1,IF(AND(F938&gt;Parámetros!$B$8,F938&lt;=Parámetros!$D$8,OR(Listas!G938&gt;Parámetros!$B$8,G938="",G938=0)),1,0)))</f>
        <v>1</v>
      </c>
      <c r="J938" s="113">
        <f>IF(H938=1,
IF(AND(OR(F938=0,F938=""),OR(G938=0,G938="")),Parámetros!$D$5-Parámetros!$B$5+1,
IF(AND(OR(F938&lt;=Parámetros!$B$5,F938=0,F938=""),OR(G938&gt;Parámetros!$D$5,G938="",G938=0)),Parámetros!$D$5-Parámetros!$B$5+1,
IF(AND(OR(F938&lt;=Parámetros!$B$5,F938=0,F938=""),G938&lt;=Parámetros!$D$5),IF(OR(G938="",G938=0),Parámetros!$D$5-Parámetros!$B$5+1,G938-Parámetros!$B$5+1),
IF(AND(F938&gt;Parámetros!$B$5,OR(G938&gt;Parámetros!$D$5,G938="",G938=0)),Parámetros!$D$5-F938+1,
IF(AND(F938&gt;Parámetros!$B$5,G938&lt;=Parámetros!$D$5),G938-F938+1))))),0)
-
IF(H938=1,
COUNTIFS('Selección días no hábiles'!A:A,
IF(OR(F938=0,F938="",F938&lt;Parámetros!$B$5),"&gt;="&amp;Parámetros!$B$5,"&gt;="&amp;Listas!F938),
'Selección días no hábiles'!A:A,
IF(OR(G938=0,G938="",G938&gt;=Parámetros!$D$5),"&lt;="&amp;Parámetros!$D$5,"&lt;="&amp;Listas!G938),
'Selección días no hábiles'!C:C,"X"),0)</f>
        <v>43709</v>
      </c>
      <c r="K938" s="113">
        <f>IF(I938=1,
IF(AND(OR(F938=0,F938=""),OR(G938=0,G938="")),Parámetros!$D$8-Parámetros!$B$8+1,
IF(AND(F938&lt;=Parámetros!$B$8,OR(G938&gt;Parámetros!$D$8,G938="",G938=0)),Parámetros!$D$8-Parámetros!$B$8+1,
IF(AND(F938&lt;=Parámetros!$B$8,G938&lt;=Parámetros!$D$8),IF(OR(G938="",G938=0),Parámetros!$D$8-Parámetros!$B$8+1,G938-Parámetros!$B$8+1),
IF(AND(F938&gt;Parámetros!$B$8,OR(G938&gt;Parámetros!$D$8,G938="",G938=0)),Parámetros!$D$8-F938+1,
IF(AND(F938&gt;Parámetros!$B$8,G938&lt;=Parámetros!$D$8),G938-F938+1))))),0)
-
IF(I938=1,
COUNTIFS('Selección días no hábiles'!A:A,
IF(OR(F938=0,F938="",F938&lt;Parámetros!$B$8),"&gt;="&amp;Parámetros!$B$8,"&gt;="&amp;Listas!F938),
'Selección días no hábiles'!A:A,
IF(OR(G938=0,G938="",G938&gt;=Parámetros!$D$8),"&lt;="&amp;Parámetros!$D$8,"&lt;="&amp;Listas!G938),
'Selección días no hábiles'!C:C,"X"),0)</f>
        <v>1</v>
      </c>
    </row>
    <row r="939" spans="1:11">
      <c r="A939" s="23"/>
      <c r="B939" s="152">
        <v>22514971</v>
      </c>
      <c r="C939" s="153" t="s">
        <v>1092</v>
      </c>
      <c r="D939" s="153" t="s">
        <v>2113</v>
      </c>
      <c r="E939" s="154" t="s">
        <v>234</v>
      </c>
      <c r="F939" s="146">
        <v>0</v>
      </c>
      <c r="G939" s="146">
        <v>0</v>
      </c>
      <c r="H939" s="113">
        <f>+IF(AND(OR(F939="",F939=0),OR(G939="",G939=0)),1,IF(AND(OR(F939&lt;=Parámetros!$B$5,F939=0,F939=""),OR(G939&gt;Parámetros!$B$5,G939="",G939=0)),1,IF(AND(F939&gt;Parámetros!$B$5,F939&lt;=Parámetros!$D$5,OR(Listas!G939&gt;Parámetros!$B$5,G939="",G939=0)),1,0)))</f>
        <v>1</v>
      </c>
      <c r="I939" s="113">
        <f>+IF(AND(OR(F939="",F939=0),OR(G939="",G939=0)),1,IF(AND(OR(F939&lt;=Parámetros!$B$8,F939=0,F939=""),OR(G939&gt;Parámetros!$B$8,G939="",G939=0)),1,IF(AND(F939&gt;Parámetros!$B$8,F939&lt;=Parámetros!$D$8,OR(Listas!G939&gt;Parámetros!$B$8,G939="",G939=0)),1,0)))</f>
        <v>1</v>
      </c>
      <c r="J939" s="113">
        <f>IF(H939=1,
IF(AND(OR(F939=0,F939=""),OR(G939=0,G939="")),Parámetros!$D$5-Parámetros!$B$5+1,
IF(AND(OR(F939&lt;=Parámetros!$B$5,F939=0,F939=""),OR(G939&gt;Parámetros!$D$5,G939="",G939=0)),Parámetros!$D$5-Parámetros!$B$5+1,
IF(AND(OR(F939&lt;=Parámetros!$B$5,F939=0,F939=""),G939&lt;=Parámetros!$D$5),IF(OR(G939="",G939=0),Parámetros!$D$5-Parámetros!$B$5+1,G939-Parámetros!$B$5+1),
IF(AND(F939&gt;Parámetros!$B$5,OR(G939&gt;Parámetros!$D$5,G939="",G939=0)),Parámetros!$D$5-F939+1,
IF(AND(F939&gt;Parámetros!$B$5,G939&lt;=Parámetros!$D$5),G939-F939+1))))),0)
-
IF(H939=1,
COUNTIFS('Selección días no hábiles'!A:A,
IF(OR(F939=0,F939="",F939&lt;Parámetros!$B$5),"&gt;="&amp;Parámetros!$B$5,"&gt;="&amp;Listas!F939),
'Selección días no hábiles'!A:A,
IF(OR(G939=0,G939="",G939&gt;=Parámetros!$D$5),"&lt;="&amp;Parámetros!$D$5,"&lt;="&amp;Listas!G939),
'Selección días no hábiles'!C:C,"X"),0)</f>
        <v>43709</v>
      </c>
      <c r="K939" s="113">
        <f>IF(I939=1,
IF(AND(OR(F939=0,F939=""),OR(G939=0,G939="")),Parámetros!$D$8-Parámetros!$B$8+1,
IF(AND(F939&lt;=Parámetros!$B$8,OR(G939&gt;Parámetros!$D$8,G939="",G939=0)),Parámetros!$D$8-Parámetros!$B$8+1,
IF(AND(F939&lt;=Parámetros!$B$8,G939&lt;=Parámetros!$D$8),IF(OR(G939="",G939=0),Parámetros!$D$8-Parámetros!$B$8+1,G939-Parámetros!$B$8+1),
IF(AND(F939&gt;Parámetros!$B$8,OR(G939&gt;Parámetros!$D$8,G939="",G939=0)),Parámetros!$D$8-F939+1,
IF(AND(F939&gt;Parámetros!$B$8,G939&lt;=Parámetros!$D$8),G939-F939+1))))),0)
-
IF(I939=1,
COUNTIFS('Selección días no hábiles'!A:A,
IF(OR(F939=0,F939="",F939&lt;Parámetros!$B$8),"&gt;="&amp;Parámetros!$B$8,"&gt;="&amp;Listas!F939),
'Selección días no hábiles'!A:A,
IF(OR(G939=0,G939="",G939&gt;=Parámetros!$D$8),"&lt;="&amp;Parámetros!$D$8,"&lt;="&amp;Listas!G939),
'Selección días no hábiles'!C:C,"X"),0)</f>
        <v>1</v>
      </c>
    </row>
    <row r="940" spans="1:11">
      <c r="A940" s="23"/>
      <c r="B940" s="152">
        <v>28241363</v>
      </c>
      <c r="C940" s="153" t="s">
        <v>415</v>
      </c>
      <c r="D940" s="153" t="s">
        <v>2114</v>
      </c>
      <c r="E940" s="154" t="s">
        <v>233</v>
      </c>
      <c r="F940" s="146">
        <v>0</v>
      </c>
      <c r="G940" s="146">
        <v>0</v>
      </c>
      <c r="H940" s="113">
        <f>+IF(AND(OR(F940="",F940=0),OR(G940="",G940=0)),1,IF(AND(OR(F940&lt;=Parámetros!$B$5,F940=0,F940=""),OR(G940&gt;Parámetros!$B$5,G940="",G940=0)),1,IF(AND(F940&gt;Parámetros!$B$5,F940&lt;=Parámetros!$D$5,OR(Listas!G940&gt;Parámetros!$B$5,G940="",G940=0)),1,0)))</f>
        <v>1</v>
      </c>
      <c r="I940" s="113">
        <f>+IF(AND(OR(F940="",F940=0),OR(G940="",G940=0)),1,IF(AND(OR(F940&lt;=Parámetros!$B$8,F940=0,F940=""),OR(G940&gt;Parámetros!$B$8,G940="",G940=0)),1,IF(AND(F940&gt;Parámetros!$B$8,F940&lt;=Parámetros!$D$8,OR(Listas!G940&gt;Parámetros!$B$8,G940="",G940=0)),1,0)))</f>
        <v>1</v>
      </c>
      <c r="J940" s="113">
        <f>IF(H940=1,
IF(AND(OR(F940=0,F940=""),OR(G940=0,G940="")),Parámetros!$D$5-Parámetros!$B$5+1,
IF(AND(OR(F940&lt;=Parámetros!$B$5,F940=0,F940=""),OR(G940&gt;Parámetros!$D$5,G940="",G940=0)),Parámetros!$D$5-Parámetros!$B$5+1,
IF(AND(OR(F940&lt;=Parámetros!$B$5,F940=0,F940=""),G940&lt;=Parámetros!$D$5),IF(OR(G940="",G940=0),Parámetros!$D$5-Parámetros!$B$5+1,G940-Parámetros!$B$5+1),
IF(AND(F940&gt;Parámetros!$B$5,OR(G940&gt;Parámetros!$D$5,G940="",G940=0)),Parámetros!$D$5-F940+1,
IF(AND(F940&gt;Parámetros!$B$5,G940&lt;=Parámetros!$D$5),G940-F940+1))))),0)
-
IF(H940=1,
COUNTIFS('Selección días no hábiles'!A:A,
IF(OR(F940=0,F940="",F940&lt;Parámetros!$B$5),"&gt;="&amp;Parámetros!$B$5,"&gt;="&amp;Listas!F940),
'Selección días no hábiles'!A:A,
IF(OR(G940=0,G940="",G940&gt;=Parámetros!$D$5),"&lt;="&amp;Parámetros!$D$5,"&lt;="&amp;Listas!G940),
'Selección días no hábiles'!C:C,"X"),0)</f>
        <v>43709</v>
      </c>
      <c r="K940" s="113">
        <f>IF(I940=1,
IF(AND(OR(F940=0,F940=""),OR(G940=0,G940="")),Parámetros!$D$8-Parámetros!$B$8+1,
IF(AND(F940&lt;=Parámetros!$B$8,OR(G940&gt;Parámetros!$D$8,G940="",G940=0)),Parámetros!$D$8-Parámetros!$B$8+1,
IF(AND(F940&lt;=Parámetros!$B$8,G940&lt;=Parámetros!$D$8),IF(OR(G940="",G940=0),Parámetros!$D$8-Parámetros!$B$8+1,G940-Parámetros!$B$8+1),
IF(AND(F940&gt;Parámetros!$B$8,OR(G940&gt;Parámetros!$D$8,G940="",G940=0)),Parámetros!$D$8-F940+1,
IF(AND(F940&gt;Parámetros!$B$8,G940&lt;=Parámetros!$D$8),G940-F940+1))))),0)
-
IF(I940=1,
COUNTIFS('Selección días no hábiles'!A:A,
IF(OR(F940=0,F940="",F940&lt;Parámetros!$B$8),"&gt;="&amp;Parámetros!$B$8,"&gt;="&amp;Listas!F940),
'Selección días no hábiles'!A:A,
IF(OR(G940=0,G940="",G940&gt;=Parámetros!$D$8),"&lt;="&amp;Parámetros!$D$8,"&lt;="&amp;Listas!G940),
'Selección días no hábiles'!C:C,"X"),0)</f>
        <v>1</v>
      </c>
    </row>
    <row r="941" spans="1:11">
      <c r="A941" s="23"/>
      <c r="B941" s="152">
        <v>36634952</v>
      </c>
      <c r="C941" s="153" t="s">
        <v>1093</v>
      </c>
      <c r="D941" s="153" t="s">
        <v>2115</v>
      </c>
      <c r="E941" s="154" t="s">
        <v>232</v>
      </c>
      <c r="F941" s="146">
        <v>0</v>
      </c>
      <c r="G941" s="146">
        <v>0</v>
      </c>
      <c r="H941" s="113">
        <f>+IF(AND(OR(F941="",F941=0),OR(G941="",G941=0)),1,IF(AND(OR(F941&lt;=Parámetros!$B$5,F941=0,F941=""),OR(G941&gt;Parámetros!$B$5,G941="",G941=0)),1,IF(AND(F941&gt;Parámetros!$B$5,F941&lt;=Parámetros!$D$5,OR(Listas!G941&gt;Parámetros!$B$5,G941="",G941=0)),1,0)))</f>
        <v>1</v>
      </c>
      <c r="I941" s="113">
        <f>+IF(AND(OR(F941="",F941=0),OR(G941="",G941=0)),1,IF(AND(OR(F941&lt;=Parámetros!$B$8,F941=0,F941=""),OR(G941&gt;Parámetros!$B$8,G941="",G941=0)),1,IF(AND(F941&gt;Parámetros!$B$8,F941&lt;=Parámetros!$D$8,OR(Listas!G941&gt;Parámetros!$B$8,G941="",G941=0)),1,0)))</f>
        <v>1</v>
      </c>
      <c r="J941" s="113">
        <f>IF(H941=1,
IF(AND(OR(F941=0,F941=""),OR(G941=0,G941="")),Parámetros!$D$5-Parámetros!$B$5+1,
IF(AND(OR(F941&lt;=Parámetros!$B$5,F941=0,F941=""),OR(G941&gt;Parámetros!$D$5,G941="",G941=0)),Parámetros!$D$5-Parámetros!$B$5+1,
IF(AND(OR(F941&lt;=Parámetros!$B$5,F941=0,F941=""),G941&lt;=Parámetros!$D$5),IF(OR(G941="",G941=0),Parámetros!$D$5-Parámetros!$B$5+1,G941-Parámetros!$B$5+1),
IF(AND(F941&gt;Parámetros!$B$5,OR(G941&gt;Parámetros!$D$5,G941="",G941=0)),Parámetros!$D$5-F941+1,
IF(AND(F941&gt;Parámetros!$B$5,G941&lt;=Parámetros!$D$5),G941-F941+1))))),0)
-
IF(H941=1,
COUNTIFS('Selección días no hábiles'!A:A,
IF(OR(F941=0,F941="",F941&lt;Parámetros!$B$5),"&gt;="&amp;Parámetros!$B$5,"&gt;="&amp;Listas!F941),
'Selección días no hábiles'!A:A,
IF(OR(G941=0,G941="",G941&gt;=Parámetros!$D$5),"&lt;="&amp;Parámetros!$D$5,"&lt;="&amp;Listas!G941),
'Selección días no hábiles'!C:C,"X"),0)</f>
        <v>43709</v>
      </c>
      <c r="K941" s="113">
        <f>IF(I941=1,
IF(AND(OR(F941=0,F941=""),OR(G941=0,G941="")),Parámetros!$D$8-Parámetros!$B$8+1,
IF(AND(F941&lt;=Parámetros!$B$8,OR(G941&gt;Parámetros!$D$8,G941="",G941=0)),Parámetros!$D$8-Parámetros!$B$8+1,
IF(AND(F941&lt;=Parámetros!$B$8,G941&lt;=Parámetros!$D$8),IF(OR(G941="",G941=0),Parámetros!$D$8-Parámetros!$B$8+1,G941-Parámetros!$B$8+1),
IF(AND(F941&gt;Parámetros!$B$8,OR(G941&gt;Parámetros!$D$8,G941="",G941=0)),Parámetros!$D$8-F941+1,
IF(AND(F941&gt;Parámetros!$B$8,G941&lt;=Parámetros!$D$8),G941-F941+1))))),0)
-
IF(I941=1,
COUNTIFS('Selección días no hábiles'!A:A,
IF(OR(F941=0,F941="",F941&lt;Parámetros!$B$8),"&gt;="&amp;Parámetros!$B$8,"&gt;="&amp;Listas!F941),
'Selección días no hábiles'!A:A,
IF(OR(G941=0,G941="",G941&gt;=Parámetros!$D$8),"&lt;="&amp;Parámetros!$D$8,"&lt;="&amp;Listas!G941),
'Selección días no hábiles'!C:C,"X"),0)</f>
        <v>1</v>
      </c>
    </row>
    <row r="942" spans="1:11">
      <c r="A942" s="23"/>
      <c r="B942" s="152">
        <v>37295554</v>
      </c>
      <c r="C942" s="153" t="s">
        <v>1094</v>
      </c>
      <c r="D942" s="153" t="s">
        <v>2116</v>
      </c>
      <c r="E942" s="154" t="s">
        <v>232</v>
      </c>
      <c r="F942" s="146">
        <v>0</v>
      </c>
      <c r="G942" s="146">
        <v>0</v>
      </c>
      <c r="H942" s="113">
        <f>+IF(AND(OR(F942="",F942=0),OR(G942="",G942=0)),1,IF(AND(OR(F942&lt;=Parámetros!$B$5,F942=0,F942=""),OR(G942&gt;Parámetros!$B$5,G942="",G942=0)),1,IF(AND(F942&gt;Parámetros!$B$5,F942&lt;=Parámetros!$D$5,OR(Listas!G942&gt;Parámetros!$B$5,G942="",G942=0)),1,0)))</f>
        <v>1</v>
      </c>
      <c r="I942" s="113">
        <f>+IF(AND(OR(F942="",F942=0),OR(G942="",G942=0)),1,IF(AND(OR(F942&lt;=Parámetros!$B$8,F942=0,F942=""),OR(G942&gt;Parámetros!$B$8,G942="",G942=0)),1,IF(AND(F942&gt;Parámetros!$B$8,F942&lt;=Parámetros!$D$8,OR(Listas!G942&gt;Parámetros!$B$8,G942="",G942=0)),1,0)))</f>
        <v>1</v>
      </c>
      <c r="J942" s="113">
        <f>IF(H942=1,
IF(AND(OR(F942=0,F942=""),OR(G942=0,G942="")),Parámetros!$D$5-Parámetros!$B$5+1,
IF(AND(OR(F942&lt;=Parámetros!$B$5,F942=0,F942=""),OR(G942&gt;Parámetros!$D$5,G942="",G942=0)),Parámetros!$D$5-Parámetros!$B$5+1,
IF(AND(OR(F942&lt;=Parámetros!$B$5,F942=0,F942=""),G942&lt;=Parámetros!$D$5),IF(OR(G942="",G942=0),Parámetros!$D$5-Parámetros!$B$5+1,G942-Parámetros!$B$5+1),
IF(AND(F942&gt;Parámetros!$B$5,OR(G942&gt;Parámetros!$D$5,G942="",G942=0)),Parámetros!$D$5-F942+1,
IF(AND(F942&gt;Parámetros!$B$5,G942&lt;=Parámetros!$D$5),G942-F942+1))))),0)
-
IF(H942=1,
COUNTIFS('Selección días no hábiles'!A:A,
IF(OR(F942=0,F942="",F942&lt;Parámetros!$B$5),"&gt;="&amp;Parámetros!$B$5,"&gt;="&amp;Listas!F942),
'Selección días no hábiles'!A:A,
IF(OR(G942=0,G942="",G942&gt;=Parámetros!$D$5),"&lt;="&amp;Parámetros!$D$5,"&lt;="&amp;Listas!G942),
'Selección días no hábiles'!C:C,"X"),0)</f>
        <v>43709</v>
      </c>
      <c r="K942" s="113">
        <f>IF(I942=1,
IF(AND(OR(F942=0,F942=""),OR(G942=0,G942="")),Parámetros!$D$8-Parámetros!$B$8+1,
IF(AND(F942&lt;=Parámetros!$B$8,OR(G942&gt;Parámetros!$D$8,G942="",G942=0)),Parámetros!$D$8-Parámetros!$B$8+1,
IF(AND(F942&lt;=Parámetros!$B$8,G942&lt;=Parámetros!$D$8),IF(OR(G942="",G942=0),Parámetros!$D$8-Parámetros!$B$8+1,G942-Parámetros!$B$8+1),
IF(AND(F942&gt;Parámetros!$B$8,OR(G942&gt;Parámetros!$D$8,G942="",G942=0)),Parámetros!$D$8-F942+1,
IF(AND(F942&gt;Parámetros!$B$8,G942&lt;=Parámetros!$D$8),G942-F942+1))))),0)
-
IF(I942=1,
COUNTIFS('Selección días no hábiles'!A:A,
IF(OR(F942=0,F942="",F942&lt;Parámetros!$B$8),"&gt;="&amp;Parámetros!$B$8,"&gt;="&amp;Listas!F942),
'Selección días no hábiles'!A:A,
IF(OR(G942=0,G942="",G942&gt;=Parámetros!$D$8),"&lt;="&amp;Parámetros!$D$8,"&lt;="&amp;Listas!G942),
'Selección días no hábiles'!C:C,"X"),0)</f>
        <v>1</v>
      </c>
    </row>
    <row r="943" spans="1:11">
      <c r="A943" s="23"/>
      <c r="B943" s="152">
        <v>34856437</v>
      </c>
      <c r="C943" s="153" t="s">
        <v>1095</v>
      </c>
      <c r="D943" s="153" t="s">
        <v>2117</v>
      </c>
      <c r="E943" s="154" t="s">
        <v>232</v>
      </c>
      <c r="F943" s="146">
        <v>0</v>
      </c>
      <c r="G943" s="146">
        <v>0</v>
      </c>
      <c r="H943" s="113">
        <f>+IF(AND(OR(F943="",F943=0),OR(G943="",G943=0)),1,IF(AND(OR(F943&lt;=Parámetros!$B$5,F943=0,F943=""),OR(G943&gt;Parámetros!$B$5,G943="",G943=0)),1,IF(AND(F943&gt;Parámetros!$B$5,F943&lt;=Parámetros!$D$5,OR(Listas!G943&gt;Parámetros!$B$5,G943="",G943=0)),1,0)))</f>
        <v>1</v>
      </c>
      <c r="I943" s="113">
        <f>+IF(AND(OR(F943="",F943=0),OR(G943="",G943=0)),1,IF(AND(OR(F943&lt;=Parámetros!$B$8,F943=0,F943=""),OR(G943&gt;Parámetros!$B$8,G943="",G943=0)),1,IF(AND(F943&gt;Parámetros!$B$8,F943&lt;=Parámetros!$D$8,OR(Listas!G943&gt;Parámetros!$B$8,G943="",G943=0)),1,0)))</f>
        <v>1</v>
      </c>
      <c r="J943" s="113">
        <f>IF(H943=1,
IF(AND(OR(F943=0,F943=""),OR(G943=0,G943="")),Parámetros!$D$5-Parámetros!$B$5+1,
IF(AND(OR(F943&lt;=Parámetros!$B$5,F943=0,F943=""),OR(G943&gt;Parámetros!$D$5,G943="",G943=0)),Parámetros!$D$5-Parámetros!$B$5+1,
IF(AND(OR(F943&lt;=Parámetros!$B$5,F943=0,F943=""),G943&lt;=Parámetros!$D$5),IF(OR(G943="",G943=0),Parámetros!$D$5-Parámetros!$B$5+1,G943-Parámetros!$B$5+1),
IF(AND(F943&gt;Parámetros!$B$5,OR(G943&gt;Parámetros!$D$5,G943="",G943=0)),Parámetros!$D$5-F943+1,
IF(AND(F943&gt;Parámetros!$B$5,G943&lt;=Parámetros!$D$5),G943-F943+1))))),0)
-
IF(H943=1,
COUNTIFS('Selección días no hábiles'!A:A,
IF(OR(F943=0,F943="",F943&lt;Parámetros!$B$5),"&gt;="&amp;Parámetros!$B$5,"&gt;="&amp;Listas!F943),
'Selección días no hábiles'!A:A,
IF(OR(G943=0,G943="",G943&gt;=Parámetros!$D$5),"&lt;="&amp;Parámetros!$D$5,"&lt;="&amp;Listas!G943),
'Selección días no hábiles'!C:C,"X"),0)</f>
        <v>43709</v>
      </c>
      <c r="K943" s="113">
        <f>IF(I943=1,
IF(AND(OR(F943=0,F943=""),OR(G943=0,G943="")),Parámetros!$D$8-Parámetros!$B$8+1,
IF(AND(F943&lt;=Parámetros!$B$8,OR(G943&gt;Parámetros!$D$8,G943="",G943=0)),Parámetros!$D$8-Parámetros!$B$8+1,
IF(AND(F943&lt;=Parámetros!$B$8,G943&lt;=Parámetros!$D$8),IF(OR(G943="",G943=0),Parámetros!$D$8-Parámetros!$B$8+1,G943-Parámetros!$B$8+1),
IF(AND(F943&gt;Parámetros!$B$8,OR(G943&gt;Parámetros!$D$8,G943="",G943=0)),Parámetros!$D$8-F943+1,
IF(AND(F943&gt;Parámetros!$B$8,G943&lt;=Parámetros!$D$8),G943-F943+1))))),0)
-
IF(I943=1,
COUNTIFS('Selección días no hábiles'!A:A,
IF(OR(F943=0,F943="",F943&lt;Parámetros!$B$8),"&gt;="&amp;Parámetros!$B$8,"&gt;="&amp;Listas!F943),
'Selección días no hábiles'!A:A,
IF(OR(G943=0,G943="",G943&gt;=Parámetros!$D$8),"&lt;="&amp;Parámetros!$D$8,"&lt;="&amp;Listas!G943),
'Selección días no hábiles'!C:C,"X"),0)</f>
        <v>1</v>
      </c>
    </row>
    <row r="944" spans="1:11">
      <c r="A944" s="23"/>
      <c r="B944" s="152">
        <v>33837726</v>
      </c>
      <c r="C944" s="153" t="s">
        <v>1096</v>
      </c>
      <c r="D944" s="153" t="s">
        <v>1365</v>
      </c>
      <c r="E944" s="154" t="s">
        <v>232</v>
      </c>
      <c r="F944" s="146">
        <v>0</v>
      </c>
      <c r="G944" s="146">
        <v>0</v>
      </c>
      <c r="H944" s="113">
        <f>+IF(AND(OR(F944="",F944=0),OR(G944="",G944=0)),1,IF(AND(OR(F944&lt;=Parámetros!$B$5,F944=0,F944=""),OR(G944&gt;Parámetros!$B$5,G944="",G944=0)),1,IF(AND(F944&gt;Parámetros!$B$5,F944&lt;=Parámetros!$D$5,OR(Listas!G944&gt;Parámetros!$B$5,G944="",G944=0)),1,0)))</f>
        <v>1</v>
      </c>
      <c r="I944" s="113">
        <f>+IF(AND(OR(F944="",F944=0),OR(G944="",G944=0)),1,IF(AND(OR(F944&lt;=Parámetros!$B$8,F944=0,F944=""),OR(G944&gt;Parámetros!$B$8,G944="",G944=0)),1,IF(AND(F944&gt;Parámetros!$B$8,F944&lt;=Parámetros!$D$8,OR(Listas!G944&gt;Parámetros!$B$8,G944="",G944=0)),1,0)))</f>
        <v>1</v>
      </c>
      <c r="J944" s="113">
        <f>IF(H944=1,
IF(AND(OR(F944=0,F944=""),OR(G944=0,G944="")),Parámetros!$D$5-Parámetros!$B$5+1,
IF(AND(OR(F944&lt;=Parámetros!$B$5,F944=0,F944=""),OR(G944&gt;Parámetros!$D$5,G944="",G944=0)),Parámetros!$D$5-Parámetros!$B$5+1,
IF(AND(OR(F944&lt;=Parámetros!$B$5,F944=0,F944=""),G944&lt;=Parámetros!$D$5),IF(OR(G944="",G944=0),Parámetros!$D$5-Parámetros!$B$5+1,G944-Parámetros!$B$5+1),
IF(AND(F944&gt;Parámetros!$B$5,OR(G944&gt;Parámetros!$D$5,G944="",G944=0)),Parámetros!$D$5-F944+1,
IF(AND(F944&gt;Parámetros!$B$5,G944&lt;=Parámetros!$D$5),G944-F944+1))))),0)
-
IF(H944=1,
COUNTIFS('Selección días no hábiles'!A:A,
IF(OR(F944=0,F944="",F944&lt;Parámetros!$B$5),"&gt;="&amp;Parámetros!$B$5,"&gt;="&amp;Listas!F944),
'Selección días no hábiles'!A:A,
IF(OR(G944=0,G944="",G944&gt;=Parámetros!$D$5),"&lt;="&amp;Parámetros!$D$5,"&lt;="&amp;Listas!G944),
'Selección días no hábiles'!C:C,"X"),0)</f>
        <v>43709</v>
      </c>
      <c r="K944" s="113">
        <f>IF(I944=1,
IF(AND(OR(F944=0,F944=""),OR(G944=0,G944="")),Parámetros!$D$8-Parámetros!$B$8+1,
IF(AND(F944&lt;=Parámetros!$B$8,OR(G944&gt;Parámetros!$D$8,G944="",G944=0)),Parámetros!$D$8-Parámetros!$B$8+1,
IF(AND(F944&lt;=Parámetros!$B$8,G944&lt;=Parámetros!$D$8),IF(OR(G944="",G944=0),Parámetros!$D$8-Parámetros!$B$8+1,G944-Parámetros!$B$8+1),
IF(AND(F944&gt;Parámetros!$B$8,OR(G944&gt;Parámetros!$D$8,G944="",G944=0)),Parámetros!$D$8-F944+1,
IF(AND(F944&gt;Parámetros!$B$8,G944&lt;=Parámetros!$D$8),G944-F944+1))))),0)
-
IF(I944=1,
COUNTIFS('Selección días no hábiles'!A:A,
IF(OR(F944=0,F944="",F944&lt;Parámetros!$B$8),"&gt;="&amp;Parámetros!$B$8,"&gt;="&amp;Listas!F944),
'Selección días no hábiles'!A:A,
IF(OR(G944=0,G944="",G944&gt;=Parámetros!$D$8),"&lt;="&amp;Parámetros!$D$8,"&lt;="&amp;Listas!G944),
'Selección días no hábiles'!C:C,"X"),0)</f>
        <v>1</v>
      </c>
    </row>
    <row r="945" spans="1:11">
      <c r="A945" s="23"/>
      <c r="B945" s="152">
        <v>34789202</v>
      </c>
      <c r="C945" s="153" t="s">
        <v>1097</v>
      </c>
      <c r="D945" s="153" t="s">
        <v>2118</v>
      </c>
      <c r="E945" s="154" t="s">
        <v>232</v>
      </c>
      <c r="F945" s="146">
        <v>0</v>
      </c>
      <c r="G945" s="146">
        <v>0</v>
      </c>
      <c r="H945" s="113">
        <f>+IF(AND(OR(F945="",F945=0),OR(G945="",G945=0)),1,IF(AND(OR(F945&lt;=Parámetros!$B$5,F945=0,F945=""),OR(G945&gt;Parámetros!$B$5,G945="",G945=0)),1,IF(AND(F945&gt;Parámetros!$B$5,F945&lt;=Parámetros!$D$5,OR(Listas!G945&gt;Parámetros!$B$5,G945="",G945=0)),1,0)))</f>
        <v>1</v>
      </c>
      <c r="I945" s="113">
        <f>+IF(AND(OR(F945="",F945=0),OR(G945="",G945=0)),1,IF(AND(OR(F945&lt;=Parámetros!$B$8,F945=0,F945=""),OR(G945&gt;Parámetros!$B$8,G945="",G945=0)),1,IF(AND(F945&gt;Parámetros!$B$8,F945&lt;=Parámetros!$D$8,OR(Listas!G945&gt;Parámetros!$B$8,G945="",G945=0)),1,0)))</f>
        <v>1</v>
      </c>
      <c r="J945" s="113">
        <f>IF(H945=1,
IF(AND(OR(F945=0,F945=""),OR(G945=0,G945="")),Parámetros!$D$5-Parámetros!$B$5+1,
IF(AND(OR(F945&lt;=Parámetros!$B$5,F945=0,F945=""),OR(G945&gt;Parámetros!$D$5,G945="",G945=0)),Parámetros!$D$5-Parámetros!$B$5+1,
IF(AND(OR(F945&lt;=Parámetros!$B$5,F945=0,F945=""),G945&lt;=Parámetros!$D$5),IF(OR(G945="",G945=0),Parámetros!$D$5-Parámetros!$B$5+1,G945-Parámetros!$B$5+1),
IF(AND(F945&gt;Parámetros!$B$5,OR(G945&gt;Parámetros!$D$5,G945="",G945=0)),Parámetros!$D$5-F945+1,
IF(AND(F945&gt;Parámetros!$B$5,G945&lt;=Parámetros!$D$5),G945-F945+1))))),0)
-
IF(H945=1,
COUNTIFS('Selección días no hábiles'!A:A,
IF(OR(F945=0,F945="",F945&lt;Parámetros!$B$5),"&gt;="&amp;Parámetros!$B$5,"&gt;="&amp;Listas!F945),
'Selección días no hábiles'!A:A,
IF(OR(G945=0,G945="",G945&gt;=Parámetros!$D$5),"&lt;="&amp;Parámetros!$D$5,"&lt;="&amp;Listas!G945),
'Selección días no hábiles'!C:C,"X"),0)</f>
        <v>43709</v>
      </c>
      <c r="K945" s="113">
        <f>IF(I945=1,
IF(AND(OR(F945=0,F945=""),OR(G945=0,G945="")),Parámetros!$D$8-Parámetros!$B$8+1,
IF(AND(F945&lt;=Parámetros!$B$8,OR(G945&gt;Parámetros!$D$8,G945="",G945=0)),Parámetros!$D$8-Parámetros!$B$8+1,
IF(AND(F945&lt;=Parámetros!$B$8,G945&lt;=Parámetros!$D$8),IF(OR(G945="",G945=0),Parámetros!$D$8-Parámetros!$B$8+1,G945-Parámetros!$B$8+1),
IF(AND(F945&gt;Parámetros!$B$8,OR(G945&gt;Parámetros!$D$8,G945="",G945=0)),Parámetros!$D$8-F945+1,
IF(AND(F945&gt;Parámetros!$B$8,G945&lt;=Parámetros!$D$8),G945-F945+1))))),0)
-
IF(I945=1,
COUNTIFS('Selección días no hábiles'!A:A,
IF(OR(F945=0,F945="",F945&lt;Parámetros!$B$8),"&gt;="&amp;Parámetros!$B$8,"&gt;="&amp;Listas!F945),
'Selección días no hábiles'!A:A,
IF(OR(G945=0,G945="",G945&gt;=Parámetros!$D$8),"&lt;="&amp;Parámetros!$D$8,"&lt;="&amp;Listas!G945),
'Selección días no hábiles'!C:C,"X"),0)</f>
        <v>1</v>
      </c>
    </row>
    <row r="946" spans="1:11">
      <c r="A946" s="23"/>
      <c r="B946" s="152">
        <v>34592935</v>
      </c>
      <c r="C946" s="153" t="s">
        <v>42</v>
      </c>
      <c r="D946" s="153" t="s">
        <v>2119</v>
      </c>
      <c r="E946" s="154" t="s">
        <v>231</v>
      </c>
      <c r="F946" s="146">
        <v>0</v>
      </c>
      <c r="G946" s="146">
        <v>0</v>
      </c>
      <c r="H946" s="113">
        <f>+IF(AND(OR(F946="",F946=0),OR(G946="",G946=0)),1,IF(AND(OR(F946&lt;=Parámetros!$B$5,F946=0,F946=""),OR(G946&gt;Parámetros!$B$5,G946="",G946=0)),1,IF(AND(F946&gt;Parámetros!$B$5,F946&lt;=Parámetros!$D$5,OR(Listas!G946&gt;Parámetros!$B$5,G946="",G946=0)),1,0)))</f>
        <v>1</v>
      </c>
      <c r="I946" s="113">
        <f>+IF(AND(OR(F946="",F946=0),OR(G946="",G946=0)),1,IF(AND(OR(F946&lt;=Parámetros!$B$8,F946=0,F946=""),OR(G946&gt;Parámetros!$B$8,G946="",G946=0)),1,IF(AND(F946&gt;Parámetros!$B$8,F946&lt;=Parámetros!$D$8,OR(Listas!G946&gt;Parámetros!$B$8,G946="",G946=0)),1,0)))</f>
        <v>1</v>
      </c>
      <c r="J946" s="113">
        <f>IF(H946=1,
IF(AND(OR(F946=0,F946=""),OR(G946=0,G946="")),Parámetros!$D$5-Parámetros!$B$5+1,
IF(AND(OR(F946&lt;=Parámetros!$B$5,F946=0,F946=""),OR(G946&gt;Parámetros!$D$5,G946="",G946=0)),Parámetros!$D$5-Parámetros!$B$5+1,
IF(AND(OR(F946&lt;=Parámetros!$B$5,F946=0,F946=""),G946&lt;=Parámetros!$D$5),IF(OR(G946="",G946=0),Parámetros!$D$5-Parámetros!$B$5+1,G946-Parámetros!$B$5+1),
IF(AND(F946&gt;Parámetros!$B$5,OR(G946&gt;Parámetros!$D$5,G946="",G946=0)),Parámetros!$D$5-F946+1,
IF(AND(F946&gt;Parámetros!$B$5,G946&lt;=Parámetros!$D$5),G946-F946+1))))),0)
-
IF(H946=1,
COUNTIFS('Selección días no hábiles'!A:A,
IF(OR(F946=0,F946="",F946&lt;Parámetros!$B$5),"&gt;="&amp;Parámetros!$B$5,"&gt;="&amp;Listas!F946),
'Selección días no hábiles'!A:A,
IF(OR(G946=0,G946="",G946&gt;=Parámetros!$D$5),"&lt;="&amp;Parámetros!$D$5,"&lt;="&amp;Listas!G946),
'Selección días no hábiles'!C:C,"X"),0)</f>
        <v>43709</v>
      </c>
      <c r="K946" s="113">
        <f>IF(I946=1,
IF(AND(OR(F946=0,F946=""),OR(G946=0,G946="")),Parámetros!$D$8-Parámetros!$B$8+1,
IF(AND(F946&lt;=Parámetros!$B$8,OR(G946&gt;Parámetros!$D$8,G946="",G946=0)),Parámetros!$D$8-Parámetros!$B$8+1,
IF(AND(F946&lt;=Parámetros!$B$8,G946&lt;=Parámetros!$D$8),IF(OR(G946="",G946=0),Parámetros!$D$8-Parámetros!$B$8+1,G946-Parámetros!$B$8+1),
IF(AND(F946&gt;Parámetros!$B$8,OR(G946&gt;Parámetros!$D$8,G946="",G946=0)),Parámetros!$D$8-F946+1,
IF(AND(F946&gt;Parámetros!$B$8,G946&lt;=Parámetros!$D$8),G946-F946+1))))),0)
-
IF(I946=1,
COUNTIFS('Selección días no hábiles'!A:A,
IF(OR(F946=0,F946="",F946&lt;Parámetros!$B$8),"&gt;="&amp;Parámetros!$B$8,"&gt;="&amp;Listas!F946),
'Selección días no hábiles'!A:A,
IF(OR(G946=0,G946="",G946&gt;=Parámetros!$D$8),"&lt;="&amp;Parámetros!$D$8,"&lt;="&amp;Listas!G946),
'Selección días no hábiles'!C:C,"X"),0)</f>
        <v>1</v>
      </c>
    </row>
    <row r="947" spans="1:11">
      <c r="A947" s="23"/>
      <c r="B947" s="152">
        <v>25806199</v>
      </c>
      <c r="C947" s="153" t="s">
        <v>1098</v>
      </c>
      <c r="D947" s="153" t="s">
        <v>92</v>
      </c>
      <c r="E947" s="154" t="s">
        <v>231</v>
      </c>
      <c r="F947" s="146">
        <v>0</v>
      </c>
      <c r="G947" s="146">
        <v>0</v>
      </c>
      <c r="H947" s="113">
        <f>+IF(AND(OR(F947="",F947=0),OR(G947="",G947=0)),1,IF(AND(OR(F947&lt;=Parámetros!$B$5,F947=0,F947=""),OR(G947&gt;Parámetros!$B$5,G947="",G947=0)),1,IF(AND(F947&gt;Parámetros!$B$5,F947&lt;=Parámetros!$D$5,OR(Listas!G947&gt;Parámetros!$B$5,G947="",G947=0)),1,0)))</f>
        <v>1</v>
      </c>
      <c r="I947" s="113">
        <f>+IF(AND(OR(F947="",F947=0),OR(G947="",G947=0)),1,IF(AND(OR(F947&lt;=Parámetros!$B$8,F947=0,F947=""),OR(G947&gt;Parámetros!$B$8,G947="",G947=0)),1,IF(AND(F947&gt;Parámetros!$B$8,F947&lt;=Parámetros!$D$8,OR(Listas!G947&gt;Parámetros!$B$8,G947="",G947=0)),1,0)))</f>
        <v>1</v>
      </c>
      <c r="J947" s="113">
        <f>IF(H947=1,
IF(AND(OR(F947=0,F947=""),OR(G947=0,G947="")),Parámetros!$D$5-Parámetros!$B$5+1,
IF(AND(OR(F947&lt;=Parámetros!$B$5,F947=0,F947=""),OR(G947&gt;Parámetros!$D$5,G947="",G947=0)),Parámetros!$D$5-Parámetros!$B$5+1,
IF(AND(OR(F947&lt;=Parámetros!$B$5,F947=0,F947=""),G947&lt;=Parámetros!$D$5),IF(OR(G947="",G947=0),Parámetros!$D$5-Parámetros!$B$5+1,G947-Parámetros!$B$5+1),
IF(AND(F947&gt;Parámetros!$B$5,OR(G947&gt;Parámetros!$D$5,G947="",G947=0)),Parámetros!$D$5-F947+1,
IF(AND(F947&gt;Parámetros!$B$5,G947&lt;=Parámetros!$D$5),G947-F947+1))))),0)
-
IF(H947=1,
COUNTIFS('Selección días no hábiles'!A:A,
IF(OR(F947=0,F947="",F947&lt;Parámetros!$B$5),"&gt;="&amp;Parámetros!$B$5,"&gt;="&amp;Listas!F947),
'Selección días no hábiles'!A:A,
IF(OR(G947=0,G947="",G947&gt;=Parámetros!$D$5),"&lt;="&amp;Parámetros!$D$5,"&lt;="&amp;Listas!G947),
'Selección días no hábiles'!C:C,"X"),0)</f>
        <v>43709</v>
      </c>
      <c r="K947" s="113">
        <f>IF(I947=1,
IF(AND(OR(F947=0,F947=""),OR(G947=0,G947="")),Parámetros!$D$8-Parámetros!$B$8+1,
IF(AND(F947&lt;=Parámetros!$B$8,OR(G947&gt;Parámetros!$D$8,G947="",G947=0)),Parámetros!$D$8-Parámetros!$B$8+1,
IF(AND(F947&lt;=Parámetros!$B$8,G947&lt;=Parámetros!$D$8),IF(OR(G947="",G947=0),Parámetros!$D$8-Parámetros!$B$8+1,G947-Parámetros!$B$8+1),
IF(AND(F947&gt;Parámetros!$B$8,OR(G947&gt;Parámetros!$D$8,G947="",G947=0)),Parámetros!$D$8-F947+1,
IF(AND(F947&gt;Parámetros!$B$8,G947&lt;=Parámetros!$D$8),G947-F947+1))))),0)
-
IF(I947=1,
COUNTIFS('Selección días no hábiles'!A:A,
IF(OR(F947=0,F947="",F947&lt;Parámetros!$B$8),"&gt;="&amp;Parámetros!$B$8,"&gt;="&amp;Listas!F947),
'Selección días no hábiles'!A:A,
IF(OR(G947=0,G947="",G947&gt;=Parámetros!$D$8),"&lt;="&amp;Parámetros!$D$8,"&lt;="&amp;Listas!G947),
'Selección días no hábiles'!C:C,"X"),0)</f>
        <v>1</v>
      </c>
    </row>
    <row r="948" spans="1:11">
      <c r="A948" s="23"/>
      <c r="B948" s="152">
        <v>32702999</v>
      </c>
      <c r="C948" s="153" t="s">
        <v>1099</v>
      </c>
      <c r="D948" s="153" t="s">
        <v>2120</v>
      </c>
      <c r="E948" s="154" t="s">
        <v>231</v>
      </c>
      <c r="F948" s="146">
        <v>0</v>
      </c>
      <c r="G948" s="146">
        <v>0</v>
      </c>
      <c r="H948" s="113">
        <f>+IF(AND(OR(F948="",F948=0),OR(G948="",G948=0)),1,IF(AND(OR(F948&lt;=Parámetros!$B$5,F948=0,F948=""),OR(G948&gt;Parámetros!$B$5,G948="",G948=0)),1,IF(AND(F948&gt;Parámetros!$B$5,F948&lt;=Parámetros!$D$5,OR(Listas!G948&gt;Parámetros!$B$5,G948="",G948=0)),1,0)))</f>
        <v>1</v>
      </c>
      <c r="I948" s="113">
        <f>+IF(AND(OR(F948="",F948=0),OR(G948="",G948=0)),1,IF(AND(OR(F948&lt;=Parámetros!$B$8,F948=0,F948=""),OR(G948&gt;Parámetros!$B$8,G948="",G948=0)),1,IF(AND(F948&gt;Parámetros!$B$8,F948&lt;=Parámetros!$D$8,OR(Listas!G948&gt;Parámetros!$B$8,G948="",G948=0)),1,0)))</f>
        <v>1</v>
      </c>
      <c r="J948" s="113">
        <f>IF(H948=1,
IF(AND(OR(F948=0,F948=""),OR(G948=0,G948="")),Parámetros!$D$5-Parámetros!$B$5+1,
IF(AND(OR(F948&lt;=Parámetros!$B$5,F948=0,F948=""),OR(G948&gt;Parámetros!$D$5,G948="",G948=0)),Parámetros!$D$5-Parámetros!$B$5+1,
IF(AND(OR(F948&lt;=Parámetros!$B$5,F948=0,F948=""),G948&lt;=Parámetros!$D$5),IF(OR(G948="",G948=0),Parámetros!$D$5-Parámetros!$B$5+1,G948-Parámetros!$B$5+1),
IF(AND(F948&gt;Parámetros!$B$5,OR(G948&gt;Parámetros!$D$5,G948="",G948=0)),Parámetros!$D$5-F948+1,
IF(AND(F948&gt;Parámetros!$B$5,G948&lt;=Parámetros!$D$5),G948-F948+1))))),0)
-
IF(H948=1,
COUNTIFS('Selección días no hábiles'!A:A,
IF(OR(F948=0,F948="",F948&lt;Parámetros!$B$5),"&gt;="&amp;Parámetros!$B$5,"&gt;="&amp;Listas!F948),
'Selección días no hábiles'!A:A,
IF(OR(G948=0,G948="",G948&gt;=Parámetros!$D$5),"&lt;="&amp;Parámetros!$D$5,"&lt;="&amp;Listas!G948),
'Selección días no hábiles'!C:C,"X"),0)</f>
        <v>43709</v>
      </c>
      <c r="K948" s="113">
        <f>IF(I948=1,
IF(AND(OR(F948=0,F948=""),OR(G948=0,G948="")),Parámetros!$D$8-Parámetros!$B$8+1,
IF(AND(F948&lt;=Parámetros!$B$8,OR(G948&gt;Parámetros!$D$8,G948="",G948=0)),Parámetros!$D$8-Parámetros!$B$8+1,
IF(AND(F948&lt;=Parámetros!$B$8,G948&lt;=Parámetros!$D$8),IF(OR(G948="",G948=0),Parámetros!$D$8-Parámetros!$B$8+1,G948-Parámetros!$B$8+1),
IF(AND(F948&gt;Parámetros!$B$8,OR(G948&gt;Parámetros!$D$8,G948="",G948=0)),Parámetros!$D$8-F948+1,
IF(AND(F948&gt;Parámetros!$B$8,G948&lt;=Parámetros!$D$8),G948-F948+1))))),0)
-
IF(I948=1,
COUNTIFS('Selección días no hábiles'!A:A,
IF(OR(F948=0,F948="",F948&lt;Parámetros!$B$8),"&gt;="&amp;Parámetros!$B$8,"&gt;="&amp;Listas!F948),
'Selección días no hábiles'!A:A,
IF(OR(G948=0,G948="",G948&gt;=Parámetros!$D$8),"&lt;="&amp;Parámetros!$D$8,"&lt;="&amp;Listas!G948),
'Selección días no hábiles'!C:C,"X"),0)</f>
        <v>1</v>
      </c>
    </row>
    <row r="949" spans="1:11">
      <c r="A949" s="23"/>
      <c r="B949" s="152">
        <v>29054497</v>
      </c>
      <c r="C949" s="153" t="s">
        <v>1100</v>
      </c>
      <c r="D949" s="153" t="s">
        <v>2121</v>
      </c>
      <c r="E949" s="154" t="s">
        <v>231</v>
      </c>
      <c r="F949" s="146">
        <v>0</v>
      </c>
      <c r="G949" s="146">
        <v>0</v>
      </c>
      <c r="H949" s="113">
        <f>+IF(AND(OR(F949="",F949=0),OR(G949="",G949=0)),1,IF(AND(OR(F949&lt;=Parámetros!$B$5,F949=0,F949=""),OR(G949&gt;Parámetros!$B$5,G949="",G949=0)),1,IF(AND(F949&gt;Parámetros!$B$5,F949&lt;=Parámetros!$D$5,OR(Listas!G949&gt;Parámetros!$B$5,G949="",G949=0)),1,0)))</f>
        <v>1</v>
      </c>
      <c r="I949" s="113">
        <f>+IF(AND(OR(F949="",F949=0),OR(G949="",G949=0)),1,IF(AND(OR(F949&lt;=Parámetros!$B$8,F949=0,F949=""),OR(G949&gt;Parámetros!$B$8,G949="",G949=0)),1,IF(AND(F949&gt;Parámetros!$B$8,F949&lt;=Parámetros!$D$8,OR(Listas!G949&gt;Parámetros!$B$8,G949="",G949=0)),1,0)))</f>
        <v>1</v>
      </c>
      <c r="J949" s="113">
        <f>IF(H949=1,
IF(AND(OR(F949=0,F949=""),OR(G949=0,G949="")),Parámetros!$D$5-Parámetros!$B$5+1,
IF(AND(OR(F949&lt;=Parámetros!$B$5,F949=0,F949=""),OR(G949&gt;Parámetros!$D$5,G949="",G949=0)),Parámetros!$D$5-Parámetros!$B$5+1,
IF(AND(OR(F949&lt;=Parámetros!$B$5,F949=0,F949=""),G949&lt;=Parámetros!$D$5),IF(OR(G949="",G949=0),Parámetros!$D$5-Parámetros!$B$5+1,G949-Parámetros!$B$5+1),
IF(AND(F949&gt;Parámetros!$B$5,OR(G949&gt;Parámetros!$D$5,G949="",G949=0)),Parámetros!$D$5-F949+1,
IF(AND(F949&gt;Parámetros!$B$5,G949&lt;=Parámetros!$D$5),G949-F949+1))))),0)
-
IF(H949=1,
COUNTIFS('Selección días no hábiles'!A:A,
IF(OR(F949=0,F949="",F949&lt;Parámetros!$B$5),"&gt;="&amp;Parámetros!$B$5,"&gt;="&amp;Listas!F949),
'Selección días no hábiles'!A:A,
IF(OR(G949=0,G949="",G949&gt;=Parámetros!$D$5),"&lt;="&amp;Parámetros!$D$5,"&lt;="&amp;Listas!G949),
'Selección días no hábiles'!C:C,"X"),0)</f>
        <v>43709</v>
      </c>
      <c r="K949" s="113">
        <f>IF(I949=1,
IF(AND(OR(F949=0,F949=""),OR(G949=0,G949="")),Parámetros!$D$8-Parámetros!$B$8+1,
IF(AND(F949&lt;=Parámetros!$B$8,OR(G949&gt;Parámetros!$D$8,G949="",G949=0)),Parámetros!$D$8-Parámetros!$B$8+1,
IF(AND(F949&lt;=Parámetros!$B$8,G949&lt;=Parámetros!$D$8),IF(OR(G949="",G949=0),Parámetros!$D$8-Parámetros!$B$8+1,G949-Parámetros!$B$8+1),
IF(AND(F949&gt;Parámetros!$B$8,OR(G949&gt;Parámetros!$D$8,G949="",G949=0)),Parámetros!$D$8-F949+1,
IF(AND(F949&gt;Parámetros!$B$8,G949&lt;=Parámetros!$D$8),G949-F949+1))))),0)
-
IF(I949=1,
COUNTIFS('Selección días no hábiles'!A:A,
IF(OR(F949=0,F949="",F949&lt;Parámetros!$B$8),"&gt;="&amp;Parámetros!$B$8,"&gt;="&amp;Listas!F949),
'Selección días no hábiles'!A:A,
IF(OR(G949=0,G949="",G949&gt;=Parámetros!$D$8),"&lt;="&amp;Parámetros!$D$8,"&lt;="&amp;Listas!G949),
'Selección días no hábiles'!C:C,"X"),0)</f>
        <v>1</v>
      </c>
    </row>
    <row r="950" spans="1:11">
      <c r="A950" s="23"/>
      <c r="B950" s="152">
        <v>33957106</v>
      </c>
      <c r="C950" s="153" t="s">
        <v>693</v>
      </c>
      <c r="D950" s="153" t="s">
        <v>1625</v>
      </c>
      <c r="E950" s="154" t="s">
        <v>231</v>
      </c>
      <c r="F950" s="146">
        <v>0</v>
      </c>
      <c r="G950" s="146">
        <v>0</v>
      </c>
      <c r="H950" s="113">
        <f>+IF(AND(OR(F950="",F950=0),OR(G950="",G950=0)),1,IF(AND(OR(F950&lt;=Parámetros!$B$5,F950=0,F950=""),OR(G950&gt;Parámetros!$B$5,G950="",G950=0)),1,IF(AND(F950&gt;Parámetros!$B$5,F950&lt;=Parámetros!$D$5,OR(Listas!G950&gt;Parámetros!$B$5,G950="",G950=0)),1,0)))</f>
        <v>1</v>
      </c>
      <c r="I950" s="113">
        <f>+IF(AND(OR(F950="",F950=0),OR(G950="",G950=0)),1,IF(AND(OR(F950&lt;=Parámetros!$B$8,F950=0,F950=""),OR(G950&gt;Parámetros!$B$8,G950="",G950=0)),1,IF(AND(F950&gt;Parámetros!$B$8,F950&lt;=Parámetros!$D$8,OR(Listas!G950&gt;Parámetros!$B$8,G950="",G950=0)),1,0)))</f>
        <v>1</v>
      </c>
      <c r="J950" s="113">
        <f>IF(H950=1,
IF(AND(OR(F950=0,F950=""),OR(G950=0,G950="")),Parámetros!$D$5-Parámetros!$B$5+1,
IF(AND(OR(F950&lt;=Parámetros!$B$5,F950=0,F950=""),OR(G950&gt;Parámetros!$D$5,G950="",G950=0)),Parámetros!$D$5-Parámetros!$B$5+1,
IF(AND(OR(F950&lt;=Parámetros!$B$5,F950=0,F950=""),G950&lt;=Parámetros!$D$5),IF(OR(G950="",G950=0),Parámetros!$D$5-Parámetros!$B$5+1,G950-Parámetros!$B$5+1),
IF(AND(F950&gt;Parámetros!$B$5,OR(G950&gt;Parámetros!$D$5,G950="",G950=0)),Parámetros!$D$5-F950+1,
IF(AND(F950&gt;Parámetros!$B$5,G950&lt;=Parámetros!$D$5),G950-F950+1))))),0)
-
IF(H950=1,
COUNTIFS('Selección días no hábiles'!A:A,
IF(OR(F950=0,F950="",F950&lt;Parámetros!$B$5),"&gt;="&amp;Parámetros!$B$5,"&gt;="&amp;Listas!F950),
'Selección días no hábiles'!A:A,
IF(OR(G950=0,G950="",G950&gt;=Parámetros!$D$5),"&lt;="&amp;Parámetros!$D$5,"&lt;="&amp;Listas!G950),
'Selección días no hábiles'!C:C,"X"),0)</f>
        <v>43709</v>
      </c>
      <c r="K950" s="113">
        <f>IF(I950=1,
IF(AND(OR(F950=0,F950=""),OR(G950=0,G950="")),Parámetros!$D$8-Parámetros!$B$8+1,
IF(AND(F950&lt;=Parámetros!$B$8,OR(G950&gt;Parámetros!$D$8,G950="",G950=0)),Parámetros!$D$8-Parámetros!$B$8+1,
IF(AND(F950&lt;=Parámetros!$B$8,G950&lt;=Parámetros!$D$8),IF(OR(G950="",G950=0),Parámetros!$D$8-Parámetros!$B$8+1,G950-Parámetros!$B$8+1),
IF(AND(F950&gt;Parámetros!$B$8,OR(G950&gt;Parámetros!$D$8,G950="",G950=0)),Parámetros!$D$8-F950+1,
IF(AND(F950&gt;Parámetros!$B$8,G950&lt;=Parámetros!$D$8),G950-F950+1))))),0)
-
IF(I950=1,
COUNTIFS('Selección días no hábiles'!A:A,
IF(OR(F950=0,F950="",F950&lt;Parámetros!$B$8),"&gt;="&amp;Parámetros!$B$8,"&gt;="&amp;Listas!F950),
'Selección días no hábiles'!A:A,
IF(OR(G950=0,G950="",G950&gt;=Parámetros!$D$8),"&lt;="&amp;Parámetros!$D$8,"&lt;="&amp;Listas!G950),
'Selección días no hábiles'!C:C,"X"),0)</f>
        <v>1</v>
      </c>
    </row>
    <row r="951" spans="1:11">
      <c r="A951" s="23"/>
      <c r="B951" s="152">
        <v>31364711</v>
      </c>
      <c r="C951" s="153" t="s">
        <v>1101</v>
      </c>
      <c r="D951" s="153" t="s">
        <v>1869</v>
      </c>
      <c r="E951" s="154" t="s">
        <v>231</v>
      </c>
      <c r="F951" s="146">
        <v>0</v>
      </c>
      <c r="G951" s="146">
        <v>0</v>
      </c>
      <c r="H951" s="113">
        <f>+IF(AND(OR(F951="",F951=0),OR(G951="",G951=0)),1,IF(AND(OR(F951&lt;=Parámetros!$B$5,F951=0,F951=""),OR(G951&gt;Parámetros!$B$5,G951="",G951=0)),1,IF(AND(F951&gt;Parámetros!$B$5,F951&lt;=Parámetros!$D$5,OR(Listas!G951&gt;Parámetros!$B$5,G951="",G951=0)),1,0)))</f>
        <v>1</v>
      </c>
      <c r="I951" s="113">
        <f>+IF(AND(OR(F951="",F951=0),OR(G951="",G951=0)),1,IF(AND(OR(F951&lt;=Parámetros!$B$8,F951=0,F951=""),OR(G951&gt;Parámetros!$B$8,G951="",G951=0)),1,IF(AND(F951&gt;Parámetros!$B$8,F951&lt;=Parámetros!$D$8,OR(Listas!G951&gt;Parámetros!$B$8,G951="",G951=0)),1,0)))</f>
        <v>1</v>
      </c>
      <c r="J951" s="113">
        <f>IF(H951=1,
IF(AND(OR(F951=0,F951=""),OR(G951=0,G951="")),Parámetros!$D$5-Parámetros!$B$5+1,
IF(AND(OR(F951&lt;=Parámetros!$B$5,F951=0,F951=""),OR(G951&gt;Parámetros!$D$5,G951="",G951=0)),Parámetros!$D$5-Parámetros!$B$5+1,
IF(AND(OR(F951&lt;=Parámetros!$B$5,F951=0,F951=""),G951&lt;=Parámetros!$D$5),IF(OR(G951="",G951=0),Parámetros!$D$5-Parámetros!$B$5+1,G951-Parámetros!$B$5+1),
IF(AND(F951&gt;Parámetros!$B$5,OR(G951&gt;Parámetros!$D$5,G951="",G951=0)),Parámetros!$D$5-F951+1,
IF(AND(F951&gt;Parámetros!$B$5,G951&lt;=Parámetros!$D$5),G951-F951+1))))),0)
-
IF(H951=1,
COUNTIFS('Selección días no hábiles'!A:A,
IF(OR(F951=0,F951="",F951&lt;Parámetros!$B$5),"&gt;="&amp;Parámetros!$B$5,"&gt;="&amp;Listas!F951),
'Selección días no hábiles'!A:A,
IF(OR(G951=0,G951="",G951&gt;=Parámetros!$D$5),"&lt;="&amp;Parámetros!$D$5,"&lt;="&amp;Listas!G951),
'Selección días no hábiles'!C:C,"X"),0)</f>
        <v>43709</v>
      </c>
      <c r="K951" s="113">
        <f>IF(I951=1,
IF(AND(OR(F951=0,F951=""),OR(G951=0,G951="")),Parámetros!$D$8-Parámetros!$B$8+1,
IF(AND(F951&lt;=Parámetros!$B$8,OR(G951&gt;Parámetros!$D$8,G951="",G951=0)),Parámetros!$D$8-Parámetros!$B$8+1,
IF(AND(F951&lt;=Parámetros!$B$8,G951&lt;=Parámetros!$D$8),IF(OR(G951="",G951=0),Parámetros!$D$8-Parámetros!$B$8+1,G951-Parámetros!$B$8+1),
IF(AND(F951&gt;Parámetros!$B$8,OR(G951&gt;Parámetros!$D$8,G951="",G951=0)),Parámetros!$D$8-F951+1,
IF(AND(F951&gt;Parámetros!$B$8,G951&lt;=Parámetros!$D$8),G951-F951+1))))),0)
-
IF(I951=1,
COUNTIFS('Selección días no hábiles'!A:A,
IF(OR(F951=0,F951="",F951&lt;Parámetros!$B$8),"&gt;="&amp;Parámetros!$B$8,"&gt;="&amp;Listas!F951),
'Selección días no hábiles'!A:A,
IF(OR(G951=0,G951="",G951&gt;=Parámetros!$D$8),"&lt;="&amp;Parámetros!$D$8,"&lt;="&amp;Listas!G951),
'Selección días no hábiles'!C:C,"X"),0)</f>
        <v>1</v>
      </c>
    </row>
    <row r="952" spans="1:11">
      <c r="A952" s="23"/>
      <c r="B952" s="152">
        <v>31502769</v>
      </c>
      <c r="C952" s="153" t="s">
        <v>400</v>
      </c>
      <c r="D952" s="153" t="s">
        <v>2122</v>
      </c>
      <c r="E952" s="154" t="s">
        <v>231</v>
      </c>
      <c r="F952" s="146">
        <v>0</v>
      </c>
      <c r="G952" s="146">
        <v>0</v>
      </c>
      <c r="H952" s="113">
        <f>+IF(AND(OR(F952="",F952=0),OR(G952="",G952=0)),1,IF(AND(OR(F952&lt;=Parámetros!$B$5,F952=0,F952=""),OR(G952&gt;Parámetros!$B$5,G952="",G952=0)),1,IF(AND(F952&gt;Parámetros!$B$5,F952&lt;=Parámetros!$D$5,OR(Listas!G952&gt;Parámetros!$B$5,G952="",G952=0)),1,0)))</f>
        <v>1</v>
      </c>
      <c r="I952" s="113">
        <f>+IF(AND(OR(F952="",F952=0),OR(G952="",G952=0)),1,IF(AND(OR(F952&lt;=Parámetros!$B$8,F952=0,F952=""),OR(G952&gt;Parámetros!$B$8,G952="",G952=0)),1,IF(AND(F952&gt;Parámetros!$B$8,F952&lt;=Parámetros!$D$8,OR(Listas!G952&gt;Parámetros!$B$8,G952="",G952=0)),1,0)))</f>
        <v>1</v>
      </c>
      <c r="J952" s="113">
        <f>IF(H952=1,
IF(AND(OR(F952=0,F952=""),OR(G952=0,G952="")),Parámetros!$D$5-Parámetros!$B$5+1,
IF(AND(OR(F952&lt;=Parámetros!$B$5,F952=0,F952=""),OR(G952&gt;Parámetros!$D$5,G952="",G952=0)),Parámetros!$D$5-Parámetros!$B$5+1,
IF(AND(OR(F952&lt;=Parámetros!$B$5,F952=0,F952=""),G952&lt;=Parámetros!$D$5),IF(OR(G952="",G952=0),Parámetros!$D$5-Parámetros!$B$5+1,G952-Parámetros!$B$5+1),
IF(AND(F952&gt;Parámetros!$B$5,OR(G952&gt;Parámetros!$D$5,G952="",G952=0)),Parámetros!$D$5-F952+1,
IF(AND(F952&gt;Parámetros!$B$5,G952&lt;=Parámetros!$D$5),G952-F952+1))))),0)
-
IF(H952=1,
COUNTIFS('Selección días no hábiles'!A:A,
IF(OR(F952=0,F952="",F952&lt;Parámetros!$B$5),"&gt;="&amp;Parámetros!$B$5,"&gt;="&amp;Listas!F952),
'Selección días no hábiles'!A:A,
IF(OR(G952=0,G952="",G952&gt;=Parámetros!$D$5),"&lt;="&amp;Parámetros!$D$5,"&lt;="&amp;Listas!G952),
'Selección días no hábiles'!C:C,"X"),0)</f>
        <v>43709</v>
      </c>
      <c r="K952" s="113">
        <f>IF(I952=1,
IF(AND(OR(F952=0,F952=""),OR(G952=0,G952="")),Parámetros!$D$8-Parámetros!$B$8+1,
IF(AND(F952&lt;=Parámetros!$B$8,OR(G952&gt;Parámetros!$D$8,G952="",G952=0)),Parámetros!$D$8-Parámetros!$B$8+1,
IF(AND(F952&lt;=Parámetros!$B$8,G952&lt;=Parámetros!$D$8),IF(OR(G952="",G952=0),Parámetros!$D$8-Parámetros!$B$8+1,G952-Parámetros!$B$8+1),
IF(AND(F952&gt;Parámetros!$B$8,OR(G952&gt;Parámetros!$D$8,G952="",G952=0)),Parámetros!$D$8-F952+1,
IF(AND(F952&gt;Parámetros!$B$8,G952&lt;=Parámetros!$D$8),G952-F952+1))))),0)
-
IF(I952=1,
COUNTIFS('Selección días no hábiles'!A:A,
IF(OR(F952=0,F952="",F952&lt;Parámetros!$B$8),"&gt;="&amp;Parámetros!$B$8,"&gt;="&amp;Listas!F952),
'Selección días no hábiles'!A:A,
IF(OR(G952=0,G952="",G952&gt;=Parámetros!$D$8),"&lt;="&amp;Parámetros!$D$8,"&lt;="&amp;Listas!G952),
'Selección días no hábiles'!C:C,"X"),0)</f>
        <v>1</v>
      </c>
    </row>
    <row r="953" spans="1:11">
      <c r="A953" s="23"/>
      <c r="B953" s="152">
        <v>34864763</v>
      </c>
      <c r="C953" s="153" t="s">
        <v>1102</v>
      </c>
      <c r="D953" s="153" t="s">
        <v>2123</v>
      </c>
      <c r="E953" s="154" t="s">
        <v>231</v>
      </c>
      <c r="F953" s="146">
        <v>0</v>
      </c>
      <c r="G953" s="146">
        <v>0</v>
      </c>
      <c r="H953" s="113">
        <f>+IF(AND(OR(F953="",F953=0),OR(G953="",G953=0)),1,IF(AND(OR(F953&lt;=Parámetros!$B$5,F953=0,F953=""),OR(G953&gt;Parámetros!$B$5,G953="",G953=0)),1,IF(AND(F953&gt;Parámetros!$B$5,F953&lt;=Parámetros!$D$5,OR(Listas!G953&gt;Parámetros!$B$5,G953="",G953=0)),1,0)))</f>
        <v>1</v>
      </c>
      <c r="I953" s="113">
        <f>+IF(AND(OR(F953="",F953=0),OR(G953="",G953=0)),1,IF(AND(OR(F953&lt;=Parámetros!$B$8,F953=0,F953=""),OR(G953&gt;Parámetros!$B$8,G953="",G953=0)),1,IF(AND(F953&gt;Parámetros!$B$8,F953&lt;=Parámetros!$D$8,OR(Listas!G953&gt;Parámetros!$B$8,G953="",G953=0)),1,0)))</f>
        <v>1</v>
      </c>
      <c r="J953" s="113">
        <f>IF(H953=1,
IF(AND(OR(F953=0,F953=""),OR(G953=0,G953="")),Parámetros!$D$5-Parámetros!$B$5+1,
IF(AND(OR(F953&lt;=Parámetros!$B$5,F953=0,F953=""),OR(G953&gt;Parámetros!$D$5,G953="",G953=0)),Parámetros!$D$5-Parámetros!$B$5+1,
IF(AND(OR(F953&lt;=Parámetros!$B$5,F953=0,F953=""),G953&lt;=Parámetros!$D$5),IF(OR(G953="",G953=0),Parámetros!$D$5-Parámetros!$B$5+1,G953-Parámetros!$B$5+1),
IF(AND(F953&gt;Parámetros!$B$5,OR(G953&gt;Parámetros!$D$5,G953="",G953=0)),Parámetros!$D$5-F953+1,
IF(AND(F953&gt;Parámetros!$B$5,G953&lt;=Parámetros!$D$5),G953-F953+1))))),0)
-
IF(H953=1,
COUNTIFS('Selección días no hábiles'!A:A,
IF(OR(F953=0,F953="",F953&lt;Parámetros!$B$5),"&gt;="&amp;Parámetros!$B$5,"&gt;="&amp;Listas!F953),
'Selección días no hábiles'!A:A,
IF(OR(G953=0,G953="",G953&gt;=Parámetros!$D$5),"&lt;="&amp;Parámetros!$D$5,"&lt;="&amp;Listas!G953),
'Selección días no hábiles'!C:C,"X"),0)</f>
        <v>43709</v>
      </c>
      <c r="K953" s="113">
        <f>IF(I953=1,
IF(AND(OR(F953=0,F953=""),OR(G953=0,G953="")),Parámetros!$D$8-Parámetros!$B$8+1,
IF(AND(F953&lt;=Parámetros!$B$8,OR(G953&gt;Parámetros!$D$8,G953="",G953=0)),Parámetros!$D$8-Parámetros!$B$8+1,
IF(AND(F953&lt;=Parámetros!$B$8,G953&lt;=Parámetros!$D$8),IF(OR(G953="",G953=0),Parámetros!$D$8-Parámetros!$B$8+1,G953-Parámetros!$B$8+1),
IF(AND(F953&gt;Parámetros!$B$8,OR(G953&gt;Parámetros!$D$8,G953="",G953=0)),Parámetros!$D$8-F953+1,
IF(AND(F953&gt;Parámetros!$B$8,G953&lt;=Parámetros!$D$8),G953-F953+1))))),0)
-
IF(I953=1,
COUNTIFS('Selección días no hábiles'!A:A,
IF(OR(F953=0,F953="",F953&lt;Parámetros!$B$8),"&gt;="&amp;Parámetros!$B$8,"&gt;="&amp;Listas!F953),
'Selección días no hábiles'!A:A,
IF(OR(G953=0,G953="",G953&gt;=Parámetros!$D$8),"&lt;="&amp;Parámetros!$D$8,"&lt;="&amp;Listas!G953),
'Selección días no hábiles'!C:C,"X"),0)</f>
        <v>1</v>
      </c>
    </row>
    <row r="954" spans="1:11">
      <c r="A954" s="23"/>
      <c r="B954" s="152">
        <v>10657732</v>
      </c>
      <c r="C954" s="153" t="s">
        <v>1103</v>
      </c>
      <c r="D954" s="153" t="s">
        <v>2124</v>
      </c>
      <c r="E954" s="154" t="s">
        <v>231</v>
      </c>
      <c r="F954" s="146">
        <v>0</v>
      </c>
      <c r="G954" s="146">
        <v>0</v>
      </c>
      <c r="H954" s="113">
        <f>+IF(AND(OR(F954="",F954=0),OR(G954="",G954=0)),1,IF(AND(OR(F954&lt;=Parámetros!$B$5,F954=0,F954=""),OR(G954&gt;Parámetros!$B$5,G954="",G954=0)),1,IF(AND(F954&gt;Parámetros!$B$5,F954&lt;=Parámetros!$D$5,OR(Listas!G954&gt;Parámetros!$B$5,G954="",G954=0)),1,0)))</f>
        <v>1</v>
      </c>
      <c r="I954" s="113">
        <f>+IF(AND(OR(F954="",F954=0),OR(G954="",G954=0)),1,IF(AND(OR(F954&lt;=Parámetros!$B$8,F954=0,F954=""),OR(G954&gt;Parámetros!$B$8,G954="",G954=0)),1,IF(AND(F954&gt;Parámetros!$B$8,F954&lt;=Parámetros!$D$8,OR(Listas!G954&gt;Parámetros!$B$8,G954="",G954=0)),1,0)))</f>
        <v>1</v>
      </c>
      <c r="J954" s="113">
        <f>IF(H954=1,
IF(AND(OR(F954=0,F954=""),OR(G954=0,G954="")),Parámetros!$D$5-Parámetros!$B$5+1,
IF(AND(OR(F954&lt;=Parámetros!$B$5,F954=0,F954=""),OR(G954&gt;Parámetros!$D$5,G954="",G954=0)),Parámetros!$D$5-Parámetros!$B$5+1,
IF(AND(OR(F954&lt;=Parámetros!$B$5,F954=0,F954=""),G954&lt;=Parámetros!$D$5),IF(OR(G954="",G954=0),Parámetros!$D$5-Parámetros!$B$5+1,G954-Parámetros!$B$5+1),
IF(AND(F954&gt;Parámetros!$B$5,OR(G954&gt;Parámetros!$D$5,G954="",G954=0)),Parámetros!$D$5-F954+1,
IF(AND(F954&gt;Parámetros!$B$5,G954&lt;=Parámetros!$D$5),G954-F954+1))))),0)
-
IF(H954=1,
COUNTIFS('Selección días no hábiles'!A:A,
IF(OR(F954=0,F954="",F954&lt;Parámetros!$B$5),"&gt;="&amp;Parámetros!$B$5,"&gt;="&amp;Listas!F954),
'Selección días no hábiles'!A:A,
IF(OR(G954=0,G954="",G954&gt;=Parámetros!$D$5),"&lt;="&amp;Parámetros!$D$5,"&lt;="&amp;Listas!G954),
'Selección días no hábiles'!C:C,"X"),0)</f>
        <v>43709</v>
      </c>
      <c r="K954" s="113">
        <f>IF(I954=1,
IF(AND(OR(F954=0,F954=""),OR(G954=0,G954="")),Parámetros!$D$8-Parámetros!$B$8+1,
IF(AND(F954&lt;=Parámetros!$B$8,OR(G954&gt;Parámetros!$D$8,G954="",G954=0)),Parámetros!$D$8-Parámetros!$B$8+1,
IF(AND(F954&lt;=Parámetros!$B$8,G954&lt;=Parámetros!$D$8),IF(OR(G954="",G954=0),Parámetros!$D$8-Parámetros!$B$8+1,G954-Parámetros!$B$8+1),
IF(AND(F954&gt;Parámetros!$B$8,OR(G954&gt;Parámetros!$D$8,G954="",G954=0)),Parámetros!$D$8-F954+1,
IF(AND(F954&gt;Parámetros!$B$8,G954&lt;=Parámetros!$D$8),G954-F954+1))))),0)
-
IF(I954=1,
COUNTIFS('Selección días no hábiles'!A:A,
IF(OR(F954=0,F954="",F954&lt;Parámetros!$B$8),"&gt;="&amp;Parámetros!$B$8,"&gt;="&amp;Listas!F954),
'Selección días no hábiles'!A:A,
IF(OR(G954=0,G954="",G954&gt;=Parámetros!$D$8),"&lt;="&amp;Parámetros!$D$8,"&lt;="&amp;Listas!G954),
'Selección días no hábiles'!C:C,"X"),0)</f>
        <v>1</v>
      </c>
    </row>
    <row r="955" spans="1:11">
      <c r="A955" s="23"/>
      <c r="B955" s="152">
        <v>27138293</v>
      </c>
      <c r="C955" s="153" t="s">
        <v>1104</v>
      </c>
      <c r="D955" s="153" t="s">
        <v>2125</v>
      </c>
      <c r="E955" s="154" t="s">
        <v>231</v>
      </c>
      <c r="F955" s="146">
        <v>0</v>
      </c>
      <c r="G955" s="146">
        <v>0</v>
      </c>
      <c r="H955" s="113">
        <f>+IF(AND(OR(F955="",F955=0),OR(G955="",G955=0)),1,IF(AND(OR(F955&lt;=Parámetros!$B$5,F955=0,F955=""),OR(G955&gt;Parámetros!$B$5,G955="",G955=0)),1,IF(AND(F955&gt;Parámetros!$B$5,F955&lt;=Parámetros!$D$5,OR(Listas!G955&gt;Parámetros!$B$5,G955="",G955=0)),1,0)))</f>
        <v>1</v>
      </c>
      <c r="I955" s="113">
        <f>+IF(AND(OR(F955="",F955=0),OR(G955="",G955=0)),1,IF(AND(OR(F955&lt;=Parámetros!$B$8,F955=0,F955=""),OR(G955&gt;Parámetros!$B$8,G955="",G955=0)),1,IF(AND(F955&gt;Parámetros!$B$8,F955&lt;=Parámetros!$D$8,OR(Listas!G955&gt;Parámetros!$B$8,G955="",G955=0)),1,0)))</f>
        <v>1</v>
      </c>
      <c r="J955" s="113">
        <f>IF(H955=1,
IF(AND(OR(F955=0,F955=""),OR(G955=0,G955="")),Parámetros!$D$5-Parámetros!$B$5+1,
IF(AND(OR(F955&lt;=Parámetros!$B$5,F955=0,F955=""),OR(G955&gt;Parámetros!$D$5,G955="",G955=0)),Parámetros!$D$5-Parámetros!$B$5+1,
IF(AND(OR(F955&lt;=Parámetros!$B$5,F955=0,F955=""),G955&lt;=Parámetros!$D$5),IF(OR(G955="",G955=0),Parámetros!$D$5-Parámetros!$B$5+1,G955-Parámetros!$B$5+1),
IF(AND(F955&gt;Parámetros!$B$5,OR(G955&gt;Parámetros!$D$5,G955="",G955=0)),Parámetros!$D$5-F955+1,
IF(AND(F955&gt;Parámetros!$B$5,G955&lt;=Parámetros!$D$5),G955-F955+1))))),0)
-
IF(H955=1,
COUNTIFS('Selección días no hábiles'!A:A,
IF(OR(F955=0,F955="",F955&lt;Parámetros!$B$5),"&gt;="&amp;Parámetros!$B$5,"&gt;="&amp;Listas!F955),
'Selección días no hábiles'!A:A,
IF(OR(G955=0,G955="",G955&gt;=Parámetros!$D$5),"&lt;="&amp;Parámetros!$D$5,"&lt;="&amp;Listas!G955),
'Selección días no hábiles'!C:C,"X"),0)</f>
        <v>43709</v>
      </c>
      <c r="K955" s="113">
        <f>IF(I955=1,
IF(AND(OR(F955=0,F955=""),OR(G955=0,G955="")),Parámetros!$D$8-Parámetros!$B$8+1,
IF(AND(F955&lt;=Parámetros!$B$8,OR(G955&gt;Parámetros!$D$8,G955="",G955=0)),Parámetros!$D$8-Parámetros!$B$8+1,
IF(AND(F955&lt;=Parámetros!$B$8,G955&lt;=Parámetros!$D$8),IF(OR(G955="",G955=0),Parámetros!$D$8-Parámetros!$B$8+1,G955-Parámetros!$B$8+1),
IF(AND(F955&gt;Parámetros!$B$8,OR(G955&gt;Parámetros!$D$8,G955="",G955=0)),Parámetros!$D$8-F955+1,
IF(AND(F955&gt;Parámetros!$B$8,G955&lt;=Parámetros!$D$8),G955-F955+1))))),0)
-
IF(I955=1,
COUNTIFS('Selección días no hábiles'!A:A,
IF(OR(F955=0,F955="",F955&lt;Parámetros!$B$8),"&gt;="&amp;Parámetros!$B$8,"&gt;="&amp;Listas!F955),
'Selección días no hábiles'!A:A,
IF(OR(G955=0,G955="",G955&gt;=Parámetros!$D$8),"&lt;="&amp;Parámetros!$D$8,"&lt;="&amp;Listas!G955),
'Selección días no hábiles'!C:C,"X"),0)</f>
        <v>1</v>
      </c>
    </row>
    <row r="956" spans="1:11">
      <c r="A956" s="23"/>
      <c r="B956" s="152">
        <v>25925868</v>
      </c>
      <c r="C956" s="153" t="s">
        <v>1105</v>
      </c>
      <c r="D956" s="153" t="s">
        <v>726</v>
      </c>
      <c r="E956" s="154" t="s">
        <v>231</v>
      </c>
      <c r="F956" s="146">
        <v>0</v>
      </c>
      <c r="G956" s="146">
        <v>0</v>
      </c>
      <c r="H956" s="113">
        <f>+IF(AND(OR(F956="",F956=0),OR(G956="",G956=0)),1,IF(AND(OR(F956&lt;=Parámetros!$B$5,F956=0,F956=""),OR(G956&gt;Parámetros!$B$5,G956="",G956=0)),1,IF(AND(F956&gt;Parámetros!$B$5,F956&lt;=Parámetros!$D$5,OR(Listas!G956&gt;Parámetros!$B$5,G956="",G956=0)),1,0)))</f>
        <v>1</v>
      </c>
      <c r="I956" s="113">
        <f>+IF(AND(OR(F956="",F956=0),OR(G956="",G956=0)),1,IF(AND(OR(F956&lt;=Parámetros!$B$8,F956=0,F956=""),OR(G956&gt;Parámetros!$B$8,G956="",G956=0)),1,IF(AND(F956&gt;Parámetros!$B$8,F956&lt;=Parámetros!$D$8,OR(Listas!G956&gt;Parámetros!$B$8,G956="",G956=0)),1,0)))</f>
        <v>1</v>
      </c>
      <c r="J956" s="113">
        <f>IF(H956=1,
IF(AND(OR(F956=0,F956=""),OR(G956=0,G956="")),Parámetros!$D$5-Parámetros!$B$5+1,
IF(AND(OR(F956&lt;=Parámetros!$B$5,F956=0,F956=""),OR(G956&gt;Parámetros!$D$5,G956="",G956=0)),Parámetros!$D$5-Parámetros!$B$5+1,
IF(AND(OR(F956&lt;=Parámetros!$B$5,F956=0,F956=""),G956&lt;=Parámetros!$D$5),IF(OR(G956="",G956=0),Parámetros!$D$5-Parámetros!$B$5+1,G956-Parámetros!$B$5+1),
IF(AND(F956&gt;Parámetros!$B$5,OR(G956&gt;Parámetros!$D$5,G956="",G956=0)),Parámetros!$D$5-F956+1,
IF(AND(F956&gt;Parámetros!$B$5,G956&lt;=Parámetros!$D$5),G956-F956+1))))),0)
-
IF(H956=1,
COUNTIFS('Selección días no hábiles'!A:A,
IF(OR(F956=0,F956="",F956&lt;Parámetros!$B$5),"&gt;="&amp;Parámetros!$B$5,"&gt;="&amp;Listas!F956),
'Selección días no hábiles'!A:A,
IF(OR(G956=0,G956="",G956&gt;=Parámetros!$D$5),"&lt;="&amp;Parámetros!$D$5,"&lt;="&amp;Listas!G956),
'Selección días no hábiles'!C:C,"X"),0)</f>
        <v>43709</v>
      </c>
      <c r="K956" s="113">
        <f>IF(I956=1,
IF(AND(OR(F956=0,F956=""),OR(G956=0,G956="")),Parámetros!$D$8-Parámetros!$B$8+1,
IF(AND(F956&lt;=Parámetros!$B$8,OR(G956&gt;Parámetros!$D$8,G956="",G956=0)),Parámetros!$D$8-Parámetros!$B$8+1,
IF(AND(F956&lt;=Parámetros!$B$8,G956&lt;=Parámetros!$D$8),IF(OR(G956="",G956=0),Parámetros!$D$8-Parámetros!$B$8+1,G956-Parámetros!$B$8+1),
IF(AND(F956&gt;Parámetros!$B$8,OR(G956&gt;Parámetros!$D$8,G956="",G956=0)),Parámetros!$D$8-F956+1,
IF(AND(F956&gt;Parámetros!$B$8,G956&lt;=Parámetros!$D$8),G956-F956+1))))),0)
-
IF(I956=1,
COUNTIFS('Selección días no hábiles'!A:A,
IF(OR(F956=0,F956="",F956&lt;Parámetros!$B$8),"&gt;="&amp;Parámetros!$B$8,"&gt;="&amp;Listas!F956),
'Selección días no hábiles'!A:A,
IF(OR(G956=0,G956="",G956&gt;=Parámetros!$D$8),"&lt;="&amp;Parámetros!$D$8,"&lt;="&amp;Listas!G956),
'Selección días no hábiles'!C:C,"X"),0)</f>
        <v>1</v>
      </c>
    </row>
    <row r="957" spans="1:11">
      <c r="A957" s="23"/>
      <c r="B957" s="152">
        <v>31507085</v>
      </c>
      <c r="C957" s="153" t="s">
        <v>1106</v>
      </c>
      <c r="D957" s="153" t="s">
        <v>1757</v>
      </c>
      <c r="E957" s="154" t="s">
        <v>231</v>
      </c>
      <c r="F957" s="146">
        <v>0</v>
      </c>
      <c r="G957" s="146">
        <v>0</v>
      </c>
      <c r="H957" s="113">
        <f>+IF(AND(OR(F957="",F957=0),OR(G957="",G957=0)),1,IF(AND(OR(F957&lt;=Parámetros!$B$5,F957=0,F957=""),OR(G957&gt;Parámetros!$B$5,G957="",G957=0)),1,IF(AND(F957&gt;Parámetros!$B$5,F957&lt;=Parámetros!$D$5,OR(Listas!G957&gt;Parámetros!$B$5,G957="",G957=0)),1,0)))</f>
        <v>1</v>
      </c>
      <c r="I957" s="113">
        <f>+IF(AND(OR(F957="",F957=0),OR(G957="",G957=0)),1,IF(AND(OR(F957&lt;=Parámetros!$B$8,F957=0,F957=""),OR(G957&gt;Parámetros!$B$8,G957="",G957=0)),1,IF(AND(F957&gt;Parámetros!$B$8,F957&lt;=Parámetros!$D$8,OR(Listas!G957&gt;Parámetros!$B$8,G957="",G957=0)),1,0)))</f>
        <v>1</v>
      </c>
      <c r="J957" s="113">
        <f>IF(H957=1,
IF(AND(OR(F957=0,F957=""),OR(G957=0,G957="")),Parámetros!$D$5-Parámetros!$B$5+1,
IF(AND(OR(F957&lt;=Parámetros!$B$5,F957=0,F957=""),OR(G957&gt;Parámetros!$D$5,G957="",G957=0)),Parámetros!$D$5-Parámetros!$B$5+1,
IF(AND(OR(F957&lt;=Parámetros!$B$5,F957=0,F957=""),G957&lt;=Parámetros!$D$5),IF(OR(G957="",G957=0),Parámetros!$D$5-Parámetros!$B$5+1,G957-Parámetros!$B$5+1),
IF(AND(F957&gt;Parámetros!$B$5,OR(G957&gt;Parámetros!$D$5,G957="",G957=0)),Parámetros!$D$5-F957+1,
IF(AND(F957&gt;Parámetros!$B$5,G957&lt;=Parámetros!$D$5),G957-F957+1))))),0)
-
IF(H957=1,
COUNTIFS('Selección días no hábiles'!A:A,
IF(OR(F957=0,F957="",F957&lt;Parámetros!$B$5),"&gt;="&amp;Parámetros!$B$5,"&gt;="&amp;Listas!F957),
'Selección días no hábiles'!A:A,
IF(OR(G957=0,G957="",G957&gt;=Parámetros!$D$5),"&lt;="&amp;Parámetros!$D$5,"&lt;="&amp;Listas!G957),
'Selección días no hábiles'!C:C,"X"),0)</f>
        <v>43709</v>
      </c>
      <c r="K957" s="113">
        <f>IF(I957=1,
IF(AND(OR(F957=0,F957=""),OR(G957=0,G957="")),Parámetros!$D$8-Parámetros!$B$8+1,
IF(AND(F957&lt;=Parámetros!$B$8,OR(G957&gt;Parámetros!$D$8,G957="",G957=0)),Parámetros!$D$8-Parámetros!$B$8+1,
IF(AND(F957&lt;=Parámetros!$B$8,G957&lt;=Parámetros!$D$8),IF(OR(G957="",G957=0),Parámetros!$D$8-Parámetros!$B$8+1,G957-Parámetros!$B$8+1),
IF(AND(F957&gt;Parámetros!$B$8,OR(G957&gt;Parámetros!$D$8,G957="",G957=0)),Parámetros!$D$8-F957+1,
IF(AND(F957&gt;Parámetros!$B$8,G957&lt;=Parámetros!$D$8),G957-F957+1))))),0)
-
IF(I957=1,
COUNTIFS('Selección días no hábiles'!A:A,
IF(OR(F957=0,F957="",F957&lt;Parámetros!$B$8),"&gt;="&amp;Parámetros!$B$8,"&gt;="&amp;Listas!F957),
'Selección días no hábiles'!A:A,
IF(OR(G957=0,G957="",G957&gt;=Parámetros!$D$8),"&lt;="&amp;Parámetros!$D$8,"&lt;="&amp;Listas!G957),
'Selección días no hábiles'!C:C,"X"),0)</f>
        <v>1</v>
      </c>
    </row>
    <row r="958" spans="1:11">
      <c r="A958" s="23"/>
      <c r="B958" s="152">
        <v>32371095</v>
      </c>
      <c r="C958" s="153" t="s">
        <v>1107</v>
      </c>
      <c r="D958" s="153" t="s">
        <v>2126</v>
      </c>
      <c r="E958" s="154" t="s">
        <v>231</v>
      </c>
      <c r="F958" s="146">
        <v>0</v>
      </c>
      <c r="G958" s="146">
        <v>0</v>
      </c>
      <c r="H958" s="113">
        <f>+IF(AND(OR(F958="",F958=0),OR(G958="",G958=0)),1,IF(AND(OR(F958&lt;=Parámetros!$B$5,F958=0,F958=""),OR(G958&gt;Parámetros!$B$5,G958="",G958=0)),1,IF(AND(F958&gt;Parámetros!$B$5,F958&lt;=Parámetros!$D$5,OR(Listas!G958&gt;Parámetros!$B$5,G958="",G958=0)),1,0)))</f>
        <v>1</v>
      </c>
      <c r="I958" s="113">
        <f>+IF(AND(OR(F958="",F958=0),OR(G958="",G958=0)),1,IF(AND(OR(F958&lt;=Parámetros!$B$8,F958=0,F958=""),OR(G958&gt;Parámetros!$B$8,G958="",G958=0)),1,IF(AND(F958&gt;Parámetros!$B$8,F958&lt;=Parámetros!$D$8,OR(Listas!G958&gt;Parámetros!$B$8,G958="",G958=0)),1,0)))</f>
        <v>1</v>
      </c>
      <c r="J958" s="113">
        <f>IF(H958=1,
IF(AND(OR(F958=0,F958=""),OR(G958=0,G958="")),Parámetros!$D$5-Parámetros!$B$5+1,
IF(AND(OR(F958&lt;=Parámetros!$B$5,F958=0,F958=""),OR(G958&gt;Parámetros!$D$5,G958="",G958=0)),Parámetros!$D$5-Parámetros!$B$5+1,
IF(AND(OR(F958&lt;=Parámetros!$B$5,F958=0,F958=""),G958&lt;=Parámetros!$D$5),IF(OR(G958="",G958=0),Parámetros!$D$5-Parámetros!$B$5+1,G958-Parámetros!$B$5+1),
IF(AND(F958&gt;Parámetros!$B$5,OR(G958&gt;Parámetros!$D$5,G958="",G958=0)),Parámetros!$D$5-F958+1,
IF(AND(F958&gt;Parámetros!$B$5,G958&lt;=Parámetros!$D$5),G958-F958+1))))),0)
-
IF(H958=1,
COUNTIFS('Selección días no hábiles'!A:A,
IF(OR(F958=0,F958="",F958&lt;Parámetros!$B$5),"&gt;="&amp;Parámetros!$B$5,"&gt;="&amp;Listas!F958),
'Selección días no hábiles'!A:A,
IF(OR(G958=0,G958="",G958&gt;=Parámetros!$D$5),"&lt;="&amp;Parámetros!$D$5,"&lt;="&amp;Listas!G958),
'Selección días no hábiles'!C:C,"X"),0)</f>
        <v>43709</v>
      </c>
      <c r="K958" s="113">
        <f>IF(I958=1,
IF(AND(OR(F958=0,F958=""),OR(G958=0,G958="")),Parámetros!$D$8-Parámetros!$B$8+1,
IF(AND(F958&lt;=Parámetros!$B$8,OR(G958&gt;Parámetros!$D$8,G958="",G958=0)),Parámetros!$D$8-Parámetros!$B$8+1,
IF(AND(F958&lt;=Parámetros!$B$8,G958&lt;=Parámetros!$D$8),IF(OR(G958="",G958=0),Parámetros!$D$8-Parámetros!$B$8+1,G958-Parámetros!$B$8+1),
IF(AND(F958&gt;Parámetros!$B$8,OR(G958&gt;Parámetros!$D$8,G958="",G958=0)),Parámetros!$D$8-F958+1,
IF(AND(F958&gt;Parámetros!$B$8,G958&lt;=Parámetros!$D$8),G958-F958+1))))),0)
-
IF(I958=1,
COUNTIFS('Selección días no hábiles'!A:A,
IF(OR(F958=0,F958="",F958&lt;Parámetros!$B$8),"&gt;="&amp;Parámetros!$B$8,"&gt;="&amp;Listas!F958),
'Selección días no hábiles'!A:A,
IF(OR(G958=0,G958="",G958&gt;=Parámetros!$D$8),"&lt;="&amp;Parámetros!$D$8,"&lt;="&amp;Listas!G958),
'Selección días no hábiles'!C:C,"X"),0)</f>
        <v>1</v>
      </c>
    </row>
    <row r="959" spans="1:11">
      <c r="A959" s="23"/>
      <c r="B959" s="152">
        <v>23872511</v>
      </c>
      <c r="C959" s="153" t="s">
        <v>1108</v>
      </c>
      <c r="D959" s="153" t="s">
        <v>2127</v>
      </c>
      <c r="E959" s="154" t="s">
        <v>231</v>
      </c>
      <c r="F959" s="146">
        <v>0</v>
      </c>
      <c r="G959" s="146">
        <v>0</v>
      </c>
      <c r="H959" s="113">
        <f>+IF(AND(OR(F959="",F959=0),OR(G959="",G959=0)),1,IF(AND(OR(F959&lt;=Parámetros!$B$5,F959=0,F959=""),OR(G959&gt;Parámetros!$B$5,G959="",G959=0)),1,IF(AND(F959&gt;Parámetros!$B$5,F959&lt;=Parámetros!$D$5,OR(Listas!G959&gt;Parámetros!$B$5,G959="",G959=0)),1,0)))</f>
        <v>1</v>
      </c>
      <c r="I959" s="113">
        <f>+IF(AND(OR(F959="",F959=0),OR(G959="",G959=0)),1,IF(AND(OR(F959&lt;=Parámetros!$B$8,F959=0,F959=""),OR(G959&gt;Parámetros!$B$8,G959="",G959=0)),1,IF(AND(F959&gt;Parámetros!$B$8,F959&lt;=Parámetros!$D$8,OR(Listas!G959&gt;Parámetros!$B$8,G959="",G959=0)),1,0)))</f>
        <v>1</v>
      </c>
      <c r="J959" s="113">
        <f>IF(H959=1,
IF(AND(OR(F959=0,F959=""),OR(G959=0,G959="")),Parámetros!$D$5-Parámetros!$B$5+1,
IF(AND(OR(F959&lt;=Parámetros!$B$5,F959=0,F959=""),OR(G959&gt;Parámetros!$D$5,G959="",G959=0)),Parámetros!$D$5-Parámetros!$B$5+1,
IF(AND(OR(F959&lt;=Parámetros!$B$5,F959=0,F959=""),G959&lt;=Parámetros!$D$5),IF(OR(G959="",G959=0),Parámetros!$D$5-Parámetros!$B$5+1,G959-Parámetros!$B$5+1),
IF(AND(F959&gt;Parámetros!$B$5,OR(G959&gt;Parámetros!$D$5,G959="",G959=0)),Parámetros!$D$5-F959+1,
IF(AND(F959&gt;Parámetros!$B$5,G959&lt;=Parámetros!$D$5),G959-F959+1))))),0)
-
IF(H959=1,
COUNTIFS('Selección días no hábiles'!A:A,
IF(OR(F959=0,F959="",F959&lt;Parámetros!$B$5),"&gt;="&amp;Parámetros!$B$5,"&gt;="&amp;Listas!F959),
'Selección días no hábiles'!A:A,
IF(OR(G959=0,G959="",G959&gt;=Parámetros!$D$5),"&lt;="&amp;Parámetros!$D$5,"&lt;="&amp;Listas!G959),
'Selección días no hábiles'!C:C,"X"),0)</f>
        <v>43709</v>
      </c>
      <c r="K959" s="113">
        <f>IF(I959=1,
IF(AND(OR(F959=0,F959=""),OR(G959=0,G959="")),Parámetros!$D$8-Parámetros!$B$8+1,
IF(AND(F959&lt;=Parámetros!$B$8,OR(G959&gt;Parámetros!$D$8,G959="",G959=0)),Parámetros!$D$8-Parámetros!$B$8+1,
IF(AND(F959&lt;=Parámetros!$B$8,G959&lt;=Parámetros!$D$8),IF(OR(G959="",G959=0),Parámetros!$D$8-Parámetros!$B$8+1,G959-Parámetros!$B$8+1),
IF(AND(F959&gt;Parámetros!$B$8,OR(G959&gt;Parámetros!$D$8,G959="",G959=0)),Parámetros!$D$8-F959+1,
IF(AND(F959&gt;Parámetros!$B$8,G959&lt;=Parámetros!$D$8),G959-F959+1))))),0)
-
IF(I959=1,
COUNTIFS('Selección días no hábiles'!A:A,
IF(OR(F959=0,F959="",F959&lt;Parámetros!$B$8),"&gt;="&amp;Parámetros!$B$8,"&gt;="&amp;Listas!F959),
'Selección días no hábiles'!A:A,
IF(OR(G959=0,G959="",G959&gt;=Parámetros!$D$8),"&lt;="&amp;Parámetros!$D$8,"&lt;="&amp;Listas!G959),
'Selección días no hábiles'!C:C,"X"),0)</f>
        <v>1</v>
      </c>
    </row>
    <row r="960" spans="1:11">
      <c r="A960" s="23"/>
      <c r="B960" s="152">
        <v>33375032</v>
      </c>
      <c r="C960" s="153" t="s">
        <v>1109</v>
      </c>
      <c r="D960" s="153" t="s">
        <v>2128</v>
      </c>
      <c r="E960" s="154" t="s">
        <v>231</v>
      </c>
      <c r="F960" s="146">
        <v>0</v>
      </c>
      <c r="G960" s="146">
        <v>0</v>
      </c>
      <c r="H960" s="113">
        <f>+IF(AND(OR(F960="",F960=0),OR(G960="",G960=0)),1,IF(AND(OR(F960&lt;=Parámetros!$B$5,F960=0,F960=""),OR(G960&gt;Parámetros!$B$5,G960="",G960=0)),1,IF(AND(F960&gt;Parámetros!$B$5,F960&lt;=Parámetros!$D$5,OR(Listas!G960&gt;Parámetros!$B$5,G960="",G960=0)),1,0)))</f>
        <v>1</v>
      </c>
      <c r="I960" s="113">
        <f>+IF(AND(OR(F960="",F960=0),OR(G960="",G960=0)),1,IF(AND(OR(F960&lt;=Parámetros!$B$8,F960=0,F960=""),OR(G960&gt;Parámetros!$B$8,G960="",G960=0)),1,IF(AND(F960&gt;Parámetros!$B$8,F960&lt;=Parámetros!$D$8,OR(Listas!G960&gt;Parámetros!$B$8,G960="",G960=0)),1,0)))</f>
        <v>1</v>
      </c>
      <c r="J960" s="113">
        <f>IF(H960=1,
IF(AND(OR(F960=0,F960=""),OR(G960=0,G960="")),Parámetros!$D$5-Parámetros!$B$5+1,
IF(AND(OR(F960&lt;=Parámetros!$B$5,F960=0,F960=""),OR(G960&gt;Parámetros!$D$5,G960="",G960=0)),Parámetros!$D$5-Parámetros!$B$5+1,
IF(AND(OR(F960&lt;=Parámetros!$B$5,F960=0,F960=""),G960&lt;=Parámetros!$D$5),IF(OR(G960="",G960=0),Parámetros!$D$5-Parámetros!$B$5+1,G960-Parámetros!$B$5+1),
IF(AND(F960&gt;Parámetros!$B$5,OR(G960&gt;Parámetros!$D$5,G960="",G960=0)),Parámetros!$D$5-F960+1,
IF(AND(F960&gt;Parámetros!$B$5,G960&lt;=Parámetros!$D$5),G960-F960+1))))),0)
-
IF(H960=1,
COUNTIFS('Selección días no hábiles'!A:A,
IF(OR(F960=0,F960="",F960&lt;Parámetros!$B$5),"&gt;="&amp;Parámetros!$B$5,"&gt;="&amp;Listas!F960),
'Selección días no hábiles'!A:A,
IF(OR(G960=0,G960="",G960&gt;=Parámetros!$D$5),"&lt;="&amp;Parámetros!$D$5,"&lt;="&amp;Listas!G960),
'Selección días no hábiles'!C:C,"X"),0)</f>
        <v>43709</v>
      </c>
      <c r="K960" s="113">
        <f>IF(I960=1,
IF(AND(OR(F960=0,F960=""),OR(G960=0,G960="")),Parámetros!$D$8-Parámetros!$B$8+1,
IF(AND(F960&lt;=Parámetros!$B$8,OR(G960&gt;Parámetros!$D$8,G960="",G960=0)),Parámetros!$D$8-Parámetros!$B$8+1,
IF(AND(F960&lt;=Parámetros!$B$8,G960&lt;=Parámetros!$D$8),IF(OR(G960="",G960=0),Parámetros!$D$8-Parámetros!$B$8+1,G960-Parámetros!$B$8+1),
IF(AND(F960&gt;Parámetros!$B$8,OR(G960&gt;Parámetros!$D$8,G960="",G960=0)),Parámetros!$D$8-F960+1,
IF(AND(F960&gt;Parámetros!$B$8,G960&lt;=Parámetros!$D$8),G960-F960+1))))),0)
-
IF(I960=1,
COUNTIFS('Selección días no hábiles'!A:A,
IF(OR(F960=0,F960="",F960&lt;Parámetros!$B$8),"&gt;="&amp;Parámetros!$B$8,"&gt;="&amp;Listas!F960),
'Selección días no hábiles'!A:A,
IF(OR(G960=0,G960="",G960&gt;=Parámetros!$D$8),"&lt;="&amp;Parámetros!$D$8,"&lt;="&amp;Listas!G960),
'Selección días no hábiles'!C:C,"X"),0)</f>
        <v>1</v>
      </c>
    </row>
    <row r="961" spans="1:11">
      <c r="A961" s="23"/>
      <c r="B961" s="152">
        <v>36599297</v>
      </c>
      <c r="C961" s="153" t="s">
        <v>1065</v>
      </c>
      <c r="D961" s="153" t="s">
        <v>2129</v>
      </c>
      <c r="E961" s="154" t="s">
        <v>231</v>
      </c>
      <c r="F961" s="146">
        <v>0</v>
      </c>
      <c r="G961" s="146">
        <v>0</v>
      </c>
      <c r="H961" s="113">
        <f>+IF(AND(OR(F961="",F961=0),OR(G961="",G961=0)),1,IF(AND(OR(F961&lt;=Parámetros!$B$5,F961=0,F961=""),OR(G961&gt;Parámetros!$B$5,G961="",G961=0)),1,IF(AND(F961&gt;Parámetros!$B$5,F961&lt;=Parámetros!$D$5,OR(Listas!G961&gt;Parámetros!$B$5,G961="",G961=0)),1,0)))</f>
        <v>1</v>
      </c>
      <c r="I961" s="113">
        <f>+IF(AND(OR(F961="",F961=0),OR(G961="",G961=0)),1,IF(AND(OR(F961&lt;=Parámetros!$B$8,F961=0,F961=""),OR(G961&gt;Parámetros!$B$8,G961="",G961=0)),1,IF(AND(F961&gt;Parámetros!$B$8,F961&lt;=Parámetros!$D$8,OR(Listas!G961&gt;Parámetros!$B$8,G961="",G961=0)),1,0)))</f>
        <v>1</v>
      </c>
      <c r="J961" s="113">
        <f>IF(H961=1,
IF(AND(OR(F961=0,F961=""),OR(G961=0,G961="")),Parámetros!$D$5-Parámetros!$B$5+1,
IF(AND(OR(F961&lt;=Parámetros!$B$5,F961=0,F961=""),OR(G961&gt;Parámetros!$D$5,G961="",G961=0)),Parámetros!$D$5-Parámetros!$B$5+1,
IF(AND(OR(F961&lt;=Parámetros!$B$5,F961=0,F961=""),G961&lt;=Parámetros!$D$5),IF(OR(G961="",G961=0),Parámetros!$D$5-Parámetros!$B$5+1,G961-Parámetros!$B$5+1),
IF(AND(F961&gt;Parámetros!$B$5,OR(G961&gt;Parámetros!$D$5,G961="",G961=0)),Parámetros!$D$5-F961+1,
IF(AND(F961&gt;Parámetros!$B$5,G961&lt;=Parámetros!$D$5),G961-F961+1))))),0)
-
IF(H961=1,
COUNTIFS('Selección días no hábiles'!A:A,
IF(OR(F961=0,F961="",F961&lt;Parámetros!$B$5),"&gt;="&amp;Parámetros!$B$5,"&gt;="&amp;Listas!F961),
'Selección días no hábiles'!A:A,
IF(OR(G961=0,G961="",G961&gt;=Parámetros!$D$5),"&lt;="&amp;Parámetros!$D$5,"&lt;="&amp;Listas!G961),
'Selección días no hábiles'!C:C,"X"),0)</f>
        <v>43709</v>
      </c>
      <c r="K961" s="113">
        <f>IF(I961=1,
IF(AND(OR(F961=0,F961=""),OR(G961=0,G961="")),Parámetros!$D$8-Parámetros!$B$8+1,
IF(AND(F961&lt;=Parámetros!$B$8,OR(G961&gt;Parámetros!$D$8,G961="",G961=0)),Parámetros!$D$8-Parámetros!$B$8+1,
IF(AND(F961&lt;=Parámetros!$B$8,G961&lt;=Parámetros!$D$8),IF(OR(G961="",G961=0),Parámetros!$D$8-Parámetros!$B$8+1,G961-Parámetros!$B$8+1),
IF(AND(F961&gt;Parámetros!$B$8,OR(G961&gt;Parámetros!$D$8,G961="",G961=0)),Parámetros!$D$8-F961+1,
IF(AND(F961&gt;Parámetros!$B$8,G961&lt;=Parámetros!$D$8),G961-F961+1))))),0)
-
IF(I961=1,
COUNTIFS('Selección días no hábiles'!A:A,
IF(OR(F961=0,F961="",F961&lt;Parámetros!$B$8),"&gt;="&amp;Parámetros!$B$8,"&gt;="&amp;Listas!F961),
'Selección días no hábiles'!A:A,
IF(OR(G961=0,G961="",G961&gt;=Parámetros!$D$8),"&lt;="&amp;Parámetros!$D$8,"&lt;="&amp;Listas!G961),
'Selección días no hábiles'!C:C,"X"),0)</f>
        <v>1</v>
      </c>
    </row>
    <row r="962" spans="1:11">
      <c r="A962" s="23"/>
      <c r="B962" s="152">
        <v>23080900</v>
      </c>
      <c r="C962" s="153" t="s">
        <v>1110</v>
      </c>
      <c r="D962" s="153" t="s">
        <v>2130</v>
      </c>
      <c r="E962" s="154" t="s">
        <v>231</v>
      </c>
      <c r="F962" s="146">
        <v>0</v>
      </c>
      <c r="G962" s="146">
        <v>0</v>
      </c>
      <c r="H962" s="113">
        <f>+IF(AND(OR(F962="",F962=0),OR(G962="",G962=0)),1,IF(AND(OR(F962&lt;=Parámetros!$B$5,F962=0,F962=""),OR(G962&gt;Parámetros!$B$5,G962="",G962=0)),1,IF(AND(F962&gt;Parámetros!$B$5,F962&lt;=Parámetros!$D$5,OR(Listas!G962&gt;Parámetros!$B$5,G962="",G962=0)),1,0)))</f>
        <v>1</v>
      </c>
      <c r="I962" s="113">
        <f>+IF(AND(OR(F962="",F962=0),OR(G962="",G962=0)),1,IF(AND(OR(F962&lt;=Parámetros!$B$8,F962=0,F962=""),OR(G962&gt;Parámetros!$B$8,G962="",G962=0)),1,IF(AND(F962&gt;Parámetros!$B$8,F962&lt;=Parámetros!$D$8,OR(Listas!G962&gt;Parámetros!$B$8,G962="",G962=0)),1,0)))</f>
        <v>1</v>
      </c>
      <c r="J962" s="113">
        <f>IF(H962=1,
IF(AND(OR(F962=0,F962=""),OR(G962=0,G962="")),Parámetros!$D$5-Parámetros!$B$5+1,
IF(AND(OR(F962&lt;=Parámetros!$B$5,F962=0,F962=""),OR(G962&gt;Parámetros!$D$5,G962="",G962=0)),Parámetros!$D$5-Parámetros!$B$5+1,
IF(AND(OR(F962&lt;=Parámetros!$B$5,F962=0,F962=""),G962&lt;=Parámetros!$D$5),IF(OR(G962="",G962=0),Parámetros!$D$5-Parámetros!$B$5+1,G962-Parámetros!$B$5+1),
IF(AND(F962&gt;Parámetros!$B$5,OR(G962&gt;Parámetros!$D$5,G962="",G962=0)),Parámetros!$D$5-F962+1,
IF(AND(F962&gt;Parámetros!$B$5,G962&lt;=Parámetros!$D$5),G962-F962+1))))),0)
-
IF(H962=1,
COUNTIFS('Selección días no hábiles'!A:A,
IF(OR(F962=0,F962="",F962&lt;Parámetros!$B$5),"&gt;="&amp;Parámetros!$B$5,"&gt;="&amp;Listas!F962),
'Selección días no hábiles'!A:A,
IF(OR(G962=0,G962="",G962&gt;=Parámetros!$D$5),"&lt;="&amp;Parámetros!$D$5,"&lt;="&amp;Listas!G962),
'Selección días no hábiles'!C:C,"X"),0)</f>
        <v>43709</v>
      </c>
      <c r="K962" s="113">
        <f>IF(I962=1,
IF(AND(OR(F962=0,F962=""),OR(G962=0,G962="")),Parámetros!$D$8-Parámetros!$B$8+1,
IF(AND(F962&lt;=Parámetros!$B$8,OR(G962&gt;Parámetros!$D$8,G962="",G962=0)),Parámetros!$D$8-Parámetros!$B$8+1,
IF(AND(F962&lt;=Parámetros!$B$8,G962&lt;=Parámetros!$D$8),IF(OR(G962="",G962=0),Parámetros!$D$8-Parámetros!$B$8+1,G962-Parámetros!$B$8+1),
IF(AND(F962&gt;Parámetros!$B$8,OR(G962&gt;Parámetros!$D$8,G962="",G962=0)),Parámetros!$D$8-F962+1,
IF(AND(F962&gt;Parámetros!$B$8,G962&lt;=Parámetros!$D$8),G962-F962+1))))),0)
-
IF(I962=1,
COUNTIFS('Selección días no hábiles'!A:A,
IF(OR(F962=0,F962="",F962&lt;Parámetros!$B$8),"&gt;="&amp;Parámetros!$B$8,"&gt;="&amp;Listas!F962),
'Selección días no hábiles'!A:A,
IF(OR(G962=0,G962="",G962&gt;=Parámetros!$D$8),"&lt;="&amp;Parámetros!$D$8,"&lt;="&amp;Listas!G962),
'Selección días no hábiles'!C:C,"X"),0)</f>
        <v>1</v>
      </c>
    </row>
    <row r="963" spans="1:11">
      <c r="A963" s="23"/>
      <c r="B963" s="152">
        <v>31103007</v>
      </c>
      <c r="C963" s="153" t="s">
        <v>1111</v>
      </c>
      <c r="D963" s="153" t="s">
        <v>2131</v>
      </c>
      <c r="E963" s="154" t="s">
        <v>231</v>
      </c>
      <c r="F963" s="146">
        <v>0</v>
      </c>
      <c r="G963" s="146">
        <v>0</v>
      </c>
      <c r="H963" s="113">
        <f>+IF(AND(OR(F963="",F963=0),OR(G963="",G963=0)),1,IF(AND(OR(F963&lt;=Parámetros!$B$5,F963=0,F963=""),OR(G963&gt;Parámetros!$B$5,G963="",G963=0)),1,IF(AND(F963&gt;Parámetros!$B$5,F963&lt;=Parámetros!$D$5,OR(Listas!G963&gt;Parámetros!$B$5,G963="",G963=0)),1,0)))</f>
        <v>1</v>
      </c>
      <c r="I963" s="113">
        <f>+IF(AND(OR(F963="",F963=0),OR(G963="",G963=0)),1,IF(AND(OR(F963&lt;=Parámetros!$B$8,F963=0,F963=""),OR(G963&gt;Parámetros!$B$8,G963="",G963=0)),1,IF(AND(F963&gt;Parámetros!$B$8,F963&lt;=Parámetros!$D$8,OR(Listas!G963&gt;Parámetros!$B$8,G963="",G963=0)),1,0)))</f>
        <v>1</v>
      </c>
      <c r="J963" s="113">
        <f>IF(H963=1,
IF(AND(OR(F963=0,F963=""),OR(G963=0,G963="")),Parámetros!$D$5-Parámetros!$B$5+1,
IF(AND(OR(F963&lt;=Parámetros!$B$5,F963=0,F963=""),OR(G963&gt;Parámetros!$D$5,G963="",G963=0)),Parámetros!$D$5-Parámetros!$B$5+1,
IF(AND(OR(F963&lt;=Parámetros!$B$5,F963=0,F963=""),G963&lt;=Parámetros!$D$5),IF(OR(G963="",G963=0),Parámetros!$D$5-Parámetros!$B$5+1,G963-Parámetros!$B$5+1),
IF(AND(F963&gt;Parámetros!$B$5,OR(G963&gt;Parámetros!$D$5,G963="",G963=0)),Parámetros!$D$5-F963+1,
IF(AND(F963&gt;Parámetros!$B$5,G963&lt;=Parámetros!$D$5),G963-F963+1))))),0)
-
IF(H963=1,
COUNTIFS('Selección días no hábiles'!A:A,
IF(OR(F963=0,F963="",F963&lt;Parámetros!$B$5),"&gt;="&amp;Parámetros!$B$5,"&gt;="&amp;Listas!F963),
'Selección días no hábiles'!A:A,
IF(OR(G963=0,G963="",G963&gt;=Parámetros!$D$5),"&lt;="&amp;Parámetros!$D$5,"&lt;="&amp;Listas!G963),
'Selección días no hábiles'!C:C,"X"),0)</f>
        <v>43709</v>
      </c>
      <c r="K963" s="113">
        <f>IF(I963=1,
IF(AND(OR(F963=0,F963=""),OR(G963=0,G963="")),Parámetros!$D$8-Parámetros!$B$8+1,
IF(AND(F963&lt;=Parámetros!$B$8,OR(G963&gt;Parámetros!$D$8,G963="",G963=0)),Parámetros!$D$8-Parámetros!$B$8+1,
IF(AND(F963&lt;=Parámetros!$B$8,G963&lt;=Parámetros!$D$8),IF(OR(G963="",G963=0),Parámetros!$D$8-Parámetros!$B$8+1,G963-Parámetros!$B$8+1),
IF(AND(F963&gt;Parámetros!$B$8,OR(G963&gt;Parámetros!$D$8,G963="",G963=0)),Parámetros!$D$8-F963+1,
IF(AND(F963&gt;Parámetros!$B$8,G963&lt;=Parámetros!$D$8),G963-F963+1))))),0)
-
IF(I963=1,
COUNTIFS('Selección días no hábiles'!A:A,
IF(OR(F963=0,F963="",F963&lt;Parámetros!$B$8),"&gt;="&amp;Parámetros!$B$8,"&gt;="&amp;Listas!F963),
'Selección días no hábiles'!A:A,
IF(OR(G963=0,G963="",G963&gt;=Parámetros!$D$8),"&lt;="&amp;Parámetros!$D$8,"&lt;="&amp;Listas!G963),
'Selección días no hábiles'!C:C,"X"),0)</f>
        <v>1</v>
      </c>
    </row>
    <row r="964" spans="1:11">
      <c r="A964" s="23"/>
      <c r="B964" s="152">
        <v>30487972</v>
      </c>
      <c r="C964" s="153" t="s">
        <v>1112</v>
      </c>
      <c r="D964" s="153" t="s">
        <v>2132</v>
      </c>
      <c r="E964" s="154" t="s">
        <v>231</v>
      </c>
      <c r="F964" s="146">
        <v>0</v>
      </c>
      <c r="G964" s="146">
        <v>0</v>
      </c>
      <c r="H964" s="113">
        <f>+IF(AND(OR(F964="",F964=0),OR(G964="",G964=0)),1,IF(AND(OR(F964&lt;=Parámetros!$B$5,F964=0,F964=""),OR(G964&gt;Parámetros!$B$5,G964="",G964=0)),1,IF(AND(F964&gt;Parámetros!$B$5,F964&lt;=Parámetros!$D$5,OR(Listas!G964&gt;Parámetros!$B$5,G964="",G964=0)),1,0)))</f>
        <v>1</v>
      </c>
      <c r="I964" s="113">
        <f>+IF(AND(OR(F964="",F964=0),OR(G964="",G964=0)),1,IF(AND(OR(F964&lt;=Parámetros!$B$8,F964=0,F964=""),OR(G964&gt;Parámetros!$B$8,G964="",G964=0)),1,IF(AND(F964&gt;Parámetros!$B$8,F964&lt;=Parámetros!$D$8,OR(Listas!G964&gt;Parámetros!$B$8,G964="",G964=0)),1,0)))</f>
        <v>1</v>
      </c>
      <c r="J964" s="113">
        <f>IF(H964=1,
IF(AND(OR(F964=0,F964=""),OR(G964=0,G964="")),Parámetros!$D$5-Parámetros!$B$5+1,
IF(AND(OR(F964&lt;=Parámetros!$B$5,F964=0,F964=""),OR(G964&gt;Parámetros!$D$5,G964="",G964=0)),Parámetros!$D$5-Parámetros!$B$5+1,
IF(AND(OR(F964&lt;=Parámetros!$B$5,F964=0,F964=""),G964&lt;=Parámetros!$D$5),IF(OR(G964="",G964=0),Parámetros!$D$5-Parámetros!$B$5+1,G964-Parámetros!$B$5+1),
IF(AND(F964&gt;Parámetros!$B$5,OR(G964&gt;Parámetros!$D$5,G964="",G964=0)),Parámetros!$D$5-F964+1,
IF(AND(F964&gt;Parámetros!$B$5,G964&lt;=Parámetros!$D$5),G964-F964+1))))),0)
-
IF(H964=1,
COUNTIFS('Selección días no hábiles'!A:A,
IF(OR(F964=0,F964="",F964&lt;Parámetros!$B$5),"&gt;="&amp;Parámetros!$B$5,"&gt;="&amp;Listas!F964),
'Selección días no hábiles'!A:A,
IF(OR(G964=0,G964="",G964&gt;=Parámetros!$D$5),"&lt;="&amp;Parámetros!$D$5,"&lt;="&amp;Listas!G964),
'Selección días no hábiles'!C:C,"X"),0)</f>
        <v>43709</v>
      </c>
      <c r="K964" s="113">
        <f>IF(I964=1,
IF(AND(OR(F964=0,F964=""),OR(G964=0,G964="")),Parámetros!$D$8-Parámetros!$B$8+1,
IF(AND(F964&lt;=Parámetros!$B$8,OR(G964&gt;Parámetros!$D$8,G964="",G964=0)),Parámetros!$D$8-Parámetros!$B$8+1,
IF(AND(F964&lt;=Parámetros!$B$8,G964&lt;=Parámetros!$D$8),IF(OR(G964="",G964=0),Parámetros!$D$8-Parámetros!$B$8+1,G964-Parámetros!$B$8+1),
IF(AND(F964&gt;Parámetros!$B$8,OR(G964&gt;Parámetros!$D$8,G964="",G964=0)),Parámetros!$D$8-F964+1,
IF(AND(F964&gt;Parámetros!$B$8,G964&lt;=Parámetros!$D$8),G964-F964+1))))),0)
-
IF(I964=1,
COUNTIFS('Selección días no hábiles'!A:A,
IF(OR(F964=0,F964="",F964&lt;Parámetros!$B$8),"&gt;="&amp;Parámetros!$B$8,"&gt;="&amp;Listas!F964),
'Selección días no hábiles'!A:A,
IF(OR(G964=0,G964="",G964&gt;=Parámetros!$D$8),"&lt;="&amp;Parámetros!$D$8,"&lt;="&amp;Listas!G964),
'Selección días no hábiles'!C:C,"X"),0)</f>
        <v>1</v>
      </c>
    </row>
    <row r="965" spans="1:11">
      <c r="A965" s="23"/>
      <c r="B965" s="152">
        <v>33916471</v>
      </c>
      <c r="C965" s="153" t="s">
        <v>1113</v>
      </c>
      <c r="D965" s="153" t="s">
        <v>2133</v>
      </c>
      <c r="E965" s="154" t="s">
        <v>230</v>
      </c>
      <c r="F965" s="146">
        <v>0</v>
      </c>
      <c r="G965" s="146">
        <v>0</v>
      </c>
      <c r="H965" s="113">
        <f>+IF(AND(OR(F965="",F965=0),OR(G965="",G965=0)),1,IF(AND(OR(F965&lt;=Parámetros!$B$5,F965=0,F965=""),OR(G965&gt;Parámetros!$B$5,G965="",G965=0)),1,IF(AND(F965&gt;Parámetros!$B$5,F965&lt;=Parámetros!$D$5,OR(Listas!G965&gt;Parámetros!$B$5,G965="",G965=0)),1,0)))</f>
        <v>1</v>
      </c>
      <c r="I965" s="113">
        <f>+IF(AND(OR(F965="",F965=0),OR(G965="",G965=0)),1,IF(AND(OR(F965&lt;=Parámetros!$B$8,F965=0,F965=""),OR(G965&gt;Parámetros!$B$8,G965="",G965=0)),1,IF(AND(F965&gt;Parámetros!$B$8,F965&lt;=Parámetros!$D$8,OR(Listas!G965&gt;Parámetros!$B$8,G965="",G965=0)),1,0)))</f>
        <v>1</v>
      </c>
      <c r="J965" s="113">
        <f>IF(H965=1,
IF(AND(OR(F965=0,F965=""),OR(G965=0,G965="")),Parámetros!$D$5-Parámetros!$B$5+1,
IF(AND(OR(F965&lt;=Parámetros!$B$5,F965=0,F965=""),OR(G965&gt;Parámetros!$D$5,G965="",G965=0)),Parámetros!$D$5-Parámetros!$B$5+1,
IF(AND(OR(F965&lt;=Parámetros!$B$5,F965=0,F965=""),G965&lt;=Parámetros!$D$5),IF(OR(G965="",G965=0),Parámetros!$D$5-Parámetros!$B$5+1,G965-Parámetros!$B$5+1),
IF(AND(F965&gt;Parámetros!$B$5,OR(G965&gt;Parámetros!$D$5,G965="",G965=0)),Parámetros!$D$5-F965+1,
IF(AND(F965&gt;Parámetros!$B$5,G965&lt;=Parámetros!$D$5),G965-F965+1))))),0)
-
IF(H965=1,
COUNTIFS('Selección días no hábiles'!A:A,
IF(OR(F965=0,F965="",F965&lt;Parámetros!$B$5),"&gt;="&amp;Parámetros!$B$5,"&gt;="&amp;Listas!F965),
'Selección días no hábiles'!A:A,
IF(OR(G965=0,G965="",G965&gt;=Parámetros!$D$5),"&lt;="&amp;Parámetros!$D$5,"&lt;="&amp;Listas!G965),
'Selección días no hábiles'!C:C,"X"),0)</f>
        <v>43709</v>
      </c>
      <c r="K965" s="113">
        <f>IF(I965=1,
IF(AND(OR(F965=0,F965=""),OR(G965=0,G965="")),Parámetros!$D$8-Parámetros!$B$8+1,
IF(AND(F965&lt;=Parámetros!$B$8,OR(G965&gt;Parámetros!$D$8,G965="",G965=0)),Parámetros!$D$8-Parámetros!$B$8+1,
IF(AND(F965&lt;=Parámetros!$B$8,G965&lt;=Parámetros!$D$8),IF(OR(G965="",G965=0),Parámetros!$D$8-Parámetros!$B$8+1,G965-Parámetros!$B$8+1),
IF(AND(F965&gt;Parámetros!$B$8,OR(G965&gt;Parámetros!$D$8,G965="",G965=0)),Parámetros!$D$8-F965+1,
IF(AND(F965&gt;Parámetros!$B$8,G965&lt;=Parámetros!$D$8),G965-F965+1))))),0)
-
IF(I965=1,
COUNTIFS('Selección días no hábiles'!A:A,
IF(OR(F965=0,F965="",F965&lt;Parámetros!$B$8),"&gt;="&amp;Parámetros!$B$8,"&gt;="&amp;Listas!F965),
'Selección días no hábiles'!A:A,
IF(OR(G965=0,G965="",G965&gt;=Parámetros!$D$8),"&lt;="&amp;Parámetros!$D$8,"&lt;="&amp;Listas!G965),
'Selección días no hábiles'!C:C,"X"),0)</f>
        <v>1</v>
      </c>
    </row>
    <row r="966" spans="1:11">
      <c r="A966" s="23"/>
      <c r="B966" s="152">
        <v>32225070</v>
      </c>
      <c r="C966" s="153" t="s">
        <v>1114</v>
      </c>
      <c r="D966" s="153" t="s">
        <v>2134</v>
      </c>
      <c r="E966" s="154" t="s">
        <v>230</v>
      </c>
      <c r="F966" s="146">
        <v>0</v>
      </c>
      <c r="G966" s="146">
        <v>0</v>
      </c>
      <c r="H966" s="113">
        <f>+IF(AND(OR(F966="",F966=0),OR(G966="",G966=0)),1,IF(AND(OR(F966&lt;=Parámetros!$B$5,F966=0,F966=""),OR(G966&gt;Parámetros!$B$5,G966="",G966=0)),1,IF(AND(F966&gt;Parámetros!$B$5,F966&lt;=Parámetros!$D$5,OR(Listas!G966&gt;Parámetros!$B$5,G966="",G966=0)),1,0)))</f>
        <v>1</v>
      </c>
      <c r="I966" s="113">
        <f>+IF(AND(OR(F966="",F966=0),OR(G966="",G966=0)),1,IF(AND(OR(F966&lt;=Parámetros!$B$8,F966=0,F966=""),OR(G966&gt;Parámetros!$B$8,G966="",G966=0)),1,IF(AND(F966&gt;Parámetros!$B$8,F966&lt;=Parámetros!$D$8,OR(Listas!G966&gt;Parámetros!$B$8,G966="",G966=0)),1,0)))</f>
        <v>1</v>
      </c>
      <c r="J966" s="113">
        <f>IF(H966=1,
IF(AND(OR(F966=0,F966=""),OR(G966=0,G966="")),Parámetros!$D$5-Parámetros!$B$5+1,
IF(AND(OR(F966&lt;=Parámetros!$B$5,F966=0,F966=""),OR(G966&gt;Parámetros!$D$5,G966="",G966=0)),Parámetros!$D$5-Parámetros!$B$5+1,
IF(AND(OR(F966&lt;=Parámetros!$B$5,F966=0,F966=""),G966&lt;=Parámetros!$D$5),IF(OR(G966="",G966=0),Parámetros!$D$5-Parámetros!$B$5+1,G966-Parámetros!$B$5+1),
IF(AND(F966&gt;Parámetros!$B$5,OR(G966&gt;Parámetros!$D$5,G966="",G966=0)),Parámetros!$D$5-F966+1,
IF(AND(F966&gt;Parámetros!$B$5,G966&lt;=Parámetros!$D$5),G966-F966+1))))),0)
-
IF(H966=1,
COUNTIFS('Selección días no hábiles'!A:A,
IF(OR(F966=0,F966="",F966&lt;Parámetros!$B$5),"&gt;="&amp;Parámetros!$B$5,"&gt;="&amp;Listas!F966),
'Selección días no hábiles'!A:A,
IF(OR(G966=0,G966="",G966&gt;=Parámetros!$D$5),"&lt;="&amp;Parámetros!$D$5,"&lt;="&amp;Listas!G966),
'Selección días no hábiles'!C:C,"X"),0)</f>
        <v>43709</v>
      </c>
      <c r="K966" s="113">
        <f>IF(I966=1,
IF(AND(OR(F966=0,F966=""),OR(G966=0,G966="")),Parámetros!$D$8-Parámetros!$B$8+1,
IF(AND(F966&lt;=Parámetros!$B$8,OR(G966&gt;Parámetros!$D$8,G966="",G966=0)),Parámetros!$D$8-Parámetros!$B$8+1,
IF(AND(F966&lt;=Parámetros!$B$8,G966&lt;=Parámetros!$D$8),IF(OR(G966="",G966=0),Parámetros!$D$8-Parámetros!$B$8+1,G966-Parámetros!$B$8+1),
IF(AND(F966&gt;Parámetros!$B$8,OR(G966&gt;Parámetros!$D$8,G966="",G966=0)),Parámetros!$D$8-F966+1,
IF(AND(F966&gt;Parámetros!$B$8,G966&lt;=Parámetros!$D$8),G966-F966+1))))),0)
-
IF(I966=1,
COUNTIFS('Selección días no hábiles'!A:A,
IF(OR(F966=0,F966="",F966&lt;Parámetros!$B$8),"&gt;="&amp;Parámetros!$B$8,"&gt;="&amp;Listas!F966),
'Selección días no hábiles'!A:A,
IF(OR(G966=0,G966="",G966&gt;=Parámetros!$D$8),"&lt;="&amp;Parámetros!$D$8,"&lt;="&amp;Listas!G966),
'Selección días no hábiles'!C:C,"X"),0)</f>
        <v>1</v>
      </c>
    </row>
    <row r="967" spans="1:11">
      <c r="A967" s="23"/>
      <c r="B967" s="152">
        <v>35239029</v>
      </c>
      <c r="C967" s="153" t="s">
        <v>1115</v>
      </c>
      <c r="D967" s="153" t="s">
        <v>2135</v>
      </c>
      <c r="E967" s="154" t="s">
        <v>229</v>
      </c>
      <c r="F967" s="146">
        <v>0</v>
      </c>
      <c r="G967" s="146">
        <v>0</v>
      </c>
      <c r="H967" s="113">
        <f>+IF(AND(OR(F967="",F967=0),OR(G967="",G967=0)),1,IF(AND(OR(F967&lt;=Parámetros!$B$5,F967=0,F967=""),OR(G967&gt;Parámetros!$B$5,G967="",G967=0)),1,IF(AND(F967&gt;Parámetros!$B$5,F967&lt;=Parámetros!$D$5,OR(Listas!G967&gt;Parámetros!$B$5,G967="",G967=0)),1,0)))</f>
        <v>1</v>
      </c>
      <c r="I967" s="113">
        <f>+IF(AND(OR(F967="",F967=0),OR(G967="",G967=0)),1,IF(AND(OR(F967&lt;=Parámetros!$B$8,F967=0,F967=""),OR(G967&gt;Parámetros!$B$8,G967="",G967=0)),1,IF(AND(F967&gt;Parámetros!$B$8,F967&lt;=Parámetros!$D$8,OR(Listas!G967&gt;Parámetros!$B$8,G967="",G967=0)),1,0)))</f>
        <v>1</v>
      </c>
      <c r="J967" s="113">
        <f>IF(H967=1,
IF(AND(OR(F967=0,F967=""),OR(G967=0,G967="")),Parámetros!$D$5-Parámetros!$B$5+1,
IF(AND(OR(F967&lt;=Parámetros!$B$5,F967=0,F967=""),OR(G967&gt;Parámetros!$D$5,G967="",G967=0)),Parámetros!$D$5-Parámetros!$B$5+1,
IF(AND(OR(F967&lt;=Parámetros!$B$5,F967=0,F967=""),G967&lt;=Parámetros!$D$5),IF(OR(G967="",G967=0),Parámetros!$D$5-Parámetros!$B$5+1,G967-Parámetros!$B$5+1),
IF(AND(F967&gt;Parámetros!$B$5,OR(G967&gt;Parámetros!$D$5,G967="",G967=0)),Parámetros!$D$5-F967+1,
IF(AND(F967&gt;Parámetros!$B$5,G967&lt;=Parámetros!$D$5),G967-F967+1))))),0)
-
IF(H967=1,
COUNTIFS('Selección días no hábiles'!A:A,
IF(OR(F967=0,F967="",F967&lt;Parámetros!$B$5),"&gt;="&amp;Parámetros!$B$5,"&gt;="&amp;Listas!F967),
'Selección días no hábiles'!A:A,
IF(OR(G967=0,G967="",G967&gt;=Parámetros!$D$5),"&lt;="&amp;Parámetros!$D$5,"&lt;="&amp;Listas!G967),
'Selección días no hábiles'!C:C,"X"),0)</f>
        <v>43709</v>
      </c>
      <c r="K967" s="113">
        <f>IF(I967=1,
IF(AND(OR(F967=0,F967=""),OR(G967=0,G967="")),Parámetros!$D$8-Parámetros!$B$8+1,
IF(AND(F967&lt;=Parámetros!$B$8,OR(G967&gt;Parámetros!$D$8,G967="",G967=0)),Parámetros!$D$8-Parámetros!$B$8+1,
IF(AND(F967&lt;=Parámetros!$B$8,G967&lt;=Parámetros!$D$8),IF(OR(G967="",G967=0),Parámetros!$D$8-Parámetros!$B$8+1,G967-Parámetros!$B$8+1),
IF(AND(F967&gt;Parámetros!$B$8,OR(G967&gt;Parámetros!$D$8,G967="",G967=0)),Parámetros!$D$8-F967+1,
IF(AND(F967&gt;Parámetros!$B$8,G967&lt;=Parámetros!$D$8),G967-F967+1))))),0)
-
IF(I967=1,
COUNTIFS('Selección días no hábiles'!A:A,
IF(OR(F967=0,F967="",F967&lt;Parámetros!$B$8),"&gt;="&amp;Parámetros!$B$8,"&gt;="&amp;Listas!F967),
'Selección días no hábiles'!A:A,
IF(OR(G967=0,G967="",G967&gt;=Parámetros!$D$8),"&lt;="&amp;Parámetros!$D$8,"&lt;="&amp;Listas!G967),
'Selección días no hábiles'!C:C,"X"),0)</f>
        <v>1</v>
      </c>
    </row>
    <row r="968" spans="1:11">
      <c r="A968" s="23"/>
      <c r="B968" s="152">
        <v>33852460</v>
      </c>
      <c r="C968" s="153" t="s">
        <v>1116</v>
      </c>
      <c r="D968" s="153" t="s">
        <v>1693</v>
      </c>
      <c r="E968" s="154" t="s">
        <v>229</v>
      </c>
      <c r="F968" s="146">
        <v>0</v>
      </c>
      <c r="G968" s="146">
        <v>0</v>
      </c>
      <c r="H968" s="113">
        <f>+IF(AND(OR(F968="",F968=0),OR(G968="",G968=0)),1,IF(AND(OR(F968&lt;=Parámetros!$B$5,F968=0,F968=""),OR(G968&gt;Parámetros!$B$5,G968="",G968=0)),1,IF(AND(F968&gt;Parámetros!$B$5,F968&lt;=Parámetros!$D$5,OR(Listas!G968&gt;Parámetros!$B$5,G968="",G968=0)),1,0)))</f>
        <v>1</v>
      </c>
      <c r="I968" s="113">
        <f>+IF(AND(OR(F968="",F968=0),OR(G968="",G968=0)),1,IF(AND(OR(F968&lt;=Parámetros!$B$8,F968=0,F968=""),OR(G968&gt;Parámetros!$B$8,G968="",G968=0)),1,IF(AND(F968&gt;Parámetros!$B$8,F968&lt;=Parámetros!$D$8,OR(Listas!G968&gt;Parámetros!$B$8,G968="",G968=0)),1,0)))</f>
        <v>1</v>
      </c>
      <c r="J968" s="113">
        <f>IF(H968=1,
IF(AND(OR(F968=0,F968=""),OR(G968=0,G968="")),Parámetros!$D$5-Parámetros!$B$5+1,
IF(AND(OR(F968&lt;=Parámetros!$B$5,F968=0,F968=""),OR(G968&gt;Parámetros!$D$5,G968="",G968=0)),Parámetros!$D$5-Parámetros!$B$5+1,
IF(AND(OR(F968&lt;=Parámetros!$B$5,F968=0,F968=""),G968&lt;=Parámetros!$D$5),IF(OR(G968="",G968=0),Parámetros!$D$5-Parámetros!$B$5+1,G968-Parámetros!$B$5+1),
IF(AND(F968&gt;Parámetros!$B$5,OR(G968&gt;Parámetros!$D$5,G968="",G968=0)),Parámetros!$D$5-F968+1,
IF(AND(F968&gt;Parámetros!$B$5,G968&lt;=Parámetros!$D$5),G968-F968+1))))),0)
-
IF(H968=1,
COUNTIFS('Selección días no hábiles'!A:A,
IF(OR(F968=0,F968="",F968&lt;Parámetros!$B$5),"&gt;="&amp;Parámetros!$B$5,"&gt;="&amp;Listas!F968),
'Selección días no hábiles'!A:A,
IF(OR(G968=0,G968="",G968&gt;=Parámetros!$D$5),"&lt;="&amp;Parámetros!$D$5,"&lt;="&amp;Listas!G968),
'Selección días no hábiles'!C:C,"X"),0)</f>
        <v>43709</v>
      </c>
      <c r="K968" s="113">
        <f>IF(I968=1,
IF(AND(OR(F968=0,F968=""),OR(G968=0,G968="")),Parámetros!$D$8-Parámetros!$B$8+1,
IF(AND(F968&lt;=Parámetros!$B$8,OR(G968&gt;Parámetros!$D$8,G968="",G968=0)),Parámetros!$D$8-Parámetros!$B$8+1,
IF(AND(F968&lt;=Parámetros!$B$8,G968&lt;=Parámetros!$D$8),IF(OR(G968="",G968=0),Parámetros!$D$8-Parámetros!$B$8+1,G968-Parámetros!$B$8+1),
IF(AND(F968&gt;Parámetros!$B$8,OR(G968&gt;Parámetros!$D$8,G968="",G968=0)),Parámetros!$D$8-F968+1,
IF(AND(F968&gt;Parámetros!$B$8,G968&lt;=Parámetros!$D$8),G968-F968+1))))),0)
-
IF(I968=1,
COUNTIFS('Selección días no hábiles'!A:A,
IF(OR(F968=0,F968="",F968&lt;Parámetros!$B$8),"&gt;="&amp;Parámetros!$B$8,"&gt;="&amp;Listas!F968),
'Selección días no hábiles'!A:A,
IF(OR(G968=0,G968="",G968&gt;=Parámetros!$D$8),"&lt;="&amp;Parámetros!$D$8,"&lt;="&amp;Listas!G968),
'Selección días no hábiles'!C:C,"X"),0)</f>
        <v>1</v>
      </c>
    </row>
    <row r="969" spans="1:11">
      <c r="A969" s="23"/>
      <c r="B969" s="152">
        <v>35650462</v>
      </c>
      <c r="C969" s="153" t="s">
        <v>602</v>
      </c>
      <c r="D969" s="153" t="s">
        <v>2136</v>
      </c>
      <c r="E969" s="154" t="s">
        <v>229</v>
      </c>
      <c r="F969" s="146">
        <v>0</v>
      </c>
      <c r="G969" s="146">
        <v>0</v>
      </c>
      <c r="H969" s="113">
        <f>+IF(AND(OR(F969="",F969=0),OR(G969="",G969=0)),1,IF(AND(OR(F969&lt;=Parámetros!$B$5,F969=0,F969=""),OR(G969&gt;Parámetros!$B$5,G969="",G969=0)),1,IF(AND(F969&gt;Parámetros!$B$5,F969&lt;=Parámetros!$D$5,OR(Listas!G969&gt;Parámetros!$B$5,G969="",G969=0)),1,0)))</f>
        <v>1</v>
      </c>
      <c r="I969" s="113">
        <f>+IF(AND(OR(F969="",F969=0),OR(G969="",G969=0)),1,IF(AND(OR(F969&lt;=Parámetros!$B$8,F969=0,F969=""),OR(G969&gt;Parámetros!$B$8,G969="",G969=0)),1,IF(AND(F969&gt;Parámetros!$B$8,F969&lt;=Parámetros!$D$8,OR(Listas!G969&gt;Parámetros!$B$8,G969="",G969=0)),1,0)))</f>
        <v>1</v>
      </c>
      <c r="J969" s="113">
        <f>IF(H969=1,
IF(AND(OR(F969=0,F969=""),OR(G969=0,G969="")),Parámetros!$D$5-Parámetros!$B$5+1,
IF(AND(OR(F969&lt;=Parámetros!$B$5,F969=0,F969=""),OR(G969&gt;Parámetros!$D$5,G969="",G969=0)),Parámetros!$D$5-Parámetros!$B$5+1,
IF(AND(OR(F969&lt;=Parámetros!$B$5,F969=0,F969=""),G969&lt;=Parámetros!$D$5),IF(OR(G969="",G969=0),Parámetros!$D$5-Parámetros!$B$5+1,G969-Parámetros!$B$5+1),
IF(AND(F969&gt;Parámetros!$B$5,OR(G969&gt;Parámetros!$D$5,G969="",G969=0)),Parámetros!$D$5-F969+1,
IF(AND(F969&gt;Parámetros!$B$5,G969&lt;=Parámetros!$D$5),G969-F969+1))))),0)
-
IF(H969=1,
COUNTIFS('Selección días no hábiles'!A:A,
IF(OR(F969=0,F969="",F969&lt;Parámetros!$B$5),"&gt;="&amp;Parámetros!$B$5,"&gt;="&amp;Listas!F969),
'Selección días no hábiles'!A:A,
IF(OR(G969=0,G969="",G969&gt;=Parámetros!$D$5),"&lt;="&amp;Parámetros!$D$5,"&lt;="&amp;Listas!G969),
'Selección días no hábiles'!C:C,"X"),0)</f>
        <v>43709</v>
      </c>
      <c r="K969" s="113">
        <f>IF(I969=1,
IF(AND(OR(F969=0,F969=""),OR(G969=0,G969="")),Parámetros!$D$8-Parámetros!$B$8+1,
IF(AND(F969&lt;=Parámetros!$B$8,OR(G969&gt;Parámetros!$D$8,G969="",G969=0)),Parámetros!$D$8-Parámetros!$B$8+1,
IF(AND(F969&lt;=Parámetros!$B$8,G969&lt;=Parámetros!$D$8),IF(OR(G969="",G969=0),Parámetros!$D$8-Parámetros!$B$8+1,G969-Parámetros!$B$8+1),
IF(AND(F969&gt;Parámetros!$B$8,OR(G969&gt;Parámetros!$D$8,G969="",G969=0)),Parámetros!$D$8-F969+1,
IF(AND(F969&gt;Parámetros!$B$8,G969&lt;=Parámetros!$D$8),G969-F969+1))))),0)
-
IF(I969=1,
COUNTIFS('Selección días no hábiles'!A:A,
IF(OR(F969=0,F969="",F969&lt;Parámetros!$B$8),"&gt;="&amp;Parámetros!$B$8,"&gt;="&amp;Listas!F969),
'Selección días no hábiles'!A:A,
IF(OR(G969=0,G969="",G969&gt;=Parámetros!$D$8),"&lt;="&amp;Parámetros!$D$8,"&lt;="&amp;Listas!G969),
'Selección días no hábiles'!C:C,"X"),0)</f>
        <v>1</v>
      </c>
    </row>
    <row r="970" spans="1:11">
      <c r="A970" s="23"/>
      <c r="B970" s="152">
        <v>32029723</v>
      </c>
      <c r="C970" s="153" t="s">
        <v>1031</v>
      </c>
      <c r="D970" s="153" t="s">
        <v>2137</v>
      </c>
      <c r="E970" s="154" t="s">
        <v>229</v>
      </c>
      <c r="F970" s="146">
        <v>0</v>
      </c>
      <c r="G970" s="146">
        <v>0</v>
      </c>
      <c r="H970" s="113">
        <f>+IF(AND(OR(F970="",F970=0),OR(G970="",G970=0)),1,IF(AND(OR(F970&lt;=Parámetros!$B$5,F970=0,F970=""),OR(G970&gt;Parámetros!$B$5,G970="",G970=0)),1,IF(AND(F970&gt;Parámetros!$B$5,F970&lt;=Parámetros!$D$5,OR(Listas!G970&gt;Parámetros!$B$5,G970="",G970=0)),1,0)))</f>
        <v>1</v>
      </c>
      <c r="I970" s="113">
        <f>+IF(AND(OR(F970="",F970=0),OR(G970="",G970=0)),1,IF(AND(OR(F970&lt;=Parámetros!$B$8,F970=0,F970=""),OR(G970&gt;Parámetros!$B$8,G970="",G970=0)),1,IF(AND(F970&gt;Parámetros!$B$8,F970&lt;=Parámetros!$D$8,OR(Listas!G970&gt;Parámetros!$B$8,G970="",G970=0)),1,0)))</f>
        <v>1</v>
      </c>
      <c r="J970" s="113">
        <f>IF(H970=1,
IF(AND(OR(F970=0,F970=""),OR(G970=0,G970="")),Parámetros!$D$5-Parámetros!$B$5+1,
IF(AND(OR(F970&lt;=Parámetros!$B$5,F970=0,F970=""),OR(G970&gt;Parámetros!$D$5,G970="",G970=0)),Parámetros!$D$5-Parámetros!$B$5+1,
IF(AND(OR(F970&lt;=Parámetros!$B$5,F970=0,F970=""),G970&lt;=Parámetros!$D$5),IF(OR(G970="",G970=0),Parámetros!$D$5-Parámetros!$B$5+1,G970-Parámetros!$B$5+1),
IF(AND(F970&gt;Parámetros!$B$5,OR(G970&gt;Parámetros!$D$5,G970="",G970=0)),Parámetros!$D$5-F970+1,
IF(AND(F970&gt;Parámetros!$B$5,G970&lt;=Parámetros!$D$5),G970-F970+1))))),0)
-
IF(H970=1,
COUNTIFS('Selección días no hábiles'!A:A,
IF(OR(F970=0,F970="",F970&lt;Parámetros!$B$5),"&gt;="&amp;Parámetros!$B$5,"&gt;="&amp;Listas!F970),
'Selección días no hábiles'!A:A,
IF(OR(G970=0,G970="",G970&gt;=Parámetros!$D$5),"&lt;="&amp;Parámetros!$D$5,"&lt;="&amp;Listas!G970),
'Selección días no hábiles'!C:C,"X"),0)</f>
        <v>43709</v>
      </c>
      <c r="K970" s="113">
        <f>IF(I970=1,
IF(AND(OR(F970=0,F970=""),OR(G970=0,G970="")),Parámetros!$D$8-Parámetros!$B$8+1,
IF(AND(F970&lt;=Parámetros!$B$8,OR(G970&gt;Parámetros!$D$8,G970="",G970=0)),Parámetros!$D$8-Parámetros!$B$8+1,
IF(AND(F970&lt;=Parámetros!$B$8,G970&lt;=Parámetros!$D$8),IF(OR(G970="",G970=0),Parámetros!$D$8-Parámetros!$B$8+1,G970-Parámetros!$B$8+1),
IF(AND(F970&gt;Parámetros!$B$8,OR(G970&gt;Parámetros!$D$8,G970="",G970=0)),Parámetros!$D$8-F970+1,
IF(AND(F970&gt;Parámetros!$B$8,G970&lt;=Parámetros!$D$8),G970-F970+1))))),0)
-
IF(I970=1,
COUNTIFS('Selección días no hábiles'!A:A,
IF(OR(F970=0,F970="",F970&lt;Parámetros!$B$8),"&gt;="&amp;Parámetros!$B$8,"&gt;="&amp;Listas!F970),
'Selección días no hábiles'!A:A,
IF(OR(G970=0,G970="",G970&gt;=Parámetros!$D$8),"&lt;="&amp;Parámetros!$D$8,"&lt;="&amp;Listas!G970),
'Selección días no hábiles'!C:C,"X"),0)</f>
        <v>1</v>
      </c>
    </row>
    <row r="971" spans="1:11">
      <c r="A971" s="23"/>
      <c r="B971" s="152">
        <v>95363826</v>
      </c>
      <c r="C971" s="153" t="s">
        <v>1117</v>
      </c>
      <c r="D971" s="153" t="s">
        <v>2138</v>
      </c>
      <c r="E971" s="154" t="s">
        <v>229</v>
      </c>
      <c r="F971" s="146">
        <v>0</v>
      </c>
      <c r="G971" s="146">
        <v>0</v>
      </c>
      <c r="H971" s="113">
        <f>+IF(AND(OR(F971="",F971=0),OR(G971="",G971=0)),1,IF(AND(OR(F971&lt;=Parámetros!$B$5,F971=0,F971=""),OR(G971&gt;Parámetros!$B$5,G971="",G971=0)),1,IF(AND(F971&gt;Parámetros!$B$5,F971&lt;=Parámetros!$D$5,OR(Listas!G971&gt;Parámetros!$B$5,G971="",G971=0)),1,0)))</f>
        <v>1</v>
      </c>
      <c r="I971" s="113">
        <f>+IF(AND(OR(F971="",F971=0),OR(G971="",G971=0)),1,IF(AND(OR(F971&lt;=Parámetros!$B$8,F971=0,F971=""),OR(G971&gt;Parámetros!$B$8,G971="",G971=0)),1,IF(AND(F971&gt;Parámetros!$B$8,F971&lt;=Parámetros!$D$8,OR(Listas!G971&gt;Parámetros!$B$8,G971="",G971=0)),1,0)))</f>
        <v>1</v>
      </c>
      <c r="J971" s="113">
        <f>IF(H971=1,
IF(AND(OR(F971=0,F971=""),OR(G971=0,G971="")),Parámetros!$D$5-Parámetros!$B$5+1,
IF(AND(OR(F971&lt;=Parámetros!$B$5,F971=0,F971=""),OR(G971&gt;Parámetros!$D$5,G971="",G971=0)),Parámetros!$D$5-Parámetros!$B$5+1,
IF(AND(OR(F971&lt;=Parámetros!$B$5,F971=0,F971=""),G971&lt;=Parámetros!$D$5),IF(OR(G971="",G971=0),Parámetros!$D$5-Parámetros!$B$5+1,G971-Parámetros!$B$5+1),
IF(AND(F971&gt;Parámetros!$B$5,OR(G971&gt;Parámetros!$D$5,G971="",G971=0)),Parámetros!$D$5-F971+1,
IF(AND(F971&gt;Parámetros!$B$5,G971&lt;=Parámetros!$D$5),G971-F971+1))))),0)
-
IF(H971=1,
COUNTIFS('Selección días no hábiles'!A:A,
IF(OR(F971=0,F971="",F971&lt;Parámetros!$B$5),"&gt;="&amp;Parámetros!$B$5,"&gt;="&amp;Listas!F971),
'Selección días no hábiles'!A:A,
IF(OR(G971=0,G971="",G971&gt;=Parámetros!$D$5),"&lt;="&amp;Parámetros!$D$5,"&lt;="&amp;Listas!G971),
'Selección días no hábiles'!C:C,"X"),0)</f>
        <v>43709</v>
      </c>
      <c r="K971" s="113">
        <f>IF(I971=1,
IF(AND(OR(F971=0,F971=""),OR(G971=0,G971="")),Parámetros!$D$8-Parámetros!$B$8+1,
IF(AND(F971&lt;=Parámetros!$B$8,OR(G971&gt;Parámetros!$D$8,G971="",G971=0)),Parámetros!$D$8-Parámetros!$B$8+1,
IF(AND(F971&lt;=Parámetros!$B$8,G971&lt;=Parámetros!$D$8),IF(OR(G971="",G971=0),Parámetros!$D$8-Parámetros!$B$8+1,G971-Parámetros!$B$8+1),
IF(AND(F971&gt;Parámetros!$B$8,OR(G971&gt;Parámetros!$D$8,G971="",G971=0)),Parámetros!$D$8-F971+1,
IF(AND(F971&gt;Parámetros!$B$8,G971&lt;=Parámetros!$D$8),G971-F971+1))))),0)
-
IF(I971=1,
COUNTIFS('Selección días no hábiles'!A:A,
IF(OR(F971=0,F971="",F971&lt;Parámetros!$B$8),"&gt;="&amp;Parámetros!$B$8,"&gt;="&amp;Listas!F971),
'Selección días no hábiles'!A:A,
IF(OR(G971=0,G971="",G971&gt;=Parámetros!$D$8),"&lt;="&amp;Parámetros!$D$8,"&lt;="&amp;Listas!G971),
'Selección días no hábiles'!C:C,"X"),0)</f>
        <v>1</v>
      </c>
    </row>
    <row r="972" spans="1:11">
      <c r="A972" s="23"/>
      <c r="B972" s="152">
        <v>8280841</v>
      </c>
      <c r="C972" s="153" t="s">
        <v>1118</v>
      </c>
      <c r="D972" s="153" t="s">
        <v>2139</v>
      </c>
      <c r="E972" s="154" t="s">
        <v>229</v>
      </c>
      <c r="F972" s="146">
        <v>0</v>
      </c>
      <c r="G972" s="146">
        <v>0</v>
      </c>
      <c r="H972" s="113">
        <f>+IF(AND(OR(F972="",F972=0),OR(G972="",G972=0)),1,IF(AND(OR(F972&lt;=Parámetros!$B$5,F972=0,F972=""),OR(G972&gt;Parámetros!$B$5,G972="",G972=0)),1,IF(AND(F972&gt;Parámetros!$B$5,F972&lt;=Parámetros!$D$5,OR(Listas!G972&gt;Parámetros!$B$5,G972="",G972=0)),1,0)))</f>
        <v>1</v>
      </c>
      <c r="I972" s="113">
        <f>+IF(AND(OR(F972="",F972=0),OR(G972="",G972=0)),1,IF(AND(OR(F972&lt;=Parámetros!$B$8,F972=0,F972=""),OR(G972&gt;Parámetros!$B$8,G972="",G972=0)),1,IF(AND(F972&gt;Parámetros!$B$8,F972&lt;=Parámetros!$D$8,OR(Listas!G972&gt;Parámetros!$B$8,G972="",G972=0)),1,0)))</f>
        <v>1</v>
      </c>
      <c r="J972" s="113">
        <f>IF(H972=1,
IF(AND(OR(F972=0,F972=""),OR(G972=0,G972="")),Parámetros!$D$5-Parámetros!$B$5+1,
IF(AND(OR(F972&lt;=Parámetros!$B$5,F972=0,F972=""),OR(G972&gt;Parámetros!$D$5,G972="",G972=0)),Parámetros!$D$5-Parámetros!$B$5+1,
IF(AND(OR(F972&lt;=Parámetros!$B$5,F972=0,F972=""),G972&lt;=Parámetros!$D$5),IF(OR(G972="",G972=0),Parámetros!$D$5-Parámetros!$B$5+1,G972-Parámetros!$B$5+1),
IF(AND(F972&gt;Parámetros!$B$5,OR(G972&gt;Parámetros!$D$5,G972="",G972=0)),Parámetros!$D$5-F972+1,
IF(AND(F972&gt;Parámetros!$B$5,G972&lt;=Parámetros!$D$5),G972-F972+1))))),0)
-
IF(H972=1,
COUNTIFS('Selección días no hábiles'!A:A,
IF(OR(F972=0,F972="",F972&lt;Parámetros!$B$5),"&gt;="&amp;Parámetros!$B$5,"&gt;="&amp;Listas!F972),
'Selección días no hábiles'!A:A,
IF(OR(G972=0,G972="",G972&gt;=Parámetros!$D$5),"&lt;="&amp;Parámetros!$D$5,"&lt;="&amp;Listas!G972),
'Selección días no hábiles'!C:C,"X"),0)</f>
        <v>43709</v>
      </c>
      <c r="K972" s="113">
        <f>IF(I972=1,
IF(AND(OR(F972=0,F972=""),OR(G972=0,G972="")),Parámetros!$D$8-Parámetros!$B$8+1,
IF(AND(F972&lt;=Parámetros!$B$8,OR(G972&gt;Parámetros!$D$8,G972="",G972=0)),Parámetros!$D$8-Parámetros!$B$8+1,
IF(AND(F972&lt;=Parámetros!$B$8,G972&lt;=Parámetros!$D$8),IF(OR(G972="",G972=0),Parámetros!$D$8-Parámetros!$B$8+1,G972-Parámetros!$B$8+1),
IF(AND(F972&gt;Parámetros!$B$8,OR(G972&gt;Parámetros!$D$8,G972="",G972=0)),Parámetros!$D$8-F972+1,
IF(AND(F972&gt;Parámetros!$B$8,G972&lt;=Parámetros!$D$8),G972-F972+1))))),0)
-
IF(I972=1,
COUNTIFS('Selección días no hábiles'!A:A,
IF(OR(F972=0,F972="",F972&lt;Parámetros!$B$8),"&gt;="&amp;Parámetros!$B$8,"&gt;="&amp;Listas!F972),
'Selección días no hábiles'!A:A,
IF(OR(G972=0,G972="",G972&gt;=Parámetros!$D$8),"&lt;="&amp;Parámetros!$D$8,"&lt;="&amp;Listas!G972),
'Selección días no hábiles'!C:C,"X"),0)</f>
        <v>1</v>
      </c>
    </row>
    <row r="973" spans="1:11">
      <c r="A973" s="23"/>
      <c r="B973" s="152">
        <v>35556190</v>
      </c>
      <c r="C973" s="153" t="s">
        <v>1119</v>
      </c>
      <c r="D973" s="153" t="s">
        <v>1329</v>
      </c>
      <c r="E973" s="154" t="s">
        <v>229</v>
      </c>
      <c r="F973" s="146">
        <v>0</v>
      </c>
      <c r="G973" s="146">
        <v>0</v>
      </c>
      <c r="H973" s="113">
        <f>+IF(AND(OR(F973="",F973=0),OR(G973="",G973=0)),1,IF(AND(OR(F973&lt;=Parámetros!$B$5,F973=0,F973=""),OR(G973&gt;Parámetros!$B$5,G973="",G973=0)),1,IF(AND(F973&gt;Parámetros!$B$5,F973&lt;=Parámetros!$D$5,OR(Listas!G973&gt;Parámetros!$B$5,G973="",G973=0)),1,0)))</f>
        <v>1</v>
      </c>
      <c r="I973" s="113">
        <f>+IF(AND(OR(F973="",F973=0),OR(G973="",G973=0)),1,IF(AND(OR(F973&lt;=Parámetros!$B$8,F973=0,F973=""),OR(G973&gt;Parámetros!$B$8,G973="",G973=0)),1,IF(AND(F973&gt;Parámetros!$B$8,F973&lt;=Parámetros!$D$8,OR(Listas!G973&gt;Parámetros!$B$8,G973="",G973=0)),1,0)))</f>
        <v>1</v>
      </c>
      <c r="J973" s="113">
        <f>IF(H973=1,
IF(AND(OR(F973=0,F973=""),OR(G973=0,G973="")),Parámetros!$D$5-Parámetros!$B$5+1,
IF(AND(OR(F973&lt;=Parámetros!$B$5,F973=0,F973=""),OR(G973&gt;Parámetros!$D$5,G973="",G973=0)),Parámetros!$D$5-Parámetros!$B$5+1,
IF(AND(OR(F973&lt;=Parámetros!$B$5,F973=0,F973=""),G973&lt;=Parámetros!$D$5),IF(OR(G973="",G973=0),Parámetros!$D$5-Parámetros!$B$5+1,G973-Parámetros!$B$5+1),
IF(AND(F973&gt;Parámetros!$B$5,OR(G973&gt;Parámetros!$D$5,G973="",G973=0)),Parámetros!$D$5-F973+1,
IF(AND(F973&gt;Parámetros!$B$5,G973&lt;=Parámetros!$D$5),G973-F973+1))))),0)
-
IF(H973=1,
COUNTIFS('Selección días no hábiles'!A:A,
IF(OR(F973=0,F973="",F973&lt;Parámetros!$B$5),"&gt;="&amp;Parámetros!$B$5,"&gt;="&amp;Listas!F973),
'Selección días no hábiles'!A:A,
IF(OR(G973=0,G973="",G973&gt;=Parámetros!$D$5),"&lt;="&amp;Parámetros!$D$5,"&lt;="&amp;Listas!G973),
'Selección días no hábiles'!C:C,"X"),0)</f>
        <v>43709</v>
      </c>
      <c r="K973" s="113">
        <f>IF(I973=1,
IF(AND(OR(F973=0,F973=""),OR(G973=0,G973="")),Parámetros!$D$8-Parámetros!$B$8+1,
IF(AND(F973&lt;=Parámetros!$B$8,OR(G973&gt;Parámetros!$D$8,G973="",G973=0)),Parámetros!$D$8-Parámetros!$B$8+1,
IF(AND(F973&lt;=Parámetros!$B$8,G973&lt;=Parámetros!$D$8),IF(OR(G973="",G973=0),Parámetros!$D$8-Parámetros!$B$8+1,G973-Parámetros!$B$8+1),
IF(AND(F973&gt;Parámetros!$B$8,OR(G973&gt;Parámetros!$D$8,G973="",G973=0)),Parámetros!$D$8-F973+1,
IF(AND(F973&gt;Parámetros!$B$8,G973&lt;=Parámetros!$D$8),G973-F973+1))))),0)
-
IF(I973=1,
COUNTIFS('Selección días no hábiles'!A:A,
IF(OR(F973=0,F973="",F973&lt;Parámetros!$B$8),"&gt;="&amp;Parámetros!$B$8,"&gt;="&amp;Listas!F973),
'Selección días no hábiles'!A:A,
IF(OR(G973=0,G973="",G973&gt;=Parámetros!$D$8),"&lt;="&amp;Parámetros!$D$8,"&lt;="&amp;Listas!G973),
'Selección días no hábiles'!C:C,"X"),0)</f>
        <v>1</v>
      </c>
    </row>
    <row r="974" spans="1:11">
      <c r="A974" s="23"/>
      <c r="B974" s="152">
        <v>32363370</v>
      </c>
      <c r="C974" s="153" t="s">
        <v>1120</v>
      </c>
      <c r="D974" s="153" t="s">
        <v>2140</v>
      </c>
      <c r="E974" s="154" t="s">
        <v>229</v>
      </c>
      <c r="F974" s="146">
        <v>0</v>
      </c>
      <c r="G974" s="146">
        <v>0</v>
      </c>
      <c r="H974" s="113">
        <f>+IF(AND(OR(F974="",F974=0),OR(G974="",G974=0)),1,IF(AND(OR(F974&lt;=Parámetros!$B$5,F974=0,F974=""),OR(G974&gt;Parámetros!$B$5,G974="",G974=0)),1,IF(AND(F974&gt;Parámetros!$B$5,F974&lt;=Parámetros!$D$5,OR(Listas!G974&gt;Parámetros!$B$5,G974="",G974=0)),1,0)))</f>
        <v>1</v>
      </c>
      <c r="I974" s="113">
        <f>+IF(AND(OR(F974="",F974=0),OR(G974="",G974=0)),1,IF(AND(OR(F974&lt;=Parámetros!$B$8,F974=0,F974=""),OR(G974&gt;Parámetros!$B$8,G974="",G974=0)),1,IF(AND(F974&gt;Parámetros!$B$8,F974&lt;=Parámetros!$D$8,OR(Listas!G974&gt;Parámetros!$B$8,G974="",G974=0)),1,0)))</f>
        <v>1</v>
      </c>
      <c r="J974" s="113">
        <f>IF(H974=1,
IF(AND(OR(F974=0,F974=""),OR(G974=0,G974="")),Parámetros!$D$5-Parámetros!$B$5+1,
IF(AND(OR(F974&lt;=Parámetros!$B$5,F974=0,F974=""),OR(G974&gt;Parámetros!$D$5,G974="",G974=0)),Parámetros!$D$5-Parámetros!$B$5+1,
IF(AND(OR(F974&lt;=Parámetros!$B$5,F974=0,F974=""),G974&lt;=Parámetros!$D$5),IF(OR(G974="",G974=0),Parámetros!$D$5-Parámetros!$B$5+1,G974-Parámetros!$B$5+1),
IF(AND(F974&gt;Parámetros!$B$5,OR(G974&gt;Parámetros!$D$5,G974="",G974=0)),Parámetros!$D$5-F974+1,
IF(AND(F974&gt;Parámetros!$B$5,G974&lt;=Parámetros!$D$5),G974-F974+1))))),0)
-
IF(H974=1,
COUNTIFS('Selección días no hábiles'!A:A,
IF(OR(F974=0,F974="",F974&lt;Parámetros!$B$5),"&gt;="&amp;Parámetros!$B$5,"&gt;="&amp;Listas!F974),
'Selección días no hábiles'!A:A,
IF(OR(G974=0,G974="",G974&gt;=Parámetros!$D$5),"&lt;="&amp;Parámetros!$D$5,"&lt;="&amp;Listas!G974),
'Selección días no hábiles'!C:C,"X"),0)</f>
        <v>43709</v>
      </c>
      <c r="K974" s="113">
        <f>IF(I974=1,
IF(AND(OR(F974=0,F974=""),OR(G974=0,G974="")),Parámetros!$D$8-Parámetros!$B$8+1,
IF(AND(F974&lt;=Parámetros!$B$8,OR(G974&gt;Parámetros!$D$8,G974="",G974=0)),Parámetros!$D$8-Parámetros!$B$8+1,
IF(AND(F974&lt;=Parámetros!$B$8,G974&lt;=Parámetros!$D$8),IF(OR(G974="",G974=0),Parámetros!$D$8-Parámetros!$B$8+1,G974-Parámetros!$B$8+1),
IF(AND(F974&gt;Parámetros!$B$8,OR(G974&gt;Parámetros!$D$8,G974="",G974=0)),Parámetros!$D$8-F974+1,
IF(AND(F974&gt;Parámetros!$B$8,G974&lt;=Parámetros!$D$8),G974-F974+1))))),0)
-
IF(I974=1,
COUNTIFS('Selección días no hábiles'!A:A,
IF(OR(F974=0,F974="",F974&lt;Parámetros!$B$8),"&gt;="&amp;Parámetros!$B$8,"&gt;="&amp;Listas!F974),
'Selección días no hábiles'!A:A,
IF(OR(G974=0,G974="",G974&gt;=Parámetros!$D$8),"&lt;="&amp;Parámetros!$D$8,"&lt;="&amp;Listas!G974),
'Selección días no hábiles'!C:C,"X"),0)</f>
        <v>1</v>
      </c>
    </row>
    <row r="975" spans="1:11">
      <c r="A975" s="23"/>
      <c r="B975" s="152">
        <v>13932895</v>
      </c>
      <c r="C975" s="153" t="s">
        <v>1121</v>
      </c>
      <c r="D975" s="153" t="s">
        <v>75</v>
      </c>
      <c r="E975" s="154" t="s">
        <v>229</v>
      </c>
      <c r="F975" s="146">
        <v>0</v>
      </c>
      <c r="G975" s="146">
        <v>0</v>
      </c>
      <c r="H975" s="113">
        <f>+IF(AND(OR(F975="",F975=0),OR(G975="",G975=0)),1,IF(AND(OR(F975&lt;=Parámetros!$B$5,F975=0,F975=""),OR(G975&gt;Parámetros!$B$5,G975="",G975=0)),1,IF(AND(F975&gt;Parámetros!$B$5,F975&lt;=Parámetros!$D$5,OR(Listas!G975&gt;Parámetros!$B$5,G975="",G975=0)),1,0)))</f>
        <v>1</v>
      </c>
      <c r="I975" s="113">
        <f>+IF(AND(OR(F975="",F975=0),OR(G975="",G975=0)),1,IF(AND(OR(F975&lt;=Parámetros!$B$8,F975=0,F975=""),OR(G975&gt;Parámetros!$B$8,G975="",G975=0)),1,IF(AND(F975&gt;Parámetros!$B$8,F975&lt;=Parámetros!$D$8,OR(Listas!G975&gt;Parámetros!$B$8,G975="",G975=0)),1,0)))</f>
        <v>1</v>
      </c>
      <c r="J975" s="113">
        <f>IF(H975=1,
IF(AND(OR(F975=0,F975=""),OR(G975=0,G975="")),Parámetros!$D$5-Parámetros!$B$5+1,
IF(AND(OR(F975&lt;=Parámetros!$B$5,F975=0,F975=""),OR(G975&gt;Parámetros!$D$5,G975="",G975=0)),Parámetros!$D$5-Parámetros!$B$5+1,
IF(AND(OR(F975&lt;=Parámetros!$B$5,F975=0,F975=""),G975&lt;=Parámetros!$D$5),IF(OR(G975="",G975=0),Parámetros!$D$5-Parámetros!$B$5+1,G975-Parámetros!$B$5+1),
IF(AND(F975&gt;Parámetros!$B$5,OR(G975&gt;Parámetros!$D$5,G975="",G975=0)),Parámetros!$D$5-F975+1,
IF(AND(F975&gt;Parámetros!$B$5,G975&lt;=Parámetros!$D$5),G975-F975+1))))),0)
-
IF(H975=1,
COUNTIFS('Selección días no hábiles'!A:A,
IF(OR(F975=0,F975="",F975&lt;Parámetros!$B$5),"&gt;="&amp;Parámetros!$B$5,"&gt;="&amp;Listas!F975),
'Selección días no hábiles'!A:A,
IF(OR(G975=0,G975="",G975&gt;=Parámetros!$D$5),"&lt;="&amp;Parámetros!$D$5,"&lt;="&amp;Listas!G975),
'Selección días no hábiles'!C:C,"X"),0)</f>
        <v>43709</v>
      </c>
      <c r="K975" s="113">
        <f>IF(I975=1,
IF(AND(OR(F975=0,F975=""),OR(G975=0,G975="")),Parámetros!$D$8-Parámetros!$B$8+1,
IF(AND(F975&lt;=Parámetros!$B$8,OR(G975&gt;Parámetros!$D$8,G975="",G975=0)),Parámetros!$D$8-Parámetros!$B$8+1,
IF(AND(F975&lt;=Parámetros!$B$8,G975&lt;=Parámetros!$D$8),IF(OR(G975="",G975=0),Parámetros!$D$8-Parámetros!$B$8+1,G975-Parámetros!$B$8+1),
IF(AND(F975&gt;Parámetros!$B$8,OR(G975&gt;Parámetros!$D$8,G975="",G975=0)),Parámetros!$D$8-F975+1,
IF(AND(F975&gt;Parámetros!$B$8,G975&lt;=Parámetros!$D$8),G975-F975+1))))),0)
-
IF(I975=1,
COUNTIFS('Selección días no hábiles'!A:A,
IF(OR(F975=0,F975="",F975&lt;Parámetros!$B$8),"&gt;="&amp;Parámetros!$B$8,"&gt;="&amp;Listas!F975),
'Selección días no hábiles'!A:A,
IF(OR(G975=0,G975="",G975&gt;=Parámetros!$D$8),"&lt;="&amp;Parámetros!$D$8,"&lt;="&amp;Listas!G975),
'Selección días no hábiles'!C:C,"X"),0)</f>
        <v>1</v>
      </c>
    </row>
    <row r="976" spans="1:11">
      <c r="A976" s="23"/>
      <c r="B976" s="152">
        <v>25424305</v>
      </c>
      <c r="C976" s="153" t="s">
        <v>1122</v>
      </c>
      <c r="D976" s="153" t="s">
        <v>2141</v>
      </c>
      <c r="E976" s="154" t="s">
        <v>229</v>
      </c>
      <c r="F976" s="146">
        <v>0</v>
      </c>
      <c r="G976" s="146">
        <v>0</v>
      </c>
      <c r="H976" s="113">
        <f>+IF(AND(OR(F976="",F976=0),OR(G976="",G976=0)),1,IF(AND(OR(F976&lt;=Parámetros!$B$5,F976=0,F976=""),OR(G976&gt;Parámetros!$B$5,G976="",G976=0)),1,IF(AND(F976&gt;Parámetros!$B$5,F976&lt;=Parámetros!$D$5,OR(Listas!G976&gt;Parámetros!$B$5,G976="",G976=0)),1,0)))</f>
        <v>1</v>
      </c>
      <c r="I976" s="113">
        <f>+IF(AND(OR(F976="",F976=0),OR(G976="",G976=0)),1,IF(AND(OR(F976&lt;=Parámetros!$B$8,F976=0,F976=""),OR(G976&gt;Parámetros!$B$8,G976="",G976=0)),1,IF(AND(F976&gt;Parámetros!$B$8,F976&lt;=Parámetros!$D$8,OR(Listas!G976&gt;Parámetros!$B$8,G976="",G976=0)),1,0)))</f>
        <v>1</v>
      </c>
      <c r="J976" s="113">
        <f>IF(H976=1,
IF(AND(OR(F976=0,F976=""),OR(G976=0,G976="")),Parámetros!$D$5-Parámetros!$B$5+1,
IF(AND(OR(F976&lt;=Parámetros!$B$5,F976=0,F976=""),OR(G976&gt;Parámetros!$D$5,G976="",G976=0)),Parámetros!$D$5-Parámetros!$B$5+1,
IF(AND(OR(F976&lt;=Parámetros!$B$5,F976=0,F976=""),G976&lt;=Parámetros!$D$5),IF(OR(G976="",G976=0),Parámetros!$D$5-Parámetros!$B$5+1,G976-Parámetros!$B$5+1),
IF(AND(F976&gt;Parámetros!$B$5,OR(G976&gt;Parámetros!$D$5,G976="",G976=0)),Parámetros!$D$5-F976+1,
IF(AND(F976&gt;Parámetros!$B$5,G976&lt;=Parámetros!$D$5),G976-F976+1))))),0)
-
IF(H976=1,
COUNTIFS('Selección días no hábiles'!A:A,
IF(OR(F976=0,F976="",F976&lt;Parámetros!$B$5),"&gt;="&amp;Parámetros!$B$5,"&gt;="&amp;Listas!F976),
'Selección días no hábiles'!A:A,
IF(OR(G976=0,G976="",G976&gt;=Parámetros!$D$5),"&lt;="&amp;Parámetros!$D$5,"&lt;="&amp;Listas!G976),
'Selección días no hábiles'!C:C,"X"),0)</f>
        <v>43709</v>
      </c>
      <c r="K976" s="113">
        <f>IF(I976=1,
IF(AND(OR(F976=0,F976=""),OR(G976=0,G976="")),Parámetros!$D$8-Parámetros!$B$8+1,
IF(AND(F976&lt;=Parámetros!$B$8,OR(G976&gt;Parámetros!$D$8,G976="",G976=0)),Parámetros!$D$8-Parámetros!$B$8+1,
IF(AND(F976&lt;=Parámetros!$B$8,G976&lt;=Parámetros!$D$8),IF(OR(G976="",G976=0),Parámetros!$D$8-Parámetros!$B$8+1,G976-Parámetros!$B$8+1),
IF(AND(F976&gt;Parámetros!$B$8,OR(G976&gt;Parámetros!$D$8,G976="",G976=0)),Parámetros!$D$8-F976+1,
IF(AND(F976&gt;Parámetros!$B$8,G976&lt;=Parámetros!$D$8),G976-F976+1))))),0)
-
IF(I976=1,
COUNTIFS('Selección días no hábiles'!A:A,
IF(OR(F976=0,F976="",F976&lt;Parámetros!$B$8),"&gt;="&amp;Parámetros!$B$8,"&gt;="&amp;Listas!F976),
'Selección días no hábiles'!A:A,
IF(OR(G976=0,G976="",G976&gt;=Parámetros!$D$8),"&lt;="&amp;Parámetros!$D$8,"&lt;="&amp;Listas!G976),
'Selección días no hábiles'!C:C,"X"),0)</f>
        <v>1</v>
      </c>
    </row>
    <row r="977" spans="1:11">
      <c r="A977" s="23"/>
      <c r="B977" s="152">
        <v>25548319</v>
      </c>
      <c r="C977" s="153" t="s">
        <v>1123</v>
      </c>
      <c r="D977" s="153" t="s">
        <v>1333</v>
      </c>
      <c r="E977" s="154" t="s">
        <v>229</v>
      </c>
      <c r="F977" s="146">
        <v>0</v>
      </c>
      <c r="G977" s="146">
        <v>0</v>
      </c>
      <c r="H977" s="113">
        <f>+IF(AND(OR(F977="",F977=0),OR(G977="",G977=0)),1,IF(AND(OR(F977&lt;=Parámetros!$B$5,F977=0,F977=""),OR(G977&gt;Parámetros!$B$5,G977="",G977=0)),1,IF(AND(F977&gt;Parámetros!$B$5,F977&lt;=Parámetros!$D$5,OR(Listas!G977&gt;Parámetros!$B$5,G977="",G977=0)),1,0)))</f>
        <v>1</v>
      </c>
      <c r="I977" s="113">
        <f>+IF(AND(OR(F977="",F977=0),OR(G977="",G977=0)),1,IF(AND(OR(F977&lt;=Parámetros!$B$8,F977=0,F977=""),OR(G977&gt;Parámetros!$B$8,G977="",G977=0)),1,IF(AND(F977&gt;Parámetros!$B$8,F977&lt;=Parámetros!$D$8,OR(Listas!G977&gt;Parámetros!$B$8,G977="",G977=0)),1,0)))</f>
        <v>1</v>
      </c>
      <c r="J977" s="113">
        <f>IF(H977=1,
IF(AND(OR(F977=0,F977=""),OR(G977=0,G977="")),Parámetros!$D$5-Parámetros!$B$5+1,
IF(AND(OR(F977&lt;=Parámetros!$B$5,F977=0,F977=""),OR(G977&gt;Parámetros!$D$5,G977="",G977=0)),Parámetros!$D$5-Parámetros!$B$5+1,
IF(AND(OR(F977&lt;=Parámetros!$B$5,F977=0,F977=""),G977&lt;=Parámetros!$D$5),IF(OR(G977="",G977=0),Parámetros!$D$5-Parámetros!$B$5+1,G977-Parámetros!$B$5+1),
IF(AND(F977&gt;Parámetros!$B$5,OR(G977&gt;Parámetros!$D$5,G977="",G977=0)),Parámetros!$D$5-F977+1,
IF(AND(F977&gt;Parámetros!$B$5,G977&lt;=Parámetros!$D$5),G977-F977+1))))),0)
-
IF(H977=1,
COUNTIFS('Selección días no hábiles'!A:A,
IF(OR(F977=0,F977="",F977&lt;Parámetros!$B$5),"&gt;="&amp;Parámetros!$B$5,"&gt;="&amp;Listas!F977),
'Selección días no hábiles'!A:A,
IF(OR(G977=0,G977="",G977&gt;=Parámetros!$D$5),"&lt;="&amp;Parámetros!$D$5,"&lt;="&amp;Listas!G977),
'Selección días no hábiles'!C:C,"X"),0)</f>
        <v>43709</v>
      </c>
      <c r="K977" s="113">
        <f>IF(I977=1,
IF(AND(OR(F977=0,F977=""),OR(G977=0,G977="")),Parámetros!$D$8-Parámetros!$B$8+1,
IF(AND(F977&lt;=Parámetros!$B$8,OR(G977&gt;Parámetros!$D$8,G977="",G977=0)),Parámetros!$D$8-Parámetros!$B$8+1,
IF(AND(F977&lt;=Parámetros!$B$8,G977&lt;=Parámetros!$D$8),IF(OR(G977="",G977=0),Parámetros!$D$8-Parámetros!$B$8+1,G977-Parámetros!$B$8+1),
IF(AND(F977&gt;Parámetros!$B$8,OR(G977&gt;Parámetros!$D$8,G977="",G977=0)),Parámetros!$D$8-F977+1,
IF(AND(F977&gt;Parámetros!$B$8,G977&lt;=Parámetros!$D$8),G977-F977+1))))),0)
-
IF(I977=1,
COUNTIFS('Selección días no hábiles'!A:A,
IF(OR(F977=0,F977="",F977&lt;Parámetros!$B$8),"&gt;="&amp;Parámetros!$B$8,"&gt;="&amp;Listas!F977),
'Selección días no hábiles'!A:A,
IF(OR(G977=0,G977="",G977&gt;=Parámetros!$D$8),"&lt;="&amp;Parámetros!$D$8,"&lt;="&amp;Listas!G977),
'Selección días no hábiles'!C:C,"X"),0)</f>
        <v>1</v>
      </c>
    </row>
    <row r="978" spans="1:11">
      <c r="A978" s="23"/>
      <c r="B978" s="152">
        <v>29722128</v>
      </c>
      <c r="C978" s="153" t="s">
        <v>1124</v>
      </c>
      <c r="D978" s="153" t="s">
        <v>2142</v>
      </c>
      <c r="E978" s="154" t="s">
        <v>229</v>
      </c>
      <c r="F978" s="146">
        <v>0</v>
      </c>
      <c r="G978" s="146">
        <v>0</v>
      </c>
      <c r="H978" s="113">
        <f>+IF(AND(OR(F978="",F978=0),OR(G978="",G978=0)),1,IF(AND(OR(F978&lt;=Parámetros!$B$5,F978=0,F978=""),OR(G978&gt;Parámetros!$B$5,G978="",G978=0)),1,IF(AND(F978&gt;Parámetros!$B$5,F978&lt;=Parámetros!$D$5,OR(Listas!G978&gt;Parámetros!$B$5,G978="",G978=0)),1,0)))</f>
        <v>1</v>
      </c>
      <c r="I978" s="113">
        <f>+IF(AND(OR(F978="",F978=0),OR(G978="",G978=0)),1,IF(AND(OR(F978&lt;=Parámetros!$B$8,F978=0,F978=""),OR(G978&gt;Parámetros!$B$8,G978="",G978=0)),1,IF(AND(F978&gt;Parámetros!$B$8,F978&lt;=Parámetros!$D$8,OR(Listas!G978&gt;Parámetros!$B$8,G978="",G978=0)),1,0)))</f>
        <v>1</v>
      </c>
      <c r="J978" s="113">
        <f>IF(H978=1,
IF(AND(OR(F978=0,F978=""),OR(G978=0,G978="")),Parámetros!$D$5-Parámetros!$B$5+1,
IF(AND(OR(F978&lt;=Parámetros!$B$5,F978=0,F978=""),OR(G978&gt;Parámetros!$D$5,G978="",G978=0)),Parámetros!$D$5-Parámetros!$B$5+1,
IF(AND(OR(F978&lt;=Parámetros!$B$5,F978=0,F978=""),G978&lt;=Parámetros!$D$5),IF(OR(G978="",G978=0),Parámetros!$D$5-Parámetros!$B$5+1,G978-Parámetros!$B$5+1),
IF(AND(F978&gt;Parámetros!$B$5,OR(G978&gt;Parámetros!$D$5,G978="",G978=0)),Parámetros!$D$5-F978+1,
IF(AND(F978&gt;Parámetros!$B$5,G978&lt;=Parámetros!$D$5),G978-F978+1))))),0)
-
IF(H978=1,
COUNTIFS('Selección días no hábiles'!A:A,
IF(OR(F978=0,F978="",F978&lt;Parámetros!$B$5),"&gt;="&amp;Parámetros!$B$5,"&gt;="&amp;Listas!F978),
'Selección días no hábiles'!A:A,
IF(OR(G978=0,G978="",G978&gt;=Parámetros!$D$5),"&lt;="&amp;Parámetros!$D$5,"&lt;="&amp;Listas!G978),
'Selección días no hábiles'!C:C,"X"),0)</f>
        <v>43709</v>
      </c>
      <c r="K978" s="113">
        <f>IF(I978=1,
IF(AND(OR(F978=0,F978=""),OR(G978=0,G978="")),Parámetros!$D$8-Parámetros!$B$8+1,
IF(AND(F978&lt;=Parámetros!$B$8,OR(G978&gt;Parámetros!$D$8,G978="",G978=0)),Parámetros!$D$8-Parámetros!$B$8+1,
IF(AND(F978&lt;=Parámetros!$B$8,G978&lt;=Parámetros!$D$8),IF(OR(G978="",G978=0),Parámetros!$D$8-Parámetros!$B$8+1,G978-Parámetros!$B$8+1),
IF(AND(F978&gt;Parámetros!$B$8,OR(G978&gt;Parámetros!$D$8,G978="",G978=0)),Parámetros!$D$8-F978+1,
IF(AND(F978&gt;Parámetros!$B$8,G978&lt;=Parámetros!$D$8),G978-F978+1))))),0)
-
IF(I978=1,
COUNTIFS('Selección días no hábiles'!A:A,
IF(OR(F978=0,F978="",F978&lt;Parámetros!$B$8),"&gt;="&amp;Parámetros!$B$8,"&gt;="&amp;Listas!F978),
'Selección días no hábiles'!A:A,
IF(OR(G978=0,G978="",G978&gt;=Parámetros!$D$8),"&lt;="&amp;Parámetros!$D$8,"&lt;="&amp;Listas!G978),
'Selección días no hábiles'!C:C,"X"),0)</f>
        <v>1</v>
      </c>
    </row>
    <row r="979" spans="1:11">
      <c r="A979" s="23"/>
      <c r="B979" s="152">
        <v>31718873</v>
      </c>
      <c r="C979" s="153" t="s">
        <v>1125</v>
      </c>
      <c r="D979" s="153" t="s">
        <v>2143</v>
      </c>
      <c r="E979" s="154" t="s">
        <v>229</v>
      </c>
      <c r="F979" s="146">
        <v>0</v>
      </c>
      <c r="G979" s="146">
        <v>0</v>
      </c>
      <c r="H979" s="113">
        <f>+IF(AND(OR(F979="",F979=0),OR(G979="",G979=0)),1,IF(AND(OR(F979&lt;=Parámetros!$B$5,F979=0,F979=""),OR(G979&gt;Parámetros!$B$5,G979="",G979=0)),1,IF(AND(F979&gt;Parámetros!$B$5,F979&lt;=Parámetros!$D$5,OR(Listas!G979&gt;Parámetros!$B$5,G979="",G979=0)),1,0)))</f>
        <v>1</v>
      </c>
      <c r="I979" s="113">
        <f>+IF(AND(OR(F979="",F979=0),OR(G979="",G979=0)),1,IF(AND(OR(F979&lt;=Parámetros!$B$8,F979=0,F979=""),OR(G979&gt;Parámetros!$B$8,G979="",G979=0)),1,IF(AND(F979&gt;Parámetros!$B$8,F979&lt;=Parámetros!$D$8,OR(Listas!G979&gt;Parámetros!$B$8,G979="",G979=0)),1,0)))</f>
        <v>1</v>
      </c>
      <c r="J979" s="113">
        <f>IF(H979=1,
IF(AND(OR(F979=0,F979=""),OR(G979=0,G979="")),Parámetros!$D$5-Parámetros!$B$5+1,
IF(AND(OR(F979&lt;=Parámetros!$B$5,F979=0,F979=""),OR(G979&gt;Parámetros!$D$5,G979="",G979=0)),Parámetros!$D$5-Parámetros!$B$5+1,
IF(AND(OR(F979&lt;=Parámetros!$B$5,F979=0,F979=""),G979&lt;=Parámetros!$D$5),IF(OR(G979="",G979=0),Parámetros!$D$5-Parámetros!$B$5+1,G979-Parámetros!$B$5+1),
IF(AND(F979&gt;Parámetros!$B$5,OR(G979&gt;Parámetros!$D$5,G979="",G979=0)),Parámetros!$D$5-F979+1,
IF(AND(F979&gt;Parámetros!$B$5,G979&lt;=Parámetros!$D$5),G979-F979+1))))),0)
-
IF(H979=1,
COUNTIFS('Selección días no hábiles'!A:A,
IF(OR(F979=0,F979="",F979&lt;Parámetros!$B$5),"&gt;="&amp;Parámetros!$B$5,"&gt;="&amp;Listas!F979),
'Selección días no hábiles'!A:A,
IF(OR(G979=0,G979="",G979&gt;=Parámetros!$D$5),"&lt;="&amp;Parámetros!$D$5,"&lt;="&amp;Listas!G979),
'Selección días no hábiles'!C:C,"X"),0)</f>
        <v>43709</v>
      </c>
      <c r="K979" s="113">
        <f>IF(I979=1,
IF(AND(OR(F979=0,F979=""),OR(G979=0,G979="")),Parámetros!$D$8-Parámetros!$B$8+1,
IF(AND(F979&lt;=Parámetros!$B$8,OR(G979&gt;Parámetros!$D$8,G979="",G979=0)),Parámetros!$D$8-Parámetros!$B$8+1,
IF(AND(F979&lt;=Parámetros!$B$8,G979&lt;=Parámetros!$D$8),IF(OR(G979="",G979=0),Parámetros!$D$8-Parámetros!$B$8+1,G979-Parámetros!$B$8+1),
IF(AND(F979&gt;Parámetros!$B$8,OR(G979&gt;Parámetros!$D$8,G979="",G979=0)),Parámetros!$D$8-F979+1,
IF(AND(F979&gt;Parámetros!$B$8,G979&lt;=Parámetros!$D$8),G979-F979+1))))),0)
-
IF(I979=1,
COUNTIFS('Selección días no hábiles'!A:A,
IF(OR(F979=0,F979="",F979&lt;Parámetros!$B$8),"&gt;="&amp;Parámetros!$B$8,"&gt;="&amp;Listas!F979),
'Selección días no hábiles'!A:A,
IF(OR(G979=0,G979="",G979&gt;=Parámetros!$D$8),"&lt;="&amp;Parámetros!$D$8,"&lt;="&amp;Listas!G979),
'Selección días no hábiles'!C:C,"X"),0)</f>
        <v>1</v>
      </c>
    </row>
    <row r="980" spans="1:11">
      <c r="A980" s="23"/>
      <c r="B980" s="152">
        <v>20148869</v>
      </c>
      <c r="C980" s="153" t="s">
        <v>1126</v>
      </c>
      <c r="D980" s="153" t="s">
        <v>2144</v>
      </c>
      <c r="E980" s="154" t="s">
        <v>229</v>
      </c>
      <c r="F980" s="146">
        <v>0</v>
      </c>
      <c r="G980" s="146">
        <v>0</v>
      </c>
      <c r="H980" s="113">
        <f>+IF(AND(OR(F980="",F980=0),OR(G980="",G980=0)),1,IF(AND(OR(F980&lt;=Parámetros!$B$5,F980=0,F980=""),OR(G980&gt;Parámetros!$B$5,G980="",G980=0)),1,IF(AND(F980&gt;Parámetros!$B$5,F980&lt;=Parámetros!$D$5,OR(Listas!G980&gt;Parámetros!$B$5,G980="",G980=0)),1,0)))</f>
        <v>1</v>
      </c>
      <c r="I980" s="113">
        <f>+IF(AND(OR(F980="",F980=0),OR(G980="",G980=0)),1,IF(AND(OR(F980&lt;=Parámetros!$B$8,F980=0,F980=""),OR(G980&gt;Parámetros!$B$8,G980="",G980=0)),1,IF(AND(F980&gt;Parámetros!$B$8,F980&lt;=Parámetros!$D$8,OR(Listas!G980&gt;Parámetros!$B$8,G980="",G980=0)),1,0)))</f>
        <v>1</v>
      </c>
      <c r="J980" s="113">
        <f>IF(H980=1,
IF(AND(OR(F980=0,F980=""),OR(G980=0,G980="")),Parámetros!$D$5-Parámetros!$B$5+1,
IF(AND(OR(F980&lt;=Parámetros!$B$5,F980=0,F980=""),OR(G980&gt;Parámetros!$D$5,G980="",G980=0)),Parámetros!$D$5-Parámetros!$B$5+1,
IF(AND(OR(F980&lt;=Parámetros!$B$5,F980=0,F980=""),G980&lt;=Parámetros!$D$5),IF(OR(G980="",G980=0),Parámetros!$D$5-Parámetros!$B$5+1,G980-Parámetros!$B$5+1),
IF(AND(F980&gt;Parámetros!$B$5,OR(G980&gt;Parámetros!$D$5,G980="",G980=0)),Parámetros!$D$5-F980+1,
IF(AND(F980&gt;Parámetros!$B$5,G980&lt;=Parámetros!$D$5),G980-F980+1))))),0)
-
IF(H980=1,
COUNTIFS('Selección días no hábiles'!A:A,
IF(OR(F980=0,F980="",F980&lt;Parámetros!$B$5),"&gt;="&amp;Parámetros!$B$5,"&gt;="&amp;Listas!F980),
'Selección días no hábiles'!A:A,
IF(OR(G980=0,G980="",G980&gt;=Parámetros!$D$5),"&lt;="&amp;Parámetros!$D$5,"&lt;="&amp;Listas!G980),
'Selección días no hábiles'!C:C,"X"),0)</f>
        <v>43709</v>
      </c>
      <c r="K980" s="113">
        <f>IF(I980=1,
IF(AND(OR(F980=0,F980=""),OR(G980=0,G980="")),Parámetros!$D$8-Parámetros!$B$8+1,
IF(AND(F980&lt;=Parámetros!$B$8,OR(G980&gt;Parámetros!$D$8,G980="",G980=0)),Parámetros!$D$8-Parámetros!$B$8+1,
IF(AND(F980&lt;=Parámetros!$B$8,G980&lt;=Parámetros!$D$8),IF(OR(G980="",G980=0),Parámetros!$D$8-Parámetros!$B$8+1,G980-Parámetros!$B$8+1),
IF(AND(F980&gt;Parámetros!$B$8,OR(G980&gt;Parámetros!$D$8,G980="",G980=0)),Parámetros!$D$8-F980+1,
IF(AND(F980&gt;Parámetros!$B$8,G980&lt;=Parámetros!$D$8),G980-F980+1))))),0)
-
IF(I980=1,
COUNTIFS('Selección días no hábiles'!A:A,
IF(OR(F980=0,F980="",F980&lt;Parámetros!$B$8),"&gt;="&amp;Parámetros!$B$8,"&gt;="&amp;Listas!F980),
'Selección días no hábiles'!A:A,
IF(OR(G980=0,G980="",G980&gt;=Parámetros!$D$8),"&lt;="&amp;Parámetros!$D$8,"&lt;="&amp;Listas!G980),
'Selección días no hábiles'!C:C,"X"),0)</f>
        <v>1</v>
      </c>
    </row>
    <row r="981" spans="1:11">
      <c r="A981" s="23"/>
      <c r="B981" s="152">
        <v>14500557</v>
      </c>
      <c r="C981" s="153" t="s">
        <v>1127</v>
      </c>
      <c r="D981" s="153" t="s">
        <v>2145</v>
      </c>
      <c r="E981" s="154" t="s">
        <v>229</v>
      </c>
      <c r="F981" s="146">
        <v>0</v>
      </c>
      <c r="G981" s="146">
        <v>0</v>
      </c>
      <c r="H981" s="113">
        <f>+IF(AND(OR(F981="",F981=0),OR(G981="",G981=0)),1,IF(AND(OR(F981&lt;=Parámetros!$B$5,F981=0,F981=""),OR(G981&gt;Parámetros!$B$5,G981="",G981=0)),1,IF(AND(F981&gt;Parámetros!$B$5,F981&lt;=Parámetros!$D$5,OR(Listas!G981&gt;Parámetros!$B$5,G981="",G981=0)),1,0)))</f>
        <v>1</v>
      </c>
      <c r="I981" s="113">
        <f>+IF(AND(OR(F981="",F981=0),OR(G981="",G981=0)),1,IF(AND(OR(F981&lt;=Parámetros!$B$8,F981=0,F981=""),OR(G981&gt;Parámetros!$B$8,G981="",G981=0)),1,IF(AND(F981&gt;Parámetros!$B$8,F981&lt;=Parámetros!$D$8,OR(Listas!G981&gt;Parámetros!$B$8,G981="",G981=0)),1,0)))</f>
        <v>1</v>
      </c>
      <c r="J981" s="113">
        <f>IF(H981=1,
IF(AND(OR(F981=0,F981=""),OR(G981=0,G981="")),Parámetros!$D$5-Parámetros!$B$5+1,
IF(AND(OR(F981&lt;=Parámetros!$B$5,F981=0,F981=""),OR(G981&gt;Parámetros!$D$5,G981="",G981=0)),Parámetros!$D$5-Parámetros!$B$5+1,
IF(AND(OR(F981&lt;=Parámetros!$B$5,F981=0,F981=""),G981&lt;=Parámetros!$D$5),IF(OR(G981="",G981=0),Parámetros!$D$5-Parámetros!$B$5+1,G981-Parámetros!$B$5+1),
IF(AND(F981&gt;Parámetros!$B$5,OR(G981&gt;Parámetros!$D$5,G981="",G981=0)),Parámetros!$D$5-F981+1,
IF(AND(F981&gt;Parámetros!$B$5,G981&lt;=Parámetros!$D$5),G981-F981+1))))),0)
-
IF(H981=1,
COUNTIFS('Selección días no hábiles'!A:A,
IF(OR(F981=0,F981="",F981&lt;Parámetros!$B$5),"&gt;="&amp;Parámetros!$B$5,"&gt;="&amp;Listas!F981),
'Selección días no hábiles'!A:A,
IF(OR(G981=0,G981="",G981&gt;=Parámetros!$D$5),"&lt;="&amp;Parámetros!$D$5,"&lt;="&amp;Listas!G981),
'Selección días no hábiles'!C:C,"X"),0)</f>
        <v>43709</v>
      </c>
      <c r="K981" s="113">
        <f>IF(I981=1,
IF(AND(OR(F981=0,F981=""),OR(G981=0,G981="")),Parámetros!$D$8-Parámetros!$B$8+1,
IF(AND(F981&lt;=Parámetros!$B$8,OR(G981&gt;Parámetros!$D$8,G981="",G981=0)),Parámetros!$D$8-Parámetros!$B$8+1,
IF(AND(F981&lt;=Parámetros!$B$8,G981&lt;=Parámetros!$D$8),IF(OR(G981="",G981=0),Parámetros!$D$8-Parámetros!$B$8+1,G981-Parámetros!$B$8+1),
IF(AND(F981&gt;Parámetros!$B$8,OR(G981&gt;Parámetros!$D$8,G981="",G981=0)),Parámetros!$D$8-F981+1,
IF(AND(F981&gt;Parámetros!$B$8,G981&lt;=Parámetros!$D$8),G981-F981+1))))),0)
-
IF(I981=1,
COUNTIFS('Selección días no hábiles'!A:A,
IF(OR(F981=0,F981="",F981&lt;Parámetros!$B$8),"&gt;="&amp;Parámetros!$B$8,"&gt;="&amp;Listas!F981),
'Selección días no hábiles'!A:A,
IF(OR(G981=0,G981="",G981&gt;=Parámetros!$D$8),"&lt;="&amp;Parámetros!$D$8,"&lt;="&amp;Listas!G981),
'Selección días no hábiles'!C:C,"X"),0)</f>
        <v>1</v>
      </c>
    </row>
    <row r="982" spans="1:11">
      <c r="A982" s="23"/>
      <c r="B982" s="152">
        <v>12866437</v>
      </c>
      <c r="C982" s="153" t="s">
        <v>1128</v>
      </c>
      <c r="D982" s="153" t="s">
        <v>2146</v>
      </c>
      <c r="E982" s="154" t="s">
        <v>229</v>
      </c>
      <c r="F982" s="146">
        <v>0</v>
      </c>
      <c r="G982" s="146">
        <v>0</v>
      </c>
      <c r="H982" s="113">
        <f>+IF(AND(OR(F982="",F982=0),OR(G982="",G982=0)),1,IF(AND(OR(F982&lt;=Parámetros!$B$5,F982=0,F982=""),OR(G982&gt;Parámetros!$B$5,G982="",G982=0)),1,IF(AND(F982&gt;Parámetros!$B$5,F982&lt;=Parámetros!$D$5,OR(Listas!G982&gt;Parámetros!$B$5,G982="",G982=0)),1,0)))</f>
        <v>1</v>
      </c>
      <c r="I982" s="113">
        <f>+IF(AND(OR(F982="",F982=0),OR(G982="",G982=0)),1,IF(AND(OR(F982&lt;=Parámetros!$B$8,F982=0,F982=""),OR(G982&gt;Parámetros!$B$8,G982="",G982=0)),1,IF(AND(F982&gt;Parámetros!$B$8,F982&lt;=Parámetros!$D$8,OR(Listas!G982&gt;Parámetros!$B$8,G982="",G982=0)),1,0)))</f>
        <v>1</v>
      </c>
      <c r="J982" s="113">
        <f>IF(H982=1,
IF(AND(OR(F982=0,F982=""),OR(G982=0,G982="")),Parámetros!$D$5-Parámetros!$B$5+1,
IF(AND(OR(F982&lt;=Parámetros!$B$5,F982=0,F982=""),OR(G982&gt;Parámetros!$D$5,G982="",G982=0)),Parámetros!$D$5-Parámetros!$B$5+1,
IF(AND(OR(F982&lt;=Parámetros!$B$5,F982=0,F982=""),G982&lt;=Parámetros!$D$5),IF(OR(G982="",G982=0),Parámetros!$D$5-Parámetros!$B$5+1,G982-Parámetros!$B$5+1),
IF(AND(F982&gt;Parámetros!$B$5,OR(G982&gt;Parámetros!$D$5,G982="",G982=0)),Parámetros!$D$5-F982+1,
IF(AND(F982&gt;Parámetros!$B$5,G982&lt;=Parámetros!$D$5),G982-F982+1))))),0)
-
IF(H982=1,
COUNTIFS('Selección días no hábiles'!A:A,
IF(OR(F982=0,F982="",F982&lt;Parámetros!$B$5),"&gt;="&amp;Parámetros!$B$5,"&gt;="&amp;Listas!F982),
'Selección días no hábiles'!A:A,
IF(OR(G982=0,G982="",G982&gt;=Parámetros!$D$5),"&lt;="&amp;Parámetros!$D$5,"&lt;="&amp;Listas!G982),
'Selección días no hábiles'!C:C,"X"),0)</f>
        <v>43709</v>
      </c>
      <c r="K982" s="113">
        <f>IF(I982=1,
IF(AND(OR(F982=0,F982=""),OR(G982=0,G982="")),Parámetros!$D$8-Parámetros!$B$8+1,
IF(AND(F982&lt;=Parámetros!$B$8,OR(G982&gt;Parámetros!$D$8,G982="",G982=0)),Parámetros!$D$8-Parámetros!$B$8+1,
IF(AND(F982&lt;=Parámetros!$B$8,G982&lt;=Parámetros!$D$8),IF(OR(G982="",G982=0),Parámetros!$D$8-Parámetros!$B$8+1,G982-Parámetros!$B$8+1),
IF(AND(F982&gt;Parámetros!$B$8,OR(G982&gt;Parámetros!$D$8,G982="",G982=0)),Parámetros!$D$8-F982+1,
IF(AND(F982&gt;Parámetros!$B$8,G982&lt;=Parámetros!$D$8),G982-F982+1))))),0)
-
IF(I982=1,
COUNTIFS('Selección días no hábiles'!A:A,
IF(OR(F982=0,F982="",F982&lt;Parámetros!$B$8),"&gt;="&amp;Parámetros!$B$8,"&gt;="&amp;Listas!F982),
'Selección días no hábiles'!A:A,
IF(OR(G982=0,G982="",G982&gt;=Parámetros!$D$8),"&lt;="&amp;Parámetros!$D$8,"&lt;="&amp;Listas!G982),
'Selección días no hábiles'!C:C,"X"),0)</f>
        <v>1</v>
      </c>
    </row>
    <row r="983" spans="1:11">
      <c r="A983" s="23"/>
      <c r="B983" s="152">
        <v>26120883</v>
      </c>
      <c r="C983" s="153" t="s">
        <v>1129</v>
      </c>
      <c r="D983" s="153" t="s">
        <v>2147</v>
      </c>
      <c r="E983" s="154" t="s">
        <v>229</v>
      </c>
      <c r="F983" s="146">
        <v>0</v>
      </c>
      <c r="G983" s="146">
        <v>0</v>
      </c>
      <c r="H983" s="113">
        <f>+IF(AND(OR(F983="",F983=0),OR(G983="",G983=0)),1,IF(AND(OR(F983&lt;=Parámetros!$B$5,F983=0,F983=""),OR(G983&gt;Parámetros!$B$5,G983="",G983=0)),1,IF(AND(F983&gt;Parámetros!$B$5,F983&lt;=Parámetros!$D$5,OR(Listas!G983&gt;Parámetros!$B$5,G983="",G983=0)),1,0)))</f>
        <v>1</v>
      </c>
      <c r="I983" s="113">
        <f>+IF(AND(OR(F983="",F983=0),OR(G983="",G983=0)),1,IF(AND(OR(F983&lt;=Parámetros!$B$8,F983=0,F983=""),OR(G983&gt;Parámetros!$B$8,G983="",G983=0)),1,IF(AND(F983&gt;Parámetros!$B$8,F983&lt;=Parámetros!$D$8,OR(Listas!G983&gt;Parámetros!$B$8,G983="",G983=0)),1,0)))</f>
        <v>1</v>
      </c>
      <c r="J983" s="113">
        <f>IF(H983=1,
IF(AND(OR(F983=0,F983=""),OR(G983=0,G983="")),Parámetros!$D$5-Parámetros!$B$5+1,
IF(AND(OR(F983&lt;=Parámetros!$B$5,F983=0,F983=""),OR(G983&gt;Parámetros!$D$5,G983="",G983=0)),Parámetros!$D$5-Parámetros!$B$5+1,
IF(AND(OR(F983&lt;=Parámetros!$B$5,F983=0,F983=""),G983&lt;=Parámetros!$D$5),IF(OR(G983="",G983=0),Parámetros!$D$5-Parámetros!$B$5+1,G983-Parámetros!$B$5+1),
IF(AND(F983&gt;Parámetros!$B$5,OR(G983&gt;Parámetros!$D$5,G983="",G983=0)),Parámetros!$D$5-F983+1,
IF(AND(F983&gt;Parámetros!$B$5,G983&lt;=Parámetros!$D$5),G983-F983+1))))),0)
-
IF(H983=1,
COUNTIFS('Selección días no hábiles'!A:A,
IF(OR(F983=0,F983="",F983&lt;Parámetros!$B$5),"&gt;="&amp;Parámetros!$B$5,"&gt;="&amp;Listas!F983),
'Selección días no hábiles'!A:A,
IF(OR(G983=0,G983="",G983&gt;=Parámetros!$D$5),"&lt;="&amp;Parámetros!$D$5,"&lt;="&amp;Listas!G983),
'Selección días no hábiles'!C:C,"X"),0)</f>
        <v>43709</v>
      </c>
      <c r="K983" s="113">
        <f>IF(I983=1,
IF(AND(OR(F983=0,F983=""),OR(G983=0,G983="")),Parámetros!$D$8-Parámetros!$B$8+1,
IF(AND(F983&lt;=Parámetros!$B$8,OR(G983&gt;Parámetros!$D$8,G983="",G983=0)),Parámetros!$D$8-Parámetros!$B$8+1,
IF(AND(F983&lt;=Parámetros!$B$8,G983&lt;=Parámetros!$D$8),IF(OR(G983="",G983=0),Parámetros!$D$8-Parámetros!$B$8+1,G983-Parámetros!$B$8+1),
IF(AND(F983&gt;Parámetros!$B$8,OR(G983&gt;Parámetros!$D$8,G983="",G983=0)),Parámetros!$D$8-F983+1,
IF(AND(F983&gt;Parámetros!$B$8,G983&lt;=Parámetros!$D$8),G983-F983+1))))),0)
-
IF(I983=1,
COUNTIFS('Selección días no hábiles'!A:A,
IF(OR(F983=0,F983="",F983&lt;Parámetros!$B$8),"&gt;="&amp;Parámetros!$B$8,"&gt;="&amp;Listas!F983),
'Selección días no hábiles'!A:A,
IF(OR(G983=0,G983="",G983&gt;=Parámetros!$D$8),"&lt;="&amp;Parámetros!$D$8,"&lt;="&amp;Listas!G983),
'Selección días no hábiles'!C:C,"X"),0)</f>
        <v>1</v>
      </c>
    </row>
    <row r="984" spans="1:11">
      <c r="A984" s="23"/>
      <c r="B984" s="152">
        <v>17722404</v>
      </c>
      <c r="C984" s="153" t="s">
        <v>1130</v>
      </c>
      <c r="D984" s="153" t="s">
        <v>2148</v>
      </c>
      <c r="E984" s="154" t="s">
        <v>229</v>
      </c>
      <c r="F984" s="146">
        <v>0</v>
      </c>
      <c r="G984" s="146">
        <v>0</v>
      </c>
      <c r="H984" s="113">
        <f>+IF(AND(OR(F984="",F984=0),OR(G984="",G984=0)),1,IF(AND(OR(F984&lt;=Parámetros!$B$5,F984=0,F984=""),OR(G984&gt;Parámetros!$B$5,G984="",G984=0)),1,IF(AND(F984&gt;Parámetros!$B$5,F984&lt;=Parámetros!$D$5,OR(Listas!G984&gt;Parámetros!$B$5,G984="",G984=0)),1,0)))</f>
        <v>1</v>
      </c>
      <c r="I984" s="113">
        <f>+IF(AND(OR(F984="",F984=0),OR(G984="",G984=0)),1,IF(AND(OR(F984&lt;=Parámetros!$B$8,F984=0,F984=""),OR(G984&gt;Parámetros!$B$8,G984="",G984=0)),1,IF(AND(F984&gt;Parámetros!$B$8,F984&lt;=Parámetros!$D$8,OR(Listas!G984&gt;Parámetros!$B$8,G984="",G984=0)),1,0)))</f>
        <v>1</v>
      </c>
      <c r="J984" s="113">
        <f>IF(H984=1,
IF(AND(OR(F984=0,F984=""),OR(G984=0,G984="")),Parámetros!$D$5-Parámetros!$B$5+1,
IF(AND(OR(F984&lt;=Parámetros!$B$5,F984=0,F984=""),OR(G984&gt;Parámetros!$D$5,G984="",G984=0)),Parámetros!$D$5-Parámetros!$B$5+1,
IF(AND(OR(F984&lt;=Parámetros!$B$5,F984=0,F984=""),G984&lt;=Parámetros!$D$5),IF(OR(G984="",G984=0),Parámetros!$D$5-Parámetros!$B$5+1,G984-Parámetros!$B$5+1),
IF(AND(F984&gt;Parámetros!$B$5,OR(G984&gt;Parámetros!$D$5,G984="",G984=0)),Parámetros!$D$5-F984+1,
IF(AND(F984&gt;Parámetros!$B$5,G984&lt;=Parámetros!$D$5),G984-F984+1))))),0)
-
IF(H984=1,
COUNTIFS('Selección días no hábiles'!A:A,
IF(OR(F984=0,F984="",F984&lt;Parámetros!$B$5),"&gt;="&amp;Parámetros!$B$5,"&gt;="&amp;Listas!F984),
'Selección días no hábiles'!A:A,
IF(OR(G984=0,G984="",G984&gt;=Parámetros!$D$5),"&lt;="&amp;Parámetros!$D$5,"&lt;="&amp;Listas!G984),
'Selección días no hábiles'!C:C,"X"),0)</f>
        <v>43709</v>
      </c>
      <c r="K984" s="113">
        <f>IF(I984=1,
IF(AND(OR(F984=0,F984=""),OR(G984=0,G984="")),Parámetros!$D$8-Parámetros!$B$8+1,
IF(AND(F984&lt;=Parámetros!$B$8,OR(G984&gt;Parámetros!$D$8,G984="",G984=0)),Parámetros!$D$8-Parámetros!$B$8+1,
IF(AND(F984&lt;=Parámetros!$B$8,G984&lt;=Parámetros!$D$8),IF(OR(G984="",G984=0),Parámetros!$D$8-Parámetros!$B$8+1,G984-Parámetros!$B$8+1),
IF(AND(F984&gt;Parámetros!$B$8,OR(G984&gt;Parámetros!$D$8,G984="",G984=0)),Parámetros!$D$8-F984+1,
IF(AND(F984&gt;Parámetros!$B$8,G984&lt;=Parámetros!$D$8),G984-F984+1))))),0)
-
IF(I984=1,
COUNTIFS('Selección días no hábiles'!A:A,
IF(OR(F984=0,F984="",F984&lt;Parámetros!$B$8),"&gt;="&amp;Parámetros!$B$8,"&gt;="&amp;Listas!F984),
'Selección días no hábiles'!A:A,
IF(OR(G984=0,G984="",G984&gt;=Parámetros!$D$8),"&lt;="&amp;Parámetros!$D$8,"&lt;="&amp;Listas!G984),
'Selección días no hábiles'!C:C,"X"),0)</f>
        <v>1</v>
      </c>
    </row>
    <row r="985" spans="1:11">
      <c r="A985" s="23"/>
      <c r="B985" s="152">
        <v>12348758</v>
      </c>
      <c r="C985" s="153" t="s">
        <v>789</v>
      </c>
      <c r="D985" s="153" t="s">
        <v>2149</v>
      </c>
      <c r="E985" s="154" t="s">
        <v>229</v>
      </c>
      <c r="F985" s="146">
        <v>0</v>
      </c>
      <c r="G985" s="146">
        <v>0</v>
      </c>
      <c r="H985" s="113">
        <f>+IF(AND(OR(F985="",F985=0),OR(G985="",G985=0)),1,IF(AND(OR(F985&lt;=Parámetros!$B$5,F985=0,F985=""),OR(G985&gt;Parámetros!$B$5,G985="",G985=0)),1,IF(AND(F985&gt;Parámetros!$B$5,F985&lt;=Parámetros!$D$5,OR(Listas!G985&gt;Parámetros!$B$5,G985="",G985=0)),1,0)))</f>
        <v>1</v>
      </c>
      <c r="I985" s="113">
        <f>+IF(AND(OR(F985="",F985=0),OR(G985="",G985=0)),1,IF(AND(OR(F985&lt;=Parámetros!$B$8,F985=0,F985=""),OR(G985&gt;Parámetros!$B$8,G985="",G985=0)),1,IF(AND(F985&gt;Parámetros!$B$8,F985&lt;=Parámetros!$D$8,OR(Listas!G985&gt;Parámetros!$B$8,G985="",G985=0)),1,0)))</f>
        <v>1</v>
      </c>
      <c r="J985" s="113">
        <f>IF(H985=1,
IF(AND(OR(F985=0,F985=""),OR(G985=0,G985="")),Parámetros!$D$5-Parámetros!$B$5+1,
IF(AND(OR(F985&lt;=Parámetros!$B$5,F985=0,F985=""),OR(G985&gt;Parámetros!$D$5,G985="",G985=0)),Parámetros!$D$5-Parámetros!$B$5+1,
IF(AND(OR(F985&lt;=Parámetros!$B$5,F985=0,F985=""),G985&lt;=Parámetros!$D$5),IF(OR(G985="",G985=0),Parámetros!$D$5-Parámetros!$B$5+1,G985-Parámetros!$B$5+1),
IF(AND(F985&gt;Parámetros!$B$5,OR(G985&gt;Parámetros!$D$5,G985="",G985=0)),Parámetros!$D$5-F985+1,
IF(AND(F985&gt;Parámetros!$B$5,G985&lt;=Parámetros!$D$5),G985-F985+1))))),0)
-
IF(H985=1,
COUNTIFS('Selección días no hábiles'!A:A,
IF(OR(F985=0,F985="",F985&lt;Parámetros!$B$5),"&gt;="&amp;Parámetros!$B$5,"&gt;="&amp;Listas!F985),
'Selección días no hábiles'!A:A,
IF(OR(G985=0,G985="",G985&gt;=Parámetros!$D$5),"&lt;="&amp;Parámetros!$D$5,"&lt;="&amp;Listas!G985),
'Selección días no hábiles'!C:C,"X"),0)</f>
        <v>43709</v>
      </c>
      <c r="K985" s="113">
        <f>IF(I985=1,
IF(AND(OR(F985=0,F985=""),OR(G985=0,G985="")),Parámetros!$D$8-Parámetros!$B$8+1,
IF(AND(F985&lt;=Parámetros!$B$8,OR(G985&gt;Parámetros!$D$8,G985="",G985=0)),Parámetros!$D$8-Parámetros!$B$8+1,
IF(AND(F985&lt;=Parámetros!$B$8,G985&lt;=Parámetros!$D$8),IF(OR(G985="",G985=0),Parámetros!$D$8-Parámetros!$B$8+1,G985-Parámetros!$B$8+1),
IF(AND(F985&gt;Parámetros!$B$8,OR(G985&gt;Parámetros!$D$8,G985="",G985=0)),Parámetros!$D$8-F985+1,
IF(AND(F985&gt;Parámetros!$B$8,G985&lt;=Parámetros!$D$8),G985-F985+1))))),0)
-
IF(I985=1,
COUNTIFS('Selección días no hábiles'!A:A,
IF(OR(F985=0,F985="",F985&lt;Parámetros!$B$8),"&gt;="&amp;Parámetros!$B$8,"&gt;="&amp;Listas!F985),
'Selección días no hábiles'!A:A,
IF(OR(G985=0,G985="",G985&gt;=Parámetros!$D$8),"&lt;="&amp;Parámetros!$D$8,"&lt;="&amp;Listas!G985),
'Selección días no hábiles'!C:C,"X"),0)</f>
        <v>1</v>
      </c>
    </row>
    <row r="986" spans="1:11">
      <c r="A986" s="23"/>
      <c r="B986" s="152">
        <v>33624344</v>
      </c>
      <c r="C986" s="153" t="s">
        <v>1131</v>
      </c>
      <c r="D986" s="153" t="s">
        <v>2150</v>
      </c>
      <c r="E986" s="154" t="s">
        <v>229</v>
      </c>
      <c r="F986" s="146">
        <v>0</v>
      </c>
      <c r="G986" s="146">
        <v>0</v>
      </c>
      <c r="H986" s="113">
        <f>+IF(AND(OR(F986="",F986=0),OR(G986="",G986=0)),1,IF(AND(OR(F986&lt;=Parámetros!$B$5,F986=0,F986=""),OR(G986&gt;Parámetros!$B$5,G986="",G986=0)),1,IF(AND(F986&gt;Parámetros!$B$5,F986&lt;=Parámetros!$D$5,OR(Listas!G986&gt;Parámetros!$B$5,G986="",G986=0)),1,0)))</f>
        <v>1</v>
      </c>
      <c r="I986" s="113">
        <f>+IF(AND(OR(F986="",F986=0),OR(G986="",G986=0)),1,IF(AND(OR(F986&lt;=Parámetros!$B$8,F986=0,F986=""),OR(G986&gt;Parámetros!$B$8,G986="",G986=0)),1,IF(AND(F986&gt;Parámetros!$B$8,F986&lt;=Parámetros!$D$8,OR(Listas!G986&gt;Parámetros!$B$8,G986="",G986=0)),1,0)))</f>
        <v>1</v>
      </c>
      <c r="J986" s="113">
        <f>IF(H986=1,
IF(AND(OR(F986=0,F986=""),OR(G986=0,G986="")),Parámetros!$D$5-Parámetros!$B$5+1,
IF(AND(OR(F986&lt;=Parámetros!$B$5,F986=0,F986=""),OR(G986&gt;Parámetros!$D$5,G986="",G986=0)),Parámetros!$D$5-Parámetros!$B$5+1,
IF(AND(OR(F986&lt;=Parámetros!$B$5,F986=0,F986=""),G986&lt;=Parámetros!$D$5),IF(OR(G986="",G986=0),Parámetros!$D$5-Parámetros!$B$5+1,G986-Parámetros!$B$5+1),
IF(AND(F986&gt;Parámetros!$B$5,OR(G986&gt;Parámetros!$D$5,G986="",G986=0)),Parámetros!$D$5-F986+1,
IF(AND(F986&gt;Parámetros!$B$5,G986&lt;=Parámetros!$D$5),G986-F986+1))))),0)
-
IF(H986=1,
COUNTIFS('Selección días no hábiles'!A:A,
IF(OR(F986=0,F986="",F986&lt;Parámetros!$B$5),"&gt;="&amp;Parámetros!$B$5,"&gt;="&amp;Listas!F986),
'Selección días no hábiles'!A:A,
IF(OR(G986=0,G986="",G986&gt;=Parámetros!$D$5),"&lt;="&amp;Parámetros!$D$5,"&lt;="&amp;Listas!G986),
'Selección días no hábiles'!C:C,"X"),0)</f>
        <v>43709</v>
      </c>
      <c r="K986" s="113">
        <f>IF(I986=1,
IF(AND(OR(F986=0,F986=""),OR(G986=0,G986="")),Parámetros!$D$8-Parámetros!$B$8+1,
IF(AND(F986&lt;=Parámetros!$B$8,OR(G986&gt;Parámetros!$D$8,G986="",G986=0)),Parámetros!$D$8-Parámetros!$B$8+1,
IF(AND(F986&lt;=Parámetros!$B$8,G986&lt;=Parámetros!$D$8),IF(OR(G986="",G986=0),Parámetros!$D$8-Parámetros!$B$8+1,G986-Parámetros!$B$8+1),
IF(AND(F986&gt;Parámetros!$B$8,OR(G986&gt;Parámetros!$D$8,G986="",G986=0)),Parámetros!$D$8-F986+1,
IF(AND(F986&gt;Parámetros!$B$8,G986&lt;=Parámetros!$D$8),G986-F986+1))))),0)
-
IF(I986=1,
COUNTIFS('Selección días no hábiles'!A:A,
IF(OR(F986=0,F986="",F986&lt;Parámetros!$B$8),"&gt;="&amp;Parámetros!$B$8,"&gt;="&amp;Listas!F986),
'Selección días no hábiles'!A:A,
IF(OR(G986=0,G986="",G986&gt;=Parámetros!$D$8),"&lt;="&amp;Parámetros!$D$8,"&lt;="&amp;Listas!G986),
'Selección días no hábiles'!C:C,"X"),0)</f>
        <v>1</v>
      </c>
    </row>
    <row r="987" spans="1:11">
      <c r="A987" s="23"/>
      <c r="B987" s="152">
        <v>31341307</v>
      </c>
      <c r="C987" s="153" t="s">
        <v>393</v>
      </c>
      <c r="D987" s="153" t="s">
        <v>1416</v>
      </c>
      <c r="E987" s="154" t="s">
        <v>229</v>
      </c>
      <c r="F987" s="146">
        <v>0</v>
      </c>
      <c r="G987" s="146">
        <v>0</v>
      </c>
      <c r="H987" s="113">
        <f>+IF(AND(OR(F987="",F987=0),OR(G987="",G987=0)),1,IF(AND(OR(F987&lt;=Parámetros!$B$5,F987=0,F987=""),OR(G987&gt;Parámetros!$B$5,G987="",G987=0)),1,IF(AND(F987&gt;Parámetros!$B$5,F987&lt;=Parámetros!$D$5,OR(Listas!G987&gt;Parámetros!$B$5,G987="",G987=0)),1,0)))</f>
        <v>1</v>
      </c>
      <c r="I987" s="113">
        <f>+IF(AND(OR(F987="",F987=0),OR(G987="",G987=0)),1,IF(AND(OR(F987&lt;=Parámetros!$B$8,F987=0,F987=""),OR(G987&gt;Parámetros!$B$8,G987="",G987=0)),1,IF(AND(F987&gt;Parámetros!$B$8,F987&lt;=Parámetros!$D$8,OR(Listas!G987&gt;Parámetros!$B$8,G987="",G987=0)),1,0)))</f>
        <v>1</v>
      </c>
      <c r="J987" s="113">
        <f>IF(H987=1,
IF(AND(OR(F987=0,F987=""),OR(G987=0,G987="")),Parámetros!$D$5-Parámetros!$B$5+1,
IF(AND(OR(F987&lt;=Parámetros!$B$5,F987=0,F987=""),OR(G987&gt;Parámetros!$D$5,G987="",G987=0)),Parámetros!$D$5-Parámetros!$B$5+1,
IF(AND(OR(F987&lt;=Parámetros!$B$5,F987=0,F987=""),G987&lt;=Parámetros!$D$5),IF(OR(G987="",G987=0),Parámetros!$D$5-Parámetros!$B$5+1,G987-Parámetros!$B$5+1),
IF(AND(F987&gt;Parámetros!$B$5,OR(G987&gt;Parámetros!$D$5,G987="",G987=0)),Parámetros!$D$5-F987+1,
IF(AND(F987&gt;Parámetros!$B$5,G987&lt;=Parámetros!$D$5),G987-F987+1))))),0)
-
IF(H987=1,
COUNTIFS('Selección días no hábiles'!A:A,
IF(OR(F987=0,F987="",F987&lt;Parámetros!$B$5),"&gt;="&amp;Parámetros!$B$5,"&gt;="&amp;Listas!F987),
'Selección días no hábiles'!A:A,
IF(OR(G987=0,G987="",G987&gt;=Parámetros!$D$5),"&lt;="&amp;Parámetros!$D$5,"&lt;="&amp;Listas!G987),
'Selección días no hábiles'!C:C,"X"),0)</f>
        <v>43709</v>
      </c>
      <c r="K987" s="113">
        <f>IF(I987=1,
IF(AND(OR(F987=0,F987=""),OR(G987=0,G987="")),Parámetros!$D$8-Parámetros!$B$8+1,
IF(AND(F987&lt;=Parámetros!$B$8,OR(G987&gt;Parámetros!$D$8,G987="",G987=0)),Parámetros!$D$8-Parámetros!$B$8+1,
IF(AND(F987&lt;=Parámetros!$B$8,G987&lt;=Parámetros!$D$8),IF(OR(G987="",G987=0),Parámetros!$D$8-Parámetros!$B$8+1,G987-Parámetros!$B$8+1),
IF(AND(F987&gt;Parámetros!$B$8,OR(G987&gt;Parámetros!$D$8,G987="",G987=0)),Parámetros!$D$8-F987+1,
IF(AND(F987&gt;Parámetros!$B$8,G987&lt;=Parámetros!$D$8),G987-F987+1))))),0)
-
IF(I987=1,
COUNTIFS('Selección días no hábiles'!A:A,
IF(OR(F987=0,F987="",F987&lt;Parámetros!$B$8),"&gt;="&amp;Parámetros!$B$8,"&gt;="&amp;Listas!F987),
'Selección días no hábiles'!A:A,
IF(OR(G987=0,G987="",G987&gt;=Parámetros!$D$8),"&lt;="&amp;Parámetros!$D$8,"&lt;="&amp;Listas!G987),
'Selección días no hábiles'!C:C,"X"),0)</f>
        <v>1</v>
      </c>
    </row>
    <row r="988" spans="1:11">
      <c r="A988" s="23"/>
      <c r="B988" s="152">
        <v>34656878</v>
      </c>
      <c r="C988" s="153" t="s">
        <v>1132</v>
      </c>
      <c r="D988" s="153" t="s">
        <v>90</v>
      </c>
      <c r="E988" s="154" t="s">
        <v>229</v>
      </c>
      <c r="F988" s="146">
        <v>0</v>
      </c>
      <c r="G988" s="146">
        <v>0</v>
      </c>
      <c r="H988" s="113">
        <f>+IF(AND(OR(F988="",F988=0),OR(G988="",G988=0)),1,IF(AND(OR(F988&lt;=Parámetros!$B$5,F988=0,F988=""),OR(G988&gt;Parámetros!$B$5,G988="",G988=0)),1,IF(AND(F988&gt;Parámetros!$B$5,F988&lt;=Parámetros!$D$5,OR(Listas!G988&gt;Parámetros!$B$5,G988="",G988=0)),1,0)))</f>
        <v>1</v>
      </c>
      <c r="I988" s="113">
        <f>+IF(AND(OR(F988="",F988=0),OR(G988="",G988=0)),1,IF(AND(OR(F988&lt;=Parámetros!$B$8,F988=0,F988=""),OR(G988&gt;Parámetros!$B$8,G988="",G988=0)),1,IF(AND(F988&gt;Parámetros!$B$8,F988&lt;=Parámetros!$D$8,OR(Listas!G988&gt;Parámetros!$B$8,G988="",G988=0)),1,0)))</f>
        <v>1</v>
      </c>
      <c r="J988" s="113">
        <f>IF(H988=1,
IF(AND(OR(F988=0,F988=""),OR(G988=0,G988="")),Parámetros!$D$5-Parámetros!$B$5+1,
IF(AND(OR(F988&lt;=Parámetros!$B$5,F988=0,F988=""),OR(G988&gt;Parámetros!$D$5,G988="",G988=0)),Parámetros!$D$5-Parámetros!$B$5+1,
IF(AND(OR(F988&lt;=Parámetros!$B$5,F988=0,F988=""),G988&lt;=Parámetros!$D$5),IF(OR(G988="",G988=0),Parámetros!$D$5-Parámetros!$B$5+1,G988-Parámetros!$B$5+1),
IF(AND(F988&gt;Parámetros!$B$5,OR(G988&gt;Parámetros!$D$5,G988="",G988=0)),Parámetros!$D$5-F988+1,
IF(AND(F988&gt;Parámetros!$B$5,G988&lt;=Parámetros!$D$5),G988-F988+1))))),0)
-
IF(H988=1,
COUNTIFS('Selección días no hábiles'!A:A,
IF(OR(F988=0,F988="",F988&lt;Parámetros!$B$5),"&gt;="&amp;Parámetros!$B$5,"&gt;="&amp;Listas!F988),
'Selección días no hábiles'!A:A,
IF(OR(G988=0,G988="",G988&gt;=Parámetros!$D$5),"&lt;="&amp;Parámetros!$D$5,"&lt;="&amp;Listas!G988),
'Selección días no hábiles'!C:C,"X"),0)</f>
        <v>43709</v>
      </c>
      <c r="K988" s="113">
        <f>IF(I988=1,
IF(AND(OR(F988=0,F988=""),OR(G988=0,G988="")),Parámetros!$D$8-Parámetros!$B$8+1,
IF(AND(F988&lt;=Parámetros!$B$8,OR(G988&gt;Parámetros!$D$8,G988="",G988=0)),Parámetros!$D$8-Parámetros!$B$8+1,
IF(AND(F988&lt;=Parámetros!$B$8,G988&lt;=Parámetros!$D$8),IF(OR(G988="",G988=0),Parámetros!$D$8-Parámetros!$B$8+1,G988-Parámetros!$B$8+1),
IF(AND(F988&gt;Parámetros!$B$8,OR(G988&gt;Parámetros!$D$8,G988="",G988=0)),Parámetros!$D$8-F988+1,
IF(AND(F988&gt;Parámetros!$B$8,G988&lt;=Parámetros!$D$8),G988-F988+1))))),0)
-
IF(I988=1,
COUNTIFS('Selección días no hábiles'!A:A,
IF(OR(F988=0,F988="",F988&lt;Parámetros!$B$8),"&gt;="&amp;Parámetros!$B$8,"&gt;="&amp;Listas!F988),
'Selección días no hábiles'!A:A,
IF(OR(G988=0,G988="",G988&gt;=Parámetros!$D$8),"&lt;="&amp;Parámetros!$D$8,"&lt;="&amp;Listas!G988),
'Selección días no hábiles'!C:C,"X"),0)</f>
        <v>1</v>
      </c>
    </row>
    <row r="989" spans="1:11">
      <c r="A989" s="23"/>
      <c r="B989" s="152">
        <v>27335436</v>
      </c>
      <c r="C989" s="153" t="s">
        <v>1133</v>
      </c>
      <c r="D989" s="153" t="s">
        <v>2151</v>
      </c>
      <c r="E989" s="154" t="s">
        <v>229</v>
      </c>
      <c r="F989" s="146">
        <v>0</v>
      </c>
      <c r="G989" s="146">
        <v>0</v>
      </c>
      <c r="H989" s="113">
        <f>+IF(AND(OR(F989="",F989=0),OR(G989="",G989=0)),1,IF(AND(OR(F989&lt;=Parámetros!$B$5,F989=0,F989=""),OR(G989&gt;Parámetros!$B$5,G989="",G989=0)),1,IF(AND(F989&gt;Parámetros!$B$5,F989&lt;=Parámetros!$D$5,OR(Listas!G989&gt;Parámetros!$B$5,G989="",G989=0)),1,0)))</f>
        <v>1</v>
      </c>
      <c r="I989" s="113">
        <f>+IF(AND(OR(F989="",F989=0),OR(G989="",G989=0)),1,IF(AND(OR(F989&lt;=Parámetros!$B$8,F989=0,F989=""),OR(G989&gt;Parámetros!$B$8,G989="",G989=0)),1,IF(AND(F989&gt;Parámetros!$B$8,F989&lt;=Parámetros!$D$8,OR(Listas!G989&gt;Parámetros!$B$8,G989="",G989=0)),1,0)))</f>
        <v>1</v>
      </c>
      <c r="J989" s="113">
        <f>IF(H989=1,
IF(AND(OR(F989=0,F989=""),OR(G989=0,G989="")),Parámetros!$D$5-Parámetros!$B$5+1,
IF(AND(OR(F989&lt;=Parámetros!$B$5,F989=0,F989=""),OR(G989&gt;Parámetros!$D$5,G989="",G989=0)),Parámetros!$D$5-Parámetros!$B$5+1,
IF(AND(OR(F989&lt;=Parámetros!$B$5,F989=0,F989=""),G989&lt;=Parámetros!$D$5),IF(OR(G989="",G989=0),Parámetros!$D$5-Parámetros!$B$5+1,G989-Parámetros!$B$5+1),
IF(AND(F989&gt;Parámetros!$B$5,OR(G989&gt;Parámetros!$D$5,G989="",G989=0)),Parámetros!$D$5-F989+1,
IF(AND(F989&gt;Parámetros!$B$5,G989&lt;=Parámetros!$D$5),G989-F989+1))))),0)
-
IF(H989=1,
COUNTIFS('Selección días no hábiles'!A:A,
IF(OR(F989=0,F989="",F989&lt;Parámetros!$B$5),"&gt;="&amp;Parámetros!$B$5,"&gt;="&amp;Listas!F989),
'Selección días no hábiles'!A:A,
IF(OR(G989=0,G989="",G989&gt;=Parámetros!$D$5),"&lt;="&amp;Parámetros!$D$5,"&lt;="&amp;Listas!G989),
'Selección días no hábiles'!C:C,"X"),0)</f>
        <v>43709</v>
      </c>
      <c r="K989" s="113">
        <f>IF(I989=1,
IF(AND(OR(F989=0,F989=""),OR(G989=0,G989="")),Parámetros!$D$8-Parámetros!$B$8+1,
IF(AND(F989&lt;=Parámetros!$B$8,OR(G989&gt;Parámetros!$D$8,G989="",G989=0)),Parámetros!$D$8-Parámetros!$B$8+1,
IF(AND(F989&lt;=Parámetros!$B$8,G989&lt;=Parámetros!$D$8),IF(OR(G989="",G989=0),Parámetros!$D$8-Parámetros!$B$8+1,G989-Parámetros!$B$8+1),
IF(AND(F989&gt;Parámetros!$B$8,OR(G989&gt;Parámetros!$D$8,G989="",G989=0)),Parámetros!$D$8-F989+1,
IF(AND(F989&gt;Parámetros!$B$8,G989&lt;=Parámetros!$D$8),G989-F989+1))))),0)
-
IF(I989=1,
COUNTIFS('Selección días no hábiles'!A:A,
IF(OR(F989=0,F989="",F989&lt;Parámetros!$B$8),"&gt;="&amp;Parámetros!$B$8,"&gt;="&amp;Listas!F989),
'Selección días no hábiles'!A:A,
IF(OR(G989=0,G989="",G989&gt;=Parámetros!$D$8),"&lt;="&amp;Parámetros!$D$8,"&lt;="&amp;Listas!G989),
'Selección días no hábiles'!C:C,"X"),0)</f>
        <v>1</v>
      </c>
    </row>
    <row r="990" spans="1:11">
      <c r="A990" s="23"/>
      <c r="B990" s="152">
        <v>28074660</v>
      </c>
      <c r="C990" s="153" t="s">
        <v>1133</v>
      </c>
      <c r="D990" s="153" t="s">
        <v>2152</v>
      </c>
      <c r="E990" s="154" t="s">
        <v>229</v>
      </c>
      <c r="F990" s="146">
        <v>0</v>
      </c>
      <c r="G990" s="146">
        <v>0</v>
      </c>
      <c r="H990" s="113">
        <f>+IF(AND(OR(F990="",F990=0),OR(G990="",G990=0)),1,IF(AND(OR(F990&lt;=Parámetros!$B$5,F990=0,F990=""),OR(G990&gt;Parámetros!$B$5,G990="",G990=0)),1,IF(AND(F990&gt;Parámetros!$B$5,F990&lt;=Parámetros!$D$5,OR(Listas!G990&gt;Parámetros!$B$5,G990="",G990=0)),1,0)))</f>
        <v>1</v>
      </c>
      <c r="I990" s="113">
        <f>+IF(AND(OR(F990="",F990=0),OR(G990="",G990=0)),1,IF(AND(OR(F990&lt;=Parámetros!$B$8,F990=0,F990=""),OR(G990&gt;Parámetros!$B$8,G990="",G990=0)),1,IF(AND(F990&gt;Parámetros!$B$8,F990&lt;=Parámetros!$D$8,OR(Listas!G990&gt;Parámetros!$B$8,G990="",G990=0)),1,0)))</f>
        <v>1</v>
      </c>
      <c r="J990" s="113">
        <f>IF(H990=1,
IF(AND(OR(F990=0,F990=""),OR(G990=0,G990="")),Parámetros!$D$5-Parámetros!$B$5+1,
IF(AND(OR(F990&lt;=Parámetros!$B$5,F990=0,F990=""),OR(G990&gt;Parámetros!$D$5,G990="",G990=0)),Parámetros!$D$5-Parámetros!$B$5+1,
IF(AND(OR(F990&lt;=Parámetros!$B$5,F990=0,F990=""),G990&lt;=Parámetros!$D$5),IF(OR(G990="",G990=0),Parámetros!$D$5-Parámetros!$B$5+1,G990-Parámetros!$B$5+1),
IF(AND(F990&gt;Parámetros!$B$5,OR(G990&gt;Parámetros!$D$5,G990="",G990=0)),Parámetros!$D$5-F990+1,
IF(AND(F990&gt;Parámetros!$B$5,G990&lt;=Parámetros!$D$5),G990-F990+1))))),0)
-
IF(H990=1,
COUNTIFS('Selección días no hábiles'!A:A,
IF(OR(F990=0,F990="",F990&lt;Parámetros!$B$5),"&gt;="&amp;Parámetros!$B$5,"&gt;="&amp;Listas!F990),
'Selección días no hábiles'!A:A,
IF(OR(G990=0,G990="",G990&gt;=Parámetros!$D$5),"&lt;="&amp;Parámetros!$D$5,"&lt;="&amp;Listas!G990),
'Selección días no hábiles'!C:C,"X"),0)</f>
        <v>43709</v>
      </c>
      <c r="K990" s="113">
        <f>IF(I990=1,
IF(AND(OR(F990=0,F990=""),OR(G990=0,G990="")),Parámetros!$D$8-Parámetros!$B$8+1,
IF(AND(F990&lt;=Parámetros!$B$8,OR(G990&gt;Parámetros!$D$8,G990="",G990=0)),Parámetros!$D$8-Parámetros!$B$8+1,
IF(AND(F990&lt;=Parámetros!$B$8,G990&lt;=Parámetros!$D$8),IF(OR(G990="",G990=0),Parámetros!$D$8-Parámetros!$B$8+1,G990-Parámetros!$B$8+1),
IF(AND(F990&gt;Parámetros!$B$8,OR(G990&gt;Parámetros!$D$8,G990="",G990=0)),Parámetros!$D$8-F990+1,
IF(AND(F990&gt;Parámetros!$B$8,G990&lt;=Parámetros!$D$8),G990-F990+1))))),0)
-
IF(I990=1,
COUNTIFS('Selección días no hábiles'!A:A,
IF(OR(F990=0,F990="",F990&lt;Parámetros!$B$8),"&gt;="&amp;Parámetros!$B$8,"&gt;="&amp;Listas!F990),
'Selección días no hábiles'!A:A,
IF(OR(G990=0,G990="",G990&gt;=Parámetros!$D$8),"&lt;="&amp;Parámetros!$D$8,"&lt;="&amp;Listas!G990),
'Selección días no hábiles'!C:C,"X"),0)</f>
        <v>1</v>
      </c>
    </row>
    <row r="991" spans="1:11">
      <c r="A991" s="23"/>
      <c r="B991" s="152">
        <v>27394894</v>
      </c>
      <c r="C991" s="153" t="s">
        <v>1134</v>
      </c>
      <c r="D991" s="153" t="s">
        <v>2153</v>
      </c>
      <c r="E991" s="154" t="s">
        <v>229</v>
      </c>
      <c r="F991" s="146">
        <v>0</v>
      </c>
      <c r="G991" s="146">
        <v>0</v>
      </c>
      <c r="H991" s="113">
        <f>+IF(AND(OR(F991="",F991=0),OR(G991="",G991=0)),1,IF(AND(OR(F991&lt;=Parámetros!$B$5,F991=0,F991=""),OR(G991&gt;Parámetros!$B$5,G991="",G991=0)),1,IF(AND(F991&gt;Parámetros!$B$5,F991&lt;=Parámetros!$D$5,OR(Listas!G991&gt;Parámetros!$B$5,G991="",G991=0)),1,0)))</f>
        <v>1</v>
      </c>
      <c r="I991" s="113">
        <f>+IF(AND(OR(F991="",F991=0),OR(G991="",G991=0)),1,IF(AND(OR(F991&lt;=Parámetros!$B$8,F991=0,F991=""),OR(G991&gt;Parámetros!$B$8,G991="",G991=0)),1,IF(AND(F991&gt;Parámetros!$B$8,F991&lt;=Parámetros!$D$8,OR(Listas!G991&gt;Parámetros!$B$8,G991="",G991=0)),1,0)))</f>
        <v>1</v>
      </c>
      <c r="J991" s="113">
        <f>IF(H991=1,
IF(AND(OR(F991=0,F991=""),OR(G991=0,G991="")),Parámetros!$D$5-Parámetros!$B$5+1,
IF(AND(OR(F991&lt;=Parámetros!$B$5,F991=0,F991=""),OR(G991&gt;Parámetros!$D$5,G991="",G991=0)),Parámetros!$D$5-Parámetros!$B$5+1,
IF(AND(OR(F991&lt;=Parámetros!$B$5,F991=0,F991=""),G991&lt;=Parámetros!$D$5),IF(OR(G991="",G991=0),Parámetros!$D$5-Parámetros!$B$5+1,G991-Parámetros!$B$5+1),
IF(AND(F991&gt;Parámetros!$B$5,OR(G991&gt;Parámetros!$D$5,G991="",G991=0)),Parámetros!$D$5-F991+1,
IF(AND(F991&gt;Parámetros!$B$5,G991&lt;=Parámetros!$D$5),G991-F991+1))))),0)
-
IF(H991=1,
COUNTIFS('Selección días no hábiles'!A:A,
IF(OR(F991=0,F991="",F991&lt;Parámetros!$B$5),"&gt;="&amp;Parámetros!$B$5,"&gt;="&amp;Listas!F991),
'Selección días no hábiles'!A:A,
IF(OR(G991=0,G991="",G991&gt;=Parámetros!$D$5),"&lt;="&amp;Parámetros!$D$5,"&lt;="&amp;Listas!G991),
'Selección días no hábiles'!C:C,"X"),0)</f>
        <v>43709</v>
      </c>
      <c r="K991" s="113">
        <f>IF(I991=1,
IF(AND(OR(F991=0,F991=""),OR(G991=0,G991="")),Parámetros!$D$8-Parámetros!$B$8+1,
IF(AND(F991&lt;=Parámetros!$B$8,OR(G991&gt;Parámetros!$D$8,G991="",G991=0)),Parámetros!$D$8-Parámetros!$B$8+1,
IF(AND(F991&lt;=Parámetros!$B$8,G991&lt;=Parámetros!$D$8),IF(OR(G991="",G991=0),Parámetros!$D$8-Parámetros!$B$8+1,G991-Parámetros!$B$8+1),
IF(AND(F991&gt;Parámetros!$B$8,OR(G991&gt;Parámetros!$D$8,G991="",G991=0)),Parámetros!$D$8-F991+1,
IF(AND(F991&gt;Parámetros!$B$8,G991&lt;=Parámetros!$D$8),G991-F991+1))))),0)
-
IF(I991=1,
COUNTIFS('Selección días no hábiles'!A:A,
IF(OR(F991=0,F991="",F991&lt;Parámetros!$B$8),"&gt;="&amp;Parámetros!$B$8,"&gt;="&amp;Listas!F991),
'Selección días no hábiles'!A:A,
IF(OR(G991=0,G991="",G991&gt;=Parámetros!$D$8),"&lt;="&amp;Parámetros!$D$8,"&lt;="&amp;Listas!G991),
'Selección días no hábiles'!C:C,"X"),0)</f>
        <v>1</v>
      </c>
    </row>
    <row r="992" spans="1:11">
      <c r="A992" s="23"/>
      <c r="B992" s="152">
        <v>6658588</v>
      </c>
      <c r="C992" s="153" t="s">
        <v>1135</v>
      </c>
      <c r="D992" s="153" t="s">
        <v>2154</v>
      </c>
      <c r="E992" s="154" t="s">
        <v>229</v>
      </c>
      <c r="F992" s="146">
        <v>0</v>
      </c>
      <c r="G992" s="146">
        <v>0</v>
      </c>
      <c r="H992" s="113">
        <f>+IF(AND(OR(F992="",F992=0),OR(G992="",G992=0)),1,IF(AND(OR(F992&lt;=Parámetros!$B$5,F992=0,F992=""),OR(G992&gt;Parámetros!$B$5,G992="",G992=0)),1,IF(AND(F992&gt;Parámetros!$B$5,F992&lt;=Parámetros!$D$5,OR(Listas!G992&gt;Parámetros!$B$5,G992="",G992=0)),1,0)))</f>
        <v>1</v>
      </c>
      <c r="I992" s="113">
        <f>+IF(AND(OR(F992="",F992=0),OR(G992="",G992=0)),1,IF(AND(OR(F992&lt;=Parámetros!$B$8,F992=0,F992=""),OR(G992&gt;Parámetros!$B$8,G992="",G992=0)),1,IF(AND(F992&gt;Parámetros!$B$8,F992&lt;=Parámetros!$D$8,OR(Listas!G992&gt;Parámetros!$B$8,G992="",G992=0)),1,0)))</f>
        <v>1</v>
      </c>
      <c r="J992" s="113">
        <f>IF(H992=1,
IF(AND(OR(F992=0,F992=""),OR(G992=0,G992="")),Parámetros!$D$5-Parámetros!$B$5+1,
IF(AND(OR(F992&lt;=Parámetros!$B$5,F992=0,F992=""),OR(G992&gt;Parámetros!$D$5,G992="",G992=0)),Parámetros!$D$5-Parámetros!$B$5+1,
IF(AND(OR(F992&lt;=Parámetros!$B$5,F992=0,F992=""),G992&lt;=Parámetros!$D$5),IF(OR(G992="",G992=0),Parámetros!$D$5-Parámetros!$B$5+1,G992-Parámetros!$B$5+1),
IF(AND(F992&gt;Parámetros!$B$5,OR(G992&gt;Parámetros!$D$5,G992="",G992=0)),Parámetros!$D$5-F992+1,
IF(AND(F992&gt;Parámetros!$B$5,G992&lt;=Parámetros!$D$5),G992-F992+1))))),0)
-
IF(H992=1,
COUNTIFS('Selección días no hábiles'!A:A,
IF(OR(F992=0,F992="",F992&lt;Parámetros!$B$5),"&gt;="&amp;Parámetros!$B$5,"&gt;="&amp;Listas!F992),
'Selección días no hábiles'!A:A,
IF(OR(G992=0,G992="",G992&gt;=Parámetros!$D$5),"&lt;="&amp;Parámetros!$D$5,"&lt;="&amp;Listas!G992),
'Selección días no hábiles'!C:C,"X"),0)</f>
        <v>43709</v>
      </c>
      <c r="K992" s="113">
        <f>IF(I992=1,
IF(AND(OR(F992=0,F992=""),OR(G992=0,G992="")),Parámetros!$D$8-Parámetros!$B$8+1,
IF(AND(F992&lt;=Parámetros!$B$8,OR(G992&gt;Parámetros!$D$8,G992="",G992=0)),Parámetros!$D$8-Parámetros!$B$8+1,
IF(AND(F992&lt;=Parámetros!$B$8,G992&lt;=Parámetros!$D$8),IF(OR(G992="",G992=0),Parámetros!$D$8-Parámetros!$B$8+1,G992-Parámetros!$B$8+1),
IF(AND(F992&gt;Parámetros!$B$8,OR(G992&gt;Parámetros!$D$8,G992="",G992=0)),Parámetros!$D$8-F992+1,
IF(AND(F992&gt;Parámetros!$B$8,G992&lt;=Parámetros!$D$8),G992-F992+1))))),0)
-
IF(I992=1,
COUNTIFS('Selección días no hábiles'!A:A,
IF(OR(F992=0,F992="",F992&lt;Parámetros!$B$8),"&gt;="&amp;Parámetros!$B$8,"&gt;="&amp;Listas!F992),
'Selección días no hábiles'!A:A,
IF(OR(G992=0,G992="",G992&gt;=Parámetros!$D$8),"&lt;="&amp;Parámetros!$D$8,"&lt;="&amp;Listas!G992),
'Selección días no hábiles'!C:C,"X"),0)</f>
        <v>1</v>
      </c>
    </row>
    <row r="993" spans="1:11">
      <c r="A993" s="23"/>
      <c r="B993" s="152">
        <v>13839434</v>
      </c>
      <c r="C993" s="153" t="s">
        <v>1136</v>
      </c>
      <c r="D993" s="153" t="s">
        <v>2155</v>
      </c>
      <c r="E993" s="154" t="s">
        <v>229</v>
      </c>
      <c r="F993" s="146">
        <v>0</v>
      </c>
      <c r="G993" s="146">
        <v>0</v>
      </c>
      <c r="H993" s="113">
        <f>+IF(AND(OR(F993="",F993=0),OR(G993="",G993=0)),1,IF(AND(OR(F993&lt;=Parámetros!$B$5,F993=0,F993=""),OR(G993&gt;Parámetros!$B$5,G993="",G993=0)),1,IF(AND(F993&gt;Parámetros!$B$5,F993&lt;=Parámetros!$D$5,OR(Listas!G993&gt;Parámetros!$B$5,G993="",G993=0)),1,0)))</f>
        <v>1</v>
      </c>
      <c r="I993" s="113">
        <f>+IF(AND(OR(F993="",F993=0),OR(G993="",G993=0)),1,IF(AND(OR(F993&lt;=Parámetros!$B$8,F993=0,F993=""),OR(G993&gt;Parámetros!$B$8,G993="",G993=0)),1,IF(AND(F993&gt;Parámetros!$B$8,F993&lt;=Parámetros!$D$8,OR(Listas!G993&gt;Parámetros!$B$8,G993="",G993=0)),1,0)))</f>
        <v>1</v>
      </c>
      <c r="J993" s="113">
        <f>IF(H993=1,
IF(AND(OR(F993=0,F993=""),OR(G993=0,G993="")),Parámetros!$D$5-Parámetros!$B$5+1,
IF(AND(OR(F993&lt;=Parámetros!$B$5,F993=0,F993=""),OR(G993&gt;Parámetros!$D$5,G993="",G993=0)),Parámetros!$D$5-Parámetros!$B$5+1,
IF(AND(OR(F993&lt;=Parámetros!$B$5,F993=0,F993=""),G993&lt;=Parámetros!$D$5),IF(OR(G993="",G993=0),Parámetros!$D$5-Parámetros!$B$5+1,G993-Parámetros!$B$5+1),
IF(AND(F993&gt;Parámetros!$B$5,OR(G993&gt;Parámetros!$D$5,G993="",G993=0)),Parámetros!$D$5-F993+1,
IF(AND(F993&gt;Parámetros!$B$5,G993&lt;=Parámetros!$D$5),G993-F993+1))))),0)
-
IF(H993=1,
COUNTIFS('Selección días no hábiles'!A:A,
IF(OR(F993=0,F993="",F993&lt;Parámetros!$B$5),"&gt;="&amp;Parámetros!$B$5,"&gt;="&amp;Listas!F993),
'Selección días no hábiles'!A:A,
IF(OR(G993=0,G993="",G993&gt;=Parámetros!$D$5),"&lt;="&amp;Parámetros!$D$5,"&lt;="&amp;Listas!G993),
'Selección días no hábiles'!C:C,"X"),0)</f>
        <v>43709</v>
      </c>
      <c r="K993" s="113">
        <f>IF(I993=1,
IF(AND(OR(F993=0,F993=""),OR(G993=0,G993="")),Parámetros!$D$8-Parámetros!$B$8+1,
IF(AND(F993&lt;=Parámetros!$B$8,OR(G993&gt;Parámetros!$D$8,G993="",G993=0)),Parámetros!$D$8-Parámetros!$B$8+1,
IF(AND(F993&lt;=Parámetros!$B$8,G993&lt;=Parámetros!$D$8),IF(OR(G993="",G993=0),Parámetros!$D$8-Parámetros!$B$8+1,G993-Parámetros!$B$8+1),
IF(AND(F993&gt;Parámetros!$B$8,OR(G993&gt;Parámetros!$D$8,G993="",G993=0)),Parámetros!$D$8-F993+1,
IF(AND(F993&gt;Parámetros!$B$8,G993&lt;=Parámetros!$D$8),G993-F993+1))))),0)
-
IF(I993=1,
COUNTIFS('Selección días no hábiles'!A:A,
IF(OR(F993=0,F993="",F993&lt;Parámetros!$B$8),"&gt;="&amp;Parámetros!$B$8,"&gt;="&amp;Listas!F993),
'Selección días no hábiles'!A:A,
IF(OR(G993=0,G993="",G993&gt;=Parámetros!$D$8),"&lt;="&amp;Parámetros!$D$8,"&lt;="&amp;Listas!G993),
'Selección días no hábiles'!C:C,"X"),0)</f>
        <v>1</v>
      </c>
    </row>
    <row r="994" spans="1:11">
      <c r="A994" s="23"/>
      <c r="B994" s="152">
        <v>20403298</v>
      </c>
      <c r="C994" s="153" t="s">
        <v>1137</v>
      </c>
      <c r="D994" s="153" t="s">
        <v>1865</v>
      </c>
      <c r="E994" s="154" t="s">
        <v>229</v>
      </c>
      <c r="F994" s="146">
        <v>0</v>
      </c>
      <c r="G994" s="146">
        <v>0</v>
      </c>
      <c r="H994" s="113">
        <f>+IF(AND(OR(F994="",F994=0),OR(G994="",G994=0)),1,IF(AND(OR(F994&lt;=Parámetros!$B$5,F994=0,F994=""),OR(G994&gt;Parámetros!$B$5,G994="",G994=0)),1,IF(AND(F994&gt;Parámetros!$B$5,F994&lt;=Parámetros!$D$5,OR(Listas!G994&gt;Parámetros!$B$5,G994="",G994=0)),1,0)))</f>
        <v>1</v>
      </c>
      <c r="I994" s="113">
        <f>+IF(AND(OR(F994="",F994=0),OR(G994="",G994=0)),1,IF(AND(OR(F994&lt;=Parámetros!$B$8,F994=0,F994=""),OR(G994&gt;Parámetros!$B$8,G994="",G994=0)),1,IF(AND(F994&gt;Parámetros!$B$8,F994&lt;=Parámetros!$D$8,OR(Listas!G994&gt;Parámetros!$B$8,G994="",G994=0)),1,0)))</f>
        <v>1</v>
      </c>
      <c r="J994" s="113">
        <f>IF(H994=1,
IF(AND(OR(F994=0,F994=""),OR(G994=0,G994="")),Parámetros!$D$5-Parámetros!$B$5+1,
IF(AND(OR(F994&lt;=Parámetros!$B$5,F994=0,F994=""),OR(G994&gt;Parámetros!$D$5,G994="",G994=0)),Parámetros!$D$5-Parámetros!$B$5+1,
IF(AND(OR(F994&lt;=Parámetros!$B$5,F994=0,F994=""),G994&lt;=Parámetros!$D$5),IF(OR(G994="",G994=0),Parámetros!$D$5-Parámetros!$B$5+1,G994-Parámetros!$B$5+1),
IF(AND(F994&gt;Parámetros!$B$5,OR(G994&gt;Parámetros!$D$5,G994="",G994=0)),Parámetros!$D$5-F994+1,
IF(AND(F994&gt;Parámetros!$B$5,G994&lt;=Parámetros!$D$5),G994-F994+1))))),0)
-
IF(H994=1,
COUNTIFS('Selección días no hábiles'!A:A,
IF(OR(F994=0,F994="",F994&lt;Parámetros!$B$5),"&gt;="&amp;Parámetros!$B$5,"&gt;="&amp;Listas!F994),
'Selección días no hábiles'!A:A,
IF(OR(G994=0,G994="",G994&gt;=Parámetros!$D$5),"&lt;="&amp;Parámetros!$D$5,"&lt;="&amp;Listas!G994),
'Selección días no hábiles'!C:C,"X"),0)</f>
        <v>43709</v>
      </c>
      <c r="K994" s="113">
        <f>IF(I994=1,
IF(AND(OR(F994=0,F994=""),OR(G994=0,G994="")),Parámetros!$D$8-Parámetros!$B$8+1,
IF(AND(F994&lt;=Parámetros!$B$8,OR(G994&gt;Parámetros!$D$8,G994="",G994=0)),Parámetros!$D$8-Parámetros!$B$8+1,
IF(AND(F994&lt;=Parámetros!$B$8,G994&lt;=Parámetros!$D$8),IF(OR(G994="",G994=0),Parámetros!$D$8-Parámetros!$B$8+1,G994-Parámetros!$B$8+1),
IF(AND(F994&gt;Parámetros!$B$8,OR(G994&gt;Parámetros!$D$8,G994="",G994=0)),Parámetros!$D$8-F994+1,
IF(AND(F994&gt;Parámetros!$B$8,G994&lt;=Parámetros!$D$8),G994-F994+1))))),0)
-
IF(I994=1,
COUNTIFS('Selección días no hábiles'!A:A,
IF(OR(F994=0,F994="",F994&lt;Parámetros!$B$8),"&gt;="&amp;Parámetros!$B$8,"&gt;="&amp;Listas!F994),
'Selección días no hábiles'!A:A,
IF(OR(G994=0,G994="",G994&gt;=Parámetros!$D$8),"&lt;="&amp;Parámetros!$D$8,"&lt;="&amp;Listas!G994),
'Selección días no hábiles'!C:C,"X"),0)</f>
        <v>1</v>
      </c>
    </row>
    <row r="995" spans="1:11">
      <c r="A995" s="23"/>
      <c r="B995" s="152">
        <v>11278326</v>
      </c>
      <c r="C995" s="153" t="s">
        <v>1138</v>
      </c>
      <c r="D995" s="153" t="s">
        <v>2156</v>
      </c>
      <c r="E995" s="154" t="s">
        <v>229</v>
      </c>
      <c r="F995" s="146">
        <v>0</v>
      </c>
      <c r="G995" s="146">
        <v>0</v>
      </c>
      <c r="H995" s="113">
        <f>+IF(AND(OR(F995="",F995=0),OR(G995="",G995=0)),1,IF(AND(OR(F995&lt;=Parámetros!$B$5,F995=0,F995=""),OR(G995&gt;Parámetros!$B$5,G995="",G995=0)),1,IF(AND(F995&gt;Parámetros!$B$5,F995&lt;=Parámetros!$D$5,OR(Listas!G995&gt;Parámetros!$B$5,G995="",G995=0)),1,0)))</f>
        <v>1</v>
      </c>
      <c r="I995" s="113">
        <f>+IF(AND(OR(F995="",F995=0),OR(G995="",G995=0)),1,IF(AND(OR(F995&lt;=Parámetros!$B$8,F995=0,F995=""),OR(G995&gt;Parámetros!$B$8,G995="",G995=0)),1,IF(AND(F995&gt;Parámetros!$B$8,F995&lt;=Parámetros!$D$8,OR(Listas!G995&gt;Parámetros!$B$8,G995="",G995=0)),1,0)))</f>
        <v>1</v>
      </c>
      <c r="J995" s="113">
        <f>IF(H995=1,
IF(AND(OR(F995=0,F995=""),OR(G995=0,G995="")),Parámetros!$D$5-Parámetros!$B$5+1,
IF(AND(OR(F995&lt;=Parámetros!$B$5,F995=0,F995=""),OR(G995&gt;Parámetros!$D$5,G995="",G995=0)),Parámetros!$D$5-Parámetros!$B$5+1,
IF(AND(OR(F995&lt;=Parámetros!$B$5,F995=0,F995=""),G995&lt;=Parámetros!$D$5),IF(OR(G995="",G995=0),Parámetros!$D$5-Parámetros!$B$5+1,G995-Parámetros!$B$5+1),
IF(AND(F995&gt;Parámetros!$B$5,OR(G995&gt;Parámetros!$D$5,G995="",G995=0)),Parámetros!$D$5-F995+1,
IF(AND(F995&gt;Parámetros!$B$5,G995&lt;=Parámetros!$D$5),G995-F995+1))))),0)
-
IF(H995=1,
COUNTIFS('Selección días no hábiles'!A:A,
IF(OR(F995=0,F995="",F995&lt;Parámetros!$B$5),"&gt;="&amp;Parámetros!$B$5,"&gt;="&amp;Listas!F995),
'Selección días no hábiles'!A:A,
IF(OR(G995=0,G995="",G995&gt;=Parámetros!$D$5),"&lt;="&amp;Parámetros!$D$5,"&lt;="&amp;Listas!G995),
'Selección días no hábiles'!C:C,"X"),0)</f>
        <v>43709</v>
      </c>
      <c r="K995" s="113">
        <f>IF(I995=1,
IF(AND(OR(F995=0,F995=""),OR(G995=0,G995="")),Parámetros!$D$8-Parámetros!$B$8+1,
IF(AND(F995&lt;=Parámetros!$B$8,OR(G995&gt;Parámetros!$D$8,G995="",G995=0)),Parámetros!$D$8-Parámetros!$B$8+1,
IF(AND(F995&lt;=Parámetros!$B$8,G995&lt;=Parámetros!$D$8),IF(OR(G995="",G995=0),Parámetros!$D$8-Parámetros!$B$8+1,G995-Parámetros!$B$8+1),
IF(AND(F995&gt;Parámetros!$B$8,OR(G995&gt;Parámetros!$D$8,G995="",G995=0)),Parámetros!$D$8-F995+1,
IF(AND(F995&gt;Parámetros!$B$8,G995&lt;=Parámetros!$D$8),G995-F995+1))))),0)
-
IF(I995=1,
COUNTIFS('Selección días no hábiles'!A:A,
IF(OR(F995=0,F995="",F995&lt;Parámetros!$B$8),"&gt;="&amp;Parámetros!$B$8,"&gt;="&amp;Listas!F995),
'Selección días no hábiles'!A:A,
IF(OR(G995=0,G995="",G995&gt;=Parámetros!$D$8),"&lt;="&amp;Parámetros!$D$8,"&lt;="&amp;Listas!G995),
'Selección días no hábiles'!C:C,"X"),0)</f>
        <v>1</v>
      </c>
    </row>
    <row r="996" spans="1:11">
      <c r="A996" s="23"/>
      <c r="B996" s="152">
        <v>23926994</v>
      </c>
      <c r="C996" s="153" t="s">
        <v>1139</v>
      </c>
      <c r="D996" s="153" t="s">
        <v>1687</v>
      </c>
      <c r="E996" s="154" t="s">
        <v>229</v>
      </c>
      <c r="F996" s="146">
        <v>0</v>
      </c>
      <c r="G996" s="146">
        <v>0</v>
      </c>
      <c r="H996" s="113">
        <f>+IF(AND(OR(F996="",F996=0),OR(G996="",G996=0)),1,IF(AND(OR(F996&lt;=Parámetros!$B$5,F996=0,F996=""),OR(G996&gt;Parámetros!$B$5,G996="",G996=0)),1,IF(AND(F996&gt;Parámetros!$B$5,F996&lt;=Parámetros!$D$5,OR(Listas!G996&gt;Parámetros!$B$5,G996="",G996=0)),1,0)))</f>
        <v>1</v>
      </c>
      <c r="I996" s="113">
        <f>+IF(AND(OR(F996="",F996=0),OR(G996="",G996=0)),1,IF(AND(OR(F996&lt;=Parámetros!$B$8,F996=0,F996=""),OR(G996&gt;Parámetros!$B$8,G996="",G996=0)),1,IF(AND(F996&gt;Parámetros!$B$8,F996&lt;=Parámetros!$D$8,OR(Listas!G996&gt;Parámetros!$B$8,G996="",G996=0)),1,0)))</f>
        <v>1</v>
      </c>
      <c r="J996" s="113">
        <f>IF(H996=1,
IF(AND(OR(F996=0,F996=""),OR(G996=0,G996="")),Parámetros!$D$5-Parámetros!$B$5+1,
IF(AND(OR(F996&lt;=Parámetros!$B$5,F996=0,F996=""),OR(G996&gt;Parámetros!$D$5,G996="",G996=0)),Parámetros!$D$5-Parámetros!$B$5+1,
IF(AND(OR(F996&lt;=Parámetros!$B$5,F996=0,F996=""),G996&lt;=Parámetros!$D$5),IF(OR(G996="",G996=0),Parámetros!$D$5-Parámetros!$B$5+1,G996-Parámetros!$B$5+1),
IF(AND(F996&gt;Parámetros!$B$5,OR(G996&gt;Parámetros!$D$5,G996="",G996=0)),Parámetros!$D$5-F996+1,
IF(AND(F996&gt;Parámetros!$B$5,G996&lt;=Parámetros!$D$5),G996-F996+1))))),0)
-
IF(H996=1,
COUNTIFS('Selección días no hábiles'!A:A,
IF(OR(F996=0,F996="",F996&lt;Parámetros!$B$5),"&gt;="&amp;Parámetros!$B$5,"&gt;="&amp;Listas!F996),
'Selección días no hábiles'!A:A,
IF(OR(G996=0,G996="",G996&gt;=Parámetros!$D$5),"&lt;="&amp;Parámetros!$D$5,"&lt;="&amp;Listas!G996),
'Selección días no hábiles'!C:C,"X"),0)</f>
        <v>43709</v>
      </c>
      <c r="K996" s="113">
        <f>IF(I996=1,
IF(AND(OR(F996=0,F996=""),OR(G996=0,G996="")),Parámetros!$D$8-Parámetros!$B$8+1,
IF(AND(F996&lt;=Parámetros!$B$8,OR(G996&gt;Parámetros!$D$8,G996="",G996=0)),Parámetros!$D$8-Parámetros!$B$8+1,
IF(AND(F996&lt;=Parámetros!$B$8,G996&lt;=Parámetros!$D$8),IF(OR(G996="",G996=0),Parámetros!$D$8-Parámetros!$B$8+1,G996-Parámetros!$B$8+1),
IF(AND(F996&gt;Parámetros!$B$8,OR(G996&gt;Parámetros!$D$8,G996="",G996=0)),Parámetros!$D$8-F996+1,
IF(AND(F996&gt;Parámetros!$B$8,G996&lt;=Parámetros!$D$8),G996-F996+1))))),0)
-
IF(I996=1,
COUNTIFS('Selección días no hábiles'!A:A,
IF(OR(F996=0,F996="",F996&lt;Parámetros!$B$8),"&gt;="&amp;Parámetros!$B$8,"&gt;="&amp;Listas!F996),
'Selección días no hábiles'!A:A,
IF(OR(G996=0,G996="",G996&gt;=Parámetros!$D$8),"&lt;="&amp;Parámetros!$D$8,"&lt;="&amp;Listas!G996),
'Selección días no hábiles'!C:C,"X"),0)</f>
        <v>1</v>
      </c>
    </row>
    <row r="997" spans="1:11">
      <c r="A997" s="23"/>
      <c r="B997" s="152">
        <v>6255169</v>
      </c>
      <c r="C997" s="153" t="s">
        <v>1140</v>
      </c>
      <c r="D997" s="153" t="s">
        <v>2157</v>
      </c>
      <c r="E997" s="154" t="s">
        <v>229</v>
      </c>
      <c r="F997" s="146">
        <v>0</v>
      </c>
      <c r="G997" s="146">
        <v>0</v>
      </c>
      <c r="H997" s="113">
        <f>+IF(AND(OR(F997="",F997=0),OR(G997="",G997=0)),1,IF(AND(OR(F997&lt;=Parámetros!$B$5,F997=0,F997=""),OR(G997&gt;Parámetros!$B$5,G997="",G997=0)),1,IF(AND(F997&gt;Parámetros!$B$5,F997&lt;=Parámetros!$D$5,OR(Listas!G997&gt;Parámetros!$B$5,G997="",G997=0)),1,0)))</f>
        <v>1</v>
      </c>
      <c r="I997" s="113">
        <f>+IF(AND(OR(F997="",F997=0),OR(G997="",G997=0)),1,IF(AND(OR(F997&lt;=Parámetros!$B$8,F997=0,F997=""),OR(G997&gt;Parámetros!$B$8,G997="",G997=0)),1,IF(AND(F997&gt;Parámetros!$B$8,F997&lt;=Parámetros!$D$8,OR(Listas!G997&gt;Parámetros!$B$8,G997="",G997=0)),1,0)))</f>
        <v>1</v>
      </c>
      <c r="J997" s="113">
        <f>IF(H997=1,
IF(AND(OR(F997=0,F997=""),OR(G997=0,G997="")),Parámetros!$D$5-Parámetros!$B$5+1,
IF(AND(OR(F997&lt;=Parámetros!$B$5,F997=0,F997=""),OR(G997&gt;Parámetros!$D$5,G997="",G997=0)),Parámetros!$D$5-Parámetros!$B$5+1,
IF(AND(OR(F997&lt;=Parámetros!$B$5,F997=0,F997=""),G997&lt;=Parámetros!$D$5),IF(OR(G997="",G997=0),Parámetros!$D$5-Parámetros!$B$5+1,G997-Parámetros!$B$5+1),
IF(AND(F997&gt;Parámetros!$B$5,OR(G997&gt;Parámetros!$D$5,G997="",G997=0)),Parámetros!$D$5-F997+1,
IF(AND(F997&gt;Parámetros!$B$5,G997&lt;=Parámetros!$D$5),G997-F997+1))))),0)
-
IF(H997=1,
COUNTIFS('Selección días no hábiles'!A:A,
IF(OR(F997=0,F997="",F997&lt;Parámetros!$B$5),"&gt;="&amp;Parámetros!$B$5,"&gt;="&amp;Listas!F997),
'Selección días no hábiles'!A:A,
IF(OR(G997=0,G997="",G997&gt;=Parámetros!$D$5),"&lt;="&amp;Parámetros!$D$5,"&lt;="&amp;Listas!G997),
'Selección días no hábiles'!C:C,"X"),0)</f>
        <v>43709</v>
      </c>
      <c r="K997" s="113">
        <f>IF(I997=1,
IF(AND(OR(F997=0,F997=""),OR(G997=0,G997="")),Parámetros!$D$8-Parámetros!$B$8+1,
IF(AND(F997&lt;=Parámetros!$B$8,OR(G997&gt;Parámetros!$D$8,G997="",G997=0)),Parámetros!$D$8-Parámetros!$B$8+1,
IF(AND(F997&lt;=Parámetros!$B$8,G997&lt;=Parámetros!$D$8),IF(OR(G997="",G997=0),Parámetros!$D$8-Parámetros!$B$8+1,G997-Parámetros!$B$8+1),
IF(AND(F997&gt;Parámetros!$B$8,OR(G997&gt;Parámetros!$D$8,G997="",G997=0)),Parámetros!$D$8-F997+1,
IF(AND(F997&gt;Parámetros!$B$8,G997&lt;=Parámetros!$D$8),G997-F997+1))))),0)
-
IF(I997=1,
COUNTIFS('Selección días no hábiles'!A:A,
IF(OR(F997=0,F997="",F997&lt;Parámetros!$B$8),"&gt;="&amp;Parámetros!$B$8,"&gt;="&amp;Listas!F997),
'Selección días no hábiles'!A:A,
IF(OR(G997=0,G997="",G997&gt;=Parámetros!$D$8),"&lt;="&amp;Parámetros!$D$8,"&lt;="&amp;Listas!G997),
'Selección días no hábiles'!C:C,"X"),0)</f>
        <v>1</v>
      </c>
    </row>
    <row r="998" spans="1:11">
      <c r="A998" s="23"/>
      <c r="B998" s="152">
        <v>28471330</v>
      </c>
      <c r="C998" s="153" t="s">
        <v>1141</v>
      </c>
      <c r="D998" s="153" t="s">
        <v>81</v>
      </c>
      <c r="E998" s="154" t="s">
        <v>229</v>
      </c>
      <c r="F998" s="146">
        <v>0</v>
      </c>
      <c r="G998" s="146">
        <v>0</v>
      </c>
      <c r="H998" s="113">
        <f>+IF(AND(OR(F998="",F998=0),OR(G998="",G998=0)),1,IF(AND(OR(F998&lt;=Parámetros!$B$5,F998=0,F998=""),OR(G998&gt;Parámetros!$B$5,G998="",G998=0)),1,IF(AND(F998&gt;Parámetros!$B$5,F998&lt;=Parámetros!$D$5,OR(Listas!G998&gt;Parámetros!$B$5,G998="",G998=0)),1,0)))</f>
        <v>1</v>
      </c>
      <c r="I998" s="113">
        <f>+IF(AND(OR(F998="",F998=0),OR(G998="",G998=0)),1,IF(AND(OR(F998&lt;=Parámetros!$B$8,F998=0,F998=""),OR(G998&gt;Parámetros!$B$8,G998="",G998=0)),1,IF(AND(F998&gt;Parámetros!$B$8,F998&lt;=Parámetros!$D$8,OR(Listas!G998&gt;Parámetros!$B$8,G998="",G998=0)),1,0)))</f>
        <v>1</v>
      </c>
      <c r="J998" s="113">
        <f>IF(H998=1,
IF(AND(OR(F998=0,F998=""),OR(G998=0,G998="")),Parámetros!$D$5-Parámetros!$B$5+1,
IF(AND(OR(F998&lt;=Parámetros!$B$5,F998=0,F998=""),OR(G998&gt;Parámetros!$D$5,G998="",G998=0)),Parámetros!$D$5-Parámetros!$B$5+1,
IF(AND(OR(F998&lt;=Parámetros!$B$5,F998=0,F998=""),G998&lt;=Parámetros!$D$5),IF(OR(G998="",G998=0),Parámetros!$D$5-Parámetros!$B$5+1,G998-Parámetros!$B$5+1),
IF(AND(F998&gt;Parámetros!$B$5,OR(G998&gt;Parámetros!$D$5,G998="",G998=0)),Parámetros!$D$5-F998+1,
IF(AND(F998&gt;Parámetros!$B$5,G998&lt;=Parámetros!$D$5),G998-F998+1))))),0)
-
IF(H998=1,
COUNTIFS('Selección días no hábiles'!A:A,
IF(OR(F998=0,F998="",F998&lt;Parámetros!$B$5),"&gt;="&amp;Parámetros!$B$5,"&gt;="&amp;Listas!F998),
'Selección días no hábiles'!A:A,
IF(OR(G998=0,G998="",G998&gt;=Parámetros!$D$5),"&lt;="&amp;Parámetros!$D$5,"&lt;="&amp;Listas!G998),
'Selección días no hábiles'!C:C,"X"),0)</f>
        <v>43709</v>
      </c>
      <c r="K998" s="113">
        <f>IF(I998=1,
IF(AND(OR(F998=0,F998=""),OR(G998=0,G998="")),Parámetros!$D$8-Parámetros!$B$8+1,
IF(AND(F998&lt;=Parámetros!$B$8,OR(G998&gt;Parámetros!$D$8,G998="",G998=0)),Parámetros!$D$8-Parámetros!$B$8+1,
IF(AND(F998&lt;=Parámetros!$B$8,G998&lt;=Parámetros!$D$8),IF(OR(G998="",G998=0),Parámetros!$D$8-Parámetros!$B$8+1,G998-Parámetros!$B$8+1),
IF(AND(F998&gt;Parámetros!$B$8,OR(G998&gt;Parámetros!$D$8,G998="",G998=0)),Parámetros!$D$8-F998+1,
IF(AND(F998&gt;Parámetros!$B$8,G998&lt;=Parámetros!$D$8),G998-F998+1))))),0)
-
IF(I998=1,
COUNTIFS('Selección días no hábiles'!A:A,
IF(OR(F998=0,F998="",F998&lt;Parámetros!$B$8),"&gt;="&amp;Parámetros!$B$8,"&gt;="&amp;Listas!F998),
'Selección días no hábiles'!A:A,
IF(OR(G998=0,G998="",G998&gt;=Parámetros!$D$8),"&lt;="&amp;Parámetros!$D$8,"&lt;="&amp;Listas!G998),
'Selección días no hábiles'!C:C,"X"),0)</f>
        <v>1</v>
      </c>
    </row>
    <row r="999" spans="1:11">
      <c r="A999" s="23"/>
      <c r="B999" s="152">
        <v>30574486</v>
      </c>
      <c r="C999" s="153" t="s">
        <v>1142</v>
      </c>
      <c r="D999" s="153" t="s">
        <v>2158</v>
      </c>
      <c r="E999" s="154" t="s">
        <v>229</v>
      </c>
      <c r="F999" s="146">
        <v>0</v>
      </c>
      <c r="G999" s="146">
        <v>0</v>
      </c>
      <c r="H999" s="113">
        <f>+IF(AND(OR(F999="",F999=0),OR(G999="",G999=0)),1,IF(AND(OR(F999&lt;=Parámetros!$B$5,F999=0,F999=""),OR(G999&gt;Parámetros!$B$5,G999="",G999=0)),1,IF(AND(F999&gt;Parámetros!$B$5,F999&lt;=Parámetros!$D$5,OR(Listas!G999&gt;Parámetros!$B$5,G999="",G999=0)),1,0)))</f>
        <v>1</v>
      </c>
      <c r="I999" s="113">
        <f>+IF(AND(OR(F999="",F999=0),OR(G999="",G999=0)),1,IF(AND(OR(F999&lt;=Parámetros!$B$8,F999=0,F999=""),OR(G999&gt;Parámetros!$B$8,G999="",G999=0)),1,IF(AND(F999&gt;Parámetros!$B$8,F999&lt;=Parámetros!$D$8,OR(Listas!G999&gt;Parámetros!$B$8,G999="",G999=0)),1,0)))</f>
        <v>1</v>
      </c>
      <c r="J999" s="113">
        <f>IF(H999=1,
IF(AND(OR(F999=0,F999=""),OR(G999=0,G999="")),Parámetros!$D$5-Parámetros!$B$5+1,
IF(AND(OR(F999&lt;=Parámetros!$B$5,F999=0,F999=""),OR(G999&gt;Parámetros!$D$5,G999="",G999=0)),Parámetros!$D$5-Parámetros!$B$5+1,
IF(AND(OR(F999&lt;=Parámetros!$B$5,F999=0,F999=""),G999&lt;=Parámetros!$D$5),IF(OR(G999="",G999=0),Parámetros!$D$5-Parámetros!$B$5+1,G999-Parámetros!$B$5+1),
IF(AND(F999&gt;Parámetros!$B$5,OR(G999&gt;Parámetros!$D$5,G999="",G999=0)),Parámetros!$D$5-F999+1,
IF(AND(F999&gt;Parámetros!$B$5,G999&lt;=Parámetros!$D$5),G999-F999+1))))),0)
-
IF(H999=1,
COUNTIFS('Selección días no hábiles'!A:A,
IF(OR(F999=0,F999="",F999&lt;Parámetros!$B$5),"&gt;="&amp;Parámetros!$B$5,"&gt;="&amp;Listas!F999),
'Selección días no hábiles'!A:A,
IF(OR(G999=0,G999="",G999&gt;=Parámetros!$D$5),"&lt;="&amp;Parámetros!$D$5,"&lt;="&amp;Listas!G999),
'Selección días no hábiles'!C:C,"X"),0)</f>
        <v>43709</v>
      </c>
      <c r="K999" s="113">
        <f>IF(I999=1,
IF(AND(OR(F999=0,F999=""),OR(G999=0,G999="")),Parámetros!$D$8-Parámetros!$B$8+1,
IF(AND(F999&lt;=Parámetros!$B$8,OR(G999&gt;Parámetros!$D$8,G999="",G999=0)),Parámetros!$D$8-Parámetros!$B$8+1,
IF(AND(F999&lt;=Parámetros!$B$8,G999&lt;=Parámetros!$D$8),IF(OR(G999="",G999=0),Parámetros!$D$8-Parámetros!$B$8+1,G999-Parámetros!$B$8+1),
IF(AND(F999&gt;Parámetros!$B$8,OR(G999&gt;Parámetros!$D$8,G999="",G999=0)),Parámetros!$D$8-F999+1,
IF(AND(F999&gt;Parámetros!$B$8,G999&lt;=Parámetros!$D$8),G999-F999+1))))),0)
-
IF(I999=1,
COUNTIFS('Selección días no hábiles'!A:A,
IF(OR(F999=0,F999="",F999&lt;Parámetros!$B$8),"&gt;="&amp;Parámetros!$B$8,"&gt;="&amp;Listas!F999),
'Selección días no hábiles'!A:A,
IF(OR(G999=0,G999="",G999&gt;=Parámetros!$D$8),"&lt;="&amp;Parámetros!$D$8,"&lt;="&amp;Listas!G999),
'Selección días no hábiles'!C:C,"X"),0)</f>
        <v>1</v>
      </c>
    </row>
    <row r="1000" spans="1:11">
      <c r="A1000" s="23"/>
      <c r="B1000" s="152">
        <v>25276578</v>
      </c>
      <c r="C1000" s="153" t="s">
        <v>869</v>
      </c>
      <c r="D1000" s="153" t="s">
        <v>2159</v>
      </c>
      <c r="E1000" s="154" t="s">
        <v>229</v>
      </c>
      <c r="F1000" s="146">
        <v>0</v>
      </c>
      <c r="G1000" s="146">
        <v>0</v>
      </c>
      <c r="H1000" s="113">
        <f>+IF(AND(OR(F1000="",F1000=0),OR(G1000="",G1000=0)),1,IF(AND(OR(F1000&lt;=Parámetros!$B$5,F1000=0,F1000=""),OR(G1000&gt;Parámetros!$B$5,G1000="",G1000=0)),1,IF(AND(F1000&gt;Parámetros!$B$5,F1000&lt;=Parámetros!$D$5,OR(Listas!G1000&gt;Parámetros!$B$5,G1000="",G1000=0)),1,0)))</f>
        <v>1</v>
      </c>
      <c r="I1000" s="113">
        <f>+IF(AND(OR(F1000="",F1000=0),OR(G1000="",G1000=0)),1,IF(AND(OR(F1000&lt;=Parámetros!$B$8,F1000=0,F1000=""),OR(G1000&gt;Parámetros!$B$8,G1000="",G1000=0)),1,IF(AND(F1000&gt;Parámetros!$B$8,F1000&lt;=Parámetros!$D$8,OR(Listas!G1000&gt;Parámetros!$B$8,G1000="",G1000=0)),1,0)))</f>
        <v>1</v>
      </c>
      <c r="J1000" s="113">
        <f>IF(H1000=1,
IF(AND(OR(F1000=0,F1000=""),OR(G1000=0,G1000="")),Parámetros!$D$5-Parámetros!$B$5+1,
IF(AND(OR(F1000&lt;=Parámetros!$B$5,F1000=0,F1000=""),OR(G1000&gt;Parámetros!$D$5,G1000="",G1000=0)),Parámetros!$D$5-Parámetros!$B$5+1,
IF(AND(OR(F1000&lt;=Parámetros!$B$5,F1000=0,F1000=""),G1000&lt;=Parámetros!$D$5),IF(OR(G1000="",G1000=0),Parámetros!$D$5-Parámetros!$B$5+1,G1000-Parámetros!$B$5+1),
IF(AND(F1000&gt;Parámetros!$B$5,OR(G1000&gt;Parámetros!$D$5,G1000="",G1000=0)),Parámetros!$D$5-F1000+1,
IF(AND(F1000&gt;Parámetros!$B$5,G1000&lt;=Parámetros!$D$5),G1000-F1000+1))))),0)
-
IF(H1000=1,
COUNTIFS('Selección días no hábiles'!A:A,
IF(OR(F1000=0,F1000="",F1000&lt;Parámetros!$B$5),"&gt;="&amp;Parámetros!$B$5,"&gt;="&amp;Listas!F1000),
'Selección días no hábiles'!A:A,
IF(OR(G1000=0,G1000="",G1000&gt;=Parámetros!$D$5),"&lt;="&amp;Parámetros!$D$5,"&lt;="&amp;Listas!G1000),
'Selección días no hábiles'!C:C,"X"),0)</f>
        <v>43709</v>
      </c>
      <c r="K1000" s="113">
        <f>IF(I1000=1,
IF(AND(OR(F1000=0,F1000=""),OR(G1000=0,G1000="")),Parámetros!$D$8-Parámetros!$B$8+1,
IF(AND(F1000&lt;=Parámetros!$B$8,OR(G1000&gt;Parámetros!$D$8,G1000="",G1000=0)),Parámetros!$D$8-Parámetros!$B$8+1,
IF(AND(F1000&lt;=Parámetros!$B$8,G1000&lt;=Parámetros!$D$8),IF(OR(G1000="",G1000=0),Parámetros!$D$8-Parámetros!$B$8+1,G1000-Parámetros!$B$8+1),
IF(AND(F1000&gt;Parámetros!$B$8,OR(G1000&gt;Parámetros!$D$8,G1000="",G1000=0)),Parámetros!$D$8-F1000+1,
IF(AND(F1000&gt;Parámetros!$B$8,G1000&lt;=Parámetros!$D$8),G1000-F1000+1))))),0)
-
IF(I1000=1,
COUNTIFS('Selección días no hábiles'!A:A,
IF(OR(F1000=0,F1000="",F1000&lt;Parámetros!$B$8),"&gt;="&amp;Parámetros!$B$8,"&gt;="&amp;Listas!F1000),
'Selección días no hábiles'!A:A,
IF(OR(G1000=0,G1000="",G1000&gt;=Parámetros!$D$8),"&lt;="&amp;Parámetros!$D$8,"&lt;="&amp;Listas!G1000),
'Selección días no hábiles'!C:C,"X"),0)</f>
        <v>1</v>
      </c>
    </row>
    <row r="1001" spans="1:11">
      <c r="A1001" s="23"/>
      <c r="B1001" s="152">
        <v>30549597</v>
      </c>
      <c r="C1001" s="153" t="s">
        <v>1143</v>
      </c>
      <c r="D1001" s="153" t="s">
        <v>2160</v>
      </c>
      <c r="E1001" s="154" t="s">
        <v>229</v>
      </c>
      <c r="F1001" s="146">
        <v>0</v>
      </c>
      <c r="G1001" s="146">
        <v>0</v>
      </c>
      <c r="H1001" s="113">
        <f>+IF(AND(OR(F1001="",F1001=0),OR(G1001="",G1001=0)),1,IF(AND(OR(F1001&lt;=Parámetros!$B$5,F1001=0,F1001=""),OR(G1001&gt;Parámetros!$B$5,G1001="",G1001=0)),1,IF(AND(F1001&gt;Parámetros!$B$5,F1001&lt;=Parámetros!$D$5,OR(Listas!G1001&gt;Parámetros!$B$5,G1001="",G1001=0)),1,0)))</f>
        <v>1</v>
      </c>
      <c r="I1001" s="113">
        <f>+IF(AND(OR(F1001="",F1001=0),OR(G1001="",G1001=0)),1,IF(AND(OR(F1001&lt;=Parámetros!$B$8,F1001=0,F1001=""),OR(G1001&gt;Parámetros!$B$8,G1001="",G1001=0)),1,IF(AND(F1001&gt;Parámetros!$B$8,F1001&lt;=Parámetros!$D$8,OR(Listas!G1001&gt;Parámetros!$B$8,G1001="",G1001=0)),1,0)))</f>
        <v>1</v>
      </c>
      <c r="J1001" s="113">
        <f>IF(H1001=1,
IF(AND(OR(F1001=0,F1001=""),OR(G1001=0,G1001="")),Parámetros!$D$5-Parámetros!$B$5+1,
IF(AND(OR(F1001&lt;=Parámetros!$B$5,F1001=0,F1001=""),OR(G1001&gt;Parámetros!$D$5,G1001="",G1001=0)),Parámetros!$D$5-Parámetros!$B$5+1,
IF(AND(OR(F1001&lt;=Parámetros!$B$5,F1001=0,F1001=""),G1001&lt;=Parámetros!$D$5),IF(OR(G1001="",G1001=0),Parámetros!$D$5-Parámetros!$B$5+1,G1001-Parámetros!$B$5+1),
IF(AND(F1001&gt;Parámetros!$B$5,OR(G1001&gt;Parámetros!$D$5,G1001="",G1001=0)),Parámetros!$D$5-F1001+1,
IF(AND(F1001&gt;Parámetros!$B$5,G1001&lt;=Parámetros!$D$5),G1001-F1001+1))))),0)
-
IF(H1001=1,
COUNTIFS('Selección días no hábiles'!A:A,
IF(OR(F1001=0,F1001="",F1001&lt;Parámetros!$B$5),"&gt;="&amp;Parámetros!$B$5,"&gt;="&amp;Listas!F1001),
'Selección días no hábiles'!A:A,
IF(OR(G1001=0,G1001="",G1001&gt;=Parámetros!$D$5),"&lt;="&amp;Parámetros!$D$5,"&lt;="&amp;Listas!G1001),
'Selección días no hábiles'!C:C,"X"),0)</f>
        <v>43709</v>
      </c>
      <c r="K1001" s="113">
        <f>IF(I1001=1,
IF(AND(OR(F1001=0,F1001=""),OR(G1001=0,G1001="")),Parámetros!$D$8-Parámetros!$B$8+1,
IF(AND(F1001&lt;=Parámetros!$B$8,OR(G1001&gt;Parámetros!$D$8,G1001="",G1001=0)),Parámetros!$D$8-Parámetros!$B$8+1,
IF(AND(F1001&lt;=Parámetros!$B$8,G1001&lt;=Parámetros!$D$8),IF(OR(G1001="",G1001=0),Parámetros!$D$8-Parámetros!$B$8+1,G1001-Parámetros!$B$8+1),
IF(AND(F1001&gt;Parámetros!$B$8,OR(G1001&gt;Parámetros!$D$8,G1001="",G1001=0)),Parámetros!$D$8-F1001+1,
IF(AND(F1001&gt;Parámetros!$B$8,G1001&lt;=Parámetros!$D$8),G1001-F1001+1))))),0)
-
IF(I1001=1,
COUNTIFS('Selección días no hábiles'!A:A,
IF(OR(F1001=0,F1001="",F1001&lt;Parámetros!$B$8),"&gt;="&amp;Parámetros!$B$8,"&gt;="&amp;Listas!F1001),
'Selección días no hábiles'!A:A,
IF(OR(G1001=0,G1001="",G1001&gt;=Parámetros!$D$8),"&lt;="&amp;Parámetros!$D$8,"&lt;="&amp;Listas!G1001),
'Selección días no hábiles'!C:C,"X"),0)</f>
        <v>1</v>
      </c>
    </row>
    <row r="1002" spans="1:11">
      <c r="A1002" s="23"/>
      <c r="B1002" s="152">
        <v>29695070</v>
      </c>
      <c r="C1002" s="153" t="s">
        <v>52</v>
      </c>
      <c r="D1002" s="153" t="s">
        <v>90</v>
      </c>
      <c r="E1002" s="154" t="s">
        <v>229</v>
      </c>
      <c r="F1002" s="146">
        <v>0</v>
      </c>
      <c r="G1002" s="146">
        <v>0</v>
      </c>
      <c r="H1002" s="113">
        <f>+IF(AND(OR(F1002="",F1002=0),OR(G1002="",G1002=0)),1,IF(AND(OR(F1002&lt;=Parámetros!$B$5,F1002=0,F1002=""),OR(G1002&gt;Parámetros!$B$5,G1002="",G1002=0)),1,IF(AND(F1002&gt;Parámetros!$B$5,F1002&lt;=Parámetros!$D$5,OR(Listas!G1002&gt;Parámetros!$B$5,G1002="",G1002=0)),1,0)))</f>
        <v>1</v>
      </c>
      <c r="I1002" s="113">
        <f>+IF(AND(OR(F1002="",F1002=0),OR(G1002="",G1002=0)),1,IF(AND(OR(F1002&lt;=Parámetros!$B$8,F1002=0,F1002=""),OR(G1002&gt;Parámetros!$B$8,G1002="",G1002=0)),1,IF(AND(F1002&gt;Parámetros!$B$8,F1002&lt;=Parámetros!$D$8,OR(Listas!G1002&gt;Parámetros!$B$8,G1002="",G1002=0)),1,0)))</f>
        <v>1</v>
      </c>
      <c r="J1002" s="113">
        <f>IF(H1002=1,
IF(AND(OR(F1002=0,F1002=""),OR(G1002=0,G1002="")),Parámetros!$D$5-Parámetros!$B$5+1,
IF(AND(OR(F1002&lt;=Parámetros!$B$5,F1002=0,F1002=""),OR(G1002&gt;Parámetros!$D$5,G1002="",G1002=0)),Parámetros!$D$5-Parámetros!$B$5+1,
IF(AND(OR(F1002&lt;=Parámetros!$B$5,F1002=0,F1002=""),G1002&lt;=Parámetros!$D$5),IF(OR(G1002="",G1002=0),Parámetros!$D$5-Parámetros!$B$5+1,G1002-Parámetros!$B$5+1),
IF(AND(F1002&gt;Parámetros!$B$5,OR(G1002&gt;Parámetros!$D$5,G1002="",G1002=0)),Parámetros!$D$5-F1002+1,
IF(AND(F1002&gt;Parámetros!$B$5,G1002&lt;=Parámetros!$D$5),G1002-F1002+1))))),0)
-
IF(H1002=1,
COUNTIFS('Selección días no hábiles'!A:A,
IF(OR(F1002=0,F1002="",F1002&lt;Parámetros!$B$5),"&gt;="&amp;Parámetros!$B$5,"&gt;="&amp;Listas!F1002),
'Selección días no hábiles'!A:A,
IF(OR(G1002=0,G1002="",G1002&gt;=Parámetros!$D$5),"&lt;="&amp;Parámetros!$D$5,"&lt;="&amp;Listas!G1002),
'Selección días no hábiles'!C:C,"X"),0)</f>
        <v>43709</v>
      </c>
      <c r="K1002" s="113">
        <f>IF(I1002=1,
IF(AND(OR(F1002=0,F1002=""),OR(G1002=0,G1002="")),Parámetros!$D$8-Parámetros!$B$8+1,
IF(AND(F1002&lt;=Parámetros!$B$8,OR(G1002&gt;Parámetros!$D$8,G1002="",G1002=0)),Parámetros!$D$8-Parámetros!$B$8+1,
IF(AND(F1002&lt;=Parámetros!$B$8,G1002&lt;=Parámetros!$D$8),IF(OR(G1002="",G1002=0),Parámetros!$D$8-Parámetros!$B$8+1,G1002-Parámetros!$B$8+1),
IF(AND(F1002&gt;Parámetros!$B$8,OR(G1002&gt;Parámetros!$D$8,G1002="",G1002=0)),Parámetros!$D$8-F1002+1,
IF(AND(F1002&gt;Parámetros!$B$8,G1002&lt;=Parámetros!$D$8),G1002-F1002+1))))),0)
-
IF(I1002=1,
COUNTIFS('Selección días no hábiles'!A:A,
IF(OR(F1002=0,F1002="",F1002&lt;Parámetros!$B$8),"&gt;="&amp;Parámetros!$B$8,"&gt;="&amp;Listas!F1002),
'Selección días no hábiles'!A:A,
IF(OR(G1002=0,G1002="",G1002&gt;=Parámetros!$D$8),"&lt;="&amp;Parámetros!$D$8,"&lt;="&amp;Listas!G1002),
'Selección días no hábiles'!C:C,"X"),0)</f>
        <v>1</v>
      </c>
    </row>
    <row r="1003" spans="1:11">
      <c r="A1003" s="23"/>
      <c r="B1003" s="152">
        <v>34720100</v>
      </c>
      <c r="C1003" s="153" t="s">
        <v>1144</v>
      </c>
      <c r="D1003" s="153" t="s">
        <v>1329</v>
      </c>
      <c r="E1003" s="154" t="s">
        <v>229</v>
      </c>
      <c r="F1003" s="146">
        <v>0</v>
      </c>
      <c r="G1003" s="146">
        <v>0</v>
      </c>
      <c r="H1003" s="113">
        <f>+IF(AND(OR(F1003="",F1003=0),OR(G1003="",G1003=0)),1,IF(AND(OR(F1003&lt;=Parámetros!$B$5,F1003=0,F1003=""),OR(G1003&gt;Parámetros!$B$5,G1003="",G1003=0)),1,IF(AND(F1003&gt;Parámetros!$B$5,F1003&lt;=Parámetros!$D$5,OR(Listas!G1003&gt;Parámetros!$B$5,G1003="",G1003=0)),1,0)))</f>
        <v>1</v>
      </c>
      <c r="I1003" s="113">
        <f>+IF(AND(OR(F1003="",F1003=0),OR(G1003="",G1003=0)),1,IF(AND(OR(F1003&lt;=Parámetros!$B$8,F1003=0,F1003=""),OR(G1003&gt;Parámetros!$B$8,G1003="",G1003=0)),1,IF(AND(F1003&gt;Parámetros!$B$8,F1003&lt;=Parámetros!$D$8,OR(Listas!G1003&gt;Parámetros!$B$8,G1003="",G1003=0)),1,0)))</f>
        <v>1</v>
      </c>
      <c r="J1003" s="113">
        <f>IF(H1003=1,
IF(AND(OR(F1003=0,F1003=""),OR(G1003=0,G1003="")),Parámetros!$D$5-Parámetros!$B$5+1,
IF(AND(OR(F1003&lt;=Parámetros!$B$5,F1003=0,F1003=""),OR(G1003&gt;Parámetros!$D$5,G1003="",G1003=0)),Parámetros!$D$5-Parámetros!$B$5+1,
IF(AND(OR(F1003&lt;=Parámetros!$B$5,F1003=0,F1003=""),G1003&lt;=Parámetros!$D$5),IF(OR(G1003="",G1003=0),Parámetros!$D$5-Parámetros!$B$5+1,G1003-Parámetros!$B$5+1),
IF(AND(F1003&gt;Parámetros!$B$5,OR(G1003&gt;Parámetros!$D$5,G1003="",G1003=0)),Parámetros!$D$5-F1003+1,
IF(AND(F1003&gt;Parámetros!$B$5,G1003&lt;=Parámetros!$D$5),G1003-F1003+1))))),0)
-
IF(H1003=1,
COUNTIFS('Selección días no hábiles'!A:A,
IF(OR(F1003=0,F1003="",F1003&lt;Parámetros!$B$5),"&gt;="&amp;Parámetros!$B$5,"&gt;="&amp;Listas!F1003),
'Selección días no hábiles'!A:A,
IF(OR(G1003=0,G1003="",G1003&gt;=Parámetros!$D$5),"&lt;="&amp;Parámetros!$D$5,"&lt;="&amp;Listas!G1003),
'Selección días no hábiles'!C:C,"X"),0)</f>
        <v>43709</v>
      </c>
      <c r="K1003" s="113">
        <f>IF(I1003=1,
IF(AND(OR(F1003=0,F1003=""),OR(G1003=0,G1003="")),Parámetros!$D$8-Parámetros!$B$8+1,
IF(AND(F1003&lt;=Parámetros!$B$8,OR(G1003&gt;Parámetros!$D$8,G1003="",G1003=0)),Parámetros!$D$8-Parámetros!$B$8+1,
IF(AND(F1003&lt;=Parámetros!$B$8,G1003&lt;=Parámetros!$D$8),IF(OR(G1003="",G1003=0),Parámetros!$D$8-Parámetros!$B$8+1,G1003-Parámetros!$B$8+1),
IF(AND(F1003&gt;Parámetros!$B$8,OR(G1003&gt;Parámetros!$D$8,G1003="",G1003=0)),Parámetros!$D$8-F1003+1,
IF(AND(F1003&gt;Parámetros!$B$8,G1003&lt;=Parámetros!$D$8),G1003-F1003+1))))),0)
-
IF(I1003=1,
COUNTIFS('Selección días no hábiles'!A:A,
IF(OR(F1003=0,F1003="",F1003&lt;Parámetros!$B$8),"&gt;="&amp;Parámetros!$B$8,"&gt;="&amp;Listas!F1003),
'Selección días no hábiles'!A:A,
IF(OR(G1003=0,G1003="",G1003&gt;=Parámetros!$D$8),"&lt;="&amp;Parámetros!$D$8,"&lt;="&amp;Listas!G1003),
'Selección días no hábiles'!C:C,"X"),0)</f>
        <v>1</v>
      </c>
    </row>
    <row r="1004" spans="1:11">
      <c r="A1004" s="23"/>
      <c r="B1004" s="152">
        <v>30173605</v>
      </c>
      <c r="C1004" s="153" t="s">
        <v>1145</v>
      </c>
      <c r="D1004" s="153" t="s">
        <v>85</v>
      </c>
      <c r="E1004" s="154" t="s">
        <v>229</v>
      </c>
      <c r="F1004" s="146">
        <v>0</v>
      </c>
      <c r="G1004" s="146">
        <v>0</v>
      </c>
      <c r="H1004" s="113">
        <f>+IF(AND(OR(F1004="",F1004=0),OR(G1004="",G1004=0)),1,IF(AND(OR(F1004&lt;=Parámetros!$B$5,F1004=0,F1004=""),OR(G1004&gt;Parámetros!$B$5,G1004="",G1004=0)),1,IF(AND(F1004&gt;Parámetros!$B$5,F1004&lt;=Parámetros!$D$5,OR(Listas!G1004&gt;Parámetros!$B$5,G1004="",G1004=0)),1,0)))</f>
        <v>1</v>
      </c>
      <c r="I1004" s="113">
        <f>+IF(AND(OR(F1004="",F1004=0),OR(G1004="",G1004=0)),1,IF(AND(OR(F1004&lt;=Parámetros!$B$8,F1004=0,F1004=""),OR(G1004&gt;Parámetros!$B$8,G1004="",G1004=0)),1,IF(AND(F1004&gt;Parámetros!$B$8,F1004&lt;=Parámetros!$D$8,OR(Listas!G1004&gt;Parámetros!$B$8,G1004="",G1004=0)),1,0)))</f>
        <v>1</v>
      </c>
      <c r="J1004" s="113">
        <f>IF(H1004=1,
IF(AND(OR(F1004=0,F1004=""),OR(G1004=0,G1004="")),Parámetros!$D$5-Parámetros!$B$5+1,
IF(AND(OR(F1004&lt;=Parámetros!$B$5,F1004=0,F1004=""),OR(G1004&gt;Parámetros!$D$5,G1004="",G1004=0)),Parámetros!$D$5-Parámetros!$B$5+1,
IF(AND(OR(F1004&lt;=Parámetros!$B$5,F1004=0,F1004=""),G1004&lt;=Parámetros!$D$5),IF(OR(G1004="",G1004=0),Parámetros!$D$5-Parámetros!$B$5+1,G1004-Parámetros!$B$5+1),
IF(AND(F1004&gt;Parámetros!$B$5,OR(G1004&gt;Parámetros!$D$5,G1004="",G1004=0)),Parámetros!$D$5-F1004+1,
IF(AND(F1004&gt;Parámetros!$B$5,G1004&lt;=Parámetros!$D$5),G1004-F1004+1))))),0)
-
IF(H1004=1,
COUNTIFS('Selección días no hábiles'!A:A,
IF(OR(F1004=0,F1004="",F1004&lt;Parámetros!$B$5),"&gt;="&amp;Parámetros!$B$5,"&gt;="&amp;Listas!F1004),
'Selección días no hábiles'!A:A,
IF(OR(G1004=0,G1004="",G1004&gt;=Parámetros!$D$5),"&lt;="&amp;Parámetros!$D$5,"&lt;="&amp;Listas!G1004),
'Selección días no hábiles'!C:C,"X"),0)</f>
        <v>43709</v>
      </c>
      <c r="K1004" s="113">
        <f>IF(I1004=1,
IF(AND(OR(F1004=0,F1004=""),OR(G1004=0,G1004="")),Parámetros!$D$8-Parámetros!$B$8+1,
IF(AND(F1004&lt;=Parámetros!$B$8,OR(G1004&gt;Parámetros!$D$8,G1004="",G1004=0)),Parámetros!$D$8-Parámetros!$B$8+1,
IF(AND(F1004&lt;=Parámetros!$B$8,G1004&lt;=Parámetros!$D$8),IF(OR(G1004="",G1004=0),Parámetros!$D$8-Parámetros!$B$8+1,G1004-Parámetros!$B$8+1),
IF(AND(F1004&gt;Parámetros!$B$8,OR(G1004&gt;Parámetros!$D$8,G1004="",G1004=0)),Parámetros!$D$8-F1004+1,
IF(AND(F1004&gt;Parámetros!$B$8,G1004&lt;=Parámetros!$D$8),G1004-F1004+1))))),0)
-
IF(I1004=1,
COUNTIFS('Selección días no hábiles'!A:A,
IF(OR(F1004=0,F1004="",F1004&lt;Parámetros!$B$8),"&gt;="&amp;Parámetros!$B$8,"&gt;="&amp;Listas!F1004),
'Selección días no hábiles'!A:A,
IF(OR(G1004=0,G1004="",G1004&gt;=Parámetros!$D$8),"&lt;="&amp;Parámetros!$D$8,"&lt;="&amp;Listas!G1004),
'Selección días no hábiles'!C:C,"X"),0)</f>
        <v>1</v>
      </c>
    </row>
    <row r="1005" spans="1:11">
      <c r="A1005" s="23"/>
      <c r="B1005" s="152">
        <v>34563682</v>
      </c>
      <c r="C1005" s="153" t="s">
        <v>1146</v>
      </c>
      <c r="D1005" s="153" t="s">
        <v>1448</v>
      </c>
      <c r="E1005" s="154" t="s">
        <v>229</v>
      </c>
      <c r="F1005" s="146">
        <v>0</v>
      </c>
      <c r="G1005" s="146">
        <v>0</v>
      </c>
      <c r="H1005" s="113">
        <f>+IF(AND(OR(F1005="",F1005=0),OR(G1005="",G1005=0)),1,IF(AND(OR(F1005&lt;=Parámetros!$B$5,F1005=0,F1005=""),OR(G1005&gt;Parámetros!$B$5,G1005="",G1005=0)),1,IF(AND(F1005&gt;Parámetros!$B$5,F1005&lt;=Parámetros!$D$5,OR(Listas!G1005&gt;Parámetros!$B$5,G1005="",G1005=0)),1,0)))</f>
        <v>1</v>
      </c>
      <c r="I1005" s="113">
        <f>+IF(AND(OR(F1005="",F1005=0),OR(G1005="",G1005=0)),1,IF(AND(OR(F1005&lt;=Parámetros!$B$8,F1005=0,F1005=""),OR(G1005&gt;Parámetros!$B$8,G1005="",G1005=0)),1,IF(AND(F1005&gt;Parámetros!$B$8,F1005&lt;=Parámetros!$D$8,OR(Listas!G1005&gt;Parámetros!$B$8,G1005="",G1005=0)),1,0)))</f>
        <v>1</v>
      </c>
      <c r="J1005" s="113">
        <f>IF(H1005=1,
IF(AND(OR(F1005=0,F1005=""),OR(G1005=0,G1005="")),Parámetros!$D$5-Parámetros!$B$5+1,
IF(AND(OR(F1005&lt;=Parámetros!$B$5,F1005=0,F1005=""),OR(G1005&gt;Parámetros!$D$5,G1005="",G1005=0)),Parámetros!$D$5-Parámetros!$B$5+1,
IF(AND(OR(F1005&lt;=Parámetros!$B$5,F1005=0,F1005=""),G1005&lt;=Parámetros!$D$5),IF(OR(G1005="",G1005=0),Parámetros!$D$5-Parámetros!$B$5+1,G1005-Parámetros!$B$5+1),
IF(AND(F1005&gt;Parámetros!$B$5,OR(G1005&gt;Parámetros!$D$5,G1005="",G1005=0)),Parámetros!$D$5-F1005+1,
IF(AND(F1005&gt;Parámetros!$B$5,G1005&lt;=Parámetros!$D$5),G1005-F1005+1))))),0)
-
IF(H1005=1,
COUNTIFS('Selección días no hábiles'!A:A,
IF(OR(F1005=0,F1005="",F1005&lt;Parámetros!$B$5),"&gt;="&amp;Parámetros!$B$5,"&gt;="&amp;Listas!F1005),
'Selección días no hábiles'!A:A,
IF(OR(G1005=0,G1005="",G1005&gt;=Parámetros!$D$5),"&lt;="&amp;Parámetros!$D$5,"&lt;="&amp;Listas!G1005),
'Selección días no hábiles'!C:C,"X"),0)</f>
        <v>43709</v>
      </c>
      <c r="K1005" s="113">
        <f>IF(I1005=1,
IF(AND(OR(F1005=0,F1005=""),OR(G1005=0,G1005="")),Parámetros!$D$8-Parámetros!$B$8+1,
IF(AND(F1005&lt;=Parámetros!$B$8,OR(G1005&gt;Parámetros!$D$8,G1005="",G1005=0)),Parámetros!$D$8-Parámetros!$B$8+1,
IF(AND(F1005&lt;=Parámetros!$B$8,G1005&lt;=Parámetros!$D$8),IF(OR(G1005="",G1005=0),Parámetros!$D$8-Parámetros!$B$8+1,G1005-Parámetros!$B$8+1),
IF(AND(F1005&gt;Parámetros!$B$8,OR(G1005&gt;Parámetros!$D$8,G1005="",G1005=0)),Parámetros!$D$8-F1005+1,
IF(AND(F1005&gt;Parámetros!$B$8,G1005&lt;=Parámetros!$D$8),G1005-F1005+1))))),0)
-
IF(I1005=1,
COUNTIFS('Selección días no hábiles'!A:A,
IF(OR(F1005=0,F1005="",F1005&lt;Parámetros!$B$8),"&gt;="&amp;Parámetros!$B$8,"&gt;="&amp;Listas!F1005),
'Selección días no hábiles'!A:A,
IF(OR(G1005=0,G1005="",G1005&gt;=Parámetros!$D$8),"&lt;="&amp;Parámetros!$D$8,"&lt;="&amp;Listas!G1005),
'Selección días no hábiles'!C:C,"X"),0)</f>
        <v>1</v>
      </c>
    </row>
    <row r="1006" spans="1:11">
      <c r="A1006" s="23"/>
      <c r="B1006" s="152">
        <v>12133097</v>
      </c>
      <c r="C1006" s="153" t="s">
        <v>1147</v>
      </c>
      <c r="D1006" s="153" t="s">
        <v>1420</v>
      </c>
      <c r="E1006" s="154" t="s">
        <v>229</v>
      </c>
      <c r="F1006" s="146">
        <v>0</v>
      </c>
      <c r="G1006" s="146">
        <v>0</v>
      </c>
      <c r="H1006" s="113">
        <f>+IF(AND(OR(F1006="",F1006=0),OR(G1006="",G1006=0)),1,IF(AND(OR(F1006&lt;=Parámetros!$B$5,F1006=0,F1006=""),OR(G1006&gt;Parámetros!$B$5,G1006="",G1006=0)),1,IF(AND(F1006&gt;Parámetros!$B$5,F1006&lt;=Parámetros!$D$5,OR(Listas!G1006&gt;Parámetros!$B$5,G1006="",G1006=0)),1,0)))</f>
        <v>1</v>
      </c>
      <c r="I1006" s="113">
        <f>+IF(AND(OR(F1006="",F1006=0),OR(G1006="",G1006=0)),1,IF(AND(OR(F1006&lt;=Parámetros!$B$8,F1006=0,F1006=""),OR(G1006&gt;Parámetros!$B$8,G1006="",G1006=0)),1,IF(AND(F1006&gt;Parámetros!$B$8,F1006&lt;=Parámetros!$D$8,OR(Listas!G1006&gt;Parámetros!$B$8,G1006="",G1006=0)),1,0)))</f>
        <v>1</v>
      </c>
      <c r="J1006" s="113">
        <f>IF(H1006=1,
IF(AND(OR(F1006=0,F1006=""),OR(G1006=0,G1006="")),Parámetros!$D$5-Parámetros!$B$5+1,
IF(AND(OR(F1006&lt;=Parámetros!$B$5,F1006=0,F1006=""),OR(G1006&gt;Parámetros!$D$5,G1006="",G1006=0)),Parámetros!$D$5-Parámetros!$B$5+1,
IF(AND(OR(F1006&lt;=Parámetros!$B$5,F1006=0,F1006=""),G1006&lt;=Parámetros!$D$5),IF(OR(G1006="",G1006=0),Parámetros!$D$5-Parámetros!$B$5+1,G1006-Parámetros!$B$5+1),
IF(AND(F1006&gt;Parámetros!$B$5,OR(G1006&gt;Parámetros!$D$5,G1006="",G1006=0)),Parámetros!$D$5-F1006+1,
IF(AND(F1006&gt;Parámetros!$B$5,G1006&lt;=Parámetros!$D$5),G1006-F1006+1))))),0)
-
IF(H1006=1,
COUNTIFS('Selección días no hábiles'!A:A,
IF(OR(F1006=0,F1006="",F1006&lt;Parámetros!$B$5),"&gt;="&amp;Parámetros!$B$5,"&gt;="&amp;Listas!F1006),
'Selección días no hábiles'!A:A,
IF(OR(G1006=0,G1006="",G1006&gt;=Parámetros!$D$5),"&lt;="&amp;Parámetros!$D$5,"&lt;="&amp;Listas!G1006),
'Selección días no hábiles'!C:C,"X"),0)</f>
        <v>43709</v>
      </c>
      <c r="K1006" s="113">
        <f>IF(I1006=1,
IF(AND(OR(F1006=0,F1006=""),OR(G1006=0,G1006="")),Parámetros!$D$8-Parámetros!$B$8+1,
IF(AND(F1006&lt;=Parámetros!$B$8,OR(G1006&gt;Parámetros!$D$8,G1006="",G1006=0)),Parámetros!$D$8-Parámetros!$B$8+1,
IF(AND(F1006&lt;=Parámetros!$B$8,G1006&lt;=Parámetros!$D$8),IF(OR(G1006="",G1006=0),Parámetros!$D$8-Parámetros!$B$8+1,G1006-Parámetros!$B$8+1),
IF(AND(F1006&gt;Parámetros!$B$8,OR(G1006&gt;Parámetros!$D$8,G1006="",G1006=0)),Parámetros!$D$8-F1006+1,
IF(AND(F1006&gt;Parámetros!$B$8,G1006&lt;=Parámetros!$D$8),G1006-F1006+1))))),0)
-
IF(I1006=1,
COUNTIFS('Selección días no hábiles'!A:A,
IF(OR(F1006=0,F1006="",F1006&lt;Parámetros!$B$8),"&gt;="&amp;Parámetros!$B$8,"&gt;="&amp;Listas!F1006),
'Selección días no hábiles'!A:A,
IF(OR(G1006=0,G1006="",G1006&gt;=Parámetros!$D$8),"&lt;="&amp;Parámetros!$D$8,"&lt;="&amp;Listas!G1006),
'Selección días no hábiles'!C:C,"X"),0)</f>
        <v>1</v>
      </c>
    </row>
    <row r="1007" spans="1:11">
      <c r="A1007" s="23"/>
      <c r="B1007" s="152">
        <v>32895127</v>
      </c>
      <c r="C1007" s="153" t="s">
        <v>358</v>
      </c>
      <c r="D1007" s="153" t="s">
        <v>2161</v>
      </c>
      <c r="E1007" s="154" t="s">
        <v>229</v>
      </c>
      <c r="F1007" s="146">
        <v>0</v>
      </c>
      <c r="G1007" s="146">
        <v>0</v>
      </c>
      <c r="H1007" s="113">
        <f>+IF(AND(OR(F1007="",F1007=0),OR(G1007="",G1007=0)),1,IF(AND(OR(F1007&lt;=Parámetros!$B$5,F1007=0,F1007=""),OR(G1007&gt;Parámetros!$B$5,G1007="",G1007=0)),1,IF(AND(F1007&gt;Parámetros!$B$5,F1007&lt;=Parámetros!$D$5,OR(Listas!G1007&gt;Parámetros!$B$5,G1007="",G1007=0)),1,0)))</f>
        <v>1</v>
      </c>
      <c r="I1007" s="113">
        <f>+IF(AND(OR(F1007="",F1007=0),OR(G1007="",G1007=0)),1,IF(AND(OR(F1007&lt;=Parámetros!$B$8,F1007=0,F1007=""),OR(G1007&gt;Parámetros!$B$8,G1007="",G1007=0)),1,IF(AND(F1007&gt;Parámetros!$B$8,F1007&lt;=Parámetros!$D$8,OR(Listas!G1007&gt;Parámetros!$B$8,G1007="",G1007=0)),1,0)))</f>
        <v>1</v>
      </c>
      <c r="J1007" s="113">
        <f>IF(H1007=1,
IF(AND(OR(F1007=0,F1007=""),OR(G1007=0,G1007="")),Parámetros!$D$5-Parámetros!$B$5+1,
IF(AND(OR(F1007&lt;=Parámetros!$B$5,F1007=0,F1007=""),OR(G1007&gt;Parámetros!$D$5,G1007="",G1007=0)),Parámetros!$D$5-Parámetros!$B$5+1,
IF(AND(OR(F1007&lt;=Parámetros!$B$5,F1007=0,F1007=""),G1007&lt;=Parámetros!$D$5),IF(OR(G1007="",G1007=0),Parámetros!$D$5-Parámetros!$B$5+1,G1007-Parámetros!$B$5+1),
IF(AND(F1007&gt;Parámetros!$B$5,OR(G1007&gt;Parámetros!$D$5,G1007="",G1007=0)),Parámetros!$D$5-F1007+1,
IF(AND(F1007&gt;Parámetros!$B$5,G1007&lt;=Parámetros!$D$5),G1007-F1007+1))))),0)
-
IF(H1007=1,
COUNTIFS('Selección días no hábiles'!A:A,
IF(OR(F1007=0,F1007="",F1007&lt;Parámetros!$B$5),"&gt;="&amp;Parámetros!$B$5,"&gt;="&amp;Listas!F1007),
'Selección días no hábiles'!A:A,
IF(OR(G1007=0,G1007="",G1007&gt;=Parámetros!$D$5),"&lt;="&amp;Parámetros!$D$5,"&lt;="&amp;Listas!G1007),
'Selección días no hábiles'!C:C,"X"),0)</f>
        <v>43709</v>
      </c>
      <c r="K1007" s="113">
        <f>IF(I1007=1,
IF(AND(OR(F1007=0,F1007=""),OR(G1007=0,G1007="")),Parámetros!$D$8-Parámetros!$B$8+1,
IF(AND(F1007&lt;=Parámetros!$B$8,OR(G1007&gt;Parámetros!$D$8,G1007="",G1007=0)),Parámetros!$D$8-Parámetros!$B$8+1,
IF(AND(F1007&lt;=Parámetros!$B$8,G1007&lt;=Parámetros!$D$8),IF(OR(G1007="",G1007=0),Parámetros!$D$8-Parámetros!$B$8+1,G1007-Parámetros!$B$8+1),
IF(AND(F1007&gt;Parámetros!$B$8,OR(G1007&gt;Parámetros!$D$8,G1007="",G1007=0)),Parámetros!$D$8-F1007+1,
IF(AND(F1007&gt;Parámetros!$B$8,G1007&lt;=Parámetros!$D$8),G1007-F1007+1))))),0)
-
IF(I1007=1,
COUNTIFS('Selección días no hábiles'!A:A,
IF(OR(F1007=0,F1007="",F1007&lt;Parámetros!$B$8),"&gt;="&amp;Parámetros!$B$8,"&gt;="&amp;Listas!F1007),
'Selección días no hábiles'!A:A,
IF(OR(G1007=0,G1007="",G1007&gt;=Parámetros!$D$8),"&lt;="&amp;Parámetros!$D$8,"&lt;="&amp;Listas!G1007),
'Selección días no hábiles'!C:C,"X"),0)</f>
        <v>1</v>
      </c>
    </row>
    <row r="1008" spans="1:11">
      <c r="A1008" s="23"/>
      <c r="B1008" s="152">
        <v>14131919</v>
      </c>
      <c r="C1008" s="153" t="s">
        <v>1148</v>
      </c>
      <c r="D1008" s="153" t="s">
        <v>2162</v>
      </c>
      <c r="E1008" s="154" t="s">
        <v>229</v>
      </c>
      <c r="F1008" s="146">
        <v>0</v>
      </c>
      <c r="G1008" s="146">
        <v>0</v>
      </c>
      <c r="H1008" s="113">
        <f>+IF(AND(OR(F1008="",F1008=0),OR(G1008="",G1008=0)),1,IF(AND(OR(F1008&lt;=Parámetros!$B$5,F1008=0,F1008=""),OR(G1008&gt;Parámetros!$B$5,G1008="",G1008=0)),1,IF(AND(F1008&gt;Parámetros!$B$5,F1008&lt;=Parámetros!$D$5,OR(Listas!G1008&gt;Parámetros!$B$5,G1008="",G1008=0)),1,0)))</f>
        <v>1</v>
      </c>
      <c r="I1008" s="113">
        <f>+IF(AND(OR(F1008="",F1008=0),OR(G1008="",G1008=0)),1,IF(AND(OR(F1008&lt;=Parámetros!$B$8,F1008=0,F1008=""),OR(G1008&gt;Parámetros!$B$8,G1008="",G1008=0)),1,IF(AND(F1008&gt;Parámetros!$B$8,F1008&lt;=Parámetros!$D$8,OR(Listas!G1008&gt;Parámetros!$B$8,G1008="",G1008=0)),1,0)))</f>
        <v>1</v>
      </c>
      <c r="J1008" s="113">
        <f>IF(H1008=1,
IF(AND(OR(F1008=0,F1008=""),OR(G1008=0,G1008="")),Parámetros!$D$5-Parámetros!$B$5+1,
IF(AND(OR(F1008&lt;=Parámetros!$B$5,F1008=0,F1008=""),OR(G1008&gt;Parámetros!$D$5,G1008="",G1008=0)),Parámetros!$D$5-Parámetros!$B$5+1,
IF(AND(OR(F1008&lt;=Parámetros!$B$5,F1008=0,F1008=""),G1008&lt;=Parámetros!$D$5),IF(OR(G1008="",G1008=0),Parámetros!$D$5-Parámetros!$B$5+1,G1008-Parámetros!$B$5+1),
IF(AND(F1008&gt;Parámetros!$B$5,OR(G1008&gt;Parámetros!$D$5,G1008="",G1008=0)),Parámetros!$D$5-F1008+1,
IF(AND(F1008&gt;Parámetros!$B$5,G1008&lt;=Parámetros!$D$5),G1008-F1008+1))))),0)
-
IF(H1008=1,
COUNTIFS('Selección días no hábiles'!A:A,
IF(OR(F1008=0,F1008="",F1008&lt;Parámetros!$B$5),"&gt;="&amp;Parámetros!$B$5,"&gt;="&amp;Listas!F1008),
'Selección días no hábiles'!A:A,
IF(OR(G1008=0,G1008="",G1008&gt;=Parámetros!$D$5),"&lt;="&amp;Parámetros!$D$5,"&lt;="&amp;Listas!G1008),
'Selección días no hábiles'!C:C,"X"),0)</f>
        <v>43709</v>
      </c>
      <c r="K1008" s="113">
        <f>IF(I1008=1,
IF(AND(OR(F1008=0,F1008=""),OR(G1008=0,G1008="")),Parámetros!$D$8-Parámetros!$B$8+1,
IF(AND(F1008&lt;=Parámetros!$B$8,OR(G1008&gt;Parámetros!$D$8,G1008="",G1008=0)),Parámetros!$D$8-Parámetros!$B$8+1,
IF(AND(F1008&lt;=Parámetros!$B$8,G1008&lt;=Parámetros!$D$8),IF(OR(G1008="",G1008=0),Parámetros!$D$8-Parámetros!$B$8+1,G1008-Parámetros!$B$8+1),
IF(AND(F1008&gt;Parámetros!$B$8,OR(G1008&gt;Parámetros!$D$8,G1008="",G1008=0)),Parámetros!$D$8-F1008+1,
IF(AND(F1008&gt;Parámetros!$B$8,G1008&lt;=Parámetros!$D$8),G1008-F1008+1))))),0)
-
IF(I1008=1,
COUNTIFS('Selección días no hábiles'!A:A,
IF(OR(F1008=0,F1008="",F1008&lt;Parámetros!$B$8),"&gt;="&amp;Parámetros!$B$8,"&gt;="&amp;Listas!F1008),
'Selección días no hábiles'!A:A,
IF(OR(G1008=0,G1008="",G1008&gt;=Parámetros!$D$8),"&lt;="&amp;Parámetros!$D$8,"&lt;="&amp;Listas!G1008),
'Selección días no hábiles'!C:C,"X"),0)</f>
        <v>1</v>
      </c>
    </row>
    <row r="1009" spans="1:11">
      <c r="A1009" s="23"/>
      <c r="B1009" s="152">
        <v>13894740</v>
      </c>
      <c r="C1009" s="153" t="s">
        <v>1149</v>
      </c>
      <c r="D1009" s="153" t="s">
        <v>86</v>
      </c>
      <c r="E1009" s="154" t="s">
        <v>229</v>
      </c>
      <c r="F1009" s="146">
        <v>0</v>
      </c>
      <c r="G1009" s="146">
        <v>0</v>
      </c>
      <c r="H1009" s="113">
        <f>+IF(AND(OR(F1009="",F1009=0),OR(G1009="",G1009=0)),1,IF(AND(OR(F1009&lt;=Parámetros!$B$5,F1009=0,F1009=""),OR(G1009&gt;Parámetros!$B$5,G1009="",G1009=0)),1,IF(AND(F1009&gt;Parámetros!$B$5,F1009&lt;=Parámetros!$D$5,OR(Listas!G1009&gt;Parámetros!$B$5,G1009="",G1009=0)),1,0)))</f>
        <v>1</v>
      </c>
      <c r="I1009" s="113">
        <f>+IF(AND(OR(F1009="",F1009=0),OR(G1009="",G1009=0)),1,IF(AND(OR(F1009&lt;=Parámetros!$B$8,F1009=0,F1009=""),OR(G1009&gt;Parámetros!$B$8,G1009="",G1009=0)),1,IF(AND(F1009&gt;Parámetros!$B$8,F1009&lt;=Parámetros!$D$8,OR(Listas!G1009&gt;Parámetros!$B$8,G1009="",G1009=0)),1,0)))</f>
        <v>1</v>
      </c>
      <c r="J1009" s="113">
        <f>IF(H1009=1,
IF(AND(OR(F1009=0,F1009=""),OR(G1009=0,G1009="")),Parámetros!$D$5-Parámetros!$B$5+1,
IF(AND(OR(F1009&lt;=Parámetros!$B$5,F1009=0,F1009=""),OR(G1009&gt;Parámetros!$D$5,G1009="",G1009=0)),Parámetros!$D$5-Parámetros!$B$5+1,
IF(AND(OR(F1009&lt;=Parámetros!$B$5,F1009=0,F1009=""),G1009&lt;=Parámetros!$D$5),IF(OR(G1009="",G1009=0),Parámetros!$D$5-Parámetros!$B$5+1,G1009-Parámetros!$B$5+1),
IF(AND(F1009&gt;Parámetros!$B$5,OR(G1009&gt;Parámetros!$D$5,G1009="",G1009=0)),Parámetros!$D$5-F1009+1,
IF(AND(F1009&gt;Parámetros!$B$5,G1009&lt;=Parámetros!$D$5),G1009-F1009+1))))),0)
-
IF(H1009=1,
COUNTIFS('Selección días no hábiles'!A:A,
IF(OR(F1009=0,F1009="",F1009&lt;Parámetros!$B$5),"&gt;="&amp;Parámetros!$B$5,"&gt;="&amp;Listas!F1009),
'Selección días no hábiles'!A:A,
IF(OR(G1009=0,G1009="",G1009&gt;=Parámetros!$D$5),"&lt;="&amp;Parámetros!$D$5,"&lt;="&amp;Listas!G1009),
'Selección días no hábiles'!C:C,"X"),0)</f>
        <v>43709</v>
      </c>
      <c r="K1009" s="113">
        <f>IF(I1009=1,
IF(AND(OR(F1009=0,F1009=""),OR(G1009=0,G1009="")),Parámetros!$D$8-Parámetros!$B$8+1,
IF(AND(F1009&lt;=Parámetros!$B$8,OR(G1009&gt;Parámetros!$D$8,G1009="",G1009=0)),Parámetros!$D$8-Parámetros!$B$8+1,
IF(AND(F1009&lt;=Parámetros!$B$8,G1009&lt;=Parámetros!$D$8),IF(OR(G1009="",G1009=0),Parámetros!$D$8-Parámetros!$B$8+1,G1009-Parámetros!$B$8+1),
IF(AND(F1009&gt;Parámetros!$B$8,OR(G1009&gt;Parámetros!$D$8,G1009="",G1009=0)),Parámetros!$D$8-F1009+1,
IF(AND(F1009&gt;Parámetros!$B$8,G1009&lt;=Parámetros!$D$8),G1009-F1009+1))))),0)
-
IF(I1009=1,
COUNTIFS('Selección días no hábiles'!A:A,
IF(OR(F1009=0,F1009="",F1009&lt;Parámetros!$B$8),"&gt;="&amp;Parámetros!$B$8,"&gt;="&amp;Listas!F1009),
'Selección días no hábiles'!A:A,
IF(OR(G1009=0,G1009="",G1009&gt;=Parámetros!$D$8),"&lt;="&amp;Parámetros!$D$8,"&lt;="&amp;Listas!G1009),
'Selección días no hábiles'!C:C,"X"),0)</f>
        <v>1</v>
      </c>
    </row>
    <row r="1010" spans="1:11">
      <c r="A1010" s="23"/>
      <c r="B1010" s="152">
        <v>17648891</v>
      </c>
      <c r="C1010" s="153" t="s">
        <v>1150</v>
      </c>
      <c r="D1010" s="153" t="s">
        <v>2163</v>
      </c>
      <c r="E1010" s="154" t="s">
        <v>229</v>
      </c>
      <c r="F1010" s="146">
        <v>0</v>
      </c>
      <c r="G1010" s="146">
        <v>0</v>
      </c>
      <c r="H1010" s="113">
        <f>+IF(AND(OR(F1010="",F1010=0),OR(G1010="",G1010=0)),1,IF(AND(OR(F1010&lt;=Parámetros!$B$5,F1010=0,F1010=""),OR(G1010&gt;Parámetros!$B$5,G1010="",G1010=0)),1,IF(AND(F1010&gt;Parámetros!$B$5,F1010&lt;=Parámetros!$D$5,OR(Listas!G1010&gt;Parámetros!$B$5,G1010="",G1010=0)),1,0)))</f>
        <v>1</v>
      </c>
      <c r="I1010" s="113">
        <f>+IF(AND(OR(F1010="",F1010=0),OR(G1010="",G1010=0)),1,IF(AND(OR(F1010&lt;=Parámetros!$B$8,F1010=0,F1010=""),OR(G1010&gt;Parámetros!$B$8,G1010="",G1010=0)),1,IF(AND(F1010&gt;Parámetros!$B$8,F1010&lt;=Parámetros!$D$8,OR(Listas!G1010&gt;Parámetros!$B$8,G1010="",G1010=0)),1,0)))</f>
        <v>1</v>
      </c>
      <c r="J1010" s="113">
        <f>IF(H1010=1,
IF(AND(OR(F1010=0,F1010=""),OR(G1010=0,G1010="")),Parámetros!$D$5-Parámetros!$B$5+1,
IF(AND(OR(F1010&lt;=Parámetros!$B$5,F1010=0,F1010=""),OR(G1010&gt;Parámetros!$D$5,G1010="",G1010=0)),Parámetros!$D$5-Parámetros!$B$5+1,
IF(AND(OR(F1010&lt;=Parámetros!$B$5,F1010=0,F1010=""),G1010&lt;=Parámetros!$D$5),IF(OR(G1010="",G1010=0),Parámetros!$D$5-Parámetros!$B$5+1,G1010-Parámetros!$B$5+1),
IF(AND(F1010&gt;Parámetros!$B$5,OR(G1010&gt;Parámetros!$D$5,G1010="",G1010=0)),Parámetros!$D$5-F1010+1,
IF(AND(F1010&gt;Parámetros!$B$5,G1010&lt;=Parámetros!$D$5),G1010-F1010+1))))),0)
-
IF(H1010=1,
COUNTIFS('Selección días no hábiles'!A:A,
IF(OR(F1010=0,F1010="",F1010&lt;Parámetros!$B$5),"&gt;="&amp;Parámetros!$B$5,"&gt;="&amp;Listas!F1010),
'Selección días no hábiles'!A:A,
IF(OR(G1010=0,G1010="",G1010&gt;=Parámetros!$D$5),"&lt;="&amp;Parámetros!$D$5,"&lt;="&amp;Listas!G1010),
'Selección días no hábiles'!C:C,"X"),0)</f>
        <v>43709</v>
      </c>
      <c r="K1010" s="113">
        <f>IF(I1010=1,
IF(AND(OR(F1010=0,F1010=""),OR(G1010=0,G1010="")),Parámetros!$D$8-Parámetros!$B$8+1,
IF(AND(F1010&lt;=Parámetros!$B$8,OR(G1010&gt;Parámetros!$D$8,G1010="",G1010=0)),Parámetros!$D$8-Parámetros!$B$8+1,
IF(AND(F1010&lt;=Parámetros!$B$8,G1010&lt;=Parámetros!$D$8),IF(OR(G1010="",G1010=0),Parámetros!$D$8-Parámetros!$B$8+1,G1010-Parámetros!$B$8+1),
IF(AND(F1010&gt;Parámetros!$B$8,OR(G1010&gt;Parámetros!$D$8,G1010="",G1010=0)),Parámetros!$D$8-F1010+1,
IF(AND(F1010&gt;Parámetros!$B$8,G1010&lt;=Parámetros!$D$8),G1010-F1010+1))))),0)
-
IF(I1010=1,
COUNTIFS('Selección días no hábiles'!A:A,
IF(OR(F1010=0,F1010="",F1010&lt;Parámetros!$B$8),"&gt;="&amp;Parámetros!$B$8,"&gt;="&amp;Listas!F1010),
'Selección días no hábiles'!A:A,
IF(OR(G1010=0,G1010="",G1010&gt;=Parámetros!$D$8),"&lt;="&amp;Parámetros!$D$8,"&lt;="&amp;Listas!G1010),
'Selección días no hábiles'!C:C,"X"),0)</f>
        <v>1</v>
      </c>
    </row>
    <row r="1011" spans="1:11">
      <c r="A1011" s="23"/>
      <c r="B1011" s="152">
        <v>20804262</v>
      </c>
      <c r="C1011" s="153" t="s">
        <v>1151</v>
      </c>
      <c r="D1011" s="153" t="s">
        <v>2164</v>
      </c>
      <c r="E1011" s="154" t="s">
        <v>229</v>
      </c>
      <c r="F1011" s="146">
        <v>0</v>
      </c>
      <c r="G1011" s="146">
        <v>0</v>
      </c>
      <c r="H1011" s="113">
        <f>+IF(AND(OR(F1011="",F1011=0),OR(G1011="",G1011=0)),1,IF(AND(OR(F1011&lt;=Parámetros!$B$5,F1011=0,F1011=""),OR(G1011&gt;Parámetros!$B$5,G1011="",G1011=0)),1,IF(AND(F1011&gt;Parámetros!$B$5,F1011&lt;=Parámetros!$D$5,OR(Listas!G1011&gt;Parámetros!$B$5,G1011="",G1011=0)),1,0)))</f>
        <v>1</v>
      </c>
      <c r="I1011" s="113">
        <f>+IF(AND(OR(F1011="",F1011=0),OR(G1011="",G1011=0)),1,IF(AND(OR(F1011&lt;=Parámetros!$B$8,F1011=0,F1011=""),OR(G1011&gt;Parámetros!$B$8,G1011="",G1011=0)),1,IF(AND(F1011&gt;Parámetros!$B$8,F1011&lt;=Parámetros!$D$8,OR(Listas!G1011&gt;Parámetros!$B$8,G1011="",G1011=0)),1,0)))</f>
        <v>1</v>
      </c>
      <c r="J1011" s="113">
        <f>IF(H1011=1,
IF(AND(OR(F1011=0,F1011=""),OR(G1011=0,G1011="")),Parámetros!$D$5-Parámetros!$B$5+1,
IF(AND(OR(F1011&lt;=Parámetros!$B$5,F1011=0,F1011=""),OR(G1011&gt;Parámetros!$D$5,G1011="",G1011=0)),Parámetros!$D$5-Parámetros!$B$5+1,
IF(AND(OR(F1011&lt;=Parámetros!$B$5,F1011=0,F1011=""),G1011&lt;=Parámetros!$D$5),IF(OR(G1011="",G1011=0),Parámetros!$D$5-Parámetros!$B$5+1,G1011-Parámetros!$B$5+1),
IF(AND(F1011&gt;Parámetros!$B$5,OR(G1011&gt;Parámetros!$D$5,G1011="",G1011=0)),Parámetros!$D$5-F1011+1,
IF(AND(F1011&gt;Parámetros!$B$5,G1011&lt;=Parámetros!$D$5),G1011-F1011+1))))),0)
-
IF(H1011=1,
COUNTIFS('Selección días no hábiles'!A:A,
IF(OR(F1011=0,F1011="",F1011&lt;Parámetros!$B$5),"&gt;="&amp;Parámetros!$B$5,"&gt;="&amp;Listas!F1011),
'Selección días no hábiles'!A:A,
IF(OR(G1011=0,G1011="",G1011&gt;=Parámetros!$D$5),"&lt;="&amp;Parámetros!$D$5,"&lt;="&amp;Listas!G1011),
'Selección días no hábiles'!C:C,"X"),0)</f>
        <v>43709</v>
      </c>
      <c r="K1011" s="113">
        <f>IF(I1011=1,
IF(AND(OR(F1011=0,F1011=""),OR(G1011=0,G1011="")),Parámetros!$D$8-Parámetros!$B$8+1,
IF(AND(F1011&lt;=Parámetros!$B$8,OR(G1011&gt;Parámetros!$D$8,G1011="",G1011=0)),Parámetros!$D$8-Parámetros!$B$8+1,
IF(AND(F1011&lt;=Parámetros!$B$8,G1011&lt;=Parámetros!$D$8),IF(OR(G1011="",G1011=0),Parámetros!$D$8-Parámetros!$B$8+1,G1011-Parámetros!$B$8+1),
IF(AND(F1011&gt;Parámetros!$B$8,OR(G1011&gt;Parámetros!$D$8,G1011="",G1011=0)),Parámetros!$D$8-F1011+1,
IF(AND(F1011&gt;Parámetros!$B$8,G1011&lt;=Parámetros!$D$8),G1011-F1011+1))))),0)
-
IF(I1011=1,
COUNTIFS('Selección días no hábiles'!A:A,
IF(OR(F1011=0,F1011="",F1011&lt;Parámetros!$B$8),"&gt;="&amp;Parámetros!$B$8,"&gt;="&amp;Listas!F1011),
'Selección días no hábiles'!A:A,
IF(OR(G1011=0,G1011="",G1011&gt;=Parámetros!$D$8),"&lt;="&amp;Parámetros!$D$8,"&lt;="&amp;Listas!G1011),
'Selección días no hábiles'!C:C,"X"),0)</f>
        <v>1</v>
      </c>
    </row>
    <row r="1012" spans="1:11">
      <c r="A1012" s="23"/>
      <c r="B1012" s="152">
        <v>20149001</v>
      </c>
      <c r="C1012" s="153" t="s">
        <v>1152</v>
      </c>
      <c r="D1012" s="153" t="s">
        <v>1500</v>
      </c>
      <c r="E1012" s="154" t="s">
        <v>229</v>
      </c>
      <c r="F1012" s="146">
        <v>0</v>
      </c>
      <c r="G1012" s="146">
        <v>0</v>
      </c>
      <c r="H1012" s="113">
        <f>+IF(AND(OR(F1012="",F1012=0),OR(G1012="",G1012=0)),1,IF(AND(OR(F1012&lt;=Parámetros!$B$5,F1012=0,F1012=""),OR(G1012&gt;Parámetros!$B$5,G1012="",G1012=0)),1,IF(AND(F1012&gt;Parámetros!$B$5,F1012&lt;=Parámetros!$D$5,OR(Listas!G1012&gt;Parámetros!$B$5,G1012="",G1012=0)),1,0)))</f>
        <v>1</v>
      </c>
      <c r="I1012" s="113">
        <f>+IF(AND(OR(F1012="",F1012=0),OR(G1012="",G1012=0)),1,IF(AND(OR(F1012&lt;=Parámetros!$B$8,F1012=0,F1012=""),OR(G1012&gt;Parámetros!$B$8,G1012="",G1012=0)),1,IF(AND(F1012&gt;Parámetros!$B$8,F1012&lt;=Parámetros!$D$8,OR(Listas!G1012&gt;Parámetros!$B$8,G1012="",G1012=0)),1,0)))</f>
        <v>1</v>
      </c>
      <c r="J1012" s="113">
        <f>IF(H1012=1,
IF(AND(OR(F1012=0,F1012=""),OR(G1012=0,G1012="")),Parámetros!$D$5-Parámetros!$B$5+1,
IF(AND(OR(F1012&lt;=Parámetros!$B$5,F1012=0,F1012=""),OR(G1012&gt;Parámetros!$D$5,G1012="",G1012=0)),Parámetros!$D$5-Parámetros!$B$5+1,
IF(AND(OR(F1012&lt;=Parámetros!$B$5,F1012=0,F1012=""),G1012&lt;=Parámetros!$D$5),IF(OR(G1012="",G1012=0),Parámetros!$D$5-Parámetros!$B$5+1,G1012-Parámetros!$B$5+1),
IF(AND(F1012&gt;Parámetros!$B$5,OR(G1012&gt;Parámetros!$D$5,G1012="",G1012=0)),Parámetros!$D$5-F1012+1,
IF(AND(F1012&gt;Parámetros!$B$5,G1012&lt;=Parámetros!$D$5),G1012-F1012+1))))),0)
-
IF(H1012=1,
COUNTIFS('Selección días no hábiles'!A:A,
IF(OR(F1012=0,F1012="",F1012&lt;Parámetros!$B$5),"&gt;="&amp;Parámetros!$B$5,"&gt;="&amp;Listas!F1012),
'Selección días no hábiles'!A:A,
IF(OR(G1012=0,G1012="",G1012&gt;=Parámetros!$D$5),"&lt;="&amp;Parámetros!$D$5,"&lt;="&amp;Listas!G1012),
'Selección días no hábiles'!C:C,"X"),0)</f>
        <v>43709</v>
      </c>
      <c r="K1012" s="113">
        <f>IF(I1012=1,
IF(AND(OR(F1012=0,F1012=""),OR(G1012=0,G1012="")),Parámetros!$D$8-Parámetros!$B$8+1,
IF(AND(F1012&lt;=Parámetros!$B$8,OR(G1012&gt;Parámetros!$D$8,G1012="",G1012=0)),Parámetros!$D$8-Parámetros!$B$8+1,
IF(AND(F1012&lt;=Parámetros!$B$8,G1012&lt;=Parámetros!$D$8),IF(OR(G1012="",G1012=0),Parámetros!$D$8-Parámetros!$B$8+1,G1012-Parámetros!$B$8+1),
IF(AND(F1012&gt;Parámetros!$B$8,OR(G1012&gt;Parámetros!$D$8,G1012="",G1012=0)),Parámetros!$D$8-F1012+1,
IF(AND(F1012&gt;Parámetros!$B$8,G1012&lt;=Parámetros!$D$8),G1012-F1012+1))))),0)
-
IF(I1012=1,
COUNTIFS('Selección días no hábiles'!A:A,
IF(OR(F1012=0,F1012="",F1012&lt;Parámetros!$B$8),"&gt;="&amp;Parámetros!$B$8,"&gt;="&amp;Listas!F1012),
'Selección días no hábiles'!A:A,
IF(OR(G1012=0,G1012="",G1012&gt;=Parámetros!$D$8),"&lt;="&amp;Parámetros!$D$8,"&lt;="&amp;Listas!G1012),
'Selección días no hábiles'!C:C,"X"),0)</f>
        <v>1</v>
      </c>
    </row>
    <row r="1013" spans="1:11">
      <c r="A1013" s="23"/>
      <c r="B1013" s="152">
        <v>36684043</v>
      </c>
      <c r="C1013" s="153" t="s">
        <v>693</v>
      </c>
      <c r="D1013" s="153" t="s">
        <v>1448</v>
      </c>
      <c r="E1013" s="154" t="s">
        <v>229</v>
      </c>
      <c r="F1013" s="146">
        <v>0</v>
      </c>
      <c r="G1013" s="146">
        <v>0</v>
      </c>
      <c r="H1013" s="113">
        <f>+IF(AND(OR(F1013="",F1013=0),OR(G1013="",G1013=0)),1,IF(AND(OR(F1013&lt;=Parámetros!$B$5,F1013=0,F1013=""),OR(G1013&gt;Parámetros!$B$5,G1013="",G1013=0)),1,IF(AND(F1013&gt;Parámetros!$B$5,F1013&lt;=Parámetros!$D$5,OR(Listas!G1013&gt;Parámetros!$B$5,G1013="",G1013=0)),1,0)))</f>
        <v>1</v>
      </c>
      <c r="I1013" s="113">
        <f>+IF(AND(OR(F1013="",F1013=0),OR(G1013="",G1013=0)),1,IF(AND(OR(F1013&lt;=Parámetros!$B$8,F1013=0,F1013=""),OR(G1013&gt;Parámetros!$B$8,G1013="",G1013=0)),1,IF(AND(F1013&gt;Parámetros!$B$8,F1013&lt;=Parámetros!$D$8,OR(Listas!G1013&gt;Parámetros!$B$8,G1013="",G1013=0)),1,0)))</f>
        <v>1</v>
      </c>
      <c r="J1013" s="113">
        <f>IF(H1013=1,
IF(AND(OR(F1013=0,F1013=""),OR(G1013=0,G1013="")),Parámetros!$D$5-Parámetros!$B$5+1,
IF(AND(OR(F1013&lt;=Parámetros!$B$5,F1013=0,F1013=""),OR(G1013&gt;Parámetros!$D$5,G1013="",G1013=0)),Parámetros!$D$5-Parámetros!$B$5+1,
IF(AND(OR(F1013&lt;=Parámetros!$B$5,F1013=0,F1013=""),G1013&lt;=Parámetros!$D$5),IF(OR(G1013="",G1013=0),Parámetros!$D$5-Parámetros!$B$5+1,G1013-Parámetros!$B$5+1),
IF(AND(F1013&gt;Parámetros!$B$5,OR(G1013&gt;Parámetros!$D$5,G1013="",G1013=0)),Parámetros!$D$5-F1013+1,
IF(AND(F1013&gt;Parámetros!$B$5,G1013&lt;=Parámetros!$D$5),G1013-F1013+1))))),0)
-
IF(H1013=1,
COUNTIFS('Selección días no hábiles'!A:A,
IF(OR(F1013=0,F1013="",F1013&lt;Parámetros!$B$5),"&gt;="&amp;Parámetros!$B$5,"&gt;="&amp;Listas!F1013),
'Selección días no hábiles'!A:A,
IF(OR(G1013=0,G1013="",G1013&gt;=Parámetros!$D$5),"&lt;="&amp;Parámetros!$D$5,"&lt;="&amp;Listas!G1013),
'Selección días no hábiles'!C:C,"X"),0)</f>
        <v>43709</v>
      </c>
      <c r="K1013" s="113">
        <f>IF(I1013=1,
IF(AND(OR(F1013=0,F1013=""),OR(G1013=0,G1013="")),Parámetros!$D$8-Parámetros!$B$8+1,
IF(AND(F1013&lt;=Parámetros!$B$8,OR(G1013&gt;Parámetros!$D$8,G1013="",G1013=0)),Parámetros!$D$8-Parámetros!$B$8+1,
IF(AND(F1013&lt;=Parámetros!$B$8,G1013&lt;=Parámetros!$D$8),IF(OR(G1013="",G1013=0),Parámetros!$D$8-Parámetros!$B$8+1,G1013-Parámetros!$B$8+1),
IF(AND(F1013&gt;Parámetros!$B$8,OR(G1013&gt;Parámetros!$D$8,G1013="",G1013=0)),Parámetros!$D$8-F1013+1,
IF(AND(F1013&gt;Parámetros!$B$8,G1013&lt;=Parámetros!$D$8),G1013-F1013+1))))),0)
-
IF(I1013=1,
COUNTIFS('Selección días no hábiles'!A:A,
IF(OR(F1013=0,F1013="",F1013&lt;Parámetros!$B$8),"&gt;="&amp;Parámetros!$B$8,"&gt;="&amp;Listas!F1013),
'Selección días no hábiles'!A:A,
IF(OR(G1013=0,G1013="",G1013&gt;=Parámetros!$D$8),"&lt;="&amp;Parámetros!$D$8,"&lt;="&amp;Listas!G1013),
'Selección días no hábiles'!C:C,"X"),0)</f>
        <v>1</v>
      </c>
    </row>
    <row r="1014" spans="1:11">
      <c r="A1014" s="23"/>
      <c r="B1014" s="152">
        <v>36002935</v>
      </c>
      <c r="C1014" s="153" t="s">
        <v>1153</v>
      </c>
      <c r="D1014" s="153" t="s">
        <v>2165</v>
      </c>
      <c r="E1014" s="154" t="s">
        <v>229</v>
      </c>
      <c r="F1014" s="146">
        <v>0</v>
      </c>
      <c r="G1014" s="146">
        <v>0</v>
      </c>
      <c r="H1014" s="113">
        <f>+IF(AND(OR(F1014="",F1014=0),OR(G1014="",G1014=0)),1,IF(AND(OR(F1014&lt;=Parámetros!$B$5,F1014=0,F1014=""),OR(G1014&gt;Parámetros!$B$5,G1014="",G1014=0)),1,IF(AND(F1014&gt;Parámetros!$B$5,F1014&lt;=Parámetros!$D$5,OR(Listas!G1014&gt;Parámetros!$B$5,G1014="",G1014=0)),1,0)))</f>
        <v>1</v>
      </c>
      <c r="I1014" s="113">
        <f>+IF(AND(OR(F1014="",F1014=0),OR(G1014="",G1014=0)),1,IF(AND(OR(F1014&lt;=Parámetros!$B$8,F1014=0,F1014=""),OR(G1014&gt;Parámetros!$B$8,G1014="",G1014=0)),1,IF(AND(F1014&gt;Parámetros!$B$8,F1014&lt;=Parámetros!$D$8,OR(Listas!G1014&gt;Parámetros!$B$8,G1014="",G1014=0)),1,0)))</f>
        <v>1</v>
      </c>
      <c r="J1014" s="113">
        <f>IF(H1014=1,
IF(AND(OR(F1014=0,F1014=""),OR(G1014=0,G1014="")),Parámetros!$D$5-Parámetros!$B$5+1,
IF(AND(OR(F1014&lt;=Parámetros!$B$5,F1014=0,F1014=""),OR(G1014&gt;Parámetros!$D$5,G1014="",G1014=0)),Parámetros!$D$5-Parámetros!$B$5+1,
IF(AND(OR(F1014&lt;=Parámetros!$B$5,F1014=0,F1014=""),G1014&lt;=Parámetros!$D$5),IF(OR(G1014="",G1014=0),Parámetros!$D$5-Parámetros!$B$5+1,G1014-Parámetros!$B$5+1),
IF(AND(F1014&gt;Parámetros!$B$5,OR(G1014&gt;Parámetros!$D$5,G1014="",G1014=0)),Parámetros!$D$5-F1014+1,
IF(AND(F1014&gt;Parámetros!$B$5,G1014&lt;=Parámetros!$D$5),G1014-F1014+1))))),0)
-
IF(H1014=1,
COUNTIFS('Selección días no hábiles'!A:A,
IF(OR(F1014=0,F1014="",F1014&lt;Parámetros!$B$5),"&gt;="&amp;Parámetros!$B$5,"&gt;="&amp;Listas!F1014),
'Selección días no hábiles'!A:A,
IF(OR(G1014=0,G1014="",G1014&gt;=Parámetros!$D$5),"&lt;="&amp;Parámetros!$D$5,"&lt;="&amp;Listas!G1014),
'Selección días no hábiles'!C:C,"X"),0)</f>
        <v>43709</v>
      </c>
      <c r="K1014" s="113">
        <f>IF(I1014=1,
IF(AND(OR(F1014=0,F1014=""),OR(G1014=0,G1014="")),Parámetros!$D$8-Parámetros!$B$8+1,
IF(AND(F1014&lt;=Parámetros!$B$8,OR(G1014&gt;Parámetros!$D$8,G1014="",G1014=0)),Parámetros!$D$8-Parámetros!$B$8+1,
IF(AND(F1014&lt;=Parámetros!$B$8,G1014&lt;=Parámetros!$D$8),IF(OR(G1014="",G1014=0),Parámetros!$D$8-Parámetros!$B$8+1,G1014-Parámetros!$B$8+1),
IF(AND(F1014&gt;Parámetros!$B$8,OR(G1014&gt;Parámetros!$D$8,G1014="",G1014=0)),Parámetros!$D$8-F1014+1,
IF(AND(F1014&gt;Parámetros!$B$8,G1014&lt;=Parámetros!$D$8),G1014-F1014+1))))),0)
-
IF(I1014=1,
COUNTIFS('Selección días no hábiles'!A:A,
IF(OR(F1014=0,F1014="",F1014&lt;Parámetros!$B$8),"&gt;="&amp;Parámetros!$B$8,"&gt;="&amp;Listas!F1014),
'Selección días no hábiles'!A:A,
IF(OR(G1014=0,G1014="",G1014&gt;=Parámetros!$D$8),"&lt;="&amp;Parámetros!$D$8,"&lt;="&amp;Listas!G1014),
'Selección días no hábiles'!C:C,"X"),0)</f>
        <v>1</v>
      </c>
    </row>
    <row r="1015" spans="1:11">
      <c r="A1015" s="23"/>
      <c r="B1015" s="152">
        <v>16455524</v>
      </c>
      <c r="C1015" s="153" t="s">
        <v>1154</v>
      </c>
      <c r="D1015" s="153" t="s">
        <v>2166</v>
      </c>
      <c r="E1015" s="154" t="s">
        <v>229</v>
      </c>
      <c r="F1015" s="146">
        <v>0</v>
      </c>
      <c r="G1015" s="146">
        <v>0</v>
      </c>
      <c r="H1015" s="113">
        <f>+IF(AND(OR(F1015="",F1015=0),OR(G1015="",G1015=0)),1,IF(AND(OR(F1015&lt;=Parámetros!$B$5,F1015=0,F1015=""),OR(G1015&gt;Parámetros!$B$5,G1015="",G1015=0)),1,IF(AND(F1015&gt;Parámetros!$B$5,F1015&lt;=Parámetros!$D$5,OR(Listas!G1015&gt;Parámetros!$B$5,G1015="",G1015=0)),1,0)))</f>
        <v>1</v>
      </c>
      <c r="I1015" s="113">
        <f>+IF(AND(OR(F1015="",F1015=0),OR(G1015="",G1015=0)),1,IF(AND(OR(F1015&lt;=Parámetros!$B$8,F1015=0,F1015=""),OR(G1015&gt;Parámetros!$B$8,G1015="",G1015=0)),1,IF(AND(F1015&gt;Parámetros!$B$8,F1015&lt;=Parámetros!$D$8,OR(Listas!G1015&gt;Parámetros!$B$8,G1015="",G1015=0)),1,0)))</f>
        <v>1</v>
      </c>
      <c r="J1015" s="113">
        <f>IF(H1015=1,
IF(AND(OR(F1015=0,F1015=""),OR(G1015=0,G1015="")),Parámetros!$D$5-Parámetros!$B$5+1,
IF(AND(OR(F1015&lt;=Parámetros!$B$5,F1015=0,F1015=""),OR(G1015&gt;Parámetros!$D$5,G1015="",G1015=0)),Parámetros!$D$5-Parámetros!$B$5+1,
IF(AND(OR(F1015&lt;=Parámetros!$B$5,F1015=0,F1015=""),G1015&lt;=Parámetros!$D$5),IF(OR(G1015="",G1015=0),Parámetros!$D$5-Parámetros!$B$5+1,G1015-Parámetros!$B$5+1),
IF(AND(F1015&gt;Parámetros!$B$5,OR(G1015&gt;Parámetros!$D$5,G1015="",G1015=0)),Parámetros!$D$5-F1015+1,
IF(AND(F1015&gt;Parámetros!$B$5,G1015&lt;=Parámetros!$D$5),G1015-F1015+1))))),0)
-
IF(H1015=1,
COUNTIFS('Selección días no hábiles'!A:A,
IF(OR(F1015=0,F1015="",F1015&lt;Parámetros!$B$5),"&gt;="&amp;Parámetros!$B$5,"&gt;="&amp;Listas!F1015),
'Selección días no hábiles'!A:A,
IF(OR(G1015=0,G1015="",G1015&gt;=Parámetros!$D$5),"&lt;="&amp;Parámetros!$D$5,"&lt;="&amp;Listas!G1015),
'Selección días no hábiles'!C:C,"X"),0)</f>
        <v>43709</v>
      </c>
      <c r="K1015" s="113">
        <f>IF(I1015=1,
IF(AND(OR(F1015=0,F1015=""),OR(G1015=0,G1015="")),Parámetros!$D$8-Parámetros!$B$8+1,
IF(AND(F1015&lt;=Parámetros!$B$8,OR(G1015&gt;Parámetros!$D$8,G1015="",G1015=0)),Parámetros!$D$8-Parámetros!$B$8+1,
IF(AND(F1015&lt;=Parámetros!$B$8,G1015&lt;=Parámetros!$D$8),IF(OR(G1015="",G1015=0),Parámetros!$D$8-Parámetros!$B$8+1,G1015-Parámetros!$B$8+1),
IF(AND(F1015&gt;Parámetros!$B$8,OR(G1015&gt;Parámetros!$D$8,G1015="",G1015=0)),Parámetros!$D$8-F1015+1,
IF(AND(F1015&gt;Parámetros!$B$8,G1015&lt;=Parámetros!$D$8),G1015-F1015+1))))),0)
-
IF(I1015=1,
COUNTIFS('Selección días no hábiles'!A:A,
IF(OR(F1015=0,F1015="",F1015&lt;Parámetros!$B$8),"&gt;="&amp;Parámetros!$B$8,"&gt;="&amp;Listas!F1015),
'Selección días no hábiles'!A:A,
IF(OR(G1015=0,G1015="",G1015&gt;=Parámetros!$D$8),"&lt;="&amp;Parámetros!$D$8,"&lt;="&amp;Listas!G1015),
'Selección días no hábiles'!C:C,"X"),0)</f>
        <v>1</v>
      </c>
    </row>
    <row r="1016" spans="1:11">
      <c r="A1016" s="23"/>
      <c r="B1016" s="152">
        <v>29765096</v>
      </c>
      <c r="C1016" s="153" t="s">
        <v>1155</v>
      </c>
      <c r="D1016" s="153" t="s">
        <v>2167</v>
      </c>
      <c r="E1016" s="154" t="s">
        <v>229</v>
      </c>
      <c r="F1016" s="146">
        <v>0</v>
      </c>
      <c r="G1016" s="146">
        <v>0</v>
      </c>
      <c r="H1016" s="113">
        <f>+IF(AND(OR(F1016="",F1016=0),OR(G1016="",G1016=0)),1,IF(AND(OR(F1016&lt;=Parámetros!$B$5,F1016=0,F1016=""),OR(G1016&gt;Parámetros!$B$5,G1016="",G1016=0)),1,IF(AND(F1016&gt;Parámetros!$B$5,F1016&lt;=Parámetros!$D$5,OR(Listas!G1016&gt;Parámetros!$B$5,G1016="",G1016=0)),1,0)))</f>
        <v>1</v>
      </c>
      <c r="I1016" s="113">
        <f>+IF(AND(OR(F1016="",F1016=0),OR(G1016="",G1016=0)),1,IF(AND(OR(F1016&lt;=Parámetros!$B$8,F1016=0,F1016=""),OR(G1016&gt;Parámetros!$B$8,G1016="",G1016=0)),1,IF(AND(F1016&gt;Parámetros!$B$8,F1016&lt;=Parámetros!$D$8,OR(Listas!G1016&gt;Parámetros!$B$8,G1016="",G1016=0)),1,0)))</f>
        <v>1</v>
      </c>
      <c r="J1016" s="113">
        <f>IF(H1016=1,
IF(AND(OR(F1016=0,F1016=""),OR(G1016=0,G1016="")),Parámetros!$D$5-Parámetros!$B$5+1,
IF(AND(OR(F1016&lt;=Parámetros!$B$5,F1016=0,F1016=""),OR(G1016&gt;Parámetros!$D$5,G1016="",G1016=0)),Parámetros!$D$5-Parámetros!$B$5+1,
IF(AND(OR(F1016&lt;=Parámetros!$B$5,F1016=0,F1016=""),G1016&lt;=Parámetros!$D$5),IF(OR(G1016="",G1016=0),Parámetros!$D$5-Parámetros!$B$5+1,G1016-Parámetros!$B$5+1),
IF(AND(F1016&gt;Parámetros!$B$5,OR(G1016&gt;Parámetros!$D$5,G1016="",G1016=0)),Parámetros!$D$5-F1016+1,
IF(AND(F1016&gt;Parámetros!$B$5,G1016&lt;=Parámetros!$D$5),G1016-F1016+1))))),0)
-
IF(H1016=1,
COUNTIFS('Selección días no hábiles'!A:A,
IF(OR(F1016=0,F1016="",F1016&lt;Parámetros!$B$5),"&gt;="&amp;Parámetros!$B$5,"&gt;="&amp;Listas!F1016),
'Selección días no hábiles'!A:A,
IF(OR(G1016=0,G1016="",G1016&gt;=Parámetros!$D$5),"&lt;="&amp;Parámetros!$D$5,"&lt;="&amp;Listas!G1016),
'Selección días no hábiles'!C:C,"X"),0)</f>
        <v>43709</v>
      </c>
      <c r="K1016" s="113">
        <f>IF(I1016=1,
IF(AND(OR(F1016=0,F1016=""),OR(G1016=0,G1016="")),Parámetros!$D$8-Parámetros!$B$8+1,
IF(AND(F1016&lt;=Parámetros!$B$8,OR(G1016&gt;Parámetros!$D$8,G1016="",G1016=0)),Parámetros!$D$8-Parámetros!$B$8+1,
IF(AND(F1016&lt;=Parámetros!$B$8,G1016&lt;=Parámetros!$D$8),IF(OR(G1016="",G1016=0),Parámetros!$D$8-Parámetros!$B$8+1,G1016-Parámetros!$B$8+1),
IF(AND(F1016&gt;Parámetros!$B$8,OR(G1016&gt;Parámetros!$D$8,G1016="",G1016=0)),Parámetros!$D$8-F1016+1,
IF(AND(F1016&gt;Parámetros!$B$8,G1016&lt;=Parámetros!$D$8),G1016-F1016+1))))),0)
-
IF(I1016=1,
COUNTIFS('Selección días no hábiles'!A:A,
IF(OR(F1016=0,F1016="",F1016&lt;Parámetros!$B$8),"&gt;="&amp;Parámetros!$B$8,"&gt;="&amp;Listas!F1016),
'Selección días no hábiles'!A:A,
IF(OR(G1016=0,G1016="",G1016&gt;=Parámetros!$D$8),"&lt;="&amp;Parámetros!$D$8,"&lt;="&amp;Listas!G1016),
'Selección días no hábiles'!C:C,"X"),0)</f>
        <v>1</v>
      </c>
    </row>
    <row r="1017" spans="1:11">
      <c r="A1017" s="23"/>
      <c r="B1017" s="152">
        <v>26332915</v>
      </c>
      <c r="C1017" s="153" t="s">
        <v>59</v>
      </c>
      <c r="D1017" s="153" t="s">
        <v>2168</v>
      </c>
      <c r="E1017" s="154" t="s">
        <v>229</v>
      </c>
      <c r="F1017" s="146">
        <v>0</v>
      </c>
      <c r="G1017" s="146">
        <v>0</v>
      </c>
      <c r="H1017" s="113">
        <f>+IF(AND(OR(F1017="",F1017=0),OR(G1017="",G1017=0)),1,IF(AND(OR(F1017&lt;=Parámetros!$B$5,F1017=0,F1017=""),OR(G1017&gt;Parámetros!$B$5,G1017="",G1017=0)),1,IF(AND(F1017&gt;Parámetros!$B$5,F1017&lt;=Parámetros!$D$5,OR(Listas!G1017&gt;Parámetros!$B$5,G1017="",G1017=0)),1,0)))</f>
        <v>1</v>
      </c>
      <c r="I1017" s="113">
        <f>+IF(AND(OR(F1017="",F1017=0),OR(G1017="",G1017=0)),1,IF(AND(OR(F1017&lt;=Parámetros!$B$8,F1017=0,F1017=""),OR(G1017&gt;Parámetros!$B$8,G1017="",G1017=0)),1,IF(AND(F1017&gt;Parámetros!$B$8,F1017&lt;=Parámetros!$D$8,OR(Listas!G1017&gt;Parámetros!$B$8,G1017="",G1017=0)),1,0)))</f>
        <v>1</v>
      </c>
      <c r="J1017" s="113">
        <f>IF(H1017=1,
IF(AND(OR(F1017=0,F1017=""),OR(G1017=0,G1017="")),Parámetros!$D$5-Parámetros!$B$5+1,
IF(AND(OR(F1017&lt;=Parámetros!$B$5,F1017=0,F1017=""),OR(G1017&gt;Parámetros!$D$5,G1017="",G1017=0)),Parámetros!$D$5-Parámetros!$B$5+1,
IF(AND(OR(F1017&lt;=Parámetros!$B$5,F1017=0,F1017=""),G1017&lt;=Parámetros!$D$5),IF(OR(G1017="",G1017=0),Parámetros!$D$5-Parámetros!$B$5+1,G1017-Parámetros!$B$5+1),
IF(AND(F1017&gt;Parámetros!$B$5,OR(G1017&gt;Parámetros!$D$5,G1017="",G1017=0)),Parámetros!$D$5-F1017+1,
IF(AND(F1017&gt;Parámetros!$B$5,G1017&lt;=Parámetros!$D$5),G1017-F1017+1))))),0)
-
IF(H1017=1,
COUNTIFS('Selección días no hábiles'!A:A,
IF(OR(F1017=0,F1017="",F1017&lt;Parámetros!$B$5),"&gt;="&amp;Parámetros!$B$5,"&gt;="&amp;Listas!F1017),
'Selección días no hábiles'!A:A,
IF(OR(G1017=0,G1017="",G1017&gt;=Parámetros!$D$5),"&lt;="&amp;Parámetros!$D$5,"&lt;="&amp;Listas!G1017),
'Selección días no hábiles'!C:C,"X"),0)</f>
        <v>43709</v>
      </c>
      <c r="K1017" s="113">
        <f>IF(I1017=1,
IF(AND(OR(F1017=0,F1017=""),OR(G1017=0,G1017="")),Parámetros!$D$8-Parámetros!$B$8+1,
IF(AND(F1017&lt;=Parámetros!$B$8,OR(G1017&gt;Parámetros!$D$8,G1017="",G1017=0)),Parámetros!$D$8-Parámetros!$B$8+1,
IF(AND(F1017&lt;=Parámetros!$B$8,G1017&lt;=Parámetros!$D$8),IF(OR(G1017="",G1017=0),Parámetros!$D$8-Parámetros!$B$8+1,G1017-Parámetros!$B$8+1),
IF(AND(F1017&gt;Parámetros!$B$8,OR(G1017&gt;Parámetros!$D$8,G1017="",G1017=0)),Parámetros!$D$8-F1017+1,
IF(AND(F1017&gt;Parámetros!$B$8,G1017&lt;=Parámetros!$D$8),G1017-F1017+1))))),0)
-
IF(I1017=1,
COUNTIFS('Selección días no hábiles'!A:A,
IF(OR(F1017=0,F1017="",F1017&lt;Parámetros!$B$8),"&gt;="&amp;Parámetros!$B$8,"&gt;="&amp;Listas!F1017),
'Selección días no hábiles'!A:A,
IF(OR(G1017=0,G1017="",G1017&gt;=Parámetros!$D$8),"&lt;="&amp;Parámetros!$D$8,"&lt;="&amp;Listas!G1017),
'Selección días no hábiles'!C:C,"X"),0)</f>
        <v>1</v>
      </c>
    </row>
    <row r="1018" spans="1:11">
      <c r="A1018" s="23"/>
      <c r="B1018" s="152">
        <v>5912061</v>
      </c>
      <c r="C1018" s="153" t="s">
        <v>1156</v>
      </c>
      <c r="D1018" s="153" t="s">
        <v>2169</v>
      </c>
      <c r="E1018" s="154" t="s">
        <v>229</v>
      </c>
      <c r="F1018" s="146">
        <v>0</v>
      </c>
      <c r="G1018" s="146">
        <v>0</v>
      </c>
      <c r="H1018" s="113">
        <f>+IF(AND(OR(F1018="",F1018=0),OR(G1018="",G1018=0)),1,IF(AND(OR(F1018&lt;=Parámetros!$B$5,F1018=0,F1018=""),OR(G1018&gt;Parámetros!$B$5,G1018="",G1018=0)),1,IF(AND(F1018&gt;Parámetros!$B$5,F1018&lt;=Parámetros!$D$5,OR(Listas!G1018&gt;Parámetros!$B$5,G1018="",G1018=0)),1,0)))</f>
        <v>1</v>
      </c>
      <c r="I1018" s="113">
        <f>+IF(AND(OR(F1018="",F1018=0),OR(G1018="",G1018=0)),1,IF(AND(OR(F1018&lt;=Parámetros!$B$8,F1018=0,F1018=""),OR(G1018&gt;Parámetros!$B$8,G1018="",G1018=0)),1,IF(AND(F1018&gt;Parámetros!$B$8,F1018&lt;=Parámetros!$D$8,OR(Listas!G1018&gt;Parámetros!$B$8,G1018="",G1018=0)),1,0)))</f>
        <v>1</v>
      </c>
      <c r="J1018" s="113">
        <f>IF(H1018=1,
IF(AND(OR(F1018=0,F1018=""),OR(G1018=0,G1018="")),Parámetros!$D$5-Parámetros!$B$5+1,
IF(AND(OR(F1018&lt;=Parámetros!$B$5,F1018=0,F1018=""),OR(G1018&gt;Parámetros!$D$5,G1018="",G1018=0)),Parámetros!$D$5-Parámetros!$B$5+1,
IF(AND(OR(F1018&lt;=Parámetros!$B$5,F1018=0,F1018=""),G1018&lt;=Parámetros!$D$5),IF(OR(G1018="",G1018=0),Parámetros!$D$5-Parámetros!$B$5+1,G1018-Parámetros!$B$5+1),
IF(AND(F1018&gt;Parámetros!$B$5,OR(G1018&gt;Parámetros!$D$5,G1018="",G1018=0)),Parámetros!$D$5-F1018+1,
IF(AND(F1018&gt;Parámetros!$B$5,G1018&lt;=Parámetros!$D$5),G1018-F1018+1))))),0)
-
IF(H1018=1,
COUNTIFS('Selección días no hábiles'!A:A,
IF(OR(F1018=0,F1018="",F1018&lt;Parámetros!$B$5),"&gt;="&amp;Parámetros!$B$5,"&gt;="&amp;Listas!F1018),
'Selección días no hábiles'!A:A,
IF(OR(G1018=0,G1018="",G1018&gt;=Parámetros!$D$5),"&lt;="&amp;Parámetros!$D$5,"&lt;="&amp;Listas!G1018),
'Selección días no hábiles'!C:C,"X"),0)</f>
        <v>43709</v>
      </c>
      <c r="K1018" s="113">
        <f>IF(I1018=1,
IF(AND(OR(F1018=0,F1018=""),OR(G1018=0,G1018="")),Parámetros!$D$8-Parámetros!$B$8+1,
IF(AND(F1018&lt;=Parámetros!$B$8,OR(G1018&gt;Parámetros!$D$8,G1018="",G1018=0)),Parámetros!$D$8-Parámetros!$B$8+1,
IF(AND(F1018&lt;=Parámetros!$B$8,G1018&lt;=Parámetros!$D$8),IF(OR(G1018="",G1018=0),Parámetros!$D$8-Parámetros!$B$8+1,G1018-Parámetros!$B$8+1),
IF(AND(F1018&gt;Parámetros!$B$8,OR(G1018&gt;Parámetros!$D$8,G1018="",G1018=0)),Parámetros!$D$8-F1018+1,
IF(AND(F1018&gt;Parámetros!$B$8,G1018&lt;=Parámetros!$D$8),G1018-F1018+1))))),0)
-
IF(I1018=1,
COUNTIFS('Selección días no hábiles'!A:A,
IF(OR(F1018=0,F1018="",F1018&lt;Parámetros!$B$8),"&gt;="&amp;Parámetros!$B$8,"&gt;="&amp;Listas!F1018),
'Selección días no hábiles'!A:A,
IF(OR(G1018=0,G1018="",G1018&gt;=Parámetros!$D$8),"&lt;="&amp;Parámetros!$D$8,"&lt;="&amp;Listas!G1018),
'Selección días no hábiles'!C:C,"X"),0)</f>
        <v>1</v>
      </c>
    </row>
    <row r="1019" spans="1:11">
      <c r="A1019" s="23"/>
      <c r="B1019" s="152">
        <v>28415294</v>
      </c>
      <c r="C1019" s="153" t="s">
        <v>1157</v>
      </c>
      <c r="D1019" s="153" t="s">
        <v>1636</v>
      </c>
      <c r="E1019" s="154" t="s">
        <v>229</v>
      </c>
      <c r="F1019" s="146">
        <v>0</v>
      </c>
      <c r="G1019" s="146">
        <v>0</v>
      </c>
      <c r="H1019" s="113">
        <f>+IF(AND(OR(F1019="",F1019=0),OR(G1019="",G1019=0)),1,IF(AND(OR(F1019&lt;=Parámetros!$B$5,F1019=0,F1019=""),OR(G1019&gt;Parámetros!$B$5,G1019="",G1019=0)),1,IF(AND(F1019&gt;Parámetros!$B$5,F1019&lt;=Parámetros!$D$5,OR(Listas!G1019&gt;Parámetros!$B$5,G1019="",G1019=0)),1,0)))</f>
        <v>1</v>
      </c>
      <c r="I1019" s="113">
        <f>+IF(AND(OR(F1019="",F1019=0),OR(G1019="",G1019=0)),1,IF(AND(OR(F1019&lt;=Parámetros!$B$8,F1019=0,F1019=""),OR(G1019&gt;Parámetros!$B$8,G1019="",G1019=0)),1,IF(AND(F1019&gt;Parámetros!$B$8,F1019&lt;=Parámetros!$D$8,OR(Listas!G1019&gt;Parámetros!$B$8,G1019="",G1019=0)),1,0)))</f>
        <v>1</v>
      </c>
      <c r="J1019" s="113">
        <f>IF(H1019=1,
IF(AND(OR(F1019=0,F1019=""),OR(G1019=0,G1019="")),Parámetros!$D$5-Parámetros!$B$5+1,
IF(AND(OR(F1019&lt;=Parámetros!$B$5,F1019=0,F1019=""),OR(G1019&gt;Parámetros!$D$5,G1019="",G1019=0)),Parámetros!$D$5-Parámetros!$B$5+1,
IF(AND(OR(F1019&lt;=Parámetros!$B$5,F1019=0,F1019=""),G1019&lt;=Parámetros!$D$5),IF(OR(G1019="",G1019=0),Parámetros!$D$5-Parámetros!$B$5+1,G1019-Parámetros!$B$5+1),
IF(AND(F1019&gt;Parámetros!$B$5,OR(G1019&gt;Parámetros!$D$5,G1019="",G1019=0)),Parámetros!$D$5-F1019+1,
IF(AND(F1019&gt;Parámetros!$B$5,G1019&lt;=Parámetros!$D$5),G1019-F1019+1))))),0)
-
IF(H1019=1,
COUNTIFS('Selección días no hábiles'!A:A,
IF(OR(F1019=0,F1019="",F1019&lt;Parámetros!$B$5),"&gt;="&amp;Parámetros!$B$5,"&gt;="&amp;Listas!F1019),
'Selección días no hábiles'!A:A,
IF(OR(G1019=0,G1019="",G1019&gt;=Parámetros!$D$5),"&lt;="&amp;Parámetros!$D$5,"&lt;="&amp;Listas!G1019),
'Selección días no hábiles'!C:C,"X"),0)</f>
        <v>43709</v>
      </c>
      <c r="K1019" s="113">
        <f>IF(I1019=1,
IF(AND(OR(F1019=0,F1019=""),OR(G1019=0,G1019="")),Parámetros!$D$8-Parámetros!$B$8+1,
IF(AND(F1019&lt;=Parámetros!$B$8,OR(G1019&gt;Parámetros!$D$8,G1019="",G1019=0)),Parámetros!$D$8-Parámetros!$B$8+1,
IF(AND(F1019&lt;=Parámetros!$B$8,G1019&lt;=Parámetros!$D$8),IF(OR(G1019="",G1019=0),Parámetros!$D$8-Parámetros!$B$8+1,G1019-Parámetros!$B$8+1),
IF(AND(F1019&gt;Parámetros!$B$8,OR(G1019&gt;Parámetros!$D$8,G1019="",G1019=0)),Parámetros!$D$8-F1019+1,
IF(AND(F1019&gt;Parámetros!$B$8,G1019&lt;=Parámetros!$D$8),G1019-F1019+1))))),0)
-
IF(I1019=1,
COUNTIFS('Selección días no hábiles'!A:A,
IF(OR(F1019=0,F1019="",F1019&lt;Parámetros!$B$8),"&gt;="&amp;Parámetros!$B$8,"&gt;="&amp;Listas!F1019),
'Selección días no hábiles'!A:A,
IF(OR(G1019=0,G1019="",G1019&gt;=Parámetros!$D$8),"&lt;="&amp;Parámetros!$D$8,"&lt;="&amp;Listas!G1019),
'Selección días no hábiles'!C:C,"X"),0)</f>
        <v>1</v>
      </c>
    </row>
    <row r="1020" spans="1:11">
      <c r="A1020" s="23"/>
      <c r="B1020" s="152">
        <v>26193504</v>
      </c>
      <c r="C1020" s="153" t="s">
        <v>67</v>
      </c>
      <c r="D1020" s="153" t="s">
        <v>2170</v>
      </c>
      <c r="E1020" s="154" t="s">
        <v>229</v>
      </c>
      <c r="F1020" s="146">
        <v>0</v>
      </c>
      <c r="G1020" s="146">
        <v>0</v>
      </c>
      <c r="H1020" s="113">
        <f>+IF(AND(OR(F1020="",F1020=0),OR(G1020="",G1020=0)),1,IF(AND(OR(F1020&lt;=Parámetros!$B$5,F1020=0,F1020=""),OR(G1020&gt;Parámetros!$B$5,G1020="",G1020=0)),1,IF(AND(F1020&gt;Parámetros!$B$5,F1020&lt;=Parámetros!$D$5,OR(Listas!G1020&gt;Parámetros!$B$5,G1020="",G1020=0)),1,0)))</f>
        <v>1</v>
      </c>
      <c r="I1020" s="113">
        <f>+IF(AND(OR(F1020="",F1020=0),OR(G1020="",G1020=0)),1,IF(AND(OR(F1020&lt;=Parámetros!$B$8,F1020=0,F1020=""),OR(G1020&gt;Parámetros!$B$8,G1020="",G1020=0)),1,IF(AND(F1020&gt;Parámetros!$B$8,F1020&lt;=Parámetros!$D$8,OR(Listas!G1020&gt;Parámetros!$B$8,G1020="",G1020=0)),1,0)))</f>
        <v>1</v>
      </c>
      <c r="J1020" s="113">
        <f>IF(H1020=1,
IF(AND(OR(F1020=0,F1020=""),OR(G1020=0,G1020="")),Parámetros!$D$5-Parámetros!$B$5+1,
IF(AND(OR(F1020&lt;=Parámetros!$B$5,F1020=0,F1020=""),OR(G1020&gt;Parámetros!$D$5,G1020="",G1020=0)),Parámetros!$D$5-Parámetros!$B$5+1,
IF(AND(OR(F1020&lt;=Parámetros!$B$5,F1020=0,F1020=""),G1020&lt;=Parámetros!$D$5),IF(OR(G1020="",G1020=0),Parámetros!$D$5-Parámetros!$B$5+1,G1020-Parámetros!$B$5+1),
IF(AND(F1020&gt;Parámetros!$B$5,OR(G1020&gt;Parámetros!$D$5,G1020="",G1020=0)),Parámetros!$D$5-F1020+1,
IF(AND(F1020&gt;Parámetros!$B$5,G1020&lt;=Parámetros!$D$5),G1020-F1020+1))))),0)
-
IF(H1020=1,
COUNTIFS('Selección días no hábiles'!A:A,
IF(OR(F1020=0,F1020="",F1020&lt;Parámetros!$B$5),"&gt;="&amp;Parámetros!$B$5,"&gt;="&amp;Listas!F1020),
'Selección días no hábiles'!A:A,
IF(OR(G1020=0,G1020="",G1020&gt;=Parámetros!$D$5),"&lt;="&amp;Parámetros!$D$5,"&lt;="&amp;Listas!G1020),
'Selección días no hábiles'!C:C,"X"),0)</f>
        <v>43709</v>
      </c>
      <c r="K1020" s="113">
        <f>IF(I1020=1,
IF(AND(OR(F1020=0,F1020=""),OR(G1020=0,G1020="")),Parámetros!$D$8-Parámetros!$B$8+1,
IF(AND(F1020&lt;=Parámetros!$B$8,OR(G1020&gt;Parámetros!$D$8,G1020="",G1020=0)),Parámetros!$D$8-Parámetros!$B$8+1,
IF(AND(F1020&lt;=Parámetros!$B$8,G1020&lt;=Parámetros!$D$8),IF(OR(G1020="",G1020=0),Parámetros!$D$8-Parámetros!$B$8+1,G1020-Parámetros!$B$8+1),
IF(AND(F1020&gt;Parámetros!$B$8,OR(G1020&gt;Parámetros!$D$8,G1020="",G1020=0)),Parámetros!$D$8-F1020+1,
IF(AND(F1020&gt;Parámetros!$B$8,G1020&lt;=Parámetros!$D$8),G1020-F1020+1))))),0)
-
IF(I1020=1,
COUNTIFS('Selección días no hábiles'!A:A,
IF(OR(F1020=0,F1020="",F1020&lt;Parámetros!$B$8),"&gt;="&amp;Parámetros!$B$8,"&gt;="&amp;Listas!F1020),
'Selección días no hábiles'!A:A,
IF(OR(G1020=0,G1020="",G1020&gt;=Parámetros!$D$8),"&lt;="&amp;Parámetros!$D$8,"&lt;="&amp;Listas!G1020),
'Selección días no hábiles'!C:C,"X"),0)</f>
        <v>1</v>
      </c>
    </row>
    <row r="1021" spans="1:11">
      <c r="A1021" s="23"/>
      <c r="B1021" s="152">
        <v>35817168</v>
      </c>
      <c r="C1021" s="153" t="s">
        <v>1158</v>
      </c>
      <c r="D1021" s="153" t="s">
        <v>1416</v>
      </c>
      <c r="E1021" s="154" t="s">
        <v>229</v>
      </c>
      <c r="F1021" s="146">
        <v>0</v>
      </c>
      <c r="G1021" s="146">
        <v>0</v>
      </c>
      <c r="H1021" s="113">
        <f>+IF(AND(OR(F1021="",F1021=0),OR(G1021="",G1021=0)),1,IF(AND(OR(F1021&lt;=Parámetros!$B$5,F1021=0,F1021=""),OR(G1021&gt;Parámetros!$B$5,G1021="",G1021=0)),1,IF(AND(F1021&gt;Parámetros!$B$5,F1021&lt;=Parámetros!$D$5,OR(Listas!G1021&gt;Parámetros!$B$5,G1021="",G1021=0)),1,0)))</f>
        <v>1</v>
      </c>
      <c r="I1021" s="113">
        <f>+IF(AND(OR(F1021="",F1021=0),OR(G1021="",G1021=0)),1,IF(AND(OR(F1021&lt;=Parámetros!$B$8,F1021=0,F1021=""),OR(G1021&gt;Parámetros!$B$8,G1021="",G1021=0)),1,IF(AND(F1021&gt;Parámetros!$B$8,F1021&lt;=Parámetros!$D$8,OR(Listas!G1021&gt;Parámetros!$B$8,G1021="",G1021=0)),1,0)))</f>
        <v>1</v>
      </c>
      <c r="J1021" s="113">
        <f>IF(H1021=1,
IF(AND(OR(F1021=0,F1021=""),OR(G1021=0,G1021="")),Parámetros!$D$5-Parámetros!$B$5+1,
IF(AND(OR(F1021&lt;=Parámetros!$B$5,F1021=0,F1021=""),OR(G1021&gt;Parámetros!$D$5,G1021="",G1021=0)),Parámetros!$D$5-Parámetros!$B$5+1,
IF(AND(OR(F1021&lt;=Parámetros!$B$5,F1021=0,F1021=""),G1021&lt;=Parámetros!$D$5),IF(OR(G1021="",G1021=0),Parámetros!$D$5-Parámetros!$B$5+1,G1021-Parámetros!$B$5+1),
IF(AND(F1021&gt;Parámetros!$B$5,OR(G1021&gt;Parámetros!$D$5,G1021="",G1021=0)),Parámetros!$D$5-F1021+1,
IF(AND(F1021&gt;Parámetros!$B$5,G1021&lt;=Parámetros!$D$5),G1021-F1021+1))))),0)
-
IF(H1021=1,
COUNTIFS('Selección días no hábiles'!A:A,
IF(OR(F1021=0,F1021="",F1021&lt;Parámetros!$B$5),"&gt;="&amp;Parámetros!$B$5,"&gt;="&amp;Listas!F1021),
'Selección días no hábiles'!A:A,
IF(OR(G1021=0,G1021="",G1021&gt;=Parámetros!$D$5),"&lt;="&amp;Parámetros!$D$5,"&lt;="&amp;Listas!G1021),
'Selección días no hábiles'!C:C,"X"),0)</f>
        <v>43709</v>
      </c>
      <c r="K1021" s="113">
        <f>IF(I1021=1,
IF(AND(OR(F1021=0,F1021=""),OR(G1021=0,G1021="")),Parámetros!$D$8-Parámetros!$B$8+1,
IF(AND(F1021&lt;=Parámetros!$B$8,OR(G1021&gt;Parámetros!$D$8,G1021="",G1021=0)),Parámetros!$D$8-Parámetros!$B$8+1,
IF(AND(F1021&lt;=Parámetros!$B$8,G1021&lt;=Parámetros!$D$8),IF(OR(G1021="",G1021=0),Parámetros!$D$8-Parámetros!$B$8+1,G1021-Parámetros!$B$8+1),
IF(AND(F1021&gt;Parámetros!$B$8,OR(G1021&gt;Parámetros!$D$8,G1021="",G1021=0)),Parámetros!$D$8-F1021+1,
IF(AND(F1021&gt;Parámetros!$B$8,G1021&lt;=Parámetros!$D$8),G1021-F1021+1))))),0)
-
IF(I1021=1,
COUNTIFS('Selección días no hábiles'!A:A,
IF(OR(F1021=0,F1021="",F1021&lt;Parámetros!$B$8),"&gt;="&amp;Parámetros!$B$8,"&gt;="&amp;Listas!F1021),
'Selección días no hábiles'!A:A,
IF(OR(G1021=0,G1021="",G1021&gt;=Parámetros!$D$8),"&lt;="&amp;Parámetros!$D$8,"&lt;="&amp;Listas!G1021),
'Selección días no hábiles'!C:C,"X"),0)</f>
        <v>1</v>
      </c>
    </row>
    <row r="1022" spans="1:11">
      <c r="A1022" s="23"/>
      <c r="B1022" s="152">
        <v>29811252</v>
      </c>
      <c r="C1022" s="153" t="s">
        <v>1159</v>
      </c>
      <c r="D1022" s="153" t="s">
        <v>2171</v>
      </c>
      <c r="E1022" s="154" t="s">
        <v>229</v>
      </c>
      <c r="F1022" s="146">
        <v>0</v>
      </c>
      <c r="G1022" s="146">
        <v>0</v>
      </c>
      <c r="H1022" s="113">
        <f>+IF(AND(OR(F1022="",F1022=0),OR(G1022="",G1022=0)),1,IF(AND(OR(F1022&lt;=Parámetros!$B$5,F1022=0,F1022=""),OR(G1022&gt;Parámetros!$B$5,G1022="",G1022=0)),1,IF(AND(F1022&gt;Parámetros!$B$5,F1022&lt;=Parámetros!$D$5,OR(Listas!G1022&gt;Parámetros!$B$5,G1022="",G1022=0)),1,0)))</f>
        <v>1</v>
      </c>
      <c r="I1022" s="113">
        <f>+IF(AND(OR(F1022="",F1022=0),OR(G1022="",G1022=0)),1,IF(AND(OR(F1022&lt;=Parámetros!$B$8,F1022=0,F1022=""),OR(G1022&gt;Parámetros!$B$8,G1022="",G1022=0)),1,IF(AND(F1022&gt;Parámetros!$B$8,F1022&lt;=Parámetros!$D$8,OR(Listas!G1022&gt;Parámetros!$B$8,G1022="",G1022=0)),1,0)))</f>
        <v>1</v>
      </c>
      <c r="J1022" s="113">
        <f>IF(H1022=1,
IF(AND(OR(F1022=0,F1022=""),OR(G1022=0,G1022="")),Parámetros!$D$5-Parámetros!$B$5+1,
IF(AND(OR(F1022&lt;=Parámetros!$B$5,F1022=0,F1022=""),OR(G1022&gt;Parámetros!$D$5,G1022="",G1022=0)),Parámetros!$D$5-Parámetros!$B$5+1,
IF(AND(OR(F1022&lt;=Parámetros!$B$5,F1022=0,F1022=""),G1022&lt;=Parámetros!$D$5),IF(OR(G1022="",G1022=0),Parámetros!$D$5-Parámetros!$B$5+1,G1022-Parámetros!$B$5+1),
IF(AND(F1022&gt;Parámetros!$B$5,OR(G1022&gt;Parámetros!$D$5,G1022="",G1022=0)),Parámetros!$D$5-F1022+1,
IF(AND(F1022&gt;Parámetros!$B$5,G1022&lt;=Parámetros!$D$5),G1022-F1022+1))))),0)
-
IF(H1022=1,
COUNTIFS('Selección días no hábiles'!A:A,
IF(OR(F1022=0,F1022="",F1022&lt;Parámetros!$B$5),"&gt;="&amp;Parámetros!$B$5,"&gt;="&amp;Listas!F1022),
'Selección días no hábiles'!A:A,
IF(OR(G1022=0,G1022="",G1022&gt;=Parámetros!$D$5),"&lt;="&amp;Parámetros!$D$5,"&lt;="&amp;Listas!G1022),
'Selección días no hábiles'!C:C,"X"),0)</f>
        <v>43709</v>
      </c>
      <c r="K1022" s="113">
        <f>IF(I1022=1,
IF(AND(OR(F1022=0,F1022=""),OR(G1022=0,G1022="")),Parámetros!$D$8-Parámetros!$B$8+1,
IF(AND(F1022&lt;=Parámetros!$B$8,OR(G1022&gt;Parámetros!$D$8,G1022="",G1022=0)),Parámetros!$D$8-Parámetros!$B$8+1,
IF(AND(F1022&lt;=Parámetros!$B$8,G1022&lt;=Parámetros!$D$8),IF(OR(G1022="",G1022=0),Parámetros!$D$8-Parámetros!$B$8+1,G1022-Parámetros!$B$8+1),
IF(AND(F1022&gt;Parámetros!$B$8,OR(G1022&gt;Parámetros!$D$8,G1022="",G1022=0)),Parámetros!$D$8-F1022+1,
IF(AND(F1022&gt;Parámetros!$B$8,G1022&lt;=Parámetros!$D$8),G1022-F1022+1))))),0)
-
IF(I1022=1,
COUNTIFS('Selección días no hábiles'!A:A,
IF(OR(F1022=0,F1022="",F1022&lt;Parámetros!$B$8),"&gt;="&amp;Parámetros!$B$8,"&gt;="&amp;Listas!F1022),
'Selección días no hábiles'!A:A,
IF(OR(G1022=0,G1022="",G1022&gt;=Parámetros!$D$8),"&lt;="&amp;Parámetros!$D$8,"&lt;="&amp;Listas!G1022),
'Selección días no hábiles'!C:C,"X"),0)</f>
        <v>1</v>
      </c>
    </row>
    <row r="1023" spans="1:11">
      <c r="A1023" s="23"/>
      <c r="B1023" s="152">
        <v>26789239</v>
      </c>
      <c r="C1023" s="153" t="s">
        <v>62</v>
      </c>
      <c r="D1023" s="153" t="s">
        <v>2172</v>
      </c>
      <c r="E1023" s="154" t="s">
        <v>229</v>
      </c>
      <c r="F1023" s="146">
        <v>0</v>
      </c>
      <c r="G1023" s="146">
        <v>0</v>
      </c>
      <c r="H1023" s="113">
        <f>+IF(AND(OR(F1023="",F1023=0),OR(G1023="",G1023=0)),1,IF(AND(OR(F1023&lt;=Parámetros!$B$5,F1023=0,F1023=""),OR(G1023&gt;Parámetros!$B$5,G1023="",G1023=0)),1,IF(AND(F1023&gt;Parámetros!$B$5,F1023&lt;=Parámetros!$D$5,OR(Listas!G1023&gt;Parámetros!$B$5,G1023="",G1023=0)),1,0)))</f>
        <v>1</v>
      </c>
      <c r="I1023" s="113">
        <f>+IF(AND(OR(F1023="",F1023=0),OR(G1023="",G1023=0)),1,IF(AND(OR(F1023&lt;=Parámetros!$B$8,F1023=0,F1023=""),OR(G1023&gt;Parámetros!$B$8,G1023="",G1023=0)),1,IF(AND(F1023&gt;Parámetros!$B$8,F1023&lt;=Parámetros!$D$8,OR(Listas!G1023&gt;Parámetros!$B$8,G1023="",G1023=0)),1,0)))</f>
        <v>1</v>
      </c>
      <c r="J1023" s="113">
        <f>IF(H1023=1,
IF(AND(OR(F1023=0,F1023=""),OR(G1023=0,G1023="")),Parámetros!$D$5-Parámetros!$B$5+1,
IF(AND(OR(F1023&lt;=Parámetros!$B$5,F1023=0,F1023=""),OR(G1023&gt;Parámetros!$D$5,G1023="",G1023=0)),Parámetros!$D$5-Parámetros!$B$5+1,
IF(AND(OR(F1023&lt;=Parámetros!$B$5,F1023=0,F1023=""),G1023&lt;=Parámetros!$D$5),IF(OR(G1023="",G1023=0),Parámetros!$D$5-Parámetros!$B$5+1,G1023-Parámetros!$B$5+1),
IF(AND(F1023&gt;Parámetros!$B$5,OR(G1023&gt;Parámetros!$D$5,G1023="",G1023=0)),Parámetros!$D$5-F1023+1,
IF(AND(F1023&gt;Parámetros!$B$5,G1023&lt;=Parámetros!$D$5),G1023-F1023+1))))),0)
-
IF(H1023=1,
COUNTIFS('Selección días no hábiles'!A:A,
IF(OR(F1023=0,F1023="",F1023&lt;Parámetros!$B$5),"&gt;="&amp;Parámetros!$B$5,"&gt;="&amp;Listas!F1023),
'Selección días no hábiles'!A:A,
IF(OR(G1023=0,G1023="",G1023&gt;=Parámetros!$D$5),"&lt;="&amp;Parámetros!$D$5,"&lt;="&amp;Listas!G1023),
'Selección días no hábiles'!C:C,"X"),0)</f>
        <v>43709</v>
      </c>
      <c r="K1023" s="113">
        <f>IF(I1023=1,
IF(AND(OR(F1023=0,F1023=""),OR(G1023=0,G1023="")),Parámetros!$D$8-Parámetros!$B$8+1,
IF(AND(F1023&lt;=Parámetros!$B$8,OR(G1023&gt;Parámetros!$D$8,G1023="",G1023=0)),Parámetros!$D$8-Parámetros!$B$8+1,
IF(AND(F1023&lt;=Parámetros!$B$8,G1023&lt;=Parámetros!$D$8),IF(OR(G1023="",G1023=0),Parámetros!$D$8-Parámetros!$B$8+1,G1023-Parámetros!$B$8+1),
IF(AND(F1023&gt;Parámetros!$B$8,OR(G1023&gt;Parámetros!$D$8,G1023="",G1023=0)),Parámetros!$D$8-F1023+1,
IF(AND(F1023&gt;Parámetros!$B$8,G1023&lt;=Parámetros!$D$8),G1023-F1023+1))))),0)
-
IF(I1023=1,
COUNTIFS('Selección días no hábiles'!A:A,
IF(OR(F1023=0,F1023="",F1023&lt;Parámetros!$B$8),"&gt;="&amp;Parámetros!$B$8,"&gt;="&amp;Listas!F1023),
'Selección días no hábiles'!A:A,
IF(OR(G1023=0,G1023="",G1023&gt;=Parámetros!$D$8),"&lt;="&amp;Parámetros!$D$8,"&lt;="&amp;Listas!G1023),
'Selección días no hábiles'!C:C,"X"),0)</f>
        <v>1</v>
      </c>
    </row>
    <row r="1024" spans="1:11">
      <c r="A1024" s="23"/>
      <c r="B1024" s="152">
        <v>11977532</v>
      </c>
      <c r="C1024" s="153" t="s">
        <v>1160</v>
      </c>
      <c r="D1024" s="153" t="s">
        <v>2173</v>
      </c>
      <c r="E1024" s="154" t="s">
        <v>229</v>
      </c>
      <c r="F1024" s="146">
        <v>0</v>
      </c>
      <c r="G1024" s="146">
        <v>0</v>
      </c>
      <c r="H1024" s="113">
        <f>+IF(AND(OR(F1024="",F1024=0),OR(G1024="",G1024=0)),1,IF(AND(OR(F1024&lt;=Parámetros!$B$5,F1024=0,F1024=""),OR(G1024&gt;Parámetros!$B$5,G1024="",G1024=0)),1,IF(AND(F1024&gt;Parámetros!$B$5,F1024&lt;=Parámetros!$D$5,OR(Listas!G1024&gt;Parámetros!$B$5,G1024="",G1024=0)),1,0)))</f>
        <v>1</v>
      </c>
      <c r="I1024" s="113">
        <f>+IF(AND(OR(F1024="",F1024=0),OR(G1024="",G1024=0)),1,IF(AND(OR(F1024&lt;=Parámetros!$B$8,F1024=0,F1024=""),OR(G1024&gt;Parámetros!$B$8,G1024="",G1024=0)),1,IF(AND(F1024&gt;Parámetros!$B$8,F1024&lt;=Parámetros!$D$8,OR(Listas!G1024&gt;Parámetros!$B$8,G1024="",G1024=0)),1,0)))</f>
        <v>1</v>
      </c>
      <c r="J1024" s="113">
        <f>IF(H1024=1,
IF(AND(OR(F1024=0,F1024=""),OR(G1024=0,G1024="")),Parámetros!$D$5-Parámetros!$B$5+1,
IF(AND(OR(F1024&lt;=Parámetros!$B$5,F1024=0,F1024=""),OR(G1024&gt;Parámetros!$D$5,G1024="",G1024=0)),Parámetros!$D$5-Parámetros!$B$5+1,
IF(AND(OR(F1024&lt;=Parámetros!$B$5,F1024=0,F1024=""),G1024&lt;=Parámetros!$D$5),IF(OR(G1024="",G1024=0),Parámetros!$D$5-Parámetros!$B$5+1,G1024-Parámetros!$B$5+1),
IF(AND(F1024&gt;Parámetros!$B$5,OR(G1024&gt;Parámetros!$D$5,G1024="",G1024=0)),Parámetros!$D$5-F1024+1,
IF(AND(F1024&gt;Parámetros!$B$5,G1024&lt;=Parámetros!$D$5),G1024-F1024+1))))),0)
-
IF(H1024=1,
COUNTIFS('Selección días no hábiles'!A:A,
IF(OR(F1024=0,F1024="",F1024&lt;Parámetros!$B$5),"&gt;="&amp;Parámetros!$B$5,"&gt;="&amp;Listas!F1024),
'Selección días no hábiles'!A:A,
IF(OR(G1024=0,G1024="",G1024&gt;=Parámetros!$D$5),"&lt;="&amp;Parámetros!$D$5,"&lt;="&amp;Listas!G1024),
'Selección días no hábiles'!C:C,"X"),0)</f>
        <v>43709</v>
      </c>
      <c r="K1024" s="113">
        <f>IF(I1024=1,
IF(AND(OR(F1024=0,F1024=""),OR(G1024=0,G1024="")),Parámetros!$D$8-Parámetros!$B$8+1,
IF(AND(F1024&lt;=Parámetros!$B$8,OR(G1024&gt;Parámetros!$D$8,G1024="",G1024=0)),Parámetros!$D$8-Parámetros!$B$8+1,
IF(AND(F1024&lt;=Parámetros!$B$8,G1024&lt;=Parámetros!$D$8),IF(OR(G1024="",G1024=0),Parámetros!$D$8-Parámetros!$B$8+1,G1024-Parámetros!$B$8+1),
IF(AND(F1024&gt;Parámetros!$B$8,OR(G1024&gt;Parámetros!$D$8,G1024="",G1024=0)),Parámetros!$D$8-F1024+1,
IF(AND(F1024&gt;Parámetros!$B$8,G1024&lt;=Parámetros!$D$8),G1024-F1024+1))))),0)
-
IF(I1024=1,
COUNTIFS('Selección días no hábiles'!A:A,
IF(OR(F1024=0,F1024="",F1024&lt;Parámetros!$B$8),"&gt;="&amp;Parámetros!$B$8,"&gt;="&amp;Listas!F1024),
'Selección días no hábiles'!A:A,
IF(OR(G1024=0,G1024="",G1024&gt;=Parámetros!$D$8),"&lt;="&amp;Parámetros!$D$8,"&lt;="&amp;Listas!G1024),
'Selección días no hábiles'!C:C,"X"),0)</f>
        <v>1</v>
      </c>
    </row>
    <row r="1025" spans="1:11">
      <c r="A1025" s="23"/>
      <c r="B1025" s="152">
        <v>10066889</v>
      </c>
      <c r="C1025" s="153" t="s">
        <v>1161</v>
      </c>
      <c r="D1025" s="153" t="s">
        <v>2174</v>
      </c>
      <c r="E1025" s="154" t="s">
        <v>229</v>
      </c>
      <c r="F1025" s="146">
        <v>0</v>
      </c>
      <c r="G1025" s="146">
        <v>0</v>
      </c>
      <c r="H1025" s="113">
        <f>+IF(AND(OR(F1025="",F1025=0),OR(G1025="",G1025=0)),1,IF(AND(OR(F1025&lt;=Parámetros!$B$5,F1025=0,F1025=""),OR(G1025&gt;Parámetros!$B$5,G1025="",G1025=0)),1,IF(AND(F1025&gt;Parámetros!$B$5,F1025&lt;=Parámetros!$D$5,OR(Listas!G1025&gt;Parámetros!$B$5,G1025="",G1025=0)),1,0)))</f>
        <v>1</v>
      </c>
      <c r="I1025" s="113">
        <f>+IF(AND(OR(F1025="",F1025=0),OR(G1025="",G1025=0)),1,IF(AND(OR(F1025&lt;=Parámetros!$B$8,F1025=0,F1025=""),OR(G1025&gt;Parámetros!$B$8,G1025="",G1025=0)),1,IF(AND(F1025&gt;Parámetros!$B$8,F1025&lt;=Parámetros!$D$8,OR(Listas!G1025&gt;Parámetros!$B$8,G1025="",G1025=0)),1,0)))</f>
        <v>1</v>
      </c>
      <c r="J1025" s="113">
        <f>IF(H1025=1,
IF(AND(OR(F1025=0,F1025=""),OR(G1025=0,G1025="")),Parámetros!$D$5-Parámetros!$B$5+1,
IF(AND(OR(F1025&lt;=Parámetros!$B$5,F1025=0,F1025=""),OR(G1025&gt;Parámetros!$D$5,G1025="",G1025=0)),Parámetros!$D$5-Parámetros!$B$5+1,
IF(AND(OR(F1025&lt;=Parámetros!$B$5,F1025=0,F1025=""),G1025&lt;=Parámetros!$D$5),IF(OR(G1025="",G1025=0),Parámetros!$D$5-Parámetros!$B$5+1,G1025-Parámetros!$B$5+1),
IF(AND(F1025&gt;Parámetros!$B$5,OR(G1025&gt;Parámetros!$D$5,G1025="",G1025=0)),Parámetros!$D$5-F1025+1,
IF(AND(F1025&gt;Parámetros!$B$5,G1025&lt;=Parámetros!$D$5),G1025-F1025+1))))),0)
-
IF(H1025=1,
COUNTIFS('Selección días no hábiles'!A:A,
IF(OR(F1025=0,F1025="",F1025&lt;Parámetros!$B$5),"&gt;="&amp;Parámetros!$B$5,"&gt;="&amp;Listas!F1025),
'Selección días no hábiles'!A:A,
IF(OR(G1025=0,G1025="",G1025&gt;=Parámetros!$D$5),"&lt;="&amp;Parámetros!$D$5,"&lt;="&amp;Listas!G1025),
'Selección días no hábiles'!C:C,"X"),0)</f>
        <v>43709</v>
      </c>
      <c r="K1025" s="113">
        <f>IF(I1025=1,
IF(AND(OR(F1025=0,F1025=""),OR(G1025=0,G1025="")),Parámetros!$D$8-Parámetros!$B$8+1,
IF(AND(F1025&lt;=Parámetros!$B$8,OR(G1025&gt;Parámetros!$D$8,G1025="",G1025=0)),Parámetros!$D$8-Parámetros!$B$8+1,
IF(AND(F1025&lt;=Parámetros!$B$8,G1025&lt;=Parámetros!$D$8),IF(OR(G1025="",G1025=0),Parámetros!$D$8-Parámetros!$B$8+1,G1025-Parámetros!$B$8+1),
IF(AND(F1025&gt;Parámetros!$B$8,OR(G1025&gt;Parámetros!$D$8,G1025="",G1025=0)),Parámetros!$D$8-F1025+1,
IF(AND(F1025&gt;Parámetros!$B$8,G1025&lt;=Parámetros!$D$8),G1025-F1025+1))))),0)
-
IF(I1025=1,
COUNTIFS('Selección días no hábiles'!A:A,
IF(OR(F1025=0,F1025="",F1025&lt;Parámetros!$B$8),"&gt;="&amp;Parámetros!$B$8,"&gt;="&amp;Listas!F1025),
'Selección días no hábiles'!A:A,
IF(OR(G1025=0,G1025="",G1025&gt;=Parámetros!$D$8),"&lt;="&amp;Parámetros!$D$8,"&lt;="&amp;Listas!G1025),
'Selección días no hábiles'!C:C,"X"),0)</f>
        <v>1</v>
      </c>
    </row>
    <row r="1026" spans="1:11">
      <c r="A1026" s="23"/>
      <c r="B1026" s="152">
        <v>35652198</v>
      </c>
      <c r="C1026" s="153" t="s">
        <v>527</v>
      </c>
      <c r="D1026" s="153" t="s">
        <v>2175</v>
      </c>
      <c r="E1026" s="154" t="s">
        <v>229</v>
      </c>
      <c r="F1026" s="146">
        <v>0</v>
      </c>
      <c r="G1026" s="146">
        <v>0</v>
      </c>
      <c r="H1026" s="113">
        <f>+IF(AND(OR(F1026="",F1026=0),OR(G1026="",G1026=0)),1,IF(AND(OR(F1026&lt;=Parámetros!$B$5,F1026=0,F1026=""),OR(G1026&gt;Parámetros!$B$5,G1026="",G1026=0)),1,IF(AND(F1026&gt;Parámetros!$B$5,F1026&lt;=Parámetros!$D$5,OR(Listas!G1026&gt;Parámetros!$B$5,G1026="",G1026=0)),1,0)))</f>
        <v>1</v>
      </c>
      <c r="I1026" s="113">
        <f>+IF(AND(OR(F1026="",F1026=0),OR(G1026="",G1026=0)),1,IF(AND(OR(F1026&lt;=Parámetros!$B$8,F1026=0,F1026=""),OR(G1026&gt;Parámetros!$B$8,G1026="",G1026=0)),1,IF(AND(F1026&gt;Parámetros!$B$8,F1026&lt;=Parámetros!$D$8,OR(Listas!G1026&gt;Parámetros!$B$8,G1026="",G1026=0)),1,0)))</f>
        <v>1</v>
      </c>
      <c r="J1026" s="113">
        <f>IF(H1026=1,
IF(AND(OR(F1026=0,F1026=""),OR(G1026=0,G1026="")),Parámetros!$D$5-Parámetros!$B$5+1,
IF(AND(OR(F1026&lt;=Parámetros!$B$5,F1026=0,F1026=""),OR(G1026&gt;Parámetros!$D$5,G1026="",G1026=0)),Parámetros!$D$5-Parámetros!$B$5+1,
IF(AND(OR(F1026&lt;=Parámetros!$B$5,F1026=0,F1026=""),G1026&lt;=Parámetros!$D$5),IF(OR(G1026="",G1026=0),Parámetros!$D$5-Parámetros!$B$5+1,G1026-Parámetros!$B$5+1),
IF(AND(F1026&gt;Parámetros!$B$5,OR(G1026&gt;Parámetros!$D$5,G1026="",G1026=0)),Parámetros!$D$5-F1026+1,
IF(AND(F1026&gt;Parámetros!$B$5,G1026&lt;=Parámetros!$D$5),G1026-F1026+1))))),0)
-
IF(H1026=1,
COUNTIFS('Selección días no hábiles'!A:A,
IF(OR(F1026=0,F1026="",F1026&lt;Parámetros!$B$5),"&gt;="&amp;Parámetros!$B$5,"&gt;="&amp;Listas!F1026),
'Selección días no hábiles'!A:A,
IF(OR(G1026=0,G1026="",G1026&gt;=Parámetros!$D$5),"&lt;="&amp;Parámetros!$D$5,"&lt;="&amp;Listas!G1026),
'Selección días no hábiles'!C:C,"X"),0)</f>
        <v>43709</v>
      </c>
      <c r="K1026" s="113">
        <f>IF(I1026=1,
IF(AND(OR(F1026=0,F1026=""),OR(G1026=0,G1026="")),Parámetros!$D$8-Parámetros!$B$8+1,
IF(AND(F1026&lt;=Parámetros!$B$8,OR(G1026&gt;Parámetros!$D$8,G1026="",G1026=0)),Parámetros!$D$8-Parámetros!$B$8+1,
IF(AND(F1026&lt;=Parámetros!$B$8,G1026&lt;=Parámetros!$D$8),IF(OR(G1026="",G1026=0),Parámetros!$D$8-Parámetros!$B$8+1,G1026-Parámetros!$B$8+1),
IF(AND(F1026&gt;Parámetros!$B$8,OR(G1026&gt;Parámetros!$D$8,G1026="",G1026=0)),Parámetros!$D$8-F1026+1,
IF(AND(F1026&gt;Parámetros!$B$8,G1026&lt;=Parámetros!$D$8),G1026-F1026+1))))),0)
-
IF(I1026=1,
COUNTIFS('Selección días no hábiles'!A:A,
IF(OR(F1026=0,F1026="",F1026&lt;Parámetros!$B$8),"&gt;="&amp;Parámetros!$B$8,"&gt;="&amp;Listas!F1026),
'Selección días no hábiles'!A:A,
IF(OR(G1026=0,G1026="",G1026&gt;=Parámetros!$D$8),"&lt;="&amp;Parámetros!$D$8,"&lt;="&amp;Listas!G1026),
'Selección días no hábiles'!C:C,"X"),0)</f>
        <v>1</v>
      </c>
    </row>
    <row r="1027" spans="1:11">
      <c r="A1027" s="23"/>
      <c r="B1027" s="152">
        <v>13925699</v>
      </c>
      <c r="C1027" s="153" t="s">
        <v>1162</v>
      </c>
      <c r="D1027" s="153" t="s">
        <v>82</v>
      </c>
      <c r="E1027" s="154" t="s">
        <v>229</v>
      </c>
      <c r="F1027" s="146">
        <v>0</v>
      </c>
      <c r="G1027" s="146">
        <v>0</v>
      </c>
      <c r="H1027" s="113">
        <f>+IF(AND(OR(F1027="",F1027=0),OR(G1027="",G1027=0)),1,IF(AND(OR(F1027&lt;=Parámetros!$B$5,F1027=0,F1027=""),OR(G1027&gt;Parámetros!$B$5,G1027="",G1027=0)),1,IF(AND(F1027&gt;Parámetros!$B$5,F1027&lt;=Parámetros!$D$5,OR(Listas!G1027&gt;Parámetros!$B$5,G1027="",G1027=0)),1,0)))</f>
        <v>1</v>
      </c>
      <c r="I1027" s="113">
        <f>+IF(AND(OR(F1027="",F1027=0),OR(G1027="",G1027=0)),1,IF(AND(OR(F1027&lt;=Parámetros!$B$8,F1027=0,F1027=""),OR(G1027&gt;Parámetros!$B$8,G1027="",G1027=0)),1,IF(AND(F1027&gt;Parámetros!$B$8,F1027&lt;=Parámetros!$D$8,OR(Listas!G1027&gt;Parámetros!$B$8,G1027="",G1027=0)),1,0)))</f>
        <v>1</v>
      </c>
      <c r="J1027" s="113">
        <f>IF(H1027=1,
IF(AND(OR(F1027=0,F1027=""),OR(G1027=0,G1027="")),Parámetros!$D$5-Parámetros!$B$5+1,
IF(AND(OR(F1027&lt;=Parámetros!$B$5,F1027=0,F1027=""),OR(G1027&gt;Parámetros!$D$5,G1027="",G1027=0)),Parámetros!$D$5-Parámetros!$B$5+1,
IF(AND(OR(F1027&lt;=Parámetros!$B$5,F1027=0,F1027=""),G1027&lt;=Parámetros!$D$5),IF(OR(G1027="",G1027=0),Parámetros!$D$5-Parámetros!$B$5+1,G1027-Parámetros!$B$5+1),
IF(AND(F1027&gt;Parámetros!$B$5,OR(G1027&gt;Parámetros!$D$5,G1027="",G1027=0)),Parámetros!$D$5-F1027+1,
IF(AND(F1027&gt;Parámetros!$B$5,G1027&lt;=Parámetros!$D$5),G1027-F1027+1))))),0)
-
IF(H1027=1,
COUNTIFS('Selección días no hábiles'!A:A,
IF(OR(F1027=0,F1027="",F1027&lt;Parámetros!$B$5),"&gt;="&amp;Parámetros!$B$5,"&gt;="&amp;Listas!F1027),
'Selección días no hábiles'!A:A,
IF(OR(G1027=0,G1027="",G1027&gt;=Parámetros!$D$5),"&lt;="&amp;Parámetros!$D$5,"&lt;="&amp;Listas!G1027),
'Selección días no hábiles'!C:C,"X"),0)</f>
        <v>43709</v>
      </c>
      <c r="K1027" s="113">
        <f>IF(I1027=1,
IF(AND(OR(F1027=0,F1027=""),OR(G1027=0,G1027="")),Parámetros!$D$8-Parámetros!$B$8+1,
IF(AND(F1027&lt;=Parámetros!$B$8,OR(G1027&gt;Parámetros!$D$8,G1027="",G1027=0)),Parámetros!$D$8-Parámetros!$B$8+1,
IF(AND(F1027&lt;=Parámetros!$B$8,G1027&lt;=Parámetros!$D$8),IF(OR(G1027="",G1027=0),Parámetros!$D$8-Parámetros!$B$8+1,G1027-Parámetros!$B$8+1),
IF(AND(F1027&gt;Parámetros!$B$8,OR(G1027&gt;Parámetros!$D$8,G1027="",G1027=0)),Parámetros!$D$8-F1027+1,
IF(AND(F1027&gt;Parámetros!$B$8,G1027&lt;=Parámetros!$D$8),G1027-F1027+1))))),0)
-
IF(I1027=1,
COUNTIFS('Selección días no hábiles'!A:A,
IF(OR(F1027=0,F1027="",F1027&lt;Parámetros!$B$8),"&gt;="&amp;Parámetros!$B$8,"&gt;="&amp;Listas!F1027),
'Selección días no hábiles'!A:A,
IF(OR(G1027=0,G1027="",G1027&gt;=Parámetros!$D$8),"&lt;="&amp;Parámetros!$D$8,"&lt;="&amp;Listas!G1027),
'Selección días no hábiles'!C:C,"X"),0)</f>
        <v>1</v>
      </c>
    </row>
    <row r="1028" spans="1:11">
      <c r="A1028" s="23"/>
      <c r="B1028" s="152">
        <v>26332217</v>
      </c>
      <c r="C1028" s="153" t="s">
        <v>41</v>
      </c>
      <c r="D1028" s="153" t="s">
        <v>82</v>
      </c>
      <c r="E1028" s="154" t="s">
        <v>229</v>
      </c>
      <c r="F1028" s="146">
        <v>0</v>
      </c>
      <c r="G1028" s="146">
        <v>0</v>
      </c>
      <c r="H1028" s="113">
        <f>+IF(AND(OR(F1028="",F1028=0),OR(G1028="",G1028=0)),1,IF(AND(OR(F1028&lt;=Parámetros!$B$5,F1028=0,F1028=""),OR(G1028&gt;Parámetros!$B$5,G1028="",G1028=0)),1,IF(AND(F1028&gt;Parámetros!$B$5,F1028&lt;=Parámetros!$D$5,OR(Listas!G1028&gt;Parámetros!$B$5,G1028="",G1028=0)),1,0)))</f>
        <v>1</v>
      </c>
      <c r="I1028" s="113">
        <f>+IF(AND(OR(F1028="",F1028=0),OR(G1028="",G1028=0)),1,IF(AND(OR(F1028&lt;=Parámetros!$B$8,F1028=0,F1028=""),OR(G1028&gt;Parámetros!$B$8,G1028="",G1028=0)),1,IF(AND(F1028&gt;Parámetros!$B$8,F1028&lt;=Parámetros!$D$8,OR(Listas!G1028&gt;Parámetros!$B$8,G1028="",G1028=0)),1,0)))</f>
        <v>1</v>
      </c>
      <c r="J1028" s="113">
        <f>IF(H1028=1,
IF(AND(OR(F1028=0,F1028=""),OR(G1028=0,G1028="")),Parámetros!$D$5-Parámetros!$B$5+1,
IF(AND(OR(F1028&lt;=Parámetros!$B$5,F1028=0,F1028=""),OR(G1028&gt;Parámetros!$D$5,G1028="",G1028=0)),Parámetros!$D$5-Parámetros!$B$5+1,
IF(AND(OR(F1028&lt;=Parámetros!$B$5,F1028=0,F1028=""),G1028&lt;=Parámetros!$D$5),IF(OR(G1028="",G1028=0),Parámetros!$D$5-Parámetros!$B$5+1,G1028-Parámetros!$B$5+1),
IF(AND(F1028&gt;Parámetros!$B$5,OR(G1028&gt;Parámetros!$D$5,G1028="",G1028=0)),Parámetros!$D$5-F1028+1,
IF(AND(F1028&gt;Parámetros!$B$5,G1028&lt;=Parámetros!$D$5),G1028-F1028+1))))),0)
-
IF(H1028=1,
COUNTIFS('Selección días no hábiles'!A:A,
IF(OR(F1028=0,F1028="",F1028&lt;Parámetros!$B$5),"&gt;="&amp;Parámetros!$B$5,"&gt;="&amp;Listas!F1028),
'Selección días no hábiles'!A:A,
IF(OR(G1028=0,G1028="",G1028&gt;=Parámetros!$D$5),"&lt;="&amp;Parámetros!$D$5,"&lt;="&amp;Listas!G1028),
'Selección días no hábiles'!C:C,"X"),0)</f>
        <v>43709</v>
      </c>
      <c r="K1028" s="113">
        <f>IF(I1028=1,
IF(AND(OR(F1028=0,F1028=""),OR(G1028=0,G1028="")),Parámetros!$D$8-Parámetros!$B$8+1,
IF(AND(F1028&lt;=Parámetros!$B$8,OR(G1028&gt;Parámetros!$D$8,G1028="",G1028=0)),Parámetros!$D$8-Parámetros!$B$8+1,
IF(AND(F1028&lt;=Parámetros!$B$8,G1028&lt;=Parámetros!$D$8),IF(OR(G1028="",G1028=0),Parámetros!$D$8-Parámetros!$B$8+1,G1028-Parámetros!$B$8+1),
IF(AND(F1028&gt;Parámetros!$B$8,OR(G1028&gt;Parámetros!$D$8,G1028="",G1028=0)),Parámetros!$D$8-F1028+1,
IF(AND(F1028&gt;Parámetros!$B$8,G1028&lt;=Parámetros!$D$8),G1028-F1028+1))))),0)
-
IF(I1028=1,
COUNTIFS('Selección días no hábiles'!A:A,
IF(OR(F1028=0,F1028="",F1028&lt;Parámetros!$B$8),"&gt;="&amp;Parámetros!$B$8,"&gt;="&amp;Listas!F1028),
'Selección días no hábiles'!A:A,
IF(OR(G1028=0,G1028="",G1028&gt;=Parámetros!$D$8),"&lt;="&amp;Parámetros!$D$8,"&lt;="&amp;Listas!G1028),
'Selección días no hábiles'!C:C,"X"),0)</f>
        <v>1</v>
      </c>
    </row>
    <row r="1029" spans="1:11">
      <c r="A1029" s="23"/>
      <c r="B1029" s="152">
        <v>23622396</v>
      </c>
      <c r="C1029" s="153" t="s">
        <v>402</v>
      </c>
      <c r="D1029" s="153" t="s">
        <v>2176</v>
      </c>
      <c r="E1029" s="154" t="s">
        <v>229</v>
      </c>
      <c r="F1029" s="146">
        <v>0</v>
      </c>
      <c r="G1029" s="146">
        <v>0</v>
      </c>
      <c r="H1029" s="113">
        <f>+IF(AND(OR(F1029="",F1029=0),OR(G1029="",G1029=0)),1,IF(AND(OR(F1029&lt;=Parámetros!$B$5,F1029=0,F1029=""),OR(G1029&gt;Parámetros!$B$5,G1029="",G1029=0)),1,IF(AND(F1029&gt;Parámetros!$B$5,F1029&lt;=Parámetros!$D$5,OR(Listas!G1029&gt;Parámetros!$B$5,G1029="",G1029=0)),1,0)))</f>
        <v>1</v>
      </c>
      <c r="I1029" s="113">
        <f>+IF(AND(OR(F1029="",F1029=0),OR(G1029="",G1029=0)),1,IF(AND(OR(F1029&lt;=Parámetros!$B$8,F1029=0,F1029=""),OR(G1029&gt;Parámetros!$B$8,G1029="",G1029=0)),1,IF(AND(F1029&gt;Parámetros!$B$8,F1029&lt;=Parámetros!$D$8,OR(Listas!G1029&gt;Parámetros!$B$8,G1029="",G1029=0)),1,0)))</f>
        <v>1</v>
      </c>
      <c r="J1029" s="113">
        <f>IF(H1029=1,
IF(AND(OR(F1029=0,F1029=""),OR(G1029=0,G1029="")),Parámetros!$D$5-Parámetros!$B$5+1,
IF(AND(OR(F1029&lt;=Parámetros!$B$5,F1029=0,F1029=""),OR(G1029&gt;Parámetros!$D$5,G1029="",G1029=0)),Parámetros!$D$5-Parámetros!$B$5+1,
IF(AND(OR(F1029&lt;=Parámetros!$B$5,F1029=0,F1029=""),G1029&lt;=Parámetros!$D$5),IF(OR(G1029="",G1029=0),Parámetros!$D$5-Parámetros!$B$5+1,G1029-Parámetros!$B$5+1),
IF(AND(F1029&gt;Parámetros!$B$5,OR(G1029&gt;Parámetros!$D$5,G1029="",G1029=0)),Parámetros!$D$5-F1029+1,
IF(AND(F1029&gt;Parámetros!$B$5,G1029&lt;=Parámetros!$D$5),G1029-F1029+1))))),0)
-
IF(H1029=1,
COUNTIFS('Selección días no hábiles'!A:A,
IF(OR(F1029=0,F1029="",F1029&lt;Parámetros!$B$5),"&gt;="&amp;Parámetros!$B$5,"&gt;="&amp;Listas!F1029),
'Selección días no hábiles'!A:A,
IF(OR(G1029=0,G1029="",G1029&gt;=Parámetros!$D$5),"&lt;="&amp;Parámetros!$D$5,"&lt;="&amp;Listas!G1029),
'Selección días no hábiles'!C:C,"X"),0)</f>
        <v>43709</v>
      </c>
      <c r="K1029" s="113">
        <f>IF(I1029=1,
IF(AND(OR(F1029=0,F1029=""),OR(G1029=0,G1029="")),Parámetros!$D$8-Parámetros!$B$8+1,
IF(AND(F1029&lt;=Parámetros!$B$8,OR(G1029&gt;Parámetros!$D$8,G1029="",G1029=0)),Parámetros!$D$8-Parámetros!$B$8+1,
IF(AND(F1029&lt;=Parámetros!$B$8,G1029&lt;=Parámetros!$D$8),IF(OR(G1029="",G1029=0),Parámetros!$D$8-Parámetros!$B$8+1,G1029-Parámetros!$B$8+1),
IF(AND(F1029&gt;Parámetros!$B$8,OR(G1029&gt;Parámetros!$D$8,G1029="",G1029=0)),Parámetros!$D$8-F1029+1,
IF(AND(F1029&gt;Parámetros!$B$8,G1029&lt;=Parámetros!$D$8),G1029-F1029+1))))),0)
-
IF(I1029=1,
COUNTIFS('Selección días no hábiles'!A:A,
IF(OR(F1029=0,F1029="",F1029&lt;Parámetros!$B$8),"&gt;="&amp;Parámetros!$B$8,"&gt;="&amp;Listas!F1029),
'Selección días no hábiles'!A:A,
IF(OR(G1029=0,G1029="",G1029&gt;=Parámetros!$D$8),"&lt;="&amp;Parámetros!$D$8,"&lt;="&amp;Listas!G1029),
'Selección días no hábiles'!C:C,"X"),0)</f>
        <v>1</v>
      </c>
    </row>
    <row r="1030" spans="1:11">
      <c r="A1030" s="23"/>
      <c r="B1030" s="152">
        <v>23339041</v>
      </c>
      <c r="C1030" s="153" t="s">
        <v>402</v>
      </c>
      <c r="D1030" s="153" t="s">
        <v>2177</v>
      </c>
      <c r="E1030" s="154" t="s">
        <v>229</v>
      </c>
      <c r="F1030" s="146">
        <v>0</v>
      </c>
      <c r="G1030" s="146">
        <v>0</v>
      </c>
      <c r="H1030" s="113">
        <f>+IF(AND(OR(F1030="",F1030=0),OR(G1030="",G1030=0)),1,IF(AND(OR(F1030&lt;=Parámetros!$B$5,F1030=0,F1030=""),OR(G1030&gt;Parámetros!$B$5,G1030="",G1030=0)),1,IF(AND(F1030&gt;Parámetros!$B$5,F1030&lt;=Parámetros!$D$5,OR(Listas!G1030&gt;Parámetros!$B$5,G1030="",G1030=0)),1,0)))</f>
        <v>1</v>
      </c>
      <c r="I1030" s="113">
        <f>+IF(AND(OR(F1030="",F1030=0),OR(G1030="",G1030=0)),1,IF(AND(OR(F1030&lt;=Parámetros!$B$8,F1030=0,F1030=""),OR(G1030&gt;Parámetros!$B$8,G1030="",G1030=0)),1,IF(AND(F1030&gt;Parámetros!$B$8,F1030&lt;=Parámetros!$D$8,OR(Listas!G1030&gt;Parámetros!$B$8,G1030="",G1030=0)),1,0)))</f>
        <v>1</v>
      </c>
      <c r="J1030" s="113">
        <f>IF(H1030=1,
IF(AND(OR(F1030=0,F1030=""),OR(G1030=0,G1030="")),Parámetros!$D$5-Parámetros!$B$5+1,
IF(AND(OR(F1030&lt;=Parámetros!$B$5,F1030=0,F1030=""),OR(G1030&gt;Parámetros!$D$5,G1030="",G1030=0)),Parámetros!$D$5-Parámetros!$B$5+1,
IF(AND(OR(F1030&lt;=Parámetros!$B$5,F1030=0,F1030=""),G1030&lt;=Parámetros!$D$5),IF(OR(G1030="",G1030=0),Parámetros!$D$5-Parámetros!$B$5+1,G1030-Parámetros!$B$5+1),
IF(AND(F1030&gt;Parámetros!$B$5,OR(G1030&gt;Parámetros!$D$5,G1030="",G1030=0)),Parámetros!$D$5-F1030+1,
IF(AND(F1030&gt;Parámetros!$B$5,G1030&lt;=Parámetros!$D$5),G1030-F1030+1))))),0)
-
IF(H1030=1,
COUNTIFS('Selección días no hábiles'!A:A,
IF(OR(F1030=0,F1030="",F1030&lt;Parámetros!$B$5),"&gt;="&amp;Parámetros!$B$5,"&gt;="&amp;Listas!F1030),
'Selección días no hábiles'!A:A,
IF(OR(G1030=0,G1030="",G1030&gt;=Parámetros!$D$5),"&lt;="&amp;Parámetros!$D$5,"&lt;="&amp;Listas!G1030),
'Selección días no hábiles'!C:C,"X"),0)</f>
        <v>43709</v>
      </c>
      <c r="K1030" s="113">
        <f>IF(I1030=1,
IF(AND(OR(F1030=0,F1030=""),OR(G1030=0,G1030="")),Parámetros!$D$8-Parámetros!$B$8+1,
IF(AND(F1030&lt;=Parámetros!$B$8,OR(G1030&gt;Parámetros!$D$8,G1030="",G1030=0)),Parámetros!$D$8-Parámetros!$B$8+1,
IF(AND(F1030&lt;=Parámetros!$B$8,G1030&lt;=Parámetros!$D$8),IF(OR(G1030="",G1030=0),Parámetros!$D$8-Parámetros!$B$8+1,G1030-Parámetros!$B$8+1),
IF(AND(F1030&gt;Parámetros!$B$8,OR(G1030&gt;Parámetros!$D$8,G1030="",G1030=0)),Parámetros!$D$8-F1030+1,
IF(AND(F1030&gt;Parámetros!$B$8,G1030&lt;=Parámetros!$D$8),G1030-F1030+1))))),0)
-
IF(I1030=1,
COUNTIFS('Selección días no hábiles'!A:A,
IF(OR(F1030=0,F1030="",F1030&lt;Parámetros!$B$8),"&gt;="&amp;Parámetros!$B$8,"&gt;="&amp;Listas!F1030),
'Selección días no hábiles'!A:A,
IF(OR(G1030=0,G1030="",G1030&gt;=Parámetros!$D$8),"&lt;="&amp;Parámetros!$D$8,"&lt;="&amp;Listas!G1030),
'Selección días no hábiles'!C:C,"X"),0)</f>
        <v>1</v>
      </c>
    </row>
    <row r="1031" spans="1:11">
      <c r="A1031" s="23"/>
      <c r="B1031" s="152">
        <v>28241073</v>
      </c>
      <c r="C1031" s="153" t="s">
        <v>1163</v>
      </c>
      <c r="D1031" s="153" t="s">
        <v>1697</v>
      </c>
      <c r="E1031" s="154" t="s">
        <v>229</v>
      </c>
      <c r="F1031" s="146">
        <v>0</v>
      </c>
      <c r="G1031" s="146">
        <v>0</v>
      </c>
      <c r="H1031" s="113">
        <f>+IF(AND(OR(F1031="",F1031=0),OR(G1031="",G1031=0)),1,IF(AND(OR(F1031&lt;=Parámetros!$B$5,F1031=0,F1031=""),OR(G1031&gt;Parámetros!$B$5,G1031="",G1031=0)),1,IF(AND(F1031&gt;Parámetros!$B$5,F1031&lt;=Parámetros!$D$5,OR(Listas!G1031&gt;Parámetros!$B$5,G1031="",G1031=0)),1,0)))</f>
        <v>1</v>
      </c>
      <c r="I1031" s="113">
        <f>+IF(AND(OR(F1031="",F1031=0),OR(G1031="",G1031=0)),1,IF(AND(OR(F1031&lt;=Parámetros!$B$8,F1031=0,F1031=""),OR(G1031&gt;Parámetros!$B$8,G1031="",G1031=0)),1,IF(AND(F1031&gt;Parámetros!$B$8,F1031&lt;=Parámetros!$D$8,OR(Listas!G1031&gt;Parámetros!$B$8,G1031="",G1031=0)),1,0)))</f>
        <v>1</v>
      </c>
      <c r="J1031" s="113">
        <f>IF(H1031=1,
IF(AND(OR(F1031=0,F1031=""),OR(G1031=0,G1031="")),Parámetros!$D$5-Parámetros!$B$5+1,
IF(AND(OR(F1031&lt;=Parámetros!$B$5,F1031=0,F1031=""),OR(G1031&gt;Parámetros!$D$5,G1031="",G1031=0)),Parámetros!$D$5-Parámetros!$B$5+1,
IF(AND(OR(F1031&lt;=Parámetros!$B$5,F1031=0,F1031=""),G1031&lt;=Parámetros!$D$5),IF(OR(G1031="",G1031=0),Parámetros!$D$5-Parámetros!$B$5+1,G1031-Parámetros!$B$5+1),
IF(AND(F1031&gt;Parámetros!$B$5,OR(G1031&gt;Parámetros!$D$5,G1031="",G1031=0)),Parámetros!$D$5-F1031+1,
IF(AND(F1031&gt;Parámetros!$B$5,G1031&lt;=Parámetros!$D$5),G1031-F1031+1))))),0)
-
IF(H1031=1,
COUNTIFS('Selección días no hábiles'!A:A,
IF(OR(F1031=0,F1031="",F1031&lt;Parámetros!$B$5),"&gt;="&amp;Parámetros!$B$5,"&gt;="&amp;Listas!F1031),
'Selección días no hábiles'!A:A,
IF(OR(G1031=0,G1031="",G1031&gt;=Parámetros!$D$5),"&lt;="&amp;Parámetros!$D$5,"&lt;="&amp;Listas!G1031),
'Selección días no hábiles'!C:C,"X"),0)</f>
        <v>43709</v>
      </c>
      <c r="K1031" s="113">
        <f>IF(I1031=1,
IF(AND(OR(F1031=0,F1031=""),OR(G1031=0,G1031="")),Parámetros!$D$8-Parámetros!$B$8+1,
IF(AND(F1031&lt;=Parámetros!$B$8,OR(G1031&gt;Parámetros!$D$8,G1031="",G1031=0)),Parámetros!$D$8-Parámetros!$B$8+1,
IF(AND(F1031&lt;=Parámetros!$B$8,G1031&lt;=Parámetros!$D$8),IF(OR(G1031="",G1031=0),Parámetros!$D$8-Parámetros!$B$8+1,G1031-Parámetros!$B$8+1),
IF(AND(F1031&gt;Parámetros!$B$8,OR(G1031&gt;Parámetros!$D$8,G1031="",G1031=0)),Parámetros!$D$8-F1031+1,
IF(AND(F1031&gt;Parámetros!$B$8,G1031&lt;=Parámetros!$D$8),G1031-F1031+1))))),0)
-
IF(I1031=1,
COUNTIFS('Selección días no hábiles'!A:A,
IF(OR(F1031=0,F1031="",F1031&lt;Parámetros!$B$8),"&gt;="&amp;Parámetros!$B$8,"&gt;="&amp;Listas!F1031),
'Selección días no hábiles'!A:A,
IF(OR(G1031=0,G1031="",G1031&gt;=Parámetros!$D$8),"&lt;="&amp;Parámetros!$D$8,"&lt;="&amp;Listas!G1031),
'Selección días no hábiles'!C:C,"X"),0)</f>
        <v>1</v>
      </c>
    </row>
    <row r="1032" spans="1:11">
      <c r="A1032" s="23"/>
      <c r="B1032" s="152">
        <v>11963753</v>
      </c>
      <c r="C1032" s="153" t="s">
        <v>403</v>
      </c>
      <c r="D1032" s="153" t="s">
        <v>2178</v>
      </c>
      <c r="E1032" s="154" t="s">
        <v>229</v>
      </c>
      <c r="F1032" s="146">
        <v>0</v>
      </c>
      <c r="G1032" s="146">
        <v>0</v>
      </c>
      <c r="H1032" s="113">
        <f>+IF(AND(OR(F1032="",F1032=0),OR(G1032="",G1032=0)),1,IF(AND(OR(F1032&lt;=Parámetros!$B$5,F1032=0,F1032=""),OR(G1032&gt;Parámetros!$B$5,G1032="",G1032=0)),1,IF(AND(F1032&gt;Parámetros!$B$5,F1032&lt;=Parámetros!$D$5,OR(Listas!G1032&gt;Parámetros!$B$5,G1032="",G1032=0)),1,0)))</f>
        <v>1</v>
      </c>
      <c r="I1032" s="113">
        <f>+IF(AND(OR(F1032="",F1032=0),OR(G1032="",G1032=0)),1,IF(AND(OR(F1032&lt;=Parámetros!$B$8,F1032=0,F1032=""),OR(G1032&gt;Parámetros!$B$8,G1032="",G1032=0)),1,IF(AND(F1032&gt;Parámetros!$B$8,F1032&lt;=Parámetros!$D$8,OR(Listas!G1032&gt;Parámetros!$B$8,G1032="",G1032=0)),1,0)))</f>
        <v>1</v>
      </c>
      <c r="J1032" s="113">
        <f>IF(H1032=1,
IF(AND(OR(F1032=0,F1032=""),OR(G1032=0,G1032="")),Parámetros!$D$5-Parámetros!$B$5+1,
IF(AND(OR(F1032&lt;=Parámetros!$B$5,F1032=0,F1032=""),OR(G1032&gt;Parámetros!$D$5,G1032="",G1032=0)),Parámetros!$D$5-Parámetros!$B$5+1,
IF(AND(OR(F1032&lt;=Parámetros!$B$5,F1032=0,F1032=""),G1032&lt;=Parámetros!$D$5),IF(OR(G1032="",G1032=0),Parámetros!$D$5-Parámetros!$B$5+1,G1032-Parámetros!$B$5+1),
IF(AND(F1032&gt;Parámetros!$B$5,OR(G1032&gt;Parámetros!$D$5,G1032="",G1032=0)),Parámetros!$D$5-F1032+1,
IF(AND(F1032&gt;Parámetros!$B$5,G1032&lt;=Parámetros!$D$5),G1032-F1032+1))))),0)
-
IF(H1032=1,
COUNTIFS('Selección días no hábiles'!A:A,
IF(OR(F1032=0,F1032="",F1032&lt;Parámetros!$B$5),"&gt;="&amp;Parámetros!$B$5,"&gt;="&amp;Listas!F1032),
'Selección días no hábiles'!A:A,
IF(OR(G1032=0,G1032="",G1032&gt;=Parámetros!$D$5),"&lt;="&amp;Parámetros!$D$5,"&lt;="&amp;Listas!G1032),
'Selección días no hábiles'!C:C,"X"),0)</f>
        <v>43709</v>
      </c>
      <c r="K1032" s="113">
        <f>IF(I1032=1,
IF(AND(OR(F1032=0,F1032=""),OR(G1032=0,G1032="")),Parámetros!$D$8-Parámetros!$B$8+1,
IF(AND(F1032&lt;=Parámetros!$B$8,OR(G1032&gt;Parámetros!$D$8,G1032="",G1032=0)),Parámetros!$D$8-Parámetros!$B$8+1,
IF(AND(F1032&lt;=Parámetros!$B$8,G1032&lt;=Parámetros!$D$8),IF(OR(G1032="",G1032=0),Parámetros!$D$8-Parámetros!$B$8+1,G1032-Parámetros!$B$8+1),
IF(AND(F1032&gt;Parámetros!$B$8,OR(G1032&gt;Parámetros!$D$8,G1032="",G1032=0)),Parámetros!$D$8-F1032+1,
IF(AND(F1032&gt;Parámetros!$B$8,G1032&lt;=Parámetros!$D$8),G1032-F1032+1))))),0)
-
IF(I1032=1,
COUNTIFS('Selección días no hábiles'!A:A,
IF(OR(F1032=0,F1032="",F1032&lt;Parámetros!$B$8),"&gt;="&amp;Parámetros!$B$8,"&gt;="&amp;Listas!F1032),
'Selección días no hábiles'!A:A,
IF(OR(G1032=0,G1032="",G1032&gt;=Parámetros!$D$8),"&lt;="&amp;Parámetros!$D$8,"&lt;="&amp;Listas!G1032),
'Selección días no hábiles'!C:C,"X"),0)</f>
        <v>1</v>
      </c>
    </row>
    <row r="1033" spans="1:11">
      <c r="A1033" s="23"/>
      <c r="B1033" s="152">
        <v>22087407</v>
      </c>
      <c r="C1033" s="153" t="s">
        <v>33</v>
      </c>
      <c r="D1033" s="153" t="s">
        <v>1820</v>
      </c>
      <c r="E1033" s="154" t="s">
        <v>229</v>
      </c>
      <c r="F1033" s="146">
        <v>0</v>
      </c>
      <c r="G1033" s="146">
        <v>0</v>
      </c>
      <c r="H1033" s="113">
        <f>+IF(AND(OR(F1033="",F1033=0),OR(G1033="",G1033=0)),1,IF(AND(OR(F1033&lt;=Parámetros!$B$5,F1033=0,F1033=""),OR(G1033&gt;Parámetros!$B$5,G1033="",G1033=0)),1,IF(AND(F1033&gt;Parámetros!$B$5,F1033&lt;=Parámetros!$D$5,OR(Listas!G1033&gt;Parámetros!$B$5,G1033="",G1033=0)),1,0)))</f>
        <v>1</v>
      </c>
      <c r="I1033" s="113">
        <f>+IF(AND(OR(F1033="",F1033=0),OR(G1033="",G1033=0)),1,IF(AND(OR(F1033&lt;=Parámetros!$B$8,F1033=0,F1033=""),OR(G1033&gt;Parámetros!$B$8,G1033="",G1033=0)),1,IF(AND(F1033&gt;Parámetros!$B$8,F1033&lt;=Parámetros!$D$8,OR(Listas!G1033&gt;Parámetros!$B$8,G1033="",G1033=0)),1,0)))</f>
        <v>1</v>
      </c>
      <c r="J1033" s="113">
        <f>IF(H1033=1,
IF(AND(OR(F1033=0,F1033=""),OR(G1033=0,G1033="")),Parámetros!$D$5-Parámetros!$B$5+1,
IF(AND(OR(F1033&lt;=Parámetros!$B$5,F1033=0,F1033=""),OR(G1033&gt;Parámetros!$D$5,G1033="",G1033=0)),Parámetros!$D$5-Parámetros!$B$5+1,
IF(AND(OR(F1033&lt;=Parámetros!$B$5,F1033=0,F1033=""),G1033&lt;=Parámetros!$D$5),IF(OR(G1033="",G1033=0),Parámetros!$D$5-Parámetros!$B$5+1,G1033-Parámetros!$B$5+1),
IF(AND(F1033&gt;Parámetros!$B$5,OR(G1033&gt;Parámetros!$D$5,G1033="",G1033=0)),Parámetros!$D$5-F1033+1,
IF(AND(F1033&gt;Parámetros!$B$5,G1033&lt;=Parámetros!$D$5),G1033-F1033+1))))),0)
-
IF(H1033=1,
COUNTIFS('Selección días no hábiles'!A:A,
IF(OR(F1033=0,F1033="",F1033&lt;Parámetros!$B$5),"&gt;="&amp;Parámetros!$B$5,"&gt;="&amp;Listas!F1033),
'Selección días no hábiles'!A:A,
IF(OR(G1033=0,G1033="",G1033&gt;=Parámetros!$D$5),"&lt;="&amp;Parámetros!$D$5,"&lt;="&amp;Listas!G1033),
'Selección días no hábiles'!C:C,"X"),0)</f>
        <v>43709</v>
      </c>
      <c r="K1033" s="113">
        <f>IF(I1033=1,
IF(AND(OR(F1033=0,F1033=""),OR(G1033=0,G1033="")),Parámetros!$D$8-Parámetros!$B$8+1,
IF(AND(F1033&lt;=Parámetros!$B$8,OR(G1033&gt;Parámetros!$D$8,G1033="",G1033=0)),Parámetros!$D$8-Parámetros!$B$8+1,
IF(AND(F1033&lt;=Parámetros!$B$8,G1033&lt;=Parámetros!$D$8),IF(OR(G1033="",G1033=0),Parámetros!$D$8-Parámetros!$B$8+1,G1033-Parámetros!$B$8+1),
IF(AND(F1033&gt;Parámetros!$B$8,OR(G1033&gt;Parámetros!$D$8,G1033="",G1033=0)),Parámetros!$D$8-F1033+1,
IF(AND(F1033&gt;Parámetros!$B$8,G1033&lt;=Parámetros!$D$8),G1033-F1033+1))))),0)
-
IF(I1033=1,
COUNTIFS('Selección días no hábiles'!A:A,
IF(OR(F1033=0,F1033="",F1033&lt;Parámetros!$B$8),"&gt;="&amp;Parámetros!$B$8,"&gt;="&amp;Listas!F1033),
'Selección días no hábiles'!A:A,
IF(OR(G1033=0,G1033="",G1033&gt;=Parámetros!$D$8),"&lt;="&amp;Parámetros!$D$8,"&lt;="&amp;Listas!G1033),
'Selección días no hábiles'!C:C,"X"),0)</f>
        <v>1</v>
      </c>
    </row>
    <row r="1034" spans="1:11">
      <c r="A1034" s="23"/>
      <c r="B1034" s="152">
        <v>29620209</v>
      </c>
      <c r="C1034" s="153" t="s">
        <v>1164</v>
      </c>
      <c r="D1034" s="153" t="s">
        <v>2179</v>
      </c>
      <c r="E1034" s="154" t="s">
        <v>229</v>
      </c>
      <c r="F1034" s="146">
        <v>0</v>
      </c>
      <c r="G1034" s="146">
        <v>0</v>
      </c>
      <c r="H1034" s="113">
        <f>+IF(AND(OR(F1034="",F1034=0),OR(G1034="",G1034=0)),1,IF(AND(OR(F1034&lt;=Parámetros!$B$5,F1034=0,F1034=""),OR(G1034&gt;Parámetros!$B$5,G1034="",G1034=0)),1,IF(AND(F1034&gt;Parámetros!$B$5,F1034&lt;=Parámetros!$D$5,OR(Listas!G1034&gt;Parámetros!$B$5,G1034="",G1034=0)),1,0)))</f>
        <v>1</v>
      </c>
      <c r="I1034" s="113">
        <f>+IF(AND(OR(F1034="",F1034=0),OR(G1034="",G1034=0)),1,IF(AND(OR(F1034&lt;=Parámetros!$B$8,F1034=0,F1034=""),OR(G1034&gt;Parámetros!$B$8,G1034="",G1034=0)),1,IF(AND(F1034&gt;Parámetros!$B$8,F1034&lt;=Parámetros!$D$8,OR(Listas!G1034&gt;Parámetros!$B$8,G1034="",G1034=0)),1,0)))</f>
        <v>1</v>
      </c>
      <c r="J1034" s="113">
        <f>IF(H1034=1,
IF(AND(OR(F1034=0,F1034=""),OR(G1034=0,G1034="")),Parámetros!$D$5-Parámetros!$B$5+1,
IF(AND(OR(F1034&lt;=Parámetros!$B$5,F1034=0,F1034=""),OR(G1034&gt;Parámetros!$D$5,G1034="",G1034=0)),Parámetros!$D$5-Parámetros!$B$5+1,
IF(AND(OR(F1034&lt;=Parámetros!$B$5,F1034=0,F1034=""),G1034&lt;=Parámetros!$D$5),IF(OR(G1034="",G1034=0),Parámetros!$D$5-Parámetros!$B$5+1,G1034-Parámetros!$B$5+1),
IF(AND(F1034&gt;Parámetros!$B$5,OR(G1034&gt;Parámetros!$D$5,G1034="",G1034=0)),Parámetros!$D$5-F1034+1,
IF(AND(F1034&gt;Parámetros!$B$5,G1034&lt;=Parámetros!$D$5),G1034-F1034+1))))),0)
-
IF(H1034=1,
COUNTIFS('Selección días no hábiles'!A:A,
IF(OR(F1034=0,F1034="",F1034&lt;Parámetros!$B$5),"&gt;="&amp;Parámetros!$B$5,"&gt;="&amp;Listas!F1034),
'Selección días no hábiles'!A:A,
IF(OR(G1034=0,G1034="",G1034&gt;=Parámetros!$D$5),"&lt;="&amp;Parámetros!$D$5,"&lt;="&amp;Listas!G1034),
'Selección días no hábiles'!C:C,"X"),0)</f>
        <v>43709</v>
      </c>
      <c r="K1034" s="113">
        <f>IF(I1034=1,
IF(AND(OR(F1034=0,F1034=""),OR(G1034=0,G1034="")),Parámetros!$D$8-Parámetros!$B$8+1,
IF(AND(F1034&lt;=Parámetros!$B$8,OR(G1034&gt;Parámetros!$D$8,G1034="",G1034=0)),Parámetros!$D$8-Parámetros!$B$8+1,
IF(AND(F1034&lt;=Parámetros!$B$8,G1034&lt;=Parámetros!$D$8),IF(OR(G1034="",G1034=0),Parámetros!$D$8-Parámetros!$B$8+1,G1034-Parámetros!$B$8+1),
IF(AND(F1034&gt;Parámetros!$B$8,OR(G1034&gt;Parámetros!$D$8,G1034="",G1034=0)),Parámetros!$D$8-F1034+1,
IF(AND(F1034&gt;Parámetros!$B$8,G1034&lt;=Parámetros!$D$8),G1034-F1034+1))))),0)
-
IF(I1034=1,
COUNTIFS('Selección días no hábiles'!A:A,
IF(OR(F1034=0,F1034="",F1034&lt;Parámetros!$B$8),"&gt;="&amp;Parámetros!$B$8,"&gt;="&amp;Listas!F1034),
'Selección días no hábiles'!A:A,
IF(OR(G1034=0,G1034="",G1034&gt;=Parámetros!$D$8),"&lt;="&amp;Parámetros!$D$8,"&lt;="&amp;Listas!G1034),
'Selección días no hábiles'!C:C,"X"),0)</f>
        <v>1</v>
      </c>
    </row>
    <row r="1035" spans="1:11">
      <c r="A1035" s="23"/>
      <c r="B1035" s="152">
        <v>30432105</v>
      </c>
      <c r="C1035" s="153" t="s">
        <v>1165</v>
      </c>
      <c r="D1035" s="153" t="s">
        <v>2180</v>
      </c>
      <c r="E1035" s="154" t="s">
        <v>229</v>
      </c>
      <c r="F1035" s="146">
        <v>0</v>
      </c>
      <c r="G1035" s="146">
        <v>0</v>
      </c>
      <c r="H1035" s="113">
        <f>+IF(AND(OR(F1035="",F1035=0),OR(G1035="",G1035=0)),1,IF(AND(OR(F1035&lt;=Parámetros!$B$5,F1035=0,F1035=""),OR(G1035&gt;Parámetros!$B$5,G1035="",G1035=0)),1,IF(AND(F1035&gt;Parámetros!$B$5,F1035&lt;=Parámetros!$D$5,OR(Listas!G1035&gt;Parámetros!$B$5,G1035="",G1035=0)),1,0)))</f>
        <v>1</v>
      </c>
      <c r="I1035" s="113">
        <f>+IF(AND(OR(F1035="",F1035=0),OR(G1035="",G1035=0)),1,IF(AND(OR(F1035&lt;=Parámetros!$B$8,F1035=0,F1035=""),OR(G1035&gt;Parámetros!$B$8,G1035="",G1035=0)),1,IF(AND(F1035&gt;Parámetros!$B$8,F1035&lt;=Parámetros!$D$8,OR(Listas!G1035&gt;Parámetros!$B$8,G1035="",G1035=0)),1,0)))</f>
        <v>1</v>
      </c>
      <c r="J1035" s="113">
        <f>IF(H1035=1,
IF(AND(OR(F1035=0,F1035=""),OR(G1035=0,G1035="")),Parámetros!$D$5-Parámetros!$B$5+1,
IF(AND(OR(F1035&lt;=Parámetros!$B$5,F1035=0,F1035=""),OR(G1035&gt;Parámetros!$D$5,G1035="",G1035=0)),Parámetros!$D$5-Parámetros!$B$5+1,
IF(AND(OR(F1035&lt;=Parámetros!$B$5,F1035=0,F1035=""),G1035&lt;=Parámetros!$D$5),IF(OR(G1035="",G1035=0),Parámetros!$D$5-Parámetros!$B$5+1,G1035-Parámetros!$B$5+1),
IF(AND(F1035&gt;Parámetros!$B$5,OR(G1035&gt;Parámetros!$D$5,G1035="",G1035=0)),Parámetros!$D$5-F1035+1,
IF(AND(F1035&gt;Parámetros!$B$5,G1035&lt;=Parámetros!$D$5),G1035-F1035+1))))),0)
-
IF(H1035=1,
COUNTIFS('Selección días no hábiles'!A:A,
IF(OR(F1035=0,F1035="",F1035&lt;Parámetros!$B$5),"&gt;="&amp;Parámetros!$B$5,"&gt;="&amp;Listas!F1035),
'Selección días no hábiles'!A:A,
IF(OR(G1035=0,G1035="",G1035&gt;=Parámetros!$D$5),"&lt;="&amp;Parámetros!$D$5,"&lt;="&amp;Listas!G1035),
'Selección días no hábiles'!C:C,"X"),0)</f>
        <v>43709</v>
      </c>
      <c r="K1035" s="113">
        <f>IF(I1035=1,
IF(AND(OR(F1035=0,F1035=""),OR(G1035=0,G1035="")),Parámetros!$D$8-Parámetros!$B$8+1,
IF(AND(F1035&lt;=Parámetros!$B$8,OR(G1035&gt;Parámetros!$D$8,G1035="",G1035=0)),Parámetros!$D$8-Parámetros!$B$8+1,
IF(AND(F1035&lt;=Parámetros!$B$8,G1035&lt;=Parámetros!$D$8),IF(OR(G1035="",G1035=0),Parámetros!$D$8-Parámetros!$B$8+1,G1035-Parámetros!$B$8+1),
IF(AND(F1035&gt;Parámetros!$B$8,OR(G1035&gt;Parámetros!$D$8,G1035="",G1035=0)),Parámetros!$D$8-F1035+1,
IF(AND(F1035&gt;Parámetros!$B$8,G1035&lt;=Parámetros!$D$8),G1035-F1035+1))))),0)
-
IF(I1035=1,
COUNTIFS('Selección días no hábiles'!A:A,
IF(OR(F1035=0,F1035="",F1035&lt;Parámetros!$B$8),"&gt;="&amp;Parámetros!$B$8,"&gt;="&amp;Listas!F1035),
'Selección días no hábiles'!A:A,
IF(OR(G1035=0,G1035="",G1035&gt;=Parámetros!$D$8),"&lt;="&amp;Parámetros!$D$8,"&lt;="&amp;Listas!G1035),
'Selección días no hábiles'!C:C,"X"),0)</f>
        <v>1</v>
      </c>
    </row>
    <row r="1036" spans="1:11">
      <c r="A1036" s="23"/>
      <c r="B1036" s="152">
        <v>13923130</v>
      </c>
      <c r="C1036" s="153" t="s">
        <v>1166</v>
      </c>
      <c r="D1036" s="153" t="s">
        <v>2181</v>
      </c>
      <c r="E1036" s="154" t="s">
        <v>229</v>
      </c>
      <c r="F1036" s="146">
        <v>0</v>
      </c>
      <c r="G1036" s="146">
        <v>0</v>
      </c>
      <c r="H1036" s="113">
        <f>+IF(AND(OR(F1036="",F1036=0),OR(G1036="",G1036=0)),1,IF(AND(OR(F1036&lt;=Parámetros!$B$5,F1036=0,F1036=""),OR(G1036&gt;Parámetros!$B$5,G1036="",G1036=0)),1,IF(AND(F1036&gt;Parámetros!$B$5,F1036&lt;=Parámetros!$D$5,OR(Listas!G1036&gt;Parámetros!$B$5,G1036="",G1036=0)),1,0)))</f>
        <v>1</v>
      </c>
      <c r="I1036" s="113">
        <f>+IF(AND(OR(F1036="",F1036=0),OR(G1036="",G1036=0)),1,IF(AND(OR(F1036&lt;=Parámetros!$B$8,F1036=0,F1036=""),OR(G1036&gt;Parámetros!$B$8,G1036="",G1036=0)),1,IF(AND(F1036&gt;Parámetros!$B$8,F1036&lt;=Parámetros!$D$8,OR(Listas!G1036&gt;Parámetros!$B$8,G1036="",G1036=0)),1,0)))</f>
        <v>1</v>
      </c>
      <c r="J1036" s="113">
        <f>IF(H1036=1,
IF(AND(OR(F1036=0,F1036=""),OR(G1036=0,G1036="")),Parámetros!$D$5-Parámetros!$B$5+1,
IF(AND(OR(F1036&lt;=Parámetros!$B$5,F1036=0,F1036=""),OR(G1036&gt;Parámetros!$D$5,G1036="",G1036=0)),Parámetros!$D$5-Parámetros!$B$5+1,
IF(AND(OR(F1036&lt;=Parámetros!$B$5,F1036=0,F1036=""),G1036&lt;=Parámetros!$D$5),IF(OR(G1036="",G1036=0),Parámetros!$D$5-Parámetros!$B$5+1,G1036-Parámetros!$B$5+1),
IF(AND(F1036&gt;Parámetros!$B$5,OR(G1036&gt;Parámetros!$D$5,G1036="",G1036=0)),Parámetros!$D$5-F1036+1,
IF(AND(F1036&gt;Parámetros!$B$5,G1036&lt;=Parámetros!$D$5),G1036-F1036+1))))),0)
-
IF(H1036=1,
COUNTIFS('Selección días no hábiles'!A:A,
IF(OR(F1036=0,F1036="",F1036&lt;Parámetros!$B$5),"&gt;="&amp;Parámetros!$B$5,"&gt;="&amp;Listas!F1036),
'Selección días no hábiles'!A:A,
IF(OR(G1036=0,G1036="",G1036&gt;=Parámetros!$D$5),"&lt;="&amp;Parámetros!$D$5,"&lt;="&amp;Listas!G1036),
'Selección días no hábiles'!C:C,"X"),0)</f>
        <v>43709</v>
      </c>
      <c r="K1036" s="113">
        <f>IF(I1036=1,
IF(AND(OR(F1036=0,F1036=""),OR(G1036=0,G1036="")),Parámetros!$D$8-Parámetros!$B$8+1,
IF(AND(F1036&lt;=Parámetros!$B$8,OR(G1036&gt;Parámetros!$D$8,G1036="",G1036=0)),Parámetros!$D$8-Parámetros!$B$8+1,
IF(AND(F1036&lt;=Parámetros!$B$8,G1036&lt;=Parámetros!$D$8),IF(OR(G1036="",G1036=0),Parámetros!$D$8-Parámetros!$B$8+1,G1036-Parámetros!$B$8+1),
IF(AND(F1036&gt;Parámetros!$B$8,OR(G1036&gt;Parámetros!$D$8,G1036="",G1036=0)),Parámetros!$D$8-F1036+1,
IF(AND(F1036&gt;Parámetros!$B$8,G1036&lt;=Parámetros!$D$8),G1036-F1036+1))))),0)
-
IF(I1036=1,
COUNTIFS('Selección días no hábiles'!A:A,
IF(OR(F1036=0,F1036="",F1036&lt;Parámetros!$B$8),"&gt;="&amp;Parámetros!$B$8,"&gt;="&amp;Listas!F1036),
'Selección días no hábiles'!A:A,
IF(OR(G1036=0,G1036="",G1036&gt;=Parámetros!$D$8),"&lt;="&amp;Parámetros!$D$8,"&lt;="&amp;Listas!G1036),
'Selección días no hábiles'!C:C,"X"),0)</f>
        <v>1</v>
      </c>
    </row>
    <row r="1037" spans="1:11">
      <c r="A1037" s="23"/>
      <c r="B1037" s="152">
        <v>31874108</v>
      </c>
      <c r="C1037" s="153" t="s">
        <v>1167</v>
      </c>
      <c r="D1037" s="153" t="s">
        <v>2182</v>
      </c>
      <c r="E1037" s="154" t="s">
        <v>229</v>
      </c>
      <c r="F1037" s="146">
        <v>0</v>
      </c>
      <c r="G1037" s="146">
        <v>0</v>
      </c>
      <c r="H1037" s="113">
        <f>+IF(AND(OR(F1037="",F1037=0),OR(G1037="",G1037=0)),1,IF(AND(OR(F1037&lt;=Parámetros!$B$5,F1037=0,F1037=""),OR(G1037&gt;Parámetros!$B$5,G1037="",G1037=0)),1,IF(AND(F1037&gt;Parámetros!$B$5,F1037&lt;=Parámetros!$D$5,OR(Listas!G1037&gt;Parámetros!$B$5,G1037="",G1037=0)),1,0)))</f>
        <v>1</v>
      </c>
      <c r="I1037" s="113">
        <f>+IF(AND(OR(F1037="",F1037=0),OR(G1037="",G1037=0)),1,IF(AND(OR(F1037&lt;=Parámetros!$B$8,F1037=0,F1037=""),OR(G1037&gt;Parámetros!$B$8,G1037="",G1037=0)),1,IF(AND(F1037&gt;Parámetros!$B$8,F1037&lt;=Parámetros!$D$8,OR(Listas!G1037&gt;Parámetros!$B$8,G1037="",G1037=0)),1,0)))</f>
        <v>1</v>
      </c>
      <c r="J1037" s="113">
        <f>IF(H1037=1,
IF(AND(OR(F1037=0,F1037=""),OR(G1037=0,G1037="")),Parámetros!$D$5-Parámetros!$B$5+1,
IF(AND(OR(F1037&lt;=Parámetros!$B$5,F1037=0,F1037=""),OR(G1037&gt;Parámetros!$D$5,G1037="",G1037=0)),Parámetros!$D$5-Parámetros!$B$5+1,
IF(AND(OR(F1037&lt;=Parámetros!$B$5,F1037=0,F1037=""),G1037&lt;=Parámetros!$D$5),IF(OR(G1037="",G1037=0),Parámetros!$D$5-Parámetros!$B$5+1,G1037-Parámetros!$B$5+1),
IF(AND(F1037&gt;Parámetros!$B$5,OR(G1037&gt;Parámetros!$D$5,G1037="",G1037=0)),Parámetros!$D$5-F1037+1,
IF(AND(F1037&gt;Parámetros!$B$5,G1037&lt;=Parámetros!$D$5),G1037-F1037+1))))),0)
-
IF(H1037=1,
COUNTIFS('Selección días no hábiles'!A:A,
IF(OR(F1037=0,F1037="",F1037&lt;Parámetros!$B$5),"&gt;="&amp;Parámetros!$B$5,"&gt;="&amp;Listas!F1037),
'Selección días no hábiles'!A:A,
IF(OR(G1037=0,G1037="",G1037&gt;=Parámetros!$D$5),"&lt;="&amp;Parámetros!$D$5,"&lt;="&amp;Listas!G1037),
'Selección días no hábiles'!C:C,"X"),0)</f>
        <v>43709</v>
      </c>
      <c r="K1037" s="113">
        <f>IF(I1037=1,
IF(AND(OR(F1037=0,F1037=""),OR(G1037=0,G1037="")),Parámetros!$D$8-Parámetros!$B$8+1,
IF(AND(F1037&lt;=Parámetros!$B$8,OR(G1037&gt;Parámetros!$D$8,G1037="",G1037=0)),Parámetros!$D$8-Parámetros!$B$8+1,
IF(AND(F1037&lt;=Parámetros!$B$8,G1037&lt;=Parámetros!$D$8),IF(OR(G1037="",G1037=0),Parámetros!$D$8-Parámetros!$B$8+1,G1037-Parámetros!$B$8+1),
IF(AND(F1037&gt;Parámetros!$B$8,OR(G1037&gt;Parámetros!$D$8,G1037="",G1037=0)),Parámetros!$D$8-F1037+1,
IF(AND(F1037&gt;Parámetros!$B$8,G1037&lt;=Parámetros!$D$8),G1037-F1037+1))))),0)
-
IF(I1037=1,
COUNTIFS('Selección días no hábiles'!A:A,
IF(OR(F1037=0,F1037="",F1037&lt;Parámetros!$B$8),"&gt;="&amp;Parámetros!$B$8,"&gt;="&amp;Listas!F1037),
'Selección días no hábiles'!A:A,
IF(OR(G1037=0,G1037="",G1037&gt;=Parámetros!$D$8),"&lt;="&amp;Parámetros!$D$8,"&lt;="&amp;Listas!G1037),
'Selección días no hábiles'!C:C,"X"),0)</f>
        <v>1</v>
      </c>
    </row>
    <row r="1038" spans="1:11">
      <c r="A1038" s="23"/>
      <c r="B1038" s="152">
        <v>35128197</v>
      </c>
      <c r="C1038" s="153" t="s">
        <v>550</v>
      </c>
      <c r="D1038" s="153" t="s">
        <v>2183</v>
      </c>
      <c r="E1038" s="154" t="s">
        <v>229</v>
      </c>
      <c r="F1038" s="146">
        <v>0</v>
      </c>
      <c r="G1038" s="146">
        <v>0</v>
      </c>
      <c r="H1038" s="113">
        <f>+IF(AND(OR(F1038="",F1038=0),OR(G1038="",G1038=0)),1,IF(AND(OR(F1038&lt;=Parámetros!$B$5,F1038=0,F1038=""),OR(G1038&gt;Parámetros!$B$5,G1038="",G1038=0)),1,IF(AND(F1038&gt;Parámetros!$B$5,F1038&lt;=Parámetros!$D$5,OR(Listas!G1038&gt;Parámetros!$B$5,G1038="",G1038=0)),1,0)))</f>
        <v>1</v>
      </c>
      <c r="I1038" s="113">
        <f>+IF(AND(OR(F1038="",F1038=0),OR(G1038="",G1038=0)),1,IF(AND(OR(F1038&lt;=Parámetros!$B$8,F1038=0,F1038=""),OR(G1038&gt;Parámetros!$B$8,G1038="",G1038=0)),1,IF(AND(F1038&gt;Parámetros!$B$8,F1038&lt;=Parámetros!$D$8,OR(Listas!G1038&gt;Parámetros!$B$8,G1038="",G1038=0)),1,0)))</f>
        <v>1</v>
      </c>
      <c r="J1038" s="113">
        <f>IF(H1038=1,
IF(AND(OR(F1038=0,F1038=""),OR(G1038=0,G1038="")),Parámetros!$D$5-Parámetros!$B$5+1,
IF(AND(OR(F1038&lt;=Parámetros!$B$5,F1038=0,F1038=""),OR(G1038&gt;Parámetros!$D$5,G1038="",G1038=0)),Parámetros!$D$5-Parámetros!$B$5+1,
IF(AND(OR(F1038&lt;=Parámetros!$B$5,F1038=0,F1038=""),G1038&lt;=Parámetros!$D$5),IF(OR(G1038="",G1038=0),Parámetros!$D$5-Parámetros!$B$5+1,G1038-Parámetros!$B$5+1),
IF(AND(F1038&gt;Parámetros!$B$5,OR(G1038&gt;Parámetros!$D$5,G1038="",G1038=0)),Parámetros!$D$5-F1038+1,
IF(AND(F1038&gt;Parámetros!$B$5,G1038&lt;=Parámetros!$D$5),G1038-F1038+1))))),0)
-
IF(H1038=1,
COUNTIFS('Selección días no hábiles'!A:A,
IF(OR(F1038=0,F1038="",F1038&lt;Parámetros!$B$5),"&gt;="&amp;Parámetros!$B$5,"&gt;="&amp;Listas!F1038),
'Selección días no hábiles'!A:A,
IF(OR(G1038=0,G1038="",G1038&gt;=Parámetros!$D$5),"&lt;="&amp;Parámetros!$D$5,"&lt;="&amp;Listas!G1038),
'Selección días no hábiles'!C:C,"X"),0)</f>
        <v>43709</v>
      </c>
      <c r="K1038" s="113">
        <f>IF(I1038=1,
IF(AND(OR(F1038=0,F1038=""),OR(G1038=0,G1038="")),Parámetros!$D$8-Parámetros!$B$8+1,
IF(AND(F1038&lt;=Parámetros!$B$8,OR(G1038&gt;Parámetros!$D$8,G1038="",G1038=0)),Parámetros!$D$8-Parámetros!$B$8+1,
IF(AND(F1038&lt;=Parámetros!$B$8,G1038&lt;=Parámetros!$D$8),IF(OR(G1038="",G1038=0),Parámetros!$D$8-Parámetros!$B$8+1,G1038-Parámetros!$B$8+1),
IF(AND(F1038&gt;Parámetros!$B$8,OR(G1038&gt;Parámetros!$D$8,G1038="",G1038=0)),Parámetros!$D$8-F1038+1,
IF(AND(F1038&gt;Parámetros!$B$8,G1038&lt;=Parámetros!$D$8),G1038-F1038+1))))),0)
-
IF(I1038=1,
COUNTIFS('Selección días no hábiles'!A:A,
IF(OR(F1038=0,F1038="",F1038&lt;Parámetros!$B$8),"&gt;="&amp;Parámetros!$B$8,"&gt;="&amp;Listas!F1038),
'Selección días no hábiles'!A:A,
IF(OR(G1038=0,G1038="",G1038&gt;=Parámetros!$D$8),"&lt;="&amp;Parámetros!$D$8,"&lt;="&amp;Listas!G1038),
'Selección días no hábiles'!C:C,"X"),0)</f>
        <v>1</v>
      </c>
    </row>
    <row r="1039" spans="1:11">
      <c r="A1039" s="23"/>
      <c r="B1039" s="152">
        <v>6134027</v>
      </c>
      <c r="C1039" s="153" t="s">
        <v>1102</v>
      </c>
      <c r="D1039" s="153" t="s">
        <v>2184</v>
      </c>
      <c r="E1039" s="154" t="s">
        <v>229</v>
      </c>
      <c r="F1039" s="146">
        <v>0</v>
      </c>
      <c r="G1039" s="146">
        <v>0</v>
      </c>
      <c r="H1039" s="113">
        <f>+IF(AND(OR(F1039="",F1039=0),OR(G1039="",G1039=0)),1,IF(AND(OR(F1039&lt;=Parámetros!$B$5,F1039=0,F1039=""),OR(G1039&gt;Parámetros!$B$5,G1039="",G1039=0)),1,IF(AND(F1039&gt;Parámetros!$B$5,F1039&lt;=Parámetros!$D$5,OR(Listas!G1039&gt;Parámetros!$B$5,G1039="",G1039=0)),1,0)))</f>
        <v>1</v>
      </c>
      <c r="I1039" s="113">
        <f>+IF(AND(OR(F1039="",F1039=0),OR(G1039="",G1039=0)),1,IF(AND(OR(F1039&lt;=Parámetros!$B$8,F1039=0,F1039=""),OR(G1039&gt;Parámetros!$B$8,G1039="",G1039=0)),1,IF(AND(F1039&gt;Parámetros!$B$8,F1039&lt;=Parámetros!$D$8,OR(Listas!G1039&gt;Parámetros!$B$8,G1039="",G1039=0)),1,0)))</f>
        <v>1</v>
      </c>
      <c r="J1039" s="113">
        <f>IF(H1039=1,
IF(AND(OR(F1039=0,F1039=""),OR(G1039=0,G1039="")),Parámetros!$D$5-Parámetros!$B$5+1,
IF(AND(OR(F1039&lt;=Parámetros!$B$5,F1039=0,F1039=""),OR(G1039&gt;Parámetros!$D$5,G1039="",G1039=0)),Parámetros!$D$5-Parámetros!$B$5+1,
IF(AND(OR(F1039&lt;=Parámetros!$B$5,F1039=0,F1039=""),G1039&lt;=Parámetros!$D$5),IF(OR(G1039="",G1039=0),Parámetros!$D$5-Parámetros!$B$5+1,G1039-Parámetros!$B$5+1),
IF(AND(F1039&gt;Parámetros!$B$5,OR(G1039&gt;Parámetros!$D$5,G1039="",G1039=0)),Parámetros!$D$5-F1039+1,
IF(AND(F1039&gt;Parámetros!$B$5,G1039&lt;=Parámetros!$D$5),G1039-F1039+1))))),0)
-
IF(H1039=1,
COUNTIFS('Selección días no hábiles'!A:A,
IF(OR(F1039=0,F1039="",F1039&lt;Parámetros!$B$5),"&gt;="&amp;Parámetros!$B$5,"&gt;="&amp;Listas!F1039),
'Selección días no hábiles'!A:A,
IF(OR(G1039=0,G1039="",G1039&gt;=Parámetros!$D$5),"&lt;="&amp;Parámetros!$D$5,"&lt;="&amp;Listas!G1039),
'Selección días no hábiles'!C:C,"X"),0)</f>
        <v>43709</v>
      </c>
      <c r="K1039" s="113">
        <f>IF(I1039=1,
IF(AND(OR(F1039=0,F1039=""),OR(G1039=0,G1039="")),Parámetros!$D$8-Parámetros!$B$8+1,
IF(AND(F1039&lt;=Parámetros!$B$8,OR(G1039&gt;Parámetros!$D$8,G1039="",G1039=0)),Parámetros!$D$8-Parámetros!$B$8+1,
IF(AND(F1039&lt;=Parámetros!$B$8,G1039&lt;=Parámetros!$D$8),IF(OR(G1039="",G1039=0),Parámetros!$D$8-Parámetros!$B$8+1,G1039-Parámetros!$B$8+1),
IF(AND(F1039&gt;Parámetros!$B$8,OR(G1039&gt;Parámetros!$D$8,G1039="",G1039=0)),Parámetros!$D$8-F1039+1,
IF(AND(F1039&gt;Parámetros!$B$8,G1039&lt;=Parámetros!$D$8),G1039-F1039+1))))),0)
-
IF(I1039=1,
COUNTIFS('Selección días no hábiles'!A:A,
IF(OR(F1039=0,F1039="",F1039&lt;Parámetros!$B$8),"&gt;="&amp;Parámetros!$B$8,"&gt;="&amp;Listas!F1039),
'Selección días no hábiles'!A:A,
IF(OR(G1039=0,G1039="",G1039&gt;=Parámetros!$D$8),"&lt;="&amp;Parámetros!$D$8,"&lt;="&amp;Listas!G1039),
'Selección días no hábiles'!C:C,"X"),0)</f>
        <v>1</v>
      </c>
    </row>
    <row r="1040" spans="1:11">
      <c r="A1040" s="23"/>
      <c r="B1040" s="152">
        <v>34827489</v>
      </c>
      <c r="C1040" s="153" t="s">
        <v>1168</v>
      </c>
      <c r="D1040" s="153" t="s">
        <v>1571</v>
      </c>
      <c r="E1040" s="154" t="s">
        <v>229</v>
      </c>
      <c r="F1040" s="146">
        <v>0</v>
      </c>
      <c r="G1040" s="146">
        <v>0</v>
      </c>
      <c r="H1040" s="113">
        <f>+IF(AND(OR(F1040="",F1040=0),OR(G1040="",G1040=0)),1,IF(AND(OR(F1040&lt;=Parámetros!$B$5,F1040=0,F1040=""),OR(G1040&gt;Parámetros!$B$5,G1040="",G1040=0)),1,IF(AND(F1040&gt;Parámetros!$B$5,F1040&lt;=Parámetros!$D$5,OR(Listas!G1040&gt;Parámetros!$B$5,G1040="",G1040=0)),1,0)))</f>
        <v>1</v>
      </c>
      <c r="I1040" s="113">
        <f>+IF(AND(OR(F1040="",F1040=0),OR(G1040="",G1040=0)),1,IF(AND(OR(F1040&lt;=Parámetros!$B$8,F1040=0,F1040=""),OR(G1040&gt;Parámetros!$B$8,G1040="",G1040=0)),1,IF(AND(F1040&gt;Parámetros!$B$8,F1040&lt;=Parámetros!$D$8,OR(Listas!G1040&gt;Parámetros!$B$8,G1040="",G1040=0)),1,0)))</f>
        <v>1</v>
      </c>
      <c r="J1040" s="113">
        <f>IF(H1040=1,
IF(AND(OR(F1040=0,F1040=""),OR(G1040=0,G1040="")),Parámetros!$D$5-Parámetros!$B$5+1,
IF(AND(OR(F1040&lt;=Parámetros!$B$5,F1040=0,F1040=""),OR(G1040&gt;Parámetros!$D$5,G1040="",G1040=0)),Parámetros!$D$5-Parámetros!$B$5+1,
IF(AND(OR(F1040&lt;=Parámetros!$B$5,F1040=0,F1040=""),G1040&lt;=Parámetros!$D$5),IF(OR(G1040="",G1040=0),Parámetros!$D$5-Parámetros!$B$5+1,G1040-Parámetros!$B$5+1),
IF(AND(F1040&gt;Parámetros!$B$5,OR(G1040&gt;Parámetros!$D$5,G1040="",G1040=0)),Parámetros!$D$5-F1040+1,
IF(AND(F1040&gt;Parámetros!$B$5,G1040&lt;=Parámetros!$D$5),G1040-F1040+1))))),0)
-
IF(H1040=1,
COUNTIFS('Selección días no hábiles'!A:A,
IF(OR(F1040=0,F1040="",F1040&lt;Parámetros!$B$5),"&gt;="&amp;Parámetros!$B$5,"&gt;="&amp;Listas!F1040),
'Selección días no hábiles'!A:A,
IF(OR(G1040=0,G1040="",G1040&gt;=Parámetros!$D$5),"&lt;="&amp;Parámetros!$D$5,"&lt;="&amp;Listas!G1040),
'Selección días no hábiles'!C:C,"X"),0)</f>
        <v>43709</v>
      </c>
      <c r="K1040" s="113">
        <f>IF(I1040=1,
IF(AND(OR(F1040=0,F1040=""),OR(G1040=0,G1040="")),Parámetros!$D$8-Parámetros!$B$8+1,
IF(AND(F1040&lt;=Parámetros!$B$8,OR(G1040&gt;Parámetros!$D$8,G1040="",G1040=0)),Parámetros!$D$8-Parámetros!$B$8+1,
IF(AND(F1040&lt;=Parámetros!$B$8,G1040&lt;=Parámetros!$D$8),IF(OR(G1040="",G1040=0),Parámetros!$D$8-Parámetros!$B$8+1,G1040-Parámetros!$B$8+1),
IF(AND(F1040&gt;Parámetros!$B$8,OR(G1040&gt;Parámetros!$D$8,G1040="",G1040=0)),Parámetros!$D$8-F1040+1,
IF(AND(F1040&gt;Parámetros!$B$8,G1040&lt;=Parámetros!$D$8),G1040-F1040+1))))),0)
-
IF(I1040=1,
COUNTIFS('Selección días no hábiles'!A:A,
IF(OR(F1040=0,F1040="",F1040&lt;Parámetros!$B$8),"&gt;="&amp;Parámetros!$B$8,"&gt;="&amp;Listas!F1040),
'Selección días no hábiles'!A:A,
IF(OR(G1040=0,G1040="",G1040&gt;=Parámetros!$D$8),"&lt;="&amp;Parámetros!$D$8,"&lt;="&amp;Listas!G1040),
'Selección días no hábiles'!C:C,"X"),0)</f>
        <v>1</v>
      </c>
    </row>
    <row r="1041" spans="1:11">
      <c r="A1041" s="23"/>
      <c r="B1041" s="152">
        <v>22712233</v>
      </c>
      <c r="C1041" s="153" t="s">
        <v>1169</v>
      </c>
      <c r="D1041" s="153" t="s">
        <v>2185</v>
      </c>
      <c r="E1041" s="154" t="s">
        <v>229</v>
      </c>
      <c r="F1041" s="146">
        <v>0</v>
      </c>
      <c r="G1041" s="146">
        <v>0</v>
      </c>
      <c r="H1041" s="113">
        <f>+IF(AND(OR(F1041="",F1041=0),OR(G1041="",G1041=0)),1,IF(AND(OR(F1041&lt;=Parámetros!$B$5,F1041=0,F1041=""),OR(G1041&gt;Parámetros!$B$5,G1041="",G1041=0)),1,IF(AND(F1041&gt;Parámetros!$B$5,F1041&lt;=Parámetros!$D$5,OR(Listas!G1041&gt;Parámetros!$B$5,G1041="",G1041=0)),1,0)))</f>
        <v>1</v>
      </c>
      <c r="I1041" s="113">
        <f>+IF(AND(OR(F1041="",F1041=0),OR(G1041="",G1041=0)),1,IF(AND(OR(F1041&lt;=Parámetros!$B$8,F1041=0,F1041=""),OR(G1041&gt;Parámetros!$B$8,G1041="",G1041=0)),1,IF(AND(F1041&gt;Parámetros!$B$8,F1041&lt;=Parámetros!$D$8,OR(Listas!G1041&gt;Parámetros!$B$8,G1041="",G1041=0)),1,0)))</f>
        <v>1</v>
      </c>
      <c r="J1041" s="113">
        <f>IF(H1041=1,
IF(AND(OR(F1041=0,F1041=""),OR(G1041=0,G1041="")),Parámetros!$D$5-Parámetros!$B$5+1,
IF(AND(OR(F1041&lt;=Parámetros!$B$5,F1041=0,F1041=""),OR(G1041&gt;Parámetros!$D$5,G1041="",G1041=0)),Parámetros!$D$5-Parámetros!$B$5+1,
IF(AND(OR(F1041&lt;=Parámetros!$B$5,F1041=0,F1041=""),G1041&lt;=Parámetros!$D$5),IF(OR(G1041="",G1041=0),Parámetros!$D$5-Parámetros!$B$5+1,G1041-Parámetros!$B$5+1),
IF(AND(F1041&gt;Parámetros!$B$5,OR(G1041&gt;Parámetros!$D$5,G1041="",G1041=0)),Parámetros!$D$5-F1041+1,
IF(AND(F1041&gt;Parámetros!$B$5,G1041&lt;=Parámetros!$D$5),G1041-F1041+1))))),0)
-
IF(H1041=1,
COUNTIFS('Selección días no hábiles'!A:A,
IF(OR(F1041=0,F1041="",F1041&lt;Parámetros!$B$5),"&gt;="&amp;Parámetros!$B$5,"&gt;="&amp;Listas!F1041),
'Selección días no hábiles'!A:A,
IF(OR(G1041=0,G1041="",G1041&gt;=Parámetros!$D$5),"&lt;="&amp;Parámetros!$D$5,"&lt;="&amp;Listas!G1041),
'Selección días no hábiles'!C:C,"X"),0)</f>
        <v>43709</v>
      </c>
      <c r="K1041" s="113">
        <f>IF(I1041=1,
IF(AND(OR(F1041=0,F1041=""),OR(G1041=0,G1041="")),Parámetros!$D$8-Parámetros!$B$8+1,
IF(AND(F1041&lt;=Parámetros!$B$8,OR(G1041&gt;Parámetros!$D$8,G1041="",G1041=0)),Parámetros!$D$8-Parámetros!$B$8+1,
IF(AND(F1041&lt;=Parámetros!$B$8,G1041&lt;=Parámetros!$D$8),IF(OR(G1041="",G1041=0),Parámetros!$D$8-Parámetros!$B$8+1,G1041-Parámetros!$B$8+1),
IF(AND(F1041&gt;Parámetros!$B$8,OR(G1041&gt;Parámetros!$D$8,G1041="",G1041=0)),Parámetros!$D$8-F1041+1,
IF(AND(F1041&gt;Parámetros!$B$8,G1041&lt;=Parámetros!$D$8),G1041-F1041+1))))),0)
-
IF(I1041=1,
COUNTIFS('Selección días no hábiles'!A:A,
IF(OR(F1041=0,F1041="",F1041&lt;Parámetros!$B$8),"&gt;="&amp;Parámetros!$B$8,"&gt;="&amp;Listas!F1041),
'Selección días no hábiles'!A:A,
IF(OR(G1041=0,G1041="",G1041&gt;=Parámetros!$D$8),"&lt;="&amp;Parámetros!$D$8,"&lt;="&amp;Listas!G1041),
'Selección días no hábiles'!C:C,"X"),0)</f>
        <v>1</v>
      </c>
    </row>
    <row r="1042" spans="1:11">
      <c r="A1042" s="23"/>
      <c r="B1042" s="152">
        <v>37713869</v>
      </c>
      <c r="C1042" s="153" t="s">
        <v>1170</v>
      </c>
      <c r="D1042" s="153" t="s">
        <v>2186</v>
      </c>
      <c r="E1042" s="154" t="s">
        <v>229</v>
      </c>
      <c r="F1042" s="146">
        <v>0</v>
      </c>
      <c r="G1042" s="146">
        <v>0</v>
      </c>
      <c r="H1042" s="113">
        <f>+IF(AND(OR(F1042="",F1042=0),OR(G1042="",G1042=0)),1,IF(AND(OR(F1042&lt;=Parámetros!$B$5,F1042=0,F1042=""),OR(G1042&gt;Parámetros!$B$5,G1042="",G1042=0)),1,IF(AND(F1042&gt;Parámetros!$B$5,F1042&lt;=Parámetros!$D$5,OR(Listas!G1042&gt;Parámetros!$B$5,G1042="",G1042=0)),1,0)))</f>
        <v>1</v>
      </c>
      <c r="I1042" s="113">
        <f>+IF(AND(OR(F1042="",F1042=0),OR(G1042="",G1042=0)),1,IF(AND(OR(F1042&lt;=Parámetros!$B$8,F1042=0,F1042=""),OR(G1042&gt;Parámetros!$B$8,G1042="",G1042=0)),1,IF(AND(F1042&gt;Parámetros!$B$8,F1042&lt;=Parámetros!$D$8,OR(Listas!G1042&gt;Parámetros!$B$8,G1042="",G1042=0)),1,0)))</f>
        <v>1</v>
      </c>
      <c r="J1042" s="113">
        <f>IF(H1042=1,
IF(AND(OR(F1042=0,F1042=""),OR(G1042=0,G1042="")),Parámetros!$D$5-Parámetros!$B$5+1,
IF(AND(OR(F1042&lt;=Parámetros!$B$5,F1042=0,F1042=""),OR(G1042&gt;Parámetros!$D$5,G1042="",G1042=0)),Parámetros!$D$5-Parámetros!$B$5+1,
IF(AND(OR(F1042&lt;=Parámetros!$B$5,F1042=0,F1042=""),G1042&lt;=Parámetros!$D$5),IF(OR(G1042="",G1042=0),Parámetros!$D$5-Parámetros!$B$5+1,G1042-Parámetros!$B$5+1),
IF(AND(F1042&gt;Parámetros!$B$5,OR(G1042&gt;Parámetros!$D$5,G1042="",G1042=0)),Parámetros!$D$5-F1042+1,
IF(AND(F1042&gt;Parámetros!$B$5,G1042&lt;=Parámetros!$D$5),G1042-F1042+1))))),0)
-
IF(H1042=1,
COUNTIFS('Selección días no hábiles'!A:A,
IF(OR(F1042=0,F1042="",F1042&lt;Parámetros!$B$5),"&gt;="&amp;Parámetros!$B$5,"&gt;="&amp;Listas!F1042),
'Selección días no hábiles'!A:A,
IF(OR(G1042=0,G1042="",G1042&gt;=Parámetros!$D$5),"&lt;="&amp;Parámetros!$D$5,"&lt;="&amp;Listas!G1042),
'Selección días no hábiles'!C:C,"X"),0)</f>
        <v>43709</v>
      </c>
      <c r="K1042" s="113">
        <f>IF(I1042=1,
IF(AND(OR(F1042=0,F1042=""),OR(G1042=0,G1042="")),Parámetros!$D$8-Parámetros!$B$8+1,
IF(AND(F1042&lt;=Parámetros!$B$8,OR(G1042&gt;Parámetros!$D$8,G1042="",G1042=0)),Parámetros!$D$8-Parámetros!$B$8+1,
IF(AND(F1042&lt;=Parámetros!$B$8,G1042&lt;=Parámetros!$D$8),IF(OR(G1042="",G1042=0),Parámetros!$D$8-Parámetros!$B$8+1,G1042-Parámetros!$B$8+1),
IF(AND(F1042&gt;Parámetros!$B$8,OR(G1042&gt;Parámetros!$D$8,G1042="",G1042=0)),Parámetros!$D$8-F1042+1,
IF(AND(F1042&gt;Parámetros!$B$8,G1042&lt;=Parámetros!$D$8),G1042-F1042+1))))),0)
-
IF(I1042=1,
COUNTIFS('Selección días no hábiles'!A:A,
IF(OR(F1042=0,F1042="",F1042&lt;Parámetros!$B$8),"&gt;="&amp;Parámetros!$B$8,"&gt;="&amp;Listas!F1042),
'Selección días no hábiles'!A:A,
IF(OR(G1042=0,G1042="",G1042&gt;=Parámetros!$D$8),"&lt;="&amp;Parámetros!$D$8,"&lt;="&amp;Listas!G1042),
'Selección días no hábiles'!C:C,"X"),0)</f>
        <v>1</v>
      </c>
    </row>
    <row r="1043" spans="1:11">
      <c r="A1043" s="23"/>
      <c r="B1043" s="152">
        <v>33468375</v>
      </c>
      <c r="C1043" s="153" t="s">
        <v>959</v>
      </c>
      <c r="D1043" s="153" t="s">
        <v>2187</v>
      </c>
      <c r="E1043" s="154" t="s">
        <v>229</v>
      </c>
      <c r="F1043" s="146">
        <v>0</v>
      </c>
      <c r="G1043" s="146">
        <v>0</v>
      </c>
      <c r="H1043" s="113">
        <f>+IF(AND(OR(F1043="",F1043=0),OR(G1043="",G1043=0)),1,IF(AND(OR(F1043&lt;=Parámetros!$B$5,F1043=0,F1043=""),OR(G1043&gt;Parámetros!$B$5,G1043="",G1043=0)),1,IF(AND(F1043&gt;Parámetros!$B$5,F1043&lt;=Parámetros!$D$5,OR(Listas!G1043&gt;Parámetros!$B$5,G1043="",G1043=0)),1,0)))</f>
        <v>1</v>
      </c>
      <c r="I1043" s="113">
        <f>+IF(AND(OR(F1043="",F1043=0),OR(G1043="",G1043=0)),1,IF(AND(OR(F1043&lt;=Parámetros!$B$8,F1043=0,F1043=""),OR(G1043&gt;Parámetros!$B$8,G1043="",G1043=0)),1,IF(AND(F1043&gt;Parámetros!$B$8,F1043&lt;=Parámetros!$D$8,OR(Listas!G1043&gt;Parámetros!$B$8,G1043="",G1043=0)),1,0)))</f>
        <v>1</v>
      </c>
      <c r="J1043" s="113">
        <f>IF(H1043=1,
IF(AND(OR(F1043=0,F1043=""),OR(G1043=0,G1043="")),Parámetros!$D$5-Parámetros!$B$5+1,
IF(AND(OR(F1043&lt;=Parámetros!$B$5,F1043=0,F1043=""),OR(G1043&gt;Parámetros!$D$5,G1043="",G1043=0)),Parámetros!$D$5-Parámetros!$B$5+1,
IF(AND(OR(F1043&lt;=Parámetros!$B$5,F1043=0,F1043=""),G1043&lt;=Parámetros!$D$5),IF(OR(G1043="",G1043=0),Parámetros!$D$5-Parámetros!$B$5+1,G1043-Parámetros!$B$5+1),
IF(AND(F1043&gt;Parámetros!$B$5,OR(G1043&gt;Parámetros!$D$5,G1043="",G1043=0)),Parámetros!$D$5-F1043+1,
IF(AND(F1043&gt;Parámetros!$B$5,G1043&lt;=Parámetros!$D$5),G1043-F1043+1))))),0)
-
IF(H1043=1,
COUNTIFS('Selección días no hábiles'!A:A,
IF(OR(F1043=0,F1043="",F1043&lt;Parámetros!$B$5),"&gt;="&amp;Parámetros!$B$5,"&gt;="&amp;Listas!F1043),
'Selección días no hábiles'!A:A,
IF(OR(G1043=0,G1043="",G1043&gt;=Parámetros!$D$5),"&lt;="&amp;Parámetros!$D$5,"&lt;="&amp;Listas!G1043),
'Selección días no hábiles'!C:C,"X"),0)</f>
        <v>43709</v>
      </c>
      <c r="K1043" s="113">
        <f>IF(I1043=1,
IF(AND(OR(F1043=0,F1043=""),OR(G1043=0,G1043="")),Parámetros!$D$8-Parámetros!$B$8+1,
IF(AND(F1043&lt;=Parámetros!$B$8,OR(G1043&gt;Parámetros!$D$8,G1043="",G1043=0)),Parámetros!$D$8-Parámetros!$B$8+1,
IF(AND(F1043&lt;=Parámetros!$B$8,G1043&lt;=Parámetros!$D$8),IF(OR(G1043="",G1043=0),Parámetros!$D$8-Parámetros!$B$8+1,G1043-Parámetros!$B$8+1),
IF(AND(F1043&gt;Parámetros!$B$8,OR(G1043&gt;Parámetros!$D$8,G1043="",G1043=0)),Parámetros!$D$8-F1043+1,
IF(AND(F1043&gt;Parámetros!$B$8,G1043&lt;=Parámetros!$D$8),G1043-F1043+1))))),0)
-
IF(I1043=1,
COUNTIFS('Selección días no hábiles'!A:A,
IF(OR(F1043=0,F1043="",F1043&lt;Parámetros!$B$8),"&gt;="&amp;Parámetros!$B$8,"&gt;="&amp;Listas!F1043),
'Selección días no hábiles'!A:A,
IF(OR(G1043=0,G1043="",G1043&gt;=Parámetros!$D$8),"&lt;="&amp;Parámetros!$D$8,"&lt;="&amp;Listas!G1043),
'Selección días no hábiles'!C:C,"X"),0)</f>
        <v>1</v>
      </c>
    </row>
    <row r="1044" spans="1:11">
      <c r="A1044" s="23"/>
      <c r="B1044" s="152">
        <v>30232366</v>
      </c>
      <c r="C1044" s="153" t="s">
        <v>1171</v>
      </c>
      <c r="D1044" s="153" t="s">
        <v>2188</v>
      </c>
      <c r="E1044" s="154" t="s">
        <v>229</v>
      </c>
      <c r="F1044" s="146">
        <v>0</v>
      </c>
      <c r="G1044" s="146">
        <v>0</v>
      </c>
      <c r="H1044" s="113">
        <f>+IF(AND(OR(F1044="",F1044=0),OR(G1044="",G1044=0)),1,IF(AND(OR(F1044&lt;=Parámetros!$B$5,F1044=0,F1044=""),OR(G1044&gt;Parámetros!$B$5,G1044="",G1044=0)),1,IF(AND(F1044&gt;Parámetros!$B$5,F1044&lt;=Parámetros!$D$5,OR(Listas!G1044&gt;Parámetros!$B$5,G1044="",G1044=0)),1,0)))</f>
        <v>1</v>
      </c>
      <c r="I1044" s="113">
        <f>+IF(AND(OR(F1044="",F1044=0),OR(G1044="",G1044=0)),1,IF(AND(OR(F1044&lt;=Parámetros!$B$8,F1044=0,F1044=""),OR(G1044&gt;Parámetros!$B$8,G1044="",G1044=0)),1,IF(AND(F1044&gt;Parámetros!$B$8,F1044&lt;=Parámetros!$D$8,OR(Listas!G1044&gt;Parámetros!$B$8,G1044="",G1044=0)),1,0)))</f>
        <v>1</v>
      </c>
      <c r="J1044" s="113">
        <f>IF(H1044=1,
IF(AND(OR(F1044=0,F1044=""),OR(G1044=0,G1044="")),Parámetros!$D$5-Parámetros!$B$5+1,
IF(AND(OR(F1044&lt;=Parámetros!$B$5,F1044=0,F1044=""),OR(G1044&gt;Parámetros!$D$5,G1044="",G1044=0)),Parámetros!$D$5-Parámetros!$B$5+1,
IF(AND(OR(F1044&lt;=Parámetros!$B$5,F1044=0,F1044=""),G1044&lt;=Parámetros!$D$5),IF(OR(G1044="",G1044=0),Parámetros!$D$5-Parámetros!$B$5+1,G1044-Parámetros!$B$5+1),
IF(AND(F1044&gt;Parámetros!$B$5,OR(G1044&gt;Parámetros!$D$5,G1044="",G1044=0)),Parámetros!$D$5-F1044+1,
IF(AND(F1044&gt;Parámetros!$B$5,G1044&lt;=Parámetros!$D$5),G1044-F1044+1))))),0)
-
IF(H1044=1,
COUNTIFS('Selección días no hábiles'!A:A,
IF(OR(F1044=0,F1044="",F1044&lt;Parámetros!$B$5),"&gt;="&amp;Parámetros!$B$5,"&gt;="&amp;Listas!F1044),
'Selección días no hábiles'!A:A,
IF(OR(G1044=0,G1044="",G1044&gt;=Parámetros!$D$5),"&lt;="&amp;Parámetros!$D$5,"&lt;="&amp;Listas!G1044),
'Selección días no hábiles'!C:C,"X"),0)</f>
        <v>43709</v>
      </c>
      <c r="K1044" s="113">
        <f>IF(I1044=1,
IF(AND(OR(F1044=0,F1044=""),OR(G1044=0,G1044="")),Parámetros!$D$8-Parámetros!$B$8+1,
IF(AND(F1044&lt;=Parámetros!$B$8,OR(G1044&gt;Parámetros!$D$8,G1044="",G1044=0)),Parámetros!$D$8-Parámetros!$B$8+1,
IF(AND(F1044&lt;=Parámetros!$B$8,G1044&lt;=Parámetros!$D$8),IF(OR(G1044="",G1044=0),Parámetros!$D$8-Parámetros!$B$8+1,G1044-Parámetros!$B$8+1),
IF(AND(F1044&gt;Parámetros!$B$8,OR(G1044&gt;Parámetros!$D$8,G1044="",G1044=0)),Parámetros!$D$8-F1044+1,
IF(AND(F1044&gt;Parámetros!$B$8,G1044&lt;=Parámetros!$D$8),G1044-F1044+1))))),0)
-
IF(I1044=1,
COUNTIFS('Selección días no hábiles'!A:A,
IF(OR(F1044=0,F1044="",F1044&lt;Parámetros!$B$8),"&gt;="&amp;Parámetros!$B$8,"&gt;="&amp;Listas!F1044),
'Selección días no hábiles'!A:A,
IF(OR(G1044=0,G1044="",G1044&gt;=Parámetros!$D$8),"&lt;="&amp;Parámetros!$D$8,"&lt;="&amp;Listas!G1044),
'Selección días no hábiles'!C:C,"X"),0)</f>
        <v>1</v>
      </c>
    </row>
    <row r="1045" spans="1:11">
      <c r="A1045" s="23"/>
      <c r="B1045" s="152">
        <v>25480488</v>
      </c>
      <c r="C1045" s="153" t="s">
        <v>61</v>
      </c>
      <c r="D1045" s="153" t="s">
        <v>2189</v>
      </c>
      <c r="E1045" s="154" t="s">
        <v>229</v>
      </c>
      <c r="F1045" s="146">
        <v>0</v>
      </c>
      <c r="G1045" s="146">
        <v>0</v>
      </c>
      <c r="H1045" s="113">
        <f>+IF(AND(OR(F1045="",F1045=0),OR(G1045="",G1045=0)),1,IF(AND(OR(F1045&lt;=Parámetros!$B$5,F1045=0,F1045=""),OR(G1045&gt;Parámetros!$B$5,G1045="",G1045=0)),1,IF(AND(F1045&gt;Parámetros!$B$5,F1045&lt;=Parámetros!$D$5,OR(Listas!G1045&gt;Parámetros!$B$5,G1045="",G1045=0)),1,0)))</f>
        <v>1</v>
      </c>
      <c r="I1045" s="113">
        <f>+IF(AND(OR(F1045="",F1045=0),OR(G1045="",G1045=0)),1,IF(AND(OR(F1045&lt;=Parámetros!$B$8,F1045=0,F1045=""),OR(G1045&gt;Parámetros!$B$8,G1045="",G1045=0)),1,IF(AND(F1045&gt;Parámetros!$B$8,F1045&lt;=Parámetros!$D$8,OR(Listas!G1045&gt;Parámetros!$B$8,G1045="",G1045=0)),1,0)))</f>
        <v>1</v>
      </c>
      <c r="J1045" s="113">
        <f>IF(H1045=1,
IF(AND(OR(F1045=0,F1045=""),OR(G1045=0,G1045="")),Parámetros!$D$5-Parámetros!$B$5+1,
IF(AND(OR(F1045&lt;=Parámetros!$B$5,F1045=0,F1045=""),OR(G1045&gt;Parámetros!$D$5,G1045="",G1045=0)),Parámetros!$D$5-Parámetros!$B$5+1,
IF(AND(OR(F1045&lt;=Parámetros!$B$5,F1045=0,F1045=""),G1045&lt;=Parámetros!$D$5),IF(OR(G1045="",G1045=0),Parámetros!$D$5-Parámetros!$B$5+1,G1045-Parámetros!$B$5+1),
IF(AND(F1045&gt;Parámetros!$B$5,OR(G1045&gt;Parámetros!$D$5,G1045="",G1045=0)),Parámetros!$D$5-F1045+1,
IF(AND(F1045&gt;Parámetros!$B$5,G1045&lt;=Parámetros!$D$5),G1045-F1045+1))))),0)
-
IF(H1045=1,
COUNTIFS('Selección días no hábiles'!A:A,
IF(OR(F1045=0,F1045="",F1045&lt;Parámetros!$B$5),"&gt;="&amp;Parámetros!$B$5,"&gt;="&amp;Listas!F1045),
'Selección días no hábiles'!A:A,
IF(OR(G1045=0,G1045="",G1045&gt;=Parámetros!$D$5),"&lt;="&amp;Parámetros!$D$5,"&lt;="&amp;Listas!G1045),
'Selección días no hábiles'!C:C,"X"),0)</f>
        <v>43709</v>
      </c>
      <c r="K1045" s="113">
        <f>IF(I1045=1,
IF(AND(OR(F1045=0,F1045=""),OR(G1045=0,G1045="")),Parámetros!$D$8-Parámetros!$B$8+1,
IF(AND(F1045&lt;=Parámetros!$B$8,OR(G1045&gt;Parámetros!$D$8,G1045="",G1045=0)),Parámetros!$D$8-Parámetros!$B$8+1,
IF(AND(F1045&lt;=Parámetros!$B$8,G1045&lt;=Parámetros!$D$8),IF(OR(G1045="",G1045=0),Parámetros!$D$8-Parámetros!$B$8+1,G1045-Parámetros!$B$8+1),
IF(AND(F1045&gt;Parámetros!$B$8,OR(G1045&gt;Parámetros!$D$8,G1045="",G1045=0)),Parámetros!$D$8-F1045+1,
IF(AND(F1045&gt;Parámetros!$B$8,G1045&lt;=Parámetros!$D$8),G1045-F1045+1))))),0)
-
IF(I1045=1,
COUNTIFS('Selección días no hábiles'!A:A,
IF(OR(F1045=0,F1045="",F1045&lt;Parámetros!$B$8),"&gt;="&amp;Parámetros!$B$8,"&gt;="&amp;Listas!F1045),
'Selección días no hábiles'!A:A,
IF(OR(G1045=0,G1045="",G1045&gt;=Parámetros!$D$8),"&lt;="&amp;Parámetros!$D$8,"&lt;="&amp;Listas!G1045),
'Selección días no hábiles'!C:C,"X"),0)</f>
        <v>1</v>
      </c>
    </row>
    <row r="1046" spans="1:11">
      <c r="A1046" s="23"/>
      <c r="B1046" s="152">
        <v>12215191</v>
      </c>
      <c r="C1046" s="153" t="s">
        <v>61</v>
      </c>
      <c r="D1046" s="153" t="s">
        <v>2190</v>
      </c>
      <c r="E1046" s="154" t="s">
        <v>229</v>
      </c>
      <c r="F1046" s="146">
        <v>0</v>
      </c>
      <c r="G1046" s="146">
        <v>0</v>
      </c>
      <c r="H1046" s="113">
        <f>+IF(AND(OR(F1046="",F1046=0),OR(G1046="",G1046=0)),1,IF(AND(OR(F1046&lt;=Parámetros!$B$5,F1046=0,F1046=""),OR(G1046&gt;Parámetros!$B$5,G1046="",G1046=0)),1,IF(AND(F1046&gt;Parámetros!$B$5,F1046&lt;=Parámetros!$D$5,OR(Listas!G1046&gt;Parámetros!$B$5,G1046="",G1046=0)),1,0)))</f>
        <v>1</v>
      </c>
      <c r="I1046" s="113">
        <f>+IF(AND(OR(F1046="",F1046=0),OR(G1046="",G1046=0)),1,IF(AND(OR(F1046&lt;=Parámetros!$B$8,F1046=0,F1046=""),OR(G1046&gt;Parámetros!$B$8,G1046="",G1046=0)),1,IF(AND(F1046&gt;Parámetros!$B$8,F1046&lt;=Parámetros!$D$8,OR(Listas!G1046&gt;Parámetros!$B$8,G1046="",G1046=0)),1,0)))</f>
        <v>1</v>
      </c>
      <c r="J1046" s="113">
        <f>IF(H1046=1,
IF(AND(OR(F1046=0,F1046=""),OR(G1046=0,G1046="")),Parámetros!$D$5-Parámetros!$B$5+1,
IF(AND(OR(F1046&lt;=Parámetros!$B$5,F1046=0,F1046=""),OR(G1046&gt;Parámetros!$D$5,G1046="",G1046=0)),Parámetros!$D$5-Parámetros!$B$5+1,
IF(AND(OR(F1046&lt;=Parámetros!$B$5,F1046=0,F1046=""),G1046&lt;=Parámetros!$D$5),IF(OR(G1046="",G1046=0),Parámetros!$D$5-Parámetros!$B$5+1,G1046-Parámetros!$B$5+1),
IF(AND(F1046&gt;Parámetros!$B$5,OR(G1046&gt;Parámetros!$D$5,G1046="",G1046=0)),Parámetros!$D$5-F1046+1,
IF(AND(F1046&gt;Parámetros!$B$5,G1046&lt;=Parámetros!$D$5),G1046-F1046+1))))),0)
-
IF(H1046=1,
COUNTIFS('Selección días no hábiles'!A:A,
IF(OR(F1046=0,F1046="",F1046&lt;Parámetros!$B$5),"&gt;="&amp;Parámetros!$B$5,"&gt;="&amp;Listas!F1046),
'Selección días no hábiles'!A:A,
IF(OR(G1046=0,G1046="",G1046&gt;=Parámetros!$D$5),"&lt;="&amp;Parámetros!$D$5,"&lt;="&amp;Listas!G1046),
'Selección días no hábiles'!C:C,"X"),0)</f>
        <v>43709</v>
      </c>
      <c r="K1046" s="113">
        <f>IF(I1046=1,
IF(AND(OR(F1046=0,F1046=""),OR(G1046=0,G1046="")),Parámetros!$D$8-Parámetros!$B$8+1,
IF(AND(F1046&lt;=Parámetros!$B$8,OR(G1046&gt;Parámetros!$D$8,G1046="",G1046=0)),Parámetros!$D$8-Parámetros!$B$8+1,
IF(AND(F1046&lt;=Parámetros!$B$8,G1046&lt;=Parámetros!$D$8),IF(OR(G1046="",G1046=0),Parámetros!$D$8-Parámetros!$B$8+1,G1046-Parámetros!$B$8+1),
IF(AND(F1046&gt;Parámetros!$B$8,OR(G1046&gt;Parámetros!$D$8,G1046="",G1046=0)),Parámetros!$D$8-F1046+1,
IF(AND(F1046&gt;Parámetros!$B$8,G1046&lt;=Parámetros!$D$8),G1046-F1046+1))))),0)
-
IF(I1046=1,
COUNTIFS('Selección días no hábiles'!A:A,
IF(OR(F1046=0,F1046="",F1046&lt;Parámetros!$B$8),"&gt;="&amp;Parámetros!$B$8,"&gt;="&amp;Listas!F1046),
'Selección días no hábiles'!A:A,
IF(OR(G1046=0,G1046="",G1046&gt;=Parámetros!$D$8),"&lt;="&amp;Parámetros!$D$8,"&lt;="&amp;Listas!G1046),
'Selección días no hábiles'!C:C,"X"),0)</f>
        <v>1</v>
      </c>
    </row>
    <row r="1047" spans="1:11">
      <c r="A1047" s="23"/>
      <c r="B1047" s="152">
        <v>28764089</v>
      </c>
      <c r="C1047" s="153" t="s">
        <v>1172</v>
      </c>
      <c r="D1047" s="153" t="s">
        <v>1488</v>
      </c>
      <c r="E1047" s="154" t="s">
        <v>229</v>
      </c>
      <c r="F1047" s="146">
        <v>0</v>
      </c>
      <c r="G1047" s="146">
        <v>0</v>
      </c>
      <c r="H1047" s="113">
        <f>+IF(AND(OR(F1047="",F1047=0),OR(G1047="",G1047=0)),1,IF(AND(OR(F1047&lt;=Parámetros!$B$5,F1047=0,F1047=""),OR(G1047&gt;Parámetros!$B$5,G1047="",G1047=0)),1,IF(AND(F1047&gt;Parámetros!$B$5,F1047&lt;=Parámetros!$D$5,OR(Listas!G1047&gt;Parámetros!$B$5,G1047="",G1047=0)),1,0)))</f>
        <v>1</v>
      </c>
      <c r="I1047" s="113">
        <f>+IF(AND(OR(F1047="",F1047=0),OR(G1047="",G1047=0)),1,IF(AND(OR(F1047&lt;=Parámetros!$B$8,F1047=0,F1047=""),OR(G1047&gt;Parámetros!$B$8,G1047="",G1047=0)),1,IF(AND(F1047&gt;Parámetros!$B$8,F1047&lt;=Parámetros!$D$8,OR(Listas!G1047&gt;Parámetros!$B$8,G1047="",G1047=0)),1,0)))</f>
        <v>1</v>
      </c>
      <c r="J1047" s="113">
        <f>IF(H1047=1,
IF(AND(OR(F1047=0,F1047=""),OR(G1047=0,G1047="")),Parámetros!$D$5-Parámetros!$B$5+1,
IF(AND(OR(F1047&lt;=Parámetros!$B$5,F1047=0,F1047=""),OR(G1047&gt;Parámetros!$D$5,G1047="",G1047=0)),Parámetros!$D$5-Parámetros!$B$5+1,
IF(AND(OR(F1047&lt;=Parámetros!$B$5,F1047=0,F1047=""),G1047&lt;=Parámetros!$D$5),IF(OR(G1047="",G1047=0),Parámetros!$D$5-Parámetros!$B$5+1,G1047-Parámetros!$B$5+1),
IF(AND(F1047&gt;Parámetros!$B$5,OR(G1047&gt;Parámetros!$D$5,G1047="",G1047=0)),Parámetros!$D$5-F1047+1,
IF(AND(F1047&gt;Parámetros!$B$5,G1047&lt;=Parámetros!$D$5),G1047-F1047+1))))),0)
-
IF(H1047=1,
COUNTIFS('Selección días no hábiles'!A:A,
IF(OR(F1047=0,F1047="",F1047&lt;Parámetros!$B$5),"&gt;="&amp;Parámetros!$B$5,"&gt;="&amp;Listas!F1047),
'Selección días no hábiles'!A:A,
IF(OR(G1047=0,G1047="",G1047&gt;=Parámetros!$D$5),"&lt;="&amp;Parámetros!$D$5,"&lt;="&amp;Listas!G1047),
'Selección días no hábiles'!C:C,"X"),0)</f>
        <v>43709</v>
      </c>
      <c r="K1047" s="113">
        <f>IF(I1047=1,
IF(AND(OR(F1047=0,F1047=""),OR(G1047=0,G1047="")),Parámetros!$D$8-Parámetros!$B$8+1,
IF(AND(F1047&lt;=Parámetros!$B$8,OR(G1047&gt;Parámetros!$D$8,G1047="",G1047=0)),Parámetros!$D$8-Parámetros!$B$8+1,
IF(AND(F1047&lt;=Parámetros!$B$8,G1047&lt;=Parámetros!$D$8),IF(OR(G1047="",G1047=0),Parámetros!$D$8-Parámetros!$B$8+1,G1047-Parámetros!$B$8+1),
IF(AND(F1047&gt;Parámetros!$B$8,OR(G1047&gt;Parámetros!$D$8,G1047="",G1047=0)),Parámetros!$D$8-F1047+1,
IF(AND(F1047&gt;Parámetros!$B$8,G1047&lt;=Parámetros!$D$8),G1047-F1047+1))))),0)
-
IF(I1047=1,
COUNTIFS('Selección días no hábiles'!A:A,
IF(OR(F1047=0,F1047="",F1047&lt;Parámetros!$B$8),"&gt;="&amp;Parámetros!$B$8,"&gt;="&amp;Listas!F1047),
'Selección días no hábiles'!A:A,
IF(OR(G1047=0,G1047="",G1047&gt;=Parámetros!$D$8),"&lt;="&amp;Parámetros!$D$8,"&lt;="&amp;Listas!G1047),
'Selección días no hábiles'!C:C,"X"),0)</f>
        <v>1</v>
      </c>
    </row>
    <row r="1048" spans="1:11">
      <c r="A1048" s="23"/>
      <c r="B1048" s="152">
        <v>8636085</v>
      </c>
      <c r="C1048" s="153" t="s">
        <v>1056</v>
      </c>
      <c r="D1048" s="153" t="s">
        <v>2191</v>
      </c>
      <c r="E1048" s="154" t="s">
        <v>229</v>
      </c>
      <c r="F1048" s="146">
        <v>0</v>
      </c>
      <c r="G1048" s="146">
        <v>0</v>
      </c>
      <c r="H1048" s="113">
        <f>+IF(AND(OR(F1048="",F1048=0),OR(G1048="",G1048=0)),1,IF(AND(OR(F1048&lt;=Parámetros!$B$5,F1048=0,F1048=""),OR(G1048&gt;Parámetros!$B$5,G1048="",G1048=0)),1,IF(AND(F1048&gt;Parámetros!$B$5,F1048&lt;=Parámetros!$D$5,OR(Listas!G1048&gt;Parámetros!$B$5,G1048="",G1048=0)),1,0)))</f>
        <v>1</v>
      </c>
      <c r="I1048" s="113">
        <f>+IF(AND(OR(F1048="",F1048=0),OR(G1048="",G1048=0)),1,IF(AND(OR(F1048&lt;=Parámetros!$B$8,F1048=0,F1048=""),OR(G1048&gt;Parámetros!$B$8,G1048="",G1048=0)),1,IF(AND(F1048&gt;Parámetros!$B$8,F1048&lt;=Parámetros!$D$8,OR(Listas!G1048&gt;Parámetros!$B$8,G1048="",G1048=0)),1,0)))</f>
        <v>1</v>
      </c>
      <c r="J1048" s="113">
        <f>IF(H1048=1,
IF(AND(OR(F1048=0,F1048=""),OR(G1048=0,G1048="")),Parámetros!$D$5-Parámetros!$B$5+1,
IF(AND(OR(F1048&lt;=Parámetros!$B$5,F1048=0,F1048=""),OR(G1048&gt;Parámetros!$D$5,G1048="",G1048=0)),Parámetros!$D$5-Parámetros!$B$5+1,
IF(AND(OR(F1048&lt;=Parámetros!$B$5,F1048=0,F1048=""),G1048&lt;=Parámetros!$D$5),IF(OR(G1048="",G1048=0),Parámetros!$D$5-Parámetros!$B$5+1,G1048-Parámetros!$B$5+1),
IF(AND(F1048&gt;Parámetros!$B$5,OR(G1048&gt;Parámetros!$D$5,G1048="",G1048=0)),Parámetros!$D$5-F1048+1,
IF(AND(F1048&gt;Parámetros!$B$5,G1048&lt;=Parámetros!$D$5),G1048-F1048+1))))),0)
-
IF(H1048=1,
COUNTIFS('Selección días no hábiles'!A:A,
IF(OR(F1048=0,F1048="",F1048&lt;Parámetros!$B$5),"&gt;="&amp;Parámetros!$B$5,"&gt;="&amp;Listas!F1048),
'Selección días no hábiles'!A:A,
IF(OR(G1048=0,G1048="",G1048&gt;=Parámetros!$D$5),"&lt;="&amp;Parámetros!$D$5,"&lt;="&amp;Listas!G1048),
'Selección días no hábiles'!C:C,"X"),0)</f>
        <v>43709</v>
      </c>
      <c r="K1048" s="113">
        <f>IF(I1048=1,
IF(AND(OR(F1048=0,F1048=""),OR(G1048=0,G1048="")),Parámetros!$D$8-Parámetros!$B$8+1,
IF(AND(F1048&lt;=Parámetros!$B$8,OR(G1048&gt;Parámetros!$D$8,G1048="",G1048=0)),Parámetros!$D$8-Parámetros!$B$8+1,
IF(AND(F1048&lt;=Parámetros!$B$8,G1048&lt;=Parámetros!$D$8),IF(OR(G1048="",G1048=0),Parámetros!$D$8-Parámetros!$B$8+1,G1048-Parámetros!$B$8+1),
IF(AND(F1048&gt;Parámetros!$B$8,OR(G1048&gt;Parámetros!$D$8,G1048="",G1048=0)),Parámetros!$D$8-F1048+1,
IF(AND(F1048&gt;Parámetros!$B$8,G1048&lt;=Parámetros!$D$8),G1048-F1048+1))))),0)
-
IF(I1048=1,
COUNTIFS('Selección días no hábiles'!A:A,
IF(OR(F1048=0,F1048="",F1048&lt;Parámetros!$B$8),"&gt;="&amp;Parámetros!$B$8,"&gt;="&amp;Listas!F1048),
'Selección días no hábiles'!A:A,
IF(OR(G1048=0,G1048="",G1048&gt;=Parámetros!$D$8),"&lt;="&amp;Parámetros!$D$8,"&lt;="&amp;Listas!G1048),
'Selección días no hábiles'!C:C,"X"),0)</f>
        <v>1</v>
      </c>
    </row>
    <row r="1049" spans="1:11">
      <c r="A1049" s="23"/>
      <c r="B1049" s="152">
        <v>29686417</v>
      </c>
      <c r="C1049" s="153" t="s">
        <v>1173</v>
      </c>
      <c r="D1049" s="153" t="s">
        <v>2192</v>
      </c>
      <c r="E1049" s="154" t="s">
        <v>229</v>
      </c>
      <c r="F1049" s="146">
        <v>0</v>
      </c>
      <c r="G1049" s="146">
        <v>0</v>
      </c>
      <c r="H1049" s="113">
        <f>+IF(AND(OR(F1049="",F1049=0),OR(G1049="",G1049=0)),1,IF(AND(OR(F1049&lt;=Parámetros!$B$5,F1049=0,F1049=""),OR(G1049&gt;Parámetros!$B$5,G1049="",G1049=0)),1,IF(AND(F1049&gt;Parámetros!$B$5,F1049&lt;=Parámetros!$D$5,OR(Listas!G1049&gt;Parámetros!$B$5,G1049="",G1049=0)),1,0)))</f>
        <v>1</v>
      </c>
      <c r="I1049" s="113">
        <f>+IF(AND(OR(F1049="",F1049=0),OR(G1049="",G1049=0)),1,IF(AND(OR(F1049&lt;=Parámetros!$B$8,F1049=0,F1049=""),OR(G1049&gt;Parámetros!$B$8,G1049="",G1049=0)),1,IF(AND(F1049&gt;Parámetros!$B$8,F1049&lt;=Parámetros!$D$8,OR(Listas!G1049&gt;Parámetros!$B$8,G1049="",G1049=0)),1,0)))</f>
        <v>1</v>
      </c>
      <c r="J1049" s="113">
        <f>IF(H1049=1,
IF(AND(OR(F1049=0,F1049=""),OR(G1049=0,G1049="")),Parámetros!$D$5-Parámetros!$B$5+1,
IF(AND(OR(F1049&lt;=Parámetros!$B$5,F1049=0,F1049=""),OR(G1049&gt;Parámetros!$D$5,G1049="",G1049=0)),Parámetros!$D$5-Parámetros!$B$5+1,
IF(AND(OR(F1049&lt;=Parámetros!$B$5,F1049=0,F1049=""),G1049&lt;=Parámetros!$D$5),IF(OR(G1049="",G1049=0),Parámetros!$D$5-Parámetros!$B$5+1,G1049-Parámetros!$B$5+1),
IF(AND(F1049&gt;Parámetros!$B$5,OR(G1049&gt;Parámetros!$D$5,G1049="",G1049=0)),Parámetros!$D$5-F1049+1,
IF(AND(F1049&gt;Parámetros!$B$5,G1049&lt;=Parámetros!$D$5),G1049-F1049+1))))),0)
-
IF(H1049=1,
COUNTIFS('Selección días no hábiles'!A:A,
IF(OR(F1049=0,F1049="",F1049&lt;Parámetros!$B$5),"&gt;="&amp;Parámetros!$B$5,"&gt;="&amp;Listas!F1049),
'Selección días no hábiles'!A:A,
IF(OR(G1049=0,G1049="",G1049&gt;=Parámetros!$D$5),"&lt;="&amp;Parámetros!$D$5,"&lt;="&amp;Listas!G1049),
'Selección días no hábiles'!C:C,"X"),0)</f>
        <v>43709</v>
      </c>
      <c r="K1049" s="113">
        <f>IF(I1049=1,
IF(AND(OR(F1049=0,F1049=""),OR(G1049=0,G1049="")),Parámetros!$D$8-Parámetros!$B$8+1,
IF(AND(F1049&lt;=Parámetros!$B$8,OR(G1049&gt;Parámetros!$D$8,G1049="",G1049=0)),Parámetros!$D$8-Parámetros!$B$8+1,
IF(AND(F1049&lt;=Parámetros!$B$8,G1049&lt;=Parámetros!$D$8),IF(OR(G1049="",G1049=0),Parámetros!$D$8-Parámetros!$B$8+1,G1049-Parámetros!$B$8+1),
IF(AND(F1049&gt;Parámetros!$B$8,OR(G1049&gt;Parámetros!$D$8,G1049="",G1049=0)),Parámetros!$D$8-F1049+1,
IF(AND(F1049&gt;Parámetros!$B$8,G1049&lt;=Parámetros!$D$8),G1049-F1049+1))))),0)
-
IF(I1049=1,
COUNTIFS('Selección días no hábiles'!A:A,
IF(OR(F1049=0,F1049="",F1049&lt;Parámetros!$B$8),"&gt;="&amp;Parámetros!$B$8,"&gt;="&amp;Listas!F1049),
'Selección días no hábiles'!A:A,
IF(OR(G1049=0,G1049="",G1049&gt;=Parámetros!$D$8),"&lt;="&amp;Parámetros!$D$8,"&lt;="&amp;Listas!G1049),
'Selección días no hábiles'!C:C,"X"),0)</f>
        <v>1</v>
      </c>
    </row>
    <row r="1050" spans="1:11">
      <c r="A1050" s="23"/>
      <c r="B1050" s="152">
        <v>35883287</v>
      </c>
      <c r="C1050" s="153" t="s">
        <v>1174</v>
      </c>
      <c r="D1050" s="153" t="s">
        <v>2193</v>
      </c>
      <c r="E1050" s="154" t="s">
        <v>229</v>
      </c>
      <c r="F1050" s="146">
        <v>0</v>
      </c>
      <c r="G1050" s="146">
        <v>0</v>
      </c>
      <c r="H1050" s="113">
        <f>+IF(AND(OR(F1050="",F1050=0),OR(G1050="",G1050=0)),1,IF(AND(OR(F1050&lt;=Parámetros!$B$5,F1050=0,F1050=""),OR(G1050&gt;Parámetros!$B$5,G1050="",G1050=0)),1,IF(AND(F1050&gt;Parámetros!$B$5,F1050&lt;=Parámetros!$D$5,OR(Listas!G1050&gt;Parámetros!$B$5,G1050="",G1050=0)),1,0)))</f>
        <v>1</v>
      </c>
      <c r="I1050" s="113">
        <f>+IF(AND(OR(F1050="",F1050=0),OR(G1050="",G1050=0)),1,IF(AND(OR(F1050&lt;=Parámetros!$B$8,F1050=0,F1050=""),OR(G1050&gt;Parámetros!$B$8,G1050="",G1050=0)),1,IF(AND(F1050&gt;Parámetros!$B$8,F1050&lt;=Parámetros!$D$8,OR(Listas!G1050&gt;Parámetros!$B$8,G1050="",G1050=0)),1,0)))</f>
        <v>1</v>
      </c>
      <c r="J1050" s="113">
        <f>IF(H1050=1,
IF(AND(OR(F1050=0,F1050=""),OR(G1050=0,G1050="")),Parámetros!$D$5-Parámetros!$B$5+1,
IF(AND(OR(F1050&lt;=Parámetros!$B$5,F1050=0,F1050=""),OR(G1050&gt;Parámetros!$D$5,G1050="",G1050=0)),Parámetros!$D$5-Parámetros!$B$5+1,
IF(AND(OR(F1050&lt;=Parámetros!$B$5,F1050=0,F1050=""),G1050&lt;=Parámetros!$D$5),IF(OR(G1050="",G1050=0),Parámetros!$D$5-Parámetros!$B$5+1,G1050-Parámetros!$B$5+1),
IF(AND(F1050&gt;Parámetros!$B$5,OR(G1050&gt;Parámetros!$D$5,G1050="",G1050=0)),Parámetros!$D$5-F1050+1,
IF(AND(F1050&gt;Parámetros!$B$5,G1050&lt;=Parámetros!$D$5),G1050-F1050+1))))),0)
-
IF(H1050=1,
COUNTIFS('Selección días no hábiles'!A:A,
IF(OR(F1050=0,F1050="",F1050&lt;Parámetros!$B$5),"&gt;="&amp;Parámetros!$B$5,"&gt;="&amp;Listas!F1050),
'Selección días no hábiles'!A:A,
IF(OR(G1050=0,G1050="",G1050&gt;=Parámetros!$D$5),"&lt;="&amp;Parámetros!$D$5,"&lt;="&amp;Listas!G1050),
'Selección días no hábiles'!C:C,"X"),0)</f>
        <v>43709</v>
      </c>
      <c r="K1050" s="113">
        <f>IF(I1050=1,
IF(AND(OR(F1050=0,F1050=""),OR(G1050=0,G1050="")),Parámetros!$D$8-Parámetros!$B$8+1,
IF(AND(F1050&lt;=Parámetros!$B$8,OR(G1050&gt;Parámetros!$D$8,G1050="",G1050=0)),Parámetros!$D$8-Parámetros!$B$8+1,
IF(AND(F1050&lt;=Parámetros!$B$8,G1050&lt;=Parámetros!$D$8),IF(OR(G1050="",G1050=0),Parámetros!$D$8-Parámetros!$B$8+1,G1050-Parámetros!$B$8+1),
IF(AND(F1050&gt;Parámetros!$B$8,OR(G1050&gt;Parámetros!$D$8,G1050="",G1050=0)),Parámetros!$D$8-F1050+1,
IF(AND(F1050&gt;Parámetros!$B$8,G1050&lt;=Parámetros!$D$8),G1050-F1050+1))))),0)
-
IF(I1050=1,
COUNTIFS('Selección días no hábiles'!A:A,
IF(OR(F1050=0,F1050="",F1050&lt;Parámetros!$B$8),"&gt;="&amp;Parámetros!$B$8,"&gt;="&amp;Listas!F1050),
'Selección días no hábiles'!A:A,
IF(OR(G1050=0,G1050="",G1050&gt;=Parámetros!$D$8),"&lt;="&amp;Parámetros!$D$8,"&lt;="&amp;Listas!G1050),
'Selección días no hábiles'!C:C,"X"),0)</f>
        <v>1</v>
      </c>
    </row>
    <row r="1051" spans="1:11">
      <c r="A1051" s="23"/>
      <c r="B1051" s="152">
        <v>16573392</v>
      </c>
      <c r="C1051" s="153" t="s">
        <v>1175</v>
      </c>
      <c r="D1051" s="153" t="s">
        <v>2194</v>
      </c>
      <c r="E1051" s="154" t="s">
        <v>229</v>
      </c>
      <c r="F1051" s="146">
        <v>0</v>
      </c>
      <c r="G1051" s="146">
        <v>0</v>
      </c>
      <c r="H1051" s="113">
        <f>+IF(AND(OR(F1051="",F1051=0),OR(G1051="",G1051=0)),1,IF(AND(OR(F1051&lt;=Parámetros!$B$5,F1051=0,F1051=""),OR(G1051&gt;Parámetros!$B$5,G1051="",G1051=0)),1,IF(AND(F1051&gt;Parámetros!$B$5,F1051&lt;=Parámetros!$D$5,OR(Listas!G1051&gt;Parámetros!$B$5,G1051="",G1051=0)),1,0)))</f>
        <v>1</v>
      </c>
      <c r="I1051" s="113">
        <f>+IF(AND(OR(F1051="",F1051=0),OR(G1051="",G1051=0)),1,IF(AND(OR(F1051&lt;=Parámetros!$B$8,F1051=0,F1051=""),OR(G1051&gt;Parámetros!$B$8,G1051="",G1051=0)),1,IF(AND(F1051&gt;Parámetros!$B$8,F1051&lt;=Parámetros!$D$8,OR(Listas!G1051&gt;Parámetros!$B$8,G1051="",G1051=0)),1,0)))</f>
        <v>1</v>
      </c>
      <c r="J1051" s="113">
        <f>IF(H1051=1,
IF(AND(OR(F1051=0,F1051=""),OR(G1051=0,G1051="")),Parámetros!$D$5-Parámetros!$B$5+1,
IF(AND(OR(F1051&lt;=Parámetros!$B$5,F1051=0,F1051=""),OR(G1051&gt;Parámetros!$D$5,G1051="",G1051=0)),Parámetros!$D$5-Parámetros!$B$5+1,
IF(AND(OR(F1051&lt;=Parámetros!$B$5,F1051=0,F1051=""),G1051&lt;=Parámetros!$D$5),IF(OR(G1051="",G1051=0),Parámetros!$D$5-Parámetros!$B$5+1,G1051-Parámetros!$B$5+1),
IF(AND(F1051&gt;Parámetros!$B$5,OR(G1051&gt;Parámetros!$D$5,G1051="",G1051=0)),Parámetros!$D$5-F1051+1,
IF(AND(F1051&gt;Parámetros!$B$5,G1051&lt;=Parámetros!$D$5),G1051-F1051+1))))),0)
-
IF(H1051=1,
COUNTIFS('Selección días no hábiles'!A:A,
IF(OR(F1051=0,F1051="",F1051&lt;Parámetros!$B$5),"&gt;="&amp;Parámetros!$B$5,"&gt;="&amp;Listas!F1051),
'Selección días no hábiles'!A:A,
IF(OR(G1051=0,G1051="",G1051&gt;=Parámetros!$D$5),"&lt;="&amp;Parámetros!$D$5,"&lt;="&amp;Listas!G1051),
'Selección días no hábiles'!C:C,"X"),0)</f>
        <v>43709</v>
      </c>
      <c r="K1051" s="113">
        <f>IF(I1051=1,
IF(AND(OR(F1051=0,F1051=""),OR(G1051=0,G1051="")),Parámetros!$D$8-Parámetros!$B$8+1,
IF(AND(F1051&lt;=Parámetros!$B$8,OR(G1051&gt;Parámetros!$D$8,G1051="",G1051=0)),Parámetros!$D$8-Parámetros!$B$8+1,
IF(AND(F1051&lt;=Parámetros!$B$8,G1051&lt;=Parámetros!$D$8),IF(OR(G1051="",G1051=0),Parámetros!$D$8-Parámetros!$B$8+1,G1051-Parámetros!$B$8+1),
IF(AND(F1051&gt;Parámetros!$B$8,OR(G1051&gt;Parámetros!$D$8,G1051="",G1051=0)),Parámetros!$D$8-F1051+1,
IF(AND(F1051&gt;Parámetros!$B$8,G1051&lt;=Parámetros!$D$8),G1051-F1051+1))))),0)
-
IF(I1051=1,
COUNTIFS('Selección días no hábiles'!A:A,
IF(OR(F1051=0,F1051="",F1051&lt;Parámetros!$B$8),"&gt;="&amp;Parámetros!$B$8,"&gt;="&amp;Listas!F1051),
'Selección días no hábiles'!A:A,
IF(OR(G1051=0,G1051="",G1051&gt;=Parámetros!$D$8),"&lt;="&amp;Parámetros!$D$8,"&lt;="&amp;Listas!G1051),
'Selección días no hábiles'!C:C,"X"),0)</f>
        <v>1</v>
      </c>
    </row>
    <row r="1052" spans="1:11">
      <c r="A1052" s="23"/>
      <c r="B1052" s="152">
        <v>30166120</v>
      </c>
      <c r="C1052" s="153" t="s">
        <v>1176</v>
      </c>
      <c r="D1052" s="153" t="s">
        <v>1448</v>
      </c>
      <c r="E1052" s="154" t="s">
        <v>229</v>
      </c>
      <c r="F1052" s="146">
        <v>0</v>
      </c>
      <c r="G1052" s="146">
        <v>0</v>
      </c>
      <c r="H1052" s="113">
        <f>+IF(AND(OR(F1052="",F1052=0),OR(G1052="",G1052=0)),1,IF(AND(OR(F1052&lt;=Parámetros!$B$5,F1052=0,F1052=""),OR(G1052&gt;Parámetros!$B$5,G1052="",G1052=0)),1,IF(AND(F1052&gt;Parámetros!$B$5,F1052&lt;=Parámetros!$D$5,OR(Listas!G1052&gt;Parámetros!$B$5,G1052="",G1052=0)),1,0)))</f>
        <v>1</v>
      </c>
      <c r="I1052" s="113">
        <f>+IF(AND(OR(F1052="",F1052=0),OR(G1052="",G1052=0)),1,IF(AND(OR(F1052&lt;=Parámetros!$B$8,F1052=0,F1052=""),OR(G1052&gt;Parámetros!$B$8,G1052="",G1052=0)),1,IF(AND(F1052&gt;Parámetros!$B$8,F1052&lt;=Parámetros!$D$8,OR(Listas!G1052&gt;Parámetros!$B$8,G1052="",G1052=0)),1,0)))</f>
        <v>1</v>
      </c>
      <c r="J1052" s="113">
        <f>IF(H1052=1,
IF(AND(OR(F1052=0,F1052=""),OR(G1052=0,G1052="")),Parámetros!$D$5-Parámetros!$B$5+1,
IF(AND(OR(F1052&lt;=Parámetros!$B$5,F1052=0,F1052=""),OR(G1052&gt;Parámetros!$D$5,G1052="",G1052=0)),Parámetros!$D$5-Parámetros!$B$5+1,
IF(AND(OR(F1052&lt;=Parámetros!$B$5,F1052=0,F1052=""),G1052&lt;=Parámetros!$D$5),IF(OR(G1052="",G1052=0),Parámetros!$D$5-Parámetros!$B$5+1,G1052-Parámetros!$B$5+1),
IF(AND(F1052&gt;Parámetros!$B$5,OR(G1052&gt;Parámetros!$D$5,G1052="",G1052=0)),Parámetros!$D$5-F1052+1,
IF(AND(F1052&gt;Parámetros!$B$5,G1052&lt;=Parámetros!$D$5),G1052-F1052+1))))),0)
-
IF(H1052=1,
COUNTIFS('Selección días no hábiles'!A:A,
IF(OR(F1052=0,F1052="",F1052&lt;Parámetros!$B$5),"&gt;="&amp;Parámetros!$B$5,"&gt;="&amp;Listas!F1052),
'Selección días no hábiles'!A:A,
IF(OR(G1052=0,G1052="",G1052&gt;=Parámetros!$D$5),"&lt;="&amp;Parámetros!$D$5,"&lt;="&amp;Listas!G1052),
'Selección días no hábiles'!C:C,"X"),0)</f>
        <v>43709</v>
      </c>
      <c r="K1052" s="113">
        <f>IF(I1052=1,
IF(AND(OR(F1052=0,F1052=""),OR(G1052=0,G1052="")),Parámetros!$D$8-Parámetros!$B$8+1,
IF(AND(F1052&lt;=Parámetros!$B$8,OR(G1052&gt;Parámetros!$D$8,G1052="",G1052=0)),Parámetros!$D$8-Parámetros!$B$8+1,
IF(AND(F1052&lt;=Parámetros!$B$8,G1052&lt;=Parámetros!$D$8),IF(OR(G1052="",G1052=0),Parámetros!$D$8-Parámetros!$B$8+1,G1052-Parámetros!$B$8+1),
IF(AND(F1052&gt;Parámetros!$B$8,OR(G1052&gt;Parámetros!$D$8,G1052="",G1052=0)),Parámetros!$D$8-F1052+1,
IF(AND(F1052&gt;Parámetros!$B$8,G1052&lt;=Parámetros!$D$8),G1052-F1052+1))))),0)
-
IF(I1052=1,
COUNTIFS('Selección días no hábiles'!A:A,
IF(OR(F1052=0,F1052="",F1052&lt;Parámetros!$B$8),"&gt;="&amp;Parámetros!$B$8,"&gt;="&amp;Listas!F1052),
'Selección días no hábiles'!A:A,
IF(OR(G1052=0,G1052="",G1052&gt;=Parámetros!$D$8),"&lt;="&amp;Parámetros!$D$8,"&lt;="&amp;Listas!G1052),
'Selección días no hábiles'!C:C,"X"),0)</f>
        <v>1</v>
      </c>
    </row>
    <row r="1053" spans="1:11">
      <c r="A1053" s="23"/>
      <c r="B1053" s="152">
        <v>29722790</v>
      </c>
      <c r="C1053" s="153" t="s">
        <v>1177</v>
      </c>
      <c r="D1053" s="153" t="s">
        <v>2195</v>
      </c>
      <c r="E1053" s="154" t="s">
        <v>229</v>
      </c>
      <c r="F1053" s="146">
        <v>0</v>
      </c>
      <c r="G1053" s="146">
        <v>0</v>
      </c>
      <c r="H1053" s="113">
        <f>+IF(AND(OR(F1053="",F1053=0),OR(G1053="",G1053=0)),1,IF(AND(OR(F1053&lt;=Parámetros!$B$5,F1053=0,F1053=""),OR(G1053&gt;Parámetros!$B$5,G1053="",G1053=0)),1,IF(AND(F1053&gt;Parámetros!$B$5,F1053&lt;=Parámetros!$D$5,OR(Listas!G1053&gt;Parámetros!$B$5,G1053="",G1053=0)),1,0)))</f>
        <v>1</v>
      </c>
      <c r="I1053" s="113">
        <f>+IF(AND(OR(F1053="",F1053=0),OR(G1053="",G1053=0)),1,IF(AND(OR(F1053&lt;=Parámetros!$B$8,F1053=0,F1053=""),OR(G1053&gt;Parámetros!$B$8,G1053="",G1053=0)),1,IF(AND(F1053&gt;Parámetros!$B$8,F1053&lt;=Parámetros!$D$8,OR(Listas!G1053&gt;Parámetros!$B$8,G1053="",G1053=0)),1,0)))</f>
        <v>1</v>
      </c>
      <c r="J1053" s="113">
        <f>IF(H1053=1,
IF(AND(OR(F1053=0,F1053=""),OR(G1053=0,G1053="")),Parámetros!$D$5-Parámetros!$B$5+1,
IF(AND(OR(F1053&lt;=Parámetros!$B$5,F1053=0,F1053=""),OR(G1053&gt;Parámetros!$D$5,G1053="",G1053=0)),Parámetros!$D$5-Parámetros!$B$5+1,
IF(AND(OR(F1053&lt;=Parámetros!$B$5,F1053=0,F1053=""),G1053&lt;=Parámetros!$D$5),IF(OR(G1053="",G1053=0),Parámetros!$D$5-Parámetros!$B$5+1,G1053-Parámetros!$B$5+1),
IF(AND(F1053&gt;Parámetros!$B$5,OR(G1053&gt;Parámetros!$D$5,G1053="",G1053=0)),Parámetros!$D$5-F1053+1,
IF(AND(F1053&gt;Parámetros!$B$5,G1053&lt;=Parámetros!$D$5),G1053-F1053+1))))),0)
-
IF(H1053=1,
COUNTIFS('Selección días no hábiles'!A:A,
IF(OR(F1053=0,F1053="",F1053&lt;Parámetros!$B$5),"&gt;="&amp;Parámetros!$B$5,"&gt;="&amp;Listas!F1053),
'Selección días no hábiles'!A:A,
IF(OR(G1053=0,G1053="",G1053&gt;=Parámetros!$D$5),"&lt;="&amp;Parámetros!$D$5,"&lt;="&amp;Listas!G1053),
'Selección días no hábiles'!C:C,"X"),0)</f>
        <v>43709</v>
      </c>
      <c r="K1053" s="113">
        <f>IF(I1053=1,
IF(AND(OR(F1053=0,F1053=""),OR(G1053=0,G1053="")),Parámetros!$D$8-Parámetros!$B$8+1,
IF(AND(F1053&lt;=Parámetros!$B$8,OR(G1053&gt;Parámetros!$D$8,G1053="",G1053=0)),Parámetros!$D$8-Parámetros!$B$8+1,
IF(AND(F1053&lt;=Parámetros!$B$8,G1053&lt;=Parámetros!$D$8),IF(OR(G1053="",G1053=0),Parámetros!$D$8-Parámetros!$B$8+1,G1053-Parámetros!$B$8+1),
IF(AND(F1053&gt;Parámetros!$B$8,OR(G1053&gt;Parámetros!$D$8,G1053="",G1053=0)),Parámetros!$D$8-F1053+1,
IF(AND(F1053&gt;Parámetros!$B$8,G1053&lt;=Parámetros!$D$8),G1053-F1053+1))))),0)
-
IF(I1053=1,
COUNTIFS('Selección días no hábiles'!A:A,
IF(OR(F1053=0,F1053="",F1053&lt;Parámetros!$B$8),"&gt;="&amp;Parámetros!$B$8,"&gt;="&amp;Listas!F1053),
'Selección días no hábiles'!A:A,
IF(OR(G1053=0,G1053="",G1053&gt;=Parámetros!$D$8),"&lt;="&amp;Parámetros!$D$8,"&lt;="&amp;Listas!G1053),
'Selección días no hábiles'!C:C,"X"),0)</f>
        <v>1</v>
      </c>
    </row>
    <row r="1054" spans="1:11">
      <c r="A1054" s="23"/>
      <c r="B1054" s="152">
        <v>25480563</v>
      </c>
      <c r="C1054" s="153" t="s">
        <v>531</v>
      </c>
      <c r="D1054" s="153" t="s">
        <v>1668</v>
      </c>
      <c r="E1054" s="154" t="s">
        <v>229</v>
      </c>
      <c r="F1054" s="146">
        <v>0</v>
      </c>
      <c r="G1054" s="146">
        <v>0</v>
      </c>
      <c r="H1054" s="113">
        <f>+IF(AND(OR(F1054="",F1054=0),OR(G1054="",G1054=0)),1,IF(AND(OR(F1054&lt;=Parámetros!$B$5,F1054=0,F1054=""),OR(G1054&gt;Parámetros!$B$5,G1054="",G1054=0)),1,IF(AND(F1054&gt;Parámetros!$B$5,F1054&lt;=Parámetros!$D$5,OR(Listas!G1054&gt;Parámetros!$B$5,G1054="",G1054=0)),1,0)))</f>
        <v>1</v>
      </c>
      <c r="I1054" s="113">
        <f>+IF(AND(OR(F1054="",F1054=0),OR(G1054="",G1054=0)),1,IF(AND(OR(F1054&lt;=Parámetros!$B$8,F1054=0,F1054=""),OR(G1054&gt;Parámetros!$B$8,G1054="",G1054=0)),1,IF(AND(F1054&gt;Parámetros!$B$8,F1054&lt;=Parámetros!$D$8,OR(Listas!G1054&gt;Parámetros!$B$8,G1054="",G1054=0)),1,0)))</f>
        <v>1</v>
      </c>
      <c r="J1054" s="113">
        <f>IF(H1054=1,
IF(AND(OR(F1054=0,F1054=""),OR(G1054=0,G1054="")),Parámetros!$D$5-Parámetros!$B$5+1,
IF(AND(OR(F1054&lt;=Parámetros!$B$5,F1054=0,F1054=""),OR(G1054&gt;Parámetros!$D$5,G1054="",G1054=0)),Parámetros!$D$5-Parámetros!$B$5+1,
IF(AND(OR(F1054&lt;=Parámetros!$B$5,F1054=0,F1054=""),G1054&lt;=Parámetros!$D$5),IF(OR(G1054="",G1054=0),Parámetros!$D$5-Parámetros!$B$5+1,G1054-Parámetros!$B$5+1),
IF(AND(F1054&gt;Parámetros!$B$5,OR(G1054&gt;Parámetros!$D$5,G1054="",G1054=0)),Parámetros!$D$5-F1054+1,
IF(AND(F1054&gt;Parámetros!$B$5,G1054&lt;=Parámetros!$D$5),G1054-F1054+1))))),0)
-
IF(H1054=1,
COUNTIFS('Selección días no hábiles'!A:A,
IF(OR(F1054=0,F1054="",F1054&lt;Parámetros!$B$5),"&gt;="&amp;Parámetros!$B$5,"&gt;="&amp;Listas!F1054),
'Selección días no hábiles'!A:A,
IF(OR(G1054=0,G1054="",G1054&gt;=Parámetros!$D$5),"&lt;="&amp;Parámetros!$D$5,"&lt;="&amp;Listas!G1054),
'Selección días no hábiles'!C:C,"X"),0)</f>
        <v>43709</v>
      </c>
      <c r="K1054" s="113">
        <f>IF(I1054=1,
IF(AND(OR(F1054=0,F1054=""),OR(G1054=0,G1054="")),Parámetros!$D$8-Parámetros!$B$8+1,
IF(AND(F1054&lt;=Parámetros!$B$8,OR(G1054&gt;Parámetros!$D$8,G1054="",G1054=0)),Parámetros!$D$8-Parámetros!$B$8+1,
IF(AND(F1054&lt;=Parámetros!$B$8,G1054&lt;=Parámetros!$D$8),IF(OR(G1054="",G1054=0),Parámetros!$D$8-Parámetros!$B$8+1,G1054-Parámetros!$B$8+1),
IF(AND(F1054&gt;Parámetros!$B$8,OR(G1054&gt;Parámetros!$D$8,G1054="",G1054=0)),Parámetros!$D$8-F1054+1,
IF(AND(F1054&gt;Parámetros!$B$8,G1054&lt;=Parámetros!$D$8),G1054-F1054+1))))),0)
-
IF(I1054=1,
COUNTIFS('Selección días no hábiles'!A:A,
IF(OR(F1054=0,F1054="",F1054&lt;Parámetros!$B$8),"&gt;="&amp;Parámetros!$B$8,"&gt;="&amp;Listas!F1054),
'Selección días no hábiles'!A:A,
IF(OR(G1054=0,G1054="",G1054&gt;=Parámetros!$D$8),"&lt;="&amp;Parámetros!$D$8,"&lt;="&amp;Listas!G1054),
'Selección días no hábiles'!C:C,"X"),0)</f>
        <v>1</v>
      </c>
    </row>
    <row r="1055" spans="1:11">
      <c r="A1055" s="23"/>
      <c r="B1055" s="152">
        <v>16401665</v>
      </c>
      <c r="C1055" s="153" t="s">
        <v>1178</v>
      </c>
      <c r="D1055" s="153" t="s">
        <v>1999</v>
      </c>
      <c r="E1055" s="154" t="s">
        <v>229</v>
      </c>
      <c r="F1055" s="146">
        <v>0</v>
      </c>
      <c r="G1055" s="146">
        <v>0</v>
      </c>
      <c r="H1055" s="113">
        <f>+IF(AND(OR(F1055="",F1055=0),OR(G1055="",G1055=0)),1,IF(AND(OR(F1055&lt;=Parámetros!$B$5,F1055=0,F1055=""),OR(G1055&gt;Parámetros!$B$5,G1055="",G1055=0)),1,IF(AND(F1055&gt;Parámetros!$B$5,F1055&lt;=Parámetros!$D$5,OR(Listas!G1055&gt;Parámetros!$B$5,G1055="",G1055=0)),1,0)))</f>
        <v>1</v>
      </c>
      <c r="I1055" s="113">
        <f>+IF(AND(OR(F1055="",F1055=0),OR(G1055="",G1055=0)),1,IF(AND(OR(F1055&lt;=Parámetros!$B$8,F1055=0,F1055=""),OR(G1055&gt;Parámetros!$B$8,G1055="",G1055=0)),1,IF(AND(F1055&gt;Parámetros!$B$8,F1055&lt;=Parámetros!$D$8,OR(Listas!G1055&gt;Parámetros!$B$8,G1055="",G1055=0)),1,0)))</f>
        <v>1</v>
      </c>
      <c r="J1055" s="113">
        <f>IF(H1055=1,
IF(AND(OR(F1055=0,F1055=""),OR(G1055=0,G1055="")),Parámetros!$D$5-Parámetros!$B$5+1,
IF(AND(OR(F1055&lt;=Parámetros!$B$5,F1055=0,F1055=""),OR(G1055&gt;Parámetros!$D$5,G1055="",G1055=0)),Parámetros!$D$5-Parámetros!$B$5+1,
IF(AND(OR(F1055&lt;=Parámetros!$B$5,F1055=0,F1055=""),G1055&lt;=Parámetros!$D$5),IF(OR(G1055="",G1055=0),Parámetros!$D$5-Parámetros!$B$5+1,G1055-Parámetros!$B$5+1),
IF(AND(F1055&gt;Parámetros!$B$5,OR(G1055&gt;Parámetros!$D$5,G1055="",G1055=0)),Parámetros!$D$5-F1055+1,
IF(AND(F1055&gt;Parámetros!$B$5,G1055&lt;=Parámetros!$D$5),G1055-F1055+1))))),0)
-
IF(H1055=1,
COUNTIFS('Selección días no hábiles'!A:A,
IF(OR(F1055=0,F1055="",F1055&lt;Parámetros!$B$5),"&gt;="&amp;Parámetros!$B$5,"&gt;="&amp;Listas!F1055),
'Selección días no hábiles'!A:A,
IF(OR(G1055=0,G1055="",G1055&gt;=Parámetros!$D$5),"&lt;="&amp;Parámetros!$D$5,"&lt;="&amp;Listas!G1055),
'Selección días no hábiles'!C:C,"X"),0)</f>
        <v>43709</v>
      </c>
      <c r="K1055" s="113">
        <f>IF(I1055=1,
IF(AND(OR(F1055=0,F1055=""),OR(G1055=0,G1055="")),Parámetros!$D$8-Parámetros!$B$8+1,
IF(AND(F1055&lt;=Parámetros!$B$8,OR(G1055&gt;Parámetros!$D$8,G1055="",G1055=0)),Parámetros!$D$8-Parámetros!$B$8+1,
IF(AND(F1055&lt;=Parámetros!$B$8,G1055&lt;=Parámetros!$D$8),IF(OR(G1055="",G1055=0),Parámetros!$D$8-Parámetros!$B$8+1,G1055-Parámetros!$B$8+1),
IF(AND(F1055&gt;Parámetros!$B$8,OR(G1055&gt;Parámetros!$D$8,G1055="",G1055=0)),Parámetros!$D$8-F1055+1,
IF(AND(F1055&gt;Parámetros!$B$8,G1055&lt;=Parámetros!$D$8),G1055-F1055+1))))),0)
-
IF(I1055=1,
COUNTIFS('Selección días no hábiles'!A:A,
IF(OR(F1055=0,F1055="",F1055&lt;Parámetros!$B$8),"&gt;="&amp;Parámetros!$B$8,"&gt;="&amp;Listas!F1055),
'Selección días no hábiles'!A:A,
IF(OR(G1055=0,G1055="",G1055&gt;=Parámetros!$D$8),"&lt;="&amp;Parámetros!$D$8,"&lt;="&amp;Listas!G1055),
'Selección días no hábiles'!C:C,"X"),0)</f>
        <v>1</v>
      </c>
    </row>
    <row r="1056" spans="1:11">
      <c r="A1056" s="23"/>
      <c r="B1056" s="152">
        <v>13509441</v>
      </c>
      <c r="C1056" s="153" t="s">
        <v>69</v>
      </c>
      <c r="D1056" s="153" t="s">
        <v>90</v>
      </c>
      <c r="E1056" s="154" t="s">
        <v>229</v>
      </c>
      <c r="F1056" s="146">
        <v>0</v>
      </c>
      <c r="G1056" s="146">
        <v>0</v>
      </c>
      <c r="H1056" s="113">
        <f>+IF(AND(OR(F1056="",F1056=0),OR(G1056="",G1056=0)),1,IF(AND(OR(F1056&lt;=Parámetros!$B$5,F1056=0,F1056=""),OR(G1056&gt;Parámetros!$B$5,G1056="",G1056=0)),1,IF(AND(F1056&gt;Parámetros!$B$5,F1056&lt;=Parámetros!$D$5,OR(Listas!G1056&gt;Parámetros!$B$5,G1056="",G1056=0)),1,0)))</f>
        <v>1</v>
      </c>
      <c r="I1056" s="113">
        <f>+IF(AND(OR(F1056="",F1056=0),OR(G1056="",G1056=0)),1,IF(AND(OR(F1056&lt;=Parámetros!$B$8,F1056=0,F1056=""),OR(G1056&gt;Parámetros!$B$8,G1056="",G1056=0)),1,IF(AND(F1056&gt;Parámetros!$B$8,F1056&lt;=Parámetros!$D$8,OR(Listas!G1056&gt;Parámetros!$B$8,G1056="",G1056=0)),1,0)))</f>
        <v>1</v>
      </c>
      <c r="J1056" s="113">
        <f>IF(H1056=1,
IF(AND(OR(F1056=0,F1056=""),OR(G1056=0,G1056="")),Parámetros!$D$5-Parámetros!$B$5+1,
IF(AND(OR(F1056&lt;=Parámetros!$B$5,F1056=0,F1056=""),OR(G1056&gt;Parámetros!$D$5,G1056="",G1056=0)),Parámetros!$D$5-Parámetros!$B$5+1,
IF(AND(OR(F1056&lt;=Parámetros!$B$5,F1056=0,F1056=""),G1056&lt;=Parámetros!$D$5),IF(OR(G1056="",G1056=0),Parámetros!$D$5-Parámetros!$B$5+1,G1056-Parámetros!$B$5+1),
IF(AND(F1056&gt;Parámetros!$B$5,OR(G1056&gt;Parámetros!$D$5,G1056="",G1056=0)),Parámetros!$D$5-F1056+1,
IF(AND(F1056&gt;Parámetros!$B$5,G1056&lt;=Parámetros!$D$5),G1056-F1056+1))))),0)
-
IF(H1056=1,
COUNTIFS('Selección días no hábiles'!A:A,
IF(OR(F1056=0,F1056="",F1056&lt;Parámetros!$B$5),"&gt;="&amp;Parámetros!$B$5,"&gt;="&amp;Listas!F1056),
'Selección días no hábiles'!A:A,
IF(OR(G1056=0,G1056="",G1056&gt;=Parámetros!$D$5),"&lt;="&amp;Parámetros!$D$5,"&lt;="&amp;Listas!G1056),
'Selección días no hábiles'!C:C,"X"),0)</f>
        <v>43709</v>
      </c>
      <c r="K1056" s="113">
        <f>IF(I1056=1,
IF(AND(OR(F1056=0,F1056=""),OR(G1056=0,G1056="")),Parámetros!$D$8-Parámetros!$B$8+1,
IF(AND(F1056&lt;=Parámetros!$B$8,OR(G1056&gt;Parámetros!$D$8,G1056="",G1056=0)),Parámetros!$D$8-Parámetros!$B$8+1,
IF(AND(F1056&lt;=Parámetros!$B$8,G1056&lt;=Parámetros!$D$8),IF(OR(G1056="",G1056=0),Parámetros!$D$8-Parámetros!$B$8+1,G1056-Parámetros!$B$8+1),
IF(AND(F1056&gt;Parámetros!$B$8,OR(G1056&gt;Parámetros!$D$8,G1056="",G1056=0)),Parámetros!$D$8-F1056+1,
IF(AND(F1056&gt;Parámetros!$B$8,G1056&lt;=Parámetros!$D$8),G1056-F1056+1))))),0)
-
IF(I1056=1,
COUNTIFS('Selección días no hábiles'!A:A,
IF(OR(F1056=0,F1056="",F1056&lt;Parámetros!$B$8),"&gt;="&amp;Parámetros!$B$8,"&gt;="&amp;Listas!F1056),
'Selección días no hábiles'!A:A,
IF(OR(G1056=0,G1056="",G1056&gt;=Parámetros!$D$8),"&lt;="&amp;Parámetros!$D$8,"&lt;="&amp;Listas!G1056),
'Selección días no hábiles'!C:C,"X"),0)</f>
        <v>1</v>
      </c>
    </row>
    <row r="1057" spans="1:11">
      <c r="A1057" s="23"/>
      <c r="B1057" s="152">
        <v>30772846</v>
      </c>
      <c r="C1057" s="153" t="s">
        <v>69</v>
      </c>
      <c r="D1057" s="153" t="s">
        <v>2196</v>
      </c>
      <c r="E1057" s="154" t="s">
        <v>229</v>
      </c>
      <c r="F1057" s="146">
        <v>0</v>
      </c>
      <c r="G1057" s="146">
        <v>0</v>
      </c>
      <c r="H1057" s="113">
        <f>+IF(AND(OR(F1057="",F1057=0),OR(G1057="",G1057=0)),1,IF(AND(OR(F1057&lt;=Parámetros!$B$5,F1057=0,F1057=""),OR(G1057&gt;Parámetros!$B$5,G1057="",G1057=0)),1,IF(AND(F1057&gt;Parámetros!$B$5,F1057&lt;=Parámetros!$D$5,OR(Listas!G1057&gt;Parámetros!$B$5,G1057="",G1057=0)),1,0)))</f>
        <v>1</v>
      </c>
      <c r="I1057" s="113">
        <f>+IF(AND(OR(F1057="",F1057=0),OR(G1057="",G1057=0)),1,IF(AND(OR(F1057&lt;=Parámetros!$B$8,F1057=0,F1057=""),OR(G1057&gt;Parámetros!$B$8,G1057="",G1057=0)),1,IF(AND(F1057&gt;Parámetros!$B$8,F1057&lt;=Parámetros!$D$8,OR(Listas!G1057&gt;Parámetros!$B$8,G1057="",G1057=0)),1,0)))</f>
        <v>1</v>
      </c>
      <c r="J1057" s="113">
        <f>IF(H1057=1,
IF(AND(OR(F1057=0,F1057=""),OR(G1057=0,G1057="")),Parámetros!$D$5-Parámetros!$B$5+1,
IF(AND(OR(F1057&lt;=Parámetros!$B$5,F1057=0,F1057=""),OR(G1057&gt;Parámetros!$D$5,G1057="",G1057=0)),Parámetros!$D$5-Parámetros!$B$5+1,
IF(AND(OR(F1057&lt;=Parámetros!$B$5,F1057=0,F1057=""),G1057&lt;=Parámetros!$D$5),IF(OR(G1057="",G1057=0),Parámetros!$D$5-Parámetros!$B$5+1,G1057-Parámetros!$B$5+1),
IF(AND(F1057&gt;Parámetros!$B$5,OR(G1057&gt;Parámetros!$D$5,G1057="",G1057=0)),Parámetros!$D$5-F1057+1,
IF(AND(F1057&gt;Parámetros!$B$5,G1057&lt;=Parámetros!$D$5),G1057-F1057+1))))),0)
-
IF(H1057=1,
COUNTIFS('Selección días no hábiles'!A:A,
IF(OR(F1057=0,F1057="",F1057&lt;Parámetros!$B$5),"&gt;="&amp;Parámetros!$B$5,"&gt;="&amp;Listas!F1057),
'Selección días no hábiles'!A:A,
IF(OR(G1057=0,G1057="",G1057&gt;=Parámetros!$D$5),"&lt;="&amp;Parámetros!$D$5,"&lt;="&amp;Listas!G1057),
'Selección días no hábiles'!C:C,"X"),0)</f>
        <v>43709</v>
      </c>
      <c r="K1057" s="113">
        <f>IF(I1057=1,
IF(AND(OR(F1057=0,F1057=""),OR(G1057=0,G1057="")),Parámetros!$D$8-Parámetros!$B$8+1,
IF(AND(F1057&lt;=Parámetros!$B$8,OR(G1057&gt;Parámetros!$D$8,G1057="",G1057=0)),Parámetros!$D$8-Parámetros!$B$8+1,
IF(AND(F1057&lt;=Parámetros!$B$8,G1057&lt;=Parámetros!$D$8),IF(OR(G1057="",G1057=0),Parámetros!$D$8-Parámetros!$B$8+1,G1057-Parámetros!$B$8+1),
IF(AND(F1057&gt;Parámetros!$B$8,OR(G1057&gt;Parámetros!$D$8,G1057="",G1057=0)),Parámetros!$D$8-F1057+1,
IF(AND(F1057&gt;Parámetros!$B$8,G1057&lt;=Parámetros!$D$8),G1057-F1057+1))))),0)
-
IF(I1057=1,
COUNTIFS('Selección días no hábiles'!A:A,
IF(OR(F1057=0,F1057="",F1057&lt;Parámetros!$B$8),"&gt;="&amp;Parámetros!$B$8,"&gt;="&amp;Listas!F1057),
'Selección días no hábiles'!A:A,
IF(OR(G1057=0,G1057="",G1057&gt;=Parámetros!$D$8),"&lt;="&amp;Parámetros!$D$8,"&lt;="&amp;Listas!G1057),
'Selección días no hábiles'!C:C,"X"),0)</f>
        <v>1</v>
      </c>
    </row>
    <row r="1058" spans="1:11">
      <c r="A1058" s="23"/>
      <c r="B1058" s="152">
        <v>29828611</v>
      </c>
      <c r="C1058" s="153" t="s">
        <v>425</v>
      </c>
      <c r="D1058" s="153" t="s">
        <v>1895</v>
      </c>
      <c r="E1058" s="154" t="s">
        <v>229</v>
      </c>
      <c r="F1058" s="146">
        <v>0</v>
      </c>
      <c r="G1058" s="146">
        <v>0</v>
      </c>
      <c r="H1058" s="113">
        <f>+IF(AND(OR(F1058="",F1058=0),OR(G1058="",G1058=0)),1,IF(AND(OR(F1058&lt;=Parámetros!$B$5,F1058=0,F1058=""),OR(G1058&gt;Parámetros!$B$5,G1058="",G1058=0)),1,IF(AND(F1058&gt;Parámetros!$B$5,F1058&lt;=Parámetros!$D$5,OR(Listas!G1058&gt;Parámetros!$B$5,G1058="",G1058=0)),1,0)))</f>
        <v>1</v>
      </c>
      <c r="I1058" s="113">
        <f>+IF(AND(OR(F1058="",F1058=0),OR(G1058="",G1058=0)),1,IF(AND(OR(F1058&lt;=Parámetros!$B$8,F1058=0,F1058=""),OR(G1058&gt;Parámetros!$B$8,G1058="",G1058=0)),1,IF(AND(F1058&gt;Parámetros!$B$8,F1058&lt;=Parámetros!$D$8,OR(Listas!G1058&gt;Parámetros!$B$8,G1058="",G1058=0)),1,0)))</f>
        <v>1</v>
      </c>
      <c r="J1058" s="113">
        <f>IF(H1058=1,
IF(AND(OR(F1058=0,F1058=""),OR(G1058=0,G1058="")),Parámetros!$D$5-Parámetros!$B$5+1,
IF(AND(OR(F1058&lt;=Parámetros!$B$5,F1058=0,F1058=""),OR(G1058&gt;Parámetros!$D$5,G1058="",G1058=0)),Parámetros!$D$5-Parámetros!$B$5+1,
IF(AND(OR(F1058&lt;=Parámetros!$B$5,F1058=0,F1058=""),G1058&lt;=Parámetros!$D$5),IF(OR(G1058="",G1058=0),Parámetros!$D$5-Parámetros!$B$5+1,G1058-Parámetros!$B$5+1),
IF(AND(F1058&gt;Parámetros!$B$5,OR(G1058&gt;Parámetros!$D$5,G1058="",G1058=0)),Parámetros!$D$5-F1058+1,
IF(AND(F1058&gt;Parámetros!$B$5,G1058&lt;=Parámetros!$D$5),G1058-F1058+1))))),0)
-
IF(H1058=1,
COUNTIFS('Selección días no hábiles'!A:A,
IF(OR(F1058=0,F1058="",F1058&lt;Parámetros!$B$5),"&gt;="&amp;Parámetros!$B$5,"&gt;="&amp;Listas!F1058),
'Selección días no hábiles'!A:A,
IF(OR(G1058=0,G1058="",G1058&gt;=Parámetros!$D$5),"&lt;="&amp;Parámetros!$D$5,"&lt;="&amp;Listas!G1058),
'Selección días no hábiles'!C:C,"X"),0)</f>
        <v>43709</v>
      </c>
      <c r="K1058" s="113">
        <f>IF(I1058=1,
IF(AND(OR(F1058=0,F1058=""),OR(G1058=0,G1058="")),Parámetros!$D$8-Parámetros!$B$8+1,
IF(AND(F1058&lt;=Parámetros!$B$8,OR(G1058&gt;Parámetros!$D$8,G1058="",G1058=0)),Parámetros!$D$8-Parámetros!$B$8+1,
IF(AND(F1058&lt;=Parámetros!$B$8,G1058&lt;=Parámetros!$D$8),IF(OR(G1058="",G1058=0),Parámetros!$D$8-Parámetros!$B$8+1,G1058-Parámetros!$B$8+1),
IF(AND(F1058&gt;Parámetros!$B$8,OR(G1058&gt;Parámetros!$D$8,G1058="",G1058=0)),Parámetros!$D$8-F1058+1,
IF(AND(F1058&gt;Parámetros!$B$8,G1058&lt;=Parámetros!$D$8),G1058-F1058+1))))),0)
-
IF(I1058=1,
COUNTIFS('Selección días no hábiles'!A:A,
IF(OR(F1058=0,F1058="",F1058&lt;Parámetros!$B$8),"&gt;="&amp;Parámetros!$B$8,"&gt;="&amp;Listas!F1058),
'Selección días no hábiles'!A:A,
IF(OR(G1058=0,G1058="",G1058&gt;=Parámetros!$D$8),"&lt;="&amp;Parámetros!$D$8,"&lt;="&amp;Listas!G1058),
'Selección días no hábiles'!C:C,"X"),0)</f>
        <v>1</v>
      </c>
    </row>
    <row r="1059" spans="1:11">
      <c r="A1059" s="23"/>
      <c r="B1059" s="152">
        <v>8247143</v>
      </c>
      <c r="C1059" s="153" t="s">
        <v>1179</v>
      </c>
      <c r="D1059" s="153" t="s">
        <v>2197</v>
      </c>
      <c r="E1059" s="154" t="s">
        <v>229</v>
      </c>
      <c r="F1059" s="146">
        <v>0</v>
      </c>
      <c r="G1059" s="146">
        <v>0</v>
      </c>
      <c r="H1059" s="113">
        <f>+IF(AND(OR(F1059="",F1059=0),OR(G1059="",G1059=0)),1,IF(AND(OR(F1059&lt;=Parámetros!$B$5,F1059=0,F1059=""),OR(G1059&gt;Parámetros!$B$5,G1059="",G1059=0)),1,IF(AND(F1059&gt;Parámetros!$B$5,F1059&lt;=Parámetros!$D$5,OR(Listas!G1059&gt;Parámetros!$B$5,G1059="",G1059=0)),1,0)))</f>
        <v>1</v>
      </c>
      <c r="I1059" s="113">
        <f>+IF(AND(OR(F1059="",F1059=0),OR(G1059="",G1059=0)),1,IF(AND(OR(F1059&lt;=Parámetros!$B$8,F1059=0,F1059=""),OR(G1059&gt;Parámetros!$B$8,G1059="",G1059=0)),1,IF(AND(F1059&gt;Parámetros!$B$8,F1059&lt;=Parámetros!$D$8,OR(Listas!G1059&gt;Parámetros!$B$8,G1059="",G1059=0)),1,0)))</f>
        <v>1</v>
      </c>
      <c r="J1059" s="113">
        <f>IF(H1059=1,
IF(AND(OR(F1059=0,F1059=""),OR(G1059=0,G1059="")),Parámetros!$D$5-Parámetros!$B$5+1,
IF(AND(OR(F1059&lt;=Parámetros!$B$5,F1059=0,F1059=""),OR(G1059&gt;Parámetros!$D$5,G1059="",G1059=0)),Parámetros!$D$5-Parámetros!$B$5+1,
IF(AND(OR(F1059&lt;=Parámetros!$B$5,F1059=0,F1059=""),G1059&lt;=Parámetros!$D$5),IF(OR(G1059="",G1059=0),Parámetros!$D$5-Parámetros!$B$5+1,G1059-Parámetros!$B$5+1),
IF(AND(F1059&gt;Parámetros!$B$5,OR(G1059&gt;Parámetros!$D$5,G1059="",G1059=0)),Parámetros!$D$5-F1059+1,
IF(AND(F1059&gt;Parámetros!$B$5,G1059&lt;=Parámetros!$D$5),G1059-F1059+1))))),0)
-
IF(H1059=1,
COUNTIFS('Selección días no hábiles'!A:A,
IF(OR(F1059=0,F1059="",F1059&lt;Parámetros!$B$5),"&gt;="&amp;Parámetros!$B$5,"&gt;="&amp;Listas!F1059),
'Selección días no hábiles'!A:A,
IF(OR(G1059=0,G1059="",G1059&gt;=Parámetros!$D$5),"&lt;="&amp;Parámetros!$D$5,"&lt;="&amp;Listas!G1059),
'Selección días no hábiles'!C:C,"X"),0)</f>
        <v>43709</v>
      </c>
      <c r="K1059" s="113">
        <f>IF(I1059=1,
IF(AND(OR(F1059=0,F1059=""),OR(G1059=0,G1059="")),Parámetros!$D$8-Parámetros!$B$8+1,
IF(AND(F1059&lt;=Parámetros!$B$8,OR(G1059&gt;Parámetros!$D$8,G1059="",G1059=0)),Parámetros!$D$8-Parámetros!$B$8+1,
IF(AND(F1059&lt;=Parámetros!$B$8,G1059&lt;=Parámetros!$D$8),IF(OR(G1059="",G1059=0),Parámetros!$D$8-Parámetros!$B$8+1,G1059-Parámetros!$B$8+1),
IF(AND(F1059&gt;Parámetros!$B$8,OR(G1059&gt;Parámetros!$D$8,G1059="",G1059=0)),Parámetros!$D$8-F1059+1,
IF(AND(F1059&gt;Parámetros!$B$8,G1059&lt;=Parámetros!$D$8),G1059-F1059+1))))),0)
-
IF(I1059=1,
COUNTIFS('Selección días no hábiles'!A:A,
IF(OR(F1059=0,F1059="",F1059&lt;Parámetros!$B$8),"&gt;="&amp;Parámetros!$B$8,"&gt;="&amp;Listas!F1059),
'Selección días no hábiles'!A:A,
IF(OR(G1059=0,G1059="",G1059&gt;=Parámetros!$D$8),"&lt;="&amp;Parámetros!$D$8,"&lt;="&amp;Listas!G1059),
'Selección días no hábiles'!C:C,"X"),0)</f>
        <v>1</v>
      </c>
    </row>
    <row r="1060" spans="1:11">
      <c r="A1060" s="23"/>
      <c r="B1060" s="152">
        <v>23427905</v>
      </c>
      <c r="C1060" s="153" t="s">
        <v>370</v>
      </c>
      <c r="D1060" s="153" t="s">
        <v>90</v>
      </c>
      <c r="E1060" s="154" t="s">
        <v>229</v>
      </c>
      <c r="F1060" s="146">
        <v>0</v>
      </c>
      <c r="G1060" s="146">
        <v>0</v>
      </c>
      <c r="H1060" s="113">
        <f>+IF(AND(OR(F1060="",F1060=0),OR(G1060="",G1060=0)),1,IF(AND(OR(F1060&lt;=Parámetros!$B$5,F1060=0,F1060=""),OR(G1060&gt;Parámetros!$B$5,G1060="",G1060=0)),1,IF(AND(F1060&gt;Parámetros!$B$5,F1060&lt;=Parámetros!$D$5,OR(Listas!G1060&gt;Parámetros!$B$5,G1060="",G1060=0)),1,0)))</f>
        <v>1</v>
      </c>
      <c r="I1060" s="113">
        <f>+IF(AND(OR(F1060="",F1060=0),OR(G1060="",G1060=0)),1,IF(AND(OR(F1060&lt;=Parámetros!$B$8,F1060=0,F1060=""),OR(G1060&gt;Parámetros!$B$8,G1060="",G1060=0)),1,IF(AND(F1060&gt;Parámetros!$B$8,F1060&lt;=Parámetros!$D$8,OR(Listas!G1060&gt;Parámetros!$B$8,G1060="",G1060=0)),1,0)))</f>
        <v>1</v>
      </c>
      <c r="J1060" s="113">
        <f>IF(H1060=1,
IF(AND(OR(F1060=0,F1060=""),OR(G1060=0,G1060="")),Parámetros!$D$5-Parámetros!$B$5+1,
IF(AND(OR(F1060&lt;=Parámetros!$B$5,F1060=0,F1060=""),OR(G1060&gt;Parámetros!$D$5,G1060="",G1060=0)),Parámetros!$D$5-Parámetros!$B$5+1,
IF(AND(OR(F1060&lt;=Parámetros!$B$5,F1060=0,F1060=""),G1060&lt;=Parámetros!$D$5),IF(OR(G1060="",G1060=0),Parámetros!$D$5-Parámetros!$B$5+1,G1060-Parámetros!$B$5+1),
IF(AND(F1060&gt;Parámetros!$B$5,OR(G1060&gt;Parámetros!$D$5,G1060="",G1060=0)),Parámetros!$D$5-F1060+1,
IF(AND(F1060&gt;Parámetros!$B$5,G1060&lt;=Parámetros!$D$5),G1060-F1060+1))))),0)
-
IF(H1060=1,
COUNTIFS('Selección días no hábiles'!A:A,
IF(OR(F1060=0,F1060="",F1060&lt;Parámetros!$B$5),"&gt;="&amp;Parámetros!$B$5,"&gt;="&amp;Listas!F1060),
'Selección días no hábiles'!A:A,
IF(OR(G1060=0,G1060="",G1060&gt;=Parámetros!$D$5),"&lt;="&amp;Parámetros!$D$5,"&lt;="&amp;Listas!G1060),
'Selección días no hábiles'!C:C,"X"),0)</f>
        <v>43709</v>
      </c>
      <c r="K1060" s="113">
        <f>IF(I1060=1,
IF(AND(OR(F1060=0,F1060=""),OR(G1060=0,G1060="")),Parámetros!$D$8-Parámetros!$B$8+1,
IF(AND(F1060&lt;=Parámetros!$B$8,OR(G1060&gt;Parámetros!$D$8,G1060="",G1060=0)),Parámetros!$D$8-Parámetros!$B$8+1,
IF(AND(F1060&lt;=Parámetros!$B$8,G1060&lt;=Parámetros!$D$8),IF(OR(G1060="",G1060=0),Parámetros!$D$8-Parámetros!$B$8+1,G1060-Parámetros!$B$8+1),
IF(AND(F1060&gt;Parámetros!$B$8,OR(G1060&gt;Parámetros!$D$8,G1060="",G1060=0)),Parámetros!$D$8-F1060+1,
IF(AND(F1060&gt;Parámetros!$B$8,G1060&lt;=Parámetros!$D$8),G1060-F1060+1))))),0)
-
IF(I1060=1,
COUNTIFS('Selección días no hábiles'!A:A,
IF(OR(F1060=0,F1060="",F1060&lt;Parámetros!$B$8),"&gt;="&amp;Parámetros!$B$8,"&gt;="&amp;Listas!F1060),
'Selección días no hábiles'!A:A,
IF(OR(G1060=0,G1060="",G1060&gt;=Parámetros!$D$8),"&lt;="&amp;Parámetros!$D$8,"&lt;="&amp;Listas!G1060),
'Selección días no hábiles'!C:C,"X"),0)</f>
        <v>1</v>
      </c>
    </row>
    <row r="1061" spans="1:11">
      <c r="A1061" s="23"/>
      <c r="B1061" s="152">
        <v>37491167</v>
      </c>
      <c r="C1061" s="153" t="s">
        <v>1180</v>
      </c>
      <c r="D1061" s="153" t="s">
        <v>2198</v>
      </c>
      <c r="E1061" s="154" t="s">
        <v>229</v>
      </c>
      <c r="F1061" s="146">
        <v>0</v>
      </c>
      <c r="G1061" s="146">
        <v>0</v>
      </c>
      <c r="H1061" s="113">
        <f>+IF(AND(OR(F1061="",F1061=0),OR(G1061="",G1061=0)),1,IF(AND(OR(F1061&lt;=Parámetros!$B$5,F1061=0,F1061=""),OR(G1061&gt;Parámetros!$B$5,G1061="",G1061=0)),1,IF(AND(F1061&gt;Parámetros!$B$5,F1061&lt;=Parámetros!$D$5,OR(Listas!G1061&gt;Parámetros!$B$5,G1061="",G1061=0)),1,0)))</f>
        <v>1</v>
      </c>
      <c r="I1061" s="113">
        <f>+IF(AND(OR(F1061="",F1061=0),OR(G1061="",G1061=0)),1,IF(AND(OR(F1061&lt;=Parámetros!$B$8,F1061=0,F1061=""),OR(G1061&gt;Parámetros!$B$8,G1061="",G1061=0)),1,IF(AND(F1061&gt;Parámetros!$B$8,F1061&lt;=Parámetros!$D$8,OR(Listas!G1061&gt;Parámetros!$B$8,G1061="",G1061=0)),1,0)))</f>
        <v>1</v>
      </c>
      <c r="J1061" s="113">
        <f>IF(H1061=1,
IF(AND(OR(F1061=0,F1061=""),OR(G1061=0,G1061="")),Parámetros!$D$5-Parámetros!$B$5+1,
IF(AND(OR(F1061&lt;=Parámetros!$B$5,F1061=0,F1061=""),OR(G1061&gt;Parámetros!$D$5,G1061="",G1061=0)),Parámetros!$D$5-Parámetros!$B$5+1,
IF(AND(OR(F1061&lt;=Parámetros!$B$5,F1061=0,F1061=""),G1061&lt;=Parámetros!$D$5),IF(OR(G1061="",G1061=0),Parámetros!$D$5-Parámetros!$B$5+1,G1061-Parámetros!$B$5+1),
IF(AND(F1061&gt;Parámetros!$B$5,OR(G1061&gt;Parámetros!$D$5,G1061="",G1061=0)),Parámetros!$D$5-F1061+1,
IF(AND(F1061&gt;Parámetros!$B$5,G1061&lt;=Parámetros!$D$5),G1061-F1061+1))))),0)
-
IF(H1061=1,
COUNTIFS('Selección días no hábiles'!A:A,
IF(OR(F1061=0,F1061="",F1061&lt;Parámetros!$B$5),"&gt;="&amp;Parámetros!$B$5,"&gt;="&amp;Listas!F1061),
'Selección días no hábiles'!A:A,
IF(OR(G1061=0,G1061="",G1061&gt;=Parámetros!$D$5),"&lt;="&amp;Parámetros!$D$5,"&lt;="&amp;Listas!G1061),
'Selección días no hábiles'!C:C,"X"),0)</f>
        <v>43709</v>
      </c>
      <c r="K1061" s="113">
        <f>IF(I1061=1,
IF(AND(OR(F1061=0,F1061=""),OR(G1061=0,G1061="")),Parámetros!$D$8-Parámetros!$B$8+1,
IF(AND(F1061&lt;=Parámetros!$B$8,OR(G1061&gt;Parámetros!$D$8,G1061="",G1061=0)),Parámetros!$D$8-Parámetros!$B$8+1,
IF(AND(F1061&lt;=Parámetros!$B$8,G1061&lt;=Parámetros!$D$8),IF(OR(G1061="",G1061=0),Parámetros!$D$8-Parámetros!$B$8+1,G1061-Parámetros!$B$8+1),
IF(AND(F1061&gt;Parámetros!$B$8,OR(G1061&gt;Parámetros!$D$8,G1061="",G1061=0)),Parámetros!$D$8-F1061+1,
IF(AND(F1061&gt;Parámetros!$B$8,G1061&lt;=Parámetros!$D$8),G1061-F1061+1))))),0)
-
IF(I1061=1,
COUNTIFS('Selección días no hábiles'!A:A,
IF(OR(F1061=0,F1061="",F1061&lt;Parámetros!$B$8),"&gt;="&amp;Parámetros!$B$8,"&gt;="&amp;Listas!F1061),
'Selección días no hábiles'!A:A,
IF(OR(G1061=0,G1061="",G1061&gt;=Parámetros!$D$8),"&lt;="&amp;Parámetros!$D$8,"&lt;="&amp;Listas!G1061),
'Selección días no hábiles'!C:C,"X"),0)</f>
        <v>1</v>
      </c>
    </row>
    <row r="1062" spans="1:11">
      <c r="A1062" s="23"/>
      <c r="B1062" s="152">
        <v>29287238</v>
      </c>
      <c r="C1062" s="153" t="s">
        <v>1181</v>
      </c>
      <c r="D1062" s="153" t="s">
        <v>2199</v>
      </c>
      <c r="E1062" s="154" t="s">
        <v>229</v>
      </c>
      <c r="F1062" s="146">
        <v>0</v>
      </c>
      <c r="G1062" s="146">
        <v>0</v>
      </c>
      <c r="H1062" s="113">
        <f>+IF(AND(OR(F1062="",F1062=0),OR(G1062="",G1062=0)),1,IF(AND(OR(F1062&lt;=Parámetros!$B$5,F1062=0,F1062=""),OR(G1062&gt;Parámetros!$B$5,G1062="",G1062=0)),1,IF(AND(F1062&gt;Parámetros!$B$5,F1062&lt;=Parámetros!$D$5,OR(Listas!G1062&gt;Parámetros!$B$5,G1062="",G1062=0)),1,0)))</f>
        <v>1</v>
      </c>
      <c r="I1062" s="113">
        <f>+IF(AND(OR(F1062="",F1062=0),OR(G1062="",G1062=0)),1,IF(AND(OR(F1062&lt;=Parámetros!$B$8,F1062=0,F1062=""),OR(G1062&gt;Parámetros!$B$8,G1062="",G1062=0)),1,IF(AND(F1062&gt;Parámetros!$B$8,F1062&lt;=Parámetros!$D$8,OR(Listas!G1062&gt;Parámetros!$B$8,G1062="",G1062=0)),1,0)))</f>
        <v>1</v>
      </c>
      <c r="J1062" s="113">
        <f>IF(H1062=1,
IF(AND(OR(F1062=0,F1062=""),OR(G1062=0,G1062="")),Parámetros!$D$5-Parámetros!$B$5+1,
IF(AND(OR(F1062&lt;=Parámetros!$B$5,F1062=0,F1062=""),OR(G1062&gt;Parámetros!$D$5,G1062="",G1062=0)),Parámetros!$D$5-Parámetros!$B$5+1,
IF(AND(OR(F1062&lt;=Parámetros!$B$5,F1062=0,F1062=""),G1062&lt;=Parámetros!$D$5),IF(OR(G1062="",G1062=0),Parámetros!$D$5-Parámetros!$B$5+1,G1062-Parámetros!$B$5+1),
IF(AND(F1062&gt;Parámetros!$B$5,OR(G1062&gt;Parámetros!$D$5,G1062="",G1062=0)),Parámetros!$D$5-F1062+1,
IF(AND(F1062&gt;Parámetros!$B$5,G1062&lt;=Parámetros!$D$5),G1062-F1062+1))))),0)
-
IF(H1062=1,
COUNTIFS('Selección días no hábiles'!A:A,
IF(OR(F1062=0,F1062="",F1062&lt;Parámetros!$B$5),"&gt;="&amp;Parámetros!$B$5,"&gt;="&amp;Listas!F1062),
'Selección días no hábiles'!A:A,
IF(OR(G1062=0,G1062="",G1062&gt;=Parámetros!$D$5),"&lt;="&amp;Parámetros!$D$5,"&lt;="&amp;Listas!G1062),
'Selección días no hábiles'!C:C,"X"),0)</f>
        <v>43709</v>
      </c>
      <c r="K1062" s="113">
        <f>IF(I1062=1,
IF(AND(OR(F1062=0,F1062=""),OR(G1062=0,G1062="")),Parámetros!$D$8-Parámetros!$B$8+1,
IF(AND(F1062&lt;=Parámetros!$B$8,OR(G1062&gt;Parámetros!$D$8,G1062="",G1062=0)),Parámetros!$D$8-Parámetros!$B$8+1,
IF(AND(F1062&lt;=Parámetros!$B$8,G1062&lt;=Parámetros!$D$8),IF(OR(G1062="",G1062=0),Parámetros!$D$8-Parámetros!$B$8+1,G1062-Parámetros!$B$8+1),
IF(AND(F1062&gt;Parámetros!$B$8,OR(G1062&gt;Parámetros!$D$8,G1062="",G1062=0)),Parámetros!$D$8-F1062+1,
IF(AND(F1062&gt;Parámetros!$B$8,G1062&lt;=Parámetros!$D$8),G1062-F1062+1))))),0)
-
IF(I1062=1,
COUNTIFS('Selección días no hábiles'!A:A,
IF(OR(F1062=0,F1062="",F1062&lt;Parámetros!$B$8),"&gt;="&amp;Parámetros!$B$8,"&gt;="&amp;Listas!F1062),
'Selección días no hábiles'!A:A,
IF(OR(G1062=0,G1062="",G1062&gt;=Parámetros!$D$8),"&lt;="&amp;Parámetros!$D$8,"&lt;="&amp;Listas!G1062),
'Selección días no hábiles'!C:C,"X"),0)</f>
        <v>1</v>
      </c>
    </row>
    <row r="1063" spans="1:11">
      <c r="A1063" s="23"/>
      <c r="B1063" s="152">
        <v>26123672</v>
      </c>
      <c r="C1063" s="153" t="s">
        <v>1182</v>
      </c>
      <c r="D1063" s="153" t="s">
        <v>2200</v>
      </c>
      <c r="E1063" s="154" t="s">
        <v>229</v>
      </c>
      <c r="F1063" s="146">
        <v>0</v>
      </c>
      <c r="G1063" s="146">
        <v>0</v>
      </c>
      <c r="H1063" s="113">
        <f>+IF(AND(OR(F1063="",F1063=0),OR(G1063="",G1063=0)),1,IF(AND(OR(F1063&lt;=Parámetros!$B$5,F1063=0,F1063=""),OR(G1063&gt;Parámetros!$B$5,G1063="",G1063=0)),1,IF(AND(F1063&gt;Parámetros!$B$5,F1063&lt;=Parámetros!$D$5,OR(Listas!G1063&gt;Parámetros!$B$5,G1063="",G1063=0)),1,0)))</f>
        <v>1</v>
      </c>
      <c r="I1063" s="113">
        <f>+IF(AND(OR(F1063="",F1063=0),OR(G1063="",G1063=0)),1,IF(AND(OR(F1063&lt;=Parámetros!$B$8,F1063=0,F1063=""),OR(G1063&gt;Parámetros!$B$8,G1063="",G1063=0)),1,IF(AND(F1063&gt;Parámetros!$B$8,F1063&lt;=Parámetros!$D$8,OR(Listas!G1063&gt;Parámetros!$B$8,G1063="",G1063=0)),1,0)))</f>
        <v>1</v>
      </c>
      <c r="J1063" s="113">
        <f>IF(H1063=1,
IF(AND(OR(F1063=0,F1063=""),OR(G1063=0,G1063="")),Parámetros!$D$5-Parámetros!$B$5+1,
IF(AND(OR(F1063&lt;=Parámetros!$B$5,F1063=0,F1063=""),OR(G1063&gt;Parámetros!$D$5,G1063="",G1063=0)),Parámetros!$D$5-Parámetros!$B$5+1,
IF(AND(OR(F1063&lt;=Parámetros!$B$5,F1063=0,F1063=""),G1063&lt;=Parámetros!$D$5),IF(OR(G1063="",G1063=0),Parámetros!$D$5-Parámetros!$B$5+1,G1063-Parámetros!$B$5+1),
IF(AND(F1063&gt;Parámetros!$B$5,OR(G1063&gt;Parámetros!$D$5,G1063="",G1063=0)),Parámetros!$D$5-F1063+1,
IF(AND(F1063&gt;Parámetros!$B$5,G1063&lt;=Parámetros!$D$5),G1063-F1063+1))))),0)
-
IF(H1063=1,
COUNTIFS('Selección días no hábiles'!A:A,
IF(OR(F1063=0,F1063="",F1063&lt;Parámetros!$B$5),"&gt;="&amp;Parámetros!$B$5,"&gt;="&amp;Listas!F1063),
'Selección días no hábiles'!A:A,
IF(OR(G1063=0,G1063="",G1063&gt;=Parámetros!$D$5),"&lt;="&amp;Parámetros!$D$5,"&lt;="&amp;Listas!G1063),
'Selección días no hábiles'!C:C,"X"),0)</f>
        <v>43709</v>
      </c>
      <c r="K1063" s="113">
        <f>IF(I1063=1,
IF(AND(OR(F1063=0,F1063=""),OR(G1063=0,G1063="")),Parámetros!$D$8-Parámetros!$B$8+1,
IF(AND(F1063&lt;=Parámetros!$B$8,OR(G1063&gt;Parámetros!$D$8,G1063="",G1063=0)),Parámetros!$D$8-Parámetros!$B$8+1,
IF(AND(F1063&lt;=Parámetros!$B$8,G1063&lt;=Parámetros!$D$8),IF(OR(G1063="",G1063=0),Parámetros!$D$8-Parámetros!$B$8+1,G1063-Parámetros!$B$8+1),
IF(AND(F1063&gt;Parámetros!$B$8,OR(G1063&gt;Parámetros!$D$8,G1063="",G1063=0)),Parámetros!$D$8-F1063+1,
IF(AND(F1063&gt;Parámetros!$B$8,G1063&lt;=Parámetros!$D$8),G1063-F1063+1))))),0)
-
IF(I1063=1,
COUNTIFS('Selección días no hábiles'!A:A,
IF(OR(F1063=0,F1063="",F1063&lt;Parámetros!$B$8),"&gt;="&amp;Parámetros!$B$8,"&gt;="&amp;Listas!F1063),
'Selección días no hábiles'!A:A,
IF(OR(G1063=0,G1063="",G1063&gt;=Parámetros!$D$8),"&lt;="&amp;Parámetros!$D$8,"&lt;="&amp;Listas!G1063),
'Selección días no hábiles'!C:C,"X"),0)</f>
        <v>1</v>
      </c>
    </row>
    <row r="1064" spans="1:11">
      <c r="A1064" s="23"/>
      <c r="B1064" s="152">
        <v>24510325</v>
      </c>
      <c r="C1064" s="153" t="s">
        <v>1183</v>
      </c>
      <c r="D1064" s="153" t="s">
        <v>2201</v>
      </c>
      <c r="E1064" s="154" t="s">
        <v>229</v>
      </c>
      <c r="F1064" s="146">
        <v>0</v>
      </c>
      <c r="G1064" s="146">
        <v>0</v>
      </c>
      <c r="H1064" s="113">
        <f>+IF(AND(OR(F1064="",F1064=0),OR(G1064="",G1064=0)),1,IF(AND(OR(F1064&lt;=Parámetros!$B$5,F1064=0,F1064=""),OR(G1064&gt;Parámetros!$B$5,G1064="",G1064=0)),1,IF(AND(F1064&gt;Parámetros!$B$5,F1064&lt;=Parámetros!$D$5,OR(Listas!G1064&gt;Parámetros!$B$5,G1064="",G1064=0)),1,0)))</f>
        <v>1</v>
      </c>
      <c r="I1064" s="113">
        <f>+IF(AND(OR(F1064="",F1064=0),OR(G1064="",G1064=0)),1,IF(AND(OR(F1064&lt;=Parámetros!$B$8,F1064=0,F1064=""),OR(G1064&gt;Parámetros!$B$8,G1064="",G1064=0)),1,IF(AND(F1064&gt;Parámetros!$B$8,F1064&lt;=Parámetros!$D$8,OR(Listas!G1064&gt;Parámetros!$B$8,G1064="",G1064=0)),1,0)))</f>
        <v>1</v>
      </c>
      <c r="J1064" s="113">
        <f>IF(H1064=1,
IF(AND(OR(F1064=0,F1064=""),OR(G1064=0,G1064="")),Parámetros!$D$5-Parámetros!$B$5+1,
IF(AND(OR(F1064&lt;=Parámetros!$B$5,F1064=0,F1064=""),OR(G1064&gt;Parámetros!$D$5,G1064="",G1064=0)),Parámetros!$D$5-Parámetros!$B$5+1,
IF(AND(OR(F1064&lt;=Parámetros!$B$5,F1064=0,F1064=""),G1064&lt;=Parámetros!$D$5),IF(OR(G1064="",G1064=0),Parámetros!$D$5-Parámetros!$B$5+1,G1064-Parámetros!$B$5+1),
IF(AND(F1064&gt;Parámetros!$B$5,OR(G1064&gt;Parámetros!$D$5,G1064="",G1064=0)),Parámetros!$D$5-F1064+1,
IF(AND(F1064&gt;Parámetros!$B$5,G1064&lt;=Parámetros!$D$5),G1064-F1064+1))))),0)
-
IF(H1064=1,
COUNTIFS('Selección días no hábiles'!A:A,
IF(OR(F1064=0,F1064="",F1064&lt;Parámetros!$B$5),"&gt;="&amp;Parámetros!$B$5,"&gt;="&amp;Listas!F1064),
'Selección días no hábiles'!A:A,
IF(OR(G1064=0,G1064="",G1064&gt;=Parámetros!$D$5),"&lt;="&amp;Parámetros!$D$5,"&lt;="&amp;Listas!G1064),
'Selección días no hábiles'!C:C,"X"),0)</f>
        <v>43709</v>
      </c>
      <c r="K1064" s="113">
        <f>IF(I1064=1,
IF(AND(OR(F1064=0,F1064=""),OR(G1064=0,G1064="")),Parámetros!$D$8-Parámetros!$B$8+1,
IF(AND(F1064&lt;=Parámetros!$B$8,OR(G1064&gt;Parámetros!$D$8,G1064="",G1064=0)),Parámetros!$D$8-Parámetros!$B$8+1,
IF(AND(F1064&lt;=Parámetros!$B$8,G1064&lt;=Parámetros!$D$8),IF(OR(G1064="",G1064=0),Parámetros!$D$8-Parámetros!$B$8+1,G1064-Parámetros!$B$8+1),
IF(AND(F1064&gt;Parámetros!$B$8,OR(G1064&gt;Parámetros!$D$8,G1064="",G1064=0)),Parámetros!$D$8-F1064+1,
IF(AND(F1064&gt;Parámetros!$B$8,G1064&lt;=Parámetros!$D$8),G1064-F1064+1))))),0)
-
IF(I1064=1,
COUNTIFS('Selección días no hábiles'!A:A,
IF(OR(F1064=0,F1064="",F1064&lt;Parámetros!$B$8),"&gt;="&amp;Parámetros!$B$8,"&gt;="&amp;Listas!F1064),
'Selección días no hábiles'!A:A,
IF(OR(G1064=0,G1064="",G1064&gt;=Parámetros!$D$8),"&lt;="&amp;Parámetros!$D$8,"&lt;="&amp;Listas!G1064),
'Selección días no hábiles'!C:C,"X"),0)</f>
        <v>1</v>
      </c>
    </row>
    <row r="1065" spans="1:11">
      <c r="A1065" s="23"/>
      <c r="B1065" s="152">
        <v>33688272</v>
      </c>
      <c r="C1065" s="153" t="s">
        <v>1184</v>
      </c>
      <c r="D1065" s="153" t="s">
        <v>1449</v>
      </c>
      <c r="E1065" s="154" t="s">
        <v>229</v>
      </c>
      <c r="F1065" s="146">
        <v>0</v>
      </c>
      <c r="G1065" s="146">
        <v>0</v>
      </c>
      <c r="H1065" s="113">
        <f>+IF(AND(OR(F1065="",F1065=0),OR(G1065="",G1065=0)),1,IF(AND(OR(F1065&lt;=Parámetros!$B$5,F1065=0,F1065=""),OR(G1065&gt;Parámetros!$B$5,G1065="",G1065=0)),1,IF(AND(F1065&gt;Parámetros!$B$5,F1065&lt;=Parámetros!$D$5,OR(Listas!G1065&gt;Parámetros!$B$5,G1065="",G1065=0)),1,0)))</f>
        <v>1</v>
      </c>
      <c r="I1065" s="113">
        <f>+IF(AND(OR(F1065="",F1065=0),OR(G1065="",G1065=0)),1,IF(AND(OR(F1065&lt;=Parámetros!$B$8,F1065=0,F1065=""),OR(G1065&gt;Parámetros!$B$8,G1065="",G1065=0)),1,IF(AND(F1065&gt;Parámetros!$B$8,F1065&lt;=Parámetros!$D$8,OR(Listas!G1065&gt;Parámetros!$B$8,G1065="",G1065=0)),1,0)))</f>
        <v>1</v>
      </c>
      <c r="J1065" s="113">
        <f>IF(H1065=1,
IF(AND(OR(F1065=0,F1065=""),OR(G1065=0,G1065="")),Parámetros!$D$5-Parámetros!$B$5+1,
IF(AND(OR(F1065&lt;=Parámetros!$B$5,F1065=0,F1065=""),OR(G1065&gt;Parámetros!$D$5,G1065="",G1065=0)),Parámetros!$D$5-Parámetros!$B$5+1,
IF(AND(OR(F1065&lt;=Parámetros!$B$5,F1065=0,F1065=""),G1065&lt;=Parámetros!$D$5),IF(OR(G1065="",G1065=0),Parámetros!$D$5-Parámetros!$B$5+1,G1065-Parámetros!$B$5+1),
IF(AND(F1065&gt;Parámetros!$B$5,OR(G1065&gt;Parámetros!$D$5,G1065="",G1065=0)),Parámetros!$D$5-F1065+1,
IF(AND(F1065&gt;Parámetros!$B$5,G1065&lt;=Parámetros!$D$5),G1065-F1065+1))))),0)
-
IF(H1065=1,
COUNTIFS('Selección días no hábiles'!A:A,
IF(OR(F1065=0,F1065="",F1065&lt;Parámetros!$B$5),"&gt;="&amp;Parámetros!$B$5,"&gt;="&amp;Listas!F1065),
'Selección días no hábiles'!A:A,
IF(OR(G1065=0,G1065="",G1065&gt;=Parámetros!$D$5),"&lt;="&amp;Parámetros!$D$5,"&lt;="&amp;Listas!G1065),
'Selección días no hábiles'!C:C,"X"),0)</f>
        <v>43709</v>
      </c>
      <c r="K1065" s="113">
        <f>IF(I1065=1,
IF(AND(OR(F1065=0,F1065=""),OR(G1065=0,G1065="")),Parámetros!$D$8-Parámetros!$B$8+1,
IF(AND(F1065&lt;=Parámetros!$B$8,OR(G1065&gt;Parámetros!$D$8,G1065="",G1065=0)),Parámetros!$D$8-Parámetros!$B$8+1,
IF(AND(F1065&lt;=Parámetros!$B$8,G1065&lt;=Parámetros!$D$8),IF(OR(G1065="",G1065=0),Parámetros!$D$8-Parámetros!$B$8+1,G1065-Parámetros!$B$8+1),
IF(AND(F1065&gt;Parámetros!$B$8,OR(G1065&gt;Parámetros!$D$8,G1065="",G1065=0)),Parámetros!$D$8-F1065+1,
IF(AND(F1065&gt;Parámetros!$B$8,G1065&lt;=Parámetros!$D$8),G1065-F1065+1))))),0)
-
IF(I1065=1,
COUNTIFS('Selección días no hábiles'!A:A,
IF(OR(F1065=0,F1065="",F1065&lt;Parámetros!$B$8),"&gt;="&amp;Parámetros!$B$8,"&gt;="&amp;Listas!F1065),
'Selección días no hábiles'!A:A,
IF(OR(G1065=0,G1065="",G1065&gt;=Parámetros!$D$8),"&lt;="&amp;Parámetros!$D$8,"&lt;="&amp;Listas!G1065),
'Selección días no hábiles'!C:C,"X"),0)</f>
        <v>1</v>
      </c>
    </row>
    <row r="1066" spans="1:11">
      <c r="A1066" s="23"/>
      <c r="B1066" s="152">
        <v>33945031</v>
      </c>
      <c r="C1066" s="153" t="s">
        <v>1060</v>
      </c>
      <c r="D1066" s="153" t="s">
        <v>2202</v>
      </c>
      <c r="E1066" s="154" t="s">
        <v>229</v>
      </c>
      <c r="F1066" s="146">
        <v>0</v>
      </c>
      <c r="G1066" s="146">
        <v>0</v>
      </c>
      <c r="H1066" s="113">
        <f>+IF(AND(OR(F1066="",F1066=0),OR(G1066="",G1066=0)),1,IF(AND(OR(F1066&lt;=Parámetros!$B$5,F1066=0,F1066=""),OR(G1066&gt;Parámetros!$B$5,G1066="",G1066=0)),1,IF(AND(F1066&gt;Parámetros!$B$5,F1066&lt;=Parámetros!$D$5,OR(Listas!G1066&gt;Parámetros!$B$5,G1066="",G1066=0)),1,0)))</f>
        <v>1</v>
      </c>
      <c r="I1066" s="113">
        <f>+IF(AND(OR(F1066="",F1066=0),OR(G1066="",G1066=0)),1,IF(AND(OR(F1066&lt;=Parámetros!$B$8,F1066=0,F1066=""),OR(G1066&gt;Parámetros!$B$8,G1066="",G1066=0)),1,IF(AND(F1066&gt;Parámetros!$B$8,F1066&lt;=Parámetros!$D$8,OR(Listas!G1066&gt;Parámetros!$B$8,G1066="",G1066=0)),1,0)))</f>
        <v>1</v>
      </c>
      <c r="J1066" s="113">
        <f>IF(H1066=1,
IF(AND(OR(F1066=0,F1066=""),OR(G1066=0,G1066="")),Parámetros!$D$5-Parámetros!$B$5+1,
IF(AND(OR(F1066&lt;=Parámetros!$B$5,F1066=0,F1066=""),OR(G1066&gt;Parámetros!$D$5,G1066="",G1066=0)),Parámetros!$D$5-Parámetros!$B$5+1,
IF(AND(OR(F1066&lt;=Parámetros!$B$5,F1066=0,F1066=""),G1066&lt;=Parámetros!$D$5),IF(OR(G1066="",G1066=0),Parámetros!$D$5-Parámetros!$B$5+1,G1066-Parámetros!$B$5+1),
IF(AND(F1066&gt;Parámetros!$B$5,OR(G1066&gt;Parámetros!$D$5,G1066="",G1066=0)),Parámetros!$D$5-F1066+1,
IF(AND(F1066&gt;Parámetros!$B$5,G1066&lt;=Parámetros!$D$5),G1066-F1066+1))))),0)
-
IF(H1066=1,
COUNTIFS('Selección días no hábiles'!A:A,
IF(OR(F1066=0,F1066="",F1066&lt;Parámetros!$B$5),"&gt;="&amp;Parámetros!$B$5,"&gt;="&amp;Listas!F1066),
'Selección días no hábiles'!A:A,
IF(OR(G1066=0,G1066="",G1066&gt;=Parámetros!$D$5),"&lt;="&amp;Parámetros!$D$5,"&lt;="&amp;Listas!G1066),
'Selección días no hábiles'!C:C,"X"),0)</f>
        <v>43709</v>
      </c>
      <c r="K1066" s="113">
        <f>IF(I1066=1,
IF(AND(OR(F1066=0,F1066=""),OR(G1066=0,G1066="")),Parámetros!$D$8-Parámetros!$B$8+1,
IF(AND(F1066&lt;=Parámetros!$B$8,OR(G1066&gt;Parámetros!$D$8,G1066="",G1066=0)),Parámetros!$D$8-Parámetros!$B$8+1,
IF(AND(F1066&lt;=Parámetros!$B$8,G1066&lt;=Parámetros!$D$8),IF(OR(G1066="",G1066=0),Parámetros!$D$8-Parámetros!$B$8+1,G1066-Parámetros!$B$8+1),
IF(AND(F1066&gt;Parámetros!$B$8,OR(G1066&gt;Parámetros!$D$8,G1066="",G1066=0)),Parámetros!$D$8-F1066+1,
IF(AND(F1066&gt;Parámetros!$B$8,G1066&lt;=Parámetros!$D$8),G1066-F1066+1))))),0)
-
IF(I1066=1,
COUNTIFS('Selección días no hábiles'!A:A,
IF(OR(F1066=0,F1066="",F1066&lt;Parámetros!$B$8),"&gt;="&amp;Parámetros!$B$8,"&gt;="&amp;Listas!F1066),
'Selección días no hábiles'!A:A,
IF(OR(G1066=0,G1066="",G1066&gt;=Parámetros!$D$8),"&lt;="&amp;Parámetros!$D$8,"&lt;="&amp;Listas!G1066),
'Selección días no hábiles'!C:C,"X"),0)</f>
        <v>1</v>
      </c>
    </row>
    <row r="1067" spans="1:11">
      <c r="A1067" s="23"/>
      <c r="B1067" s="152">
        <v>11316277</v>
      </c>
      <c r="C1067" s="153" t="s">
        <v>1185</v>
      </c>
      <c r="D1067" s="153" t="s">
        <v>2203</v>
      </c>
      <c r="E1067" s="154" t="s">
        <v>229</v>
      </c>
      <c r="F1067" s="146">
        <v>0</v>
      </c>
      <c r="G1067" s="146">
        <v>0</v>
      </c>
      <c r="H1067" s="113">
        <f>+IF(AND(OR(F1067="",F1067=0),OR(G1067="",G1067=0)),1,IF(AND(OR(F1067&lt;=Parámetros!$B$5,F1067=0,F1067=""),OR(G1067&gt;Parámetros!$B$5,G1067="",G1067=0)),1,IF(AND(F1067&gt;Parámetros!$B$5,F1067&lt;=Parámetros!$D$5,OR(Listas!G1067&gt;Parámetros!$B$5,G1067="",G1067=0)),1,0)))</f>
        <v>1</v>
      </c>
      <c r="I1067" s="113">
        <f>+IF(AND(OR(F1067="",F1067=0),OR(G1067="",G1067=0)),1,IF(AND(OR(F1067&lt;=Parámetros!$B$8,F1067=0,F1067=""),OR(G1067&gt;Parámetros!$B$8,G1067="",G1067=0)),1,IF(AND(F1067&gt;Parámetros!$B$8,F1067&lt;=Parámetros!$D$8,OR(Listas!G1067&gt;Parámetros!$B$8,G1067="",G1067=0)),1,0)))</f>
        <v>1</v>
      </c>
      <c r="J1067" s="113">
        <f>IF(H1067=1,
IF(AND(OR(F1067=0,F1067=""),OR(G1067=0,G1067="")),Parámetros!$D$5-Parámetros!$B$5+1,
IF(AND(OR(F1067&lt;=Parámetros!$B$5,F1067=0,F1067=""),OR(G1067&gt;Parámetros!$D$5,G1067="",G1067=0)),Parámetros!$D$5-Parámetros!$B$5+1,
IF(AND(OR(F1067&lt;=Parámetros!$B$5,F1067=0,F1067=""),G1067&lt;=Parámetros!$D$5),IF(OR(G1067="",G1067=0),Parámetros!$D$5-Parámetros!$B$5+1,G1067-Parámetros!$B$5+1),
IF(AND(F1067&gt;Parámetros!$B$5,OR(G1067&gt;Parámetros!$D$5,G1067="",G1067=0)),Parámetros!$D$5-F1067+1,
IF(AND(F1067&gt;Parámetros!$B$5,G1067&lt;=Parámetros!$D$5),G1067-F1067+1))))),0)
-
IF(H1067=1,
COUNTIFS('Selección días no hábiles'!A:A,
IF(OR(F1067=0,F1067="",F1067&lt;Parámetros!$B$5),"&gt;="&amp;Parámetros!$B$5,"&gt;="&amp;Listas!F1067),
'Selección días no hábiles'!A:A,
IF(OR(G1067=0,G1067="",G1067&gt;=Parámetros!$D$5),"&lt;="&amp;Parámetros!$D$5,"&lt;="&amp;Listas!G1067),
'Selección días no hábiles'!C:C,"X"),0)</f>
        <v>43709</v>
      </c>
      <c r="K1067" s="113">
        <f>IF(I1067=1,
IF(AND(OR(F1067=0,F1067=""),OR(G1067=0,G1067="")),Parámetros!$D$8-Parámetros!$B$8+1,
IF(AND(F1067&lt;=Parámetros!$B$8,OR(G1067&gt;Parámetros!$D$8,G1067="",G1067=0)),Parámetros!$D$8-Parámetros!$B$8+1,
IF(AND(F1067&lt;=Parámetros!$B$8,G1067&lt;=Parámetros!$D$8),IF(OR(G1067="",G1067=0),Parámetros!$D$8-Parámetros!$B$8+1,G1067-Parámetros!$B$8+1),
IF(AND(F1067&gt;Parámetros!$B$8,OR(G1067&gt;Parámetros!$D$8,G1067="",G1067=0)),Parámetros!$D$8-F1067+1,
IF(AND(F1067&gt;Parámetros!$B$8,G1067&lt;=Parámetros!$D$8),G1067-F1067+1))))),0)
-
IF(I1067=1,
COUNTIFS('Selección días no hábiles'!A:A,
IF(OR(F1067=0,F1067="",F1067&lt;Parámetros!$B$8),"&gt;="&amp;Parámetros!$B$8,"&gt;="&amp;Listas!F1067),
'Selección días no hábiles'!A:A,
IF(OR(G1067=0,G1067="",G1067&gt;=Parámetros!$D$8),"&lt;="&amp;Parámetros!$D$8,"&lt;="&amp;Listas!G1067),
'Selección días no hábiles'!C:C,"X"),0)</f>
        <v>1</v>
      </c>
    </row>
    <row r="1068" spans="1:11">
      <c r="A1068" s="23"/>
      <c r="B1068" s="152">
        <v>34827753</v>
      </c>
      <c r="C1068" s="153" t="s">
        <v>1186</v>
      </c>
      <c r="D1068" s="153" t="s">
        <v>2204</v>
      </c>
      <c r="E1068" s="154" t="s">
        <v>229</v>
      </c>
      <c r="F1068" s="146">
        <v>0</v>
      </c>
      <c r="G1068" s="146">
        <v>0</v>
      </c>
      <c r="H1068" s="113">
        <f>+IF(AND(OR(F1068="",F1068=0),OR(G1068="",G1068=0)),1,IF(AND(OR(F1068&lt;=Parámetros!$B$5,F1068=0,F1068=""),OR(G1068&gt;Parámetros!$B$5,G1068="",G1068=0)),1,IF(AND(F1068&gt;Parámetros!$B$5,F1068&lt;=Parámetros!$D$5,OR(Listas!G1068&gt;Parámetros!$B$5,G1068="",G1068=0)),1,0)))</f>
        <v>1</v>
      </c>
      <c r="I1068" s="113">
        <f>+IF(AND(OR(F1068="",F1068=0),OR(G1068="",G1068=0)),1,IF(AND(OR(F1068&lt;=Parámetros!$B$8,F1068=0,F1068=""),OR(G1068&gt;Parámetros!$B$8,G1068="",G1068=0)),1,IF(AND(F1068&gt;Parámetros!$B$8,F1068&lt;=Parámetros!$D$8,OR(Listas!G1068&gt;Parámetros!$B$8,G1068="",G1068=0)),1,0)))</f>
        <v>1</v>
      </c>
      <c r="J1068" s="113">
        <f>IF(H1068=1,
IF(AND(OR(F1068=0,F1068=""),OR(G1068=0,G1068="")),Parámetros!$D$5-Parámetros!$B$5+1,
IF(AND(OR(F1068&lt;=Parámetros!$B$5,F1068=0,F1068=""),OR(G1068&gt;Parámetros!$D$5,G1068="",G1068=0)),Parámetros!$D$5-Parámetros!$B$5+1,
IF(AND(OR(F1068&lt;=Parámetros!$B$5,F1068=0,F1068=""),G1068&lt;=Parámetros!$D$5),IF(OR(G1068="",G1068=0),Parámetros!$D$5-Parámetros!$B$5+1,G1068-Parámetros!$B$5+1),
IF(AND(F1068&gt;Parámetros!$B$5,OR(G1068&gt;Parámetros!$D$5,G1068="",G1068=0)),Parámetros!$D$5-F1068+1,
IF(AND(F1068&gt;Parámetros!$B$5,G1068&lt;=Parámetros!$D$5),G1068-F1068+1))))),0)
-
IF(H1068=1,
COUNTIFS('Selección días no hábiles'!A:A,
IF(OR(F1068=0,F1068="",F1068&lt;Parámetros!$B$5),"&gt;="&amp;Parámetros!$B$5,"&gt;="&amp;Listas!F1068),
'Selección días no hábiles'!A:A,
IF(OR(G1068=0,G1068="",G1068&gt;=Parámetros!$D$5),"&lt;="&amp;Parámetros!$D$5,"&lt;="&amp;Listas!G1068),
'Selección días no hábiles'!C:C,"X"),0)</f>
        <v>43709</v>
      </c>
      <c r="K1068" s="113">
        <f>IF(I1068=1,
IF(AND(OR(F1068=0,F1068=""),OR(G1068=0,G1068="")),Parámetros!$D$8-Parámetros!$B$8+1,
IF(AND(F1068&lt;=Parámetros!$B$8,OR(G1068&gt;Parámetros!$D$8,G1068="",G1068=0)),Parámetros!$D$8-Parámetros!$B$8+1,
IF(AND(F1068&lt;=Parámetros!$B$8,G1068&lt;=Parámetros!$D$8),IF(OR(G1068="",G1068=0),Parámetros!$D$8-Parámetros!$B$8+1,G1068-Parámetros!$B$8+1),
IF(AND(F1068&gt;Parámetros!$B$8,OR(G1068&gt;Parámetros!$D$8,G1068="",G1068=0)),Parámetros!$D$8-F1068+1,
IF(AND(F1068&gt;Parámetros!$B$8,G1068&lt;=Parámetros!$D$8),G1068-F1068+1))))),0)
-
IF(I1068=1,
COUNTIFS('Selección días no hábiles'!A:A,
IF(OR(F1068=0,F1068="",F1068&lt;Parámetros!$B$8),"&gt;="&amp;Parámetros!$B$8,"&gt;="&amp;Listas!F1068),
'Selección días no hábiles'!A:A,
IF(OR(G1068=0,G1068="",G1068&gt;=Parámetros!$D$8),"&lt;="&amp;Parámetros!$D$8,"&lt;="&amp;Listas!G1068),
'Selección días no hábiles'!C:C,"X"),0)</f>
        <v>1</v>
      </c>
    </row>
    <row r="1069" spans="1:11">
      <c r="A1069" s="23"/>
      <c r="B1069" s="152">
        <v>17222200</v>
      </c>
      <c r="C1069" s="153" t="s">
        <v>1187</v>
      </c>
      <c r="D1069" s="153" t="s">
        <v>2205</v>
      </c>
      <c r="E1069" s="154" t="s">
        <v>229</v>
      </c>
      <c r="F1069" s="146">
        <v>0</v>
      </c>
      <c r="G1069" s="146">
        <v>0</v>
      </c>
      <c r="H1069" s="113">
        <f>+IF(AND(OR(F1069="",F1069=0),OR(G1069="",G1069=0)),1,IF(AND(OR(F1069&lt;=Parámetros!$B$5,F1069=0,F1069=""),OR(G1069&gt;Parámetros!$B$5,G1069="",G1069=0)),1,IF(AND(F1069&gt;Parámetros!$B$5,F1069&lt;=Parámetros!$D$5,OR(Listas!G1069&gt;Parámetros!$B$5,G1069="",G1069=0)),1,0)))</f>
        <v>1</v>
      </c>
      <c r="I1069" s="113">
        <f>+IF(AND(OR(F1069="",F1069=0),OR(G1069="",G1069=0)),1,IF(AND(OR(F1069&lt;=Parámetros!$B$8,F1069=0,F1069=""),OR(G1069&gt;Parámetros!$B$8,G1069="",G1069=0)),1,IF(AND(F1069&gt;Parámetros!$B$8,F1069&lt;=Parámetros!$D$8,OR(Listas!G1069&gt;Parámetros!$B$8,G1069="",G1069=0)),1,0)))</f>
        <v>1</v>
      </c>
      <c r="J1069" s="113">
        <f>IF(H1069=1,
IF(AND(OR(F1069=0,F1069=""),OR(G1069=0,G1069="")),Parámetros!$D$5-Parámetros!$B$5+1,
IF(AND(OR(F1069&lt;=Parámetros!$B$5,F1069=0,F1069=""),OR(G1069&gt;Parámetros!$D$5,G1069="",G1069=0)),Parámetros!$D$5-Parámetros!$B$5+1,
IF(AND(OR(F1069&lt;=Parámetros!$B$5,F1069=0,F1069=""),G1069&lt;=Parámetros!$D$5),IF(OR(G1069="",G1069=0),Parámetros!$D$5-Parámetros!$B$5+1,G1069-Parámetros!$B$5+1),
IF(AND(F1069&gt;Parámetros!$B$5,OR(G1069&gt;Parámetros!$D$5,G1069="",G1069=0)),Parámetros!$D$5-F1069+1,
IF(AND(F1069&gt;Parámetros!$B$5,G1069&lt;=Parámetros!$D$5),G1069-F1069+1))))),0)
-
IF(H1069=1,
COUNTIFS('Selección días no hábiles'!A:A,
IF(OR(F1069=0,F1069="",F1069&lt;Parámetros!$B$5),"&gt;="&amp;Parámetros!$B$5,"&gt;="&amp;Listas!F1069),
'Selección días no hábiles'!A:A,
IF(OR(G1069=0,G1069="",G1069&gt;=Parámetros!$D$5),"&lt;="&amp;Parámetros!$D$5,"&lt;="&amp;Listas!G1069),
'Selección días no hábiles'!C:C,"X"),0)</f>
        <v>43709</v>
      </c>
      <c r="K1069" s="113">
        <f>IF(I1069=1,
IF(AND(OR(F1069=0,F1069=""),OR(G1069=0,G1069="")),Parámetros!$D$8-Parámetros!$B$8+1,
IF(AND(F1069&lt;=Parámetros!$B$8,OR(G1069&gt;Parámetros!$D$8,G1069="",G1069=0)),Parámetros!$D$8-Parámetros!$B$8+1,
IF(AND(F1069&lt;=Parámetros!$B$8,G1069&lt;=Parámetros!$D$8),IF(OR(G1069="",G1069=0),Parámetros!$D$8-Parámetros!$B$8+1,G1069-Parámetros!$B$8+1),
IF(AND(F1069&gt;Parámetros!$B$8,OR(G1069&gt;Parámetros!$D$8,G1069="",G1069=0)),Parámetros!$D$8-F1069+1,
IF(AND(F1069&gt;Parámetros!$B$8,G1069&lt;=Parámetros!$D$8),G1069-F1069+1))))),0)
-
IF(I1069=1,
COUNTIFS('Selección días no hábiles'!A:A,
IF(OR(F1069=0,F1069="",F1069&lt;Parámetros!$B$8),"&gt;="&amp;Parámetros!$B$8,"&gt;="&amp;Listas!F1069),
'Selección días no hábiles'!A:A,
IF(OR(G1069=0,G1069="",G1069&gt;=Parámetros!$D$8),"&lt;="&amp;Parámetros!$D$8,"&lt;="&amp;Listas!G1069),
'Selección días no hábiles'!C:C,"X"),0)</f>
        <v>1</v>
      </c>
    </row>
    <row r="1070" spans="1:11">
      <c r="A1070" s="23"/>
      <c r="B1070" s="152">
        <v>31232440</v>
      </c>
      <c r="C1070" s="153" t="s">
        <v>1188</v>
      </c>
      <c r="D1070" s="153" t="s">
        <v>1863</v>
      </c>
      <c r="E1070" s="154" t="s">
        <v>229</v>
      </c>
      <c r="F1070" s="146">
        <v>0</v>
      </c>
      <c r="G1070" s="146">
        <v>0</v>
      </c>
      <c r="H1070" s="113">
        <f>+IF(AND(OR(F1070="",F1070=0),OR(G1070="",G1070=0)),1,IF(AND(OR(F1070&lt;=Parámetros!$B$5,F1070=0,F1070=""),OR(G1070&gt;Parámetros!$B$5,G1070="",G1070=0)),1,IF(AND(F1070&gt;Parámetros!$B$5,F1070&lt;=Parámetros!$D$5,OR(Listas!G1070&gt;Parámetros!$B$5,G1070="",G1070=0)),1,0)))</f>
        <v>1</v>
      </c>
      <c r="I1070" s="113">
        <f>+IF(AND(OR(F1070="",F1070=0),OR(G1070="",G1070=0)),1,IF(AND(OR(F1070&lt;=Parámetros!$B$8,F1070=0,F1070=""),OR(G1070&gt;Parámetros!$B$8,G1070="",G1070=0)),1,IF(AND(F1070&gt;Parámetros!$B$8,F1070&lt;=Parámetros!$D$8,OR(Listas!G1070&gt;Parámetros!$B$8,G1070="",G1070=0)),1,0)))</f>
        <v>1</v>
      </c>
      <c r="J1070" s="113">
        <f>IF(H1070=1,
IF(AND(OR(F1070=0,F1070=""),OR(G1070=0,G1070="")),Parámetros!$D$5-Parámetros!$B$5+1,
IF(AND(OR(F1070&lt;=Parámetros!$B$5,F1070=0,F1070=""),OR(G1070&gt;Parámetros!$D$5,G1070="",G1070=0)),Parámetros!$D$5-Parámetros!$B$5+1,
IF(AND(OR(F1070&lt;=Parámetros!$B$5,F1070=0,F1070=""),G1070&lt;=Parámetros!$D$5),IF(OR(G1070="",G1070=0),Parámetros!$D$5-Parámetros!$B$5+1,G1070-Parámetros!$B$5+1),
IF(AND(F1070&gt;Parámetros!$B$5,OR(G1070&gt;Parámetros!$D$5,G1070="",G1070=0)),Parámetros!$D$5-F1070+1,
IF(AND(F1070&gt;Parámetros!$B$5,G1070&lt;=Parámetros!$D$5),G1070-F1070+1))))),0)
-
IF(H1070=1,
COUNTIFS('Selección días no hábiles'!A:A,
IF(OR(F1070=0,F1070="",F1070&lt;Parámetros!$B$5),"&gt;="&amp;Parámetros!$B$5,"&gt;="&amp;Listas!F1070),
'Selección días no hábiles'!A:A,
IF(OR(G1070=0,G1070="",G1070&gt;=Parámetros!$D$5),"&lt;="&amp;Parámetros!$D$5,"&lt;="&amp;Listas!G1070),
'Selección días no hábiles'!C:C,"X"),0)</f>
        <v>43709</v>
      </c>
      <c r="K1070" s="113">
        <f>IF(I1070=1,
IF(AND(OR(F1070=0,F1070=""),OR(G1070=0,G1070="")),Parámetros!$D$8-Parámetros!$B$8+1,
IF(AND(F1070&lt;=Parámetros!$B$8,OR(G1070&gt;Parámetros!$D$8,G1070="",G1070=0)),Parámetros!$D$8-Parámetros!$B$8+1,
IF(AND(F1070&lt;=Parámetros!$B$8,G1070&lt;=Parámetros!$D$8),IF(OR(G1070="",G1070=0),Parámetros!$D$8-Parámetros!$B$8+1,G1070-Parámetros!$B$8+1),
IF(AND(F1070&gt;Parámetros!$B$8,OR(G1070&gt;Parámetros!$D$8,G1070="",G1070=0)),Parámetros!$D$8-F1070+1,
IF(AND(F1070&gt;Parámetros!$B$8,G1070&lt;=Parámetros!$D$8),G1070-F1070+1))))),0)
-
IF(I1070=1,
COUNTIFS('Selección días no hábiles'!A:A,
IF(OR(F1070=0,F1070="",F1070&lt;Parámetros!$B$8),"&gt;="&amp;Parámetros!$B$8,"&gt;="&amp;Listas!F1070),
'Selección días no hábiles'!A:A,
IF(OR(G1070=0,G1070="",G1070&gt;=Parámetros!$D$8),"&lt;="&amp;Parámetros!$D$8,"&lt;="&amp;Listas!G1070),
'Selección días no hábiles'!C:C,"X"),0)</f>
        <v>1</v>
      </c>
    </row>
    <row r="1071" spans="1:11">
      <c r="A1071" s="23"/>
      <c r="B1071" s="152">
        <v>11085588</v>
      </c>
      <c r="C1071" s="153" t="s">
        <v>894</v>
      </c>
      <c r="D1071" s="153" t="s">
        <v>2206</v>
      </c>
      <c r="E1071" s="154" t="s">
        <v>229</v>
      </c>
      <c r="F1071" s="146">
        <v>0</v>
      </c>
      <c r="G1071" s="146">
        <v>0</v>
      </c>
      <c r="H1071" s="113">
        <f>+IF(AND(OR(F1071="",F1071=0),OR(G1071="",G1071=0)),1,IF(AND(OR(F1071&lt;=Parámetros!$B$5,F1071=0,F1071=""),OR(G1071&gt;Parámetros!$B$5,G1071="",G1071=0)),1,IF(AND(F1071&gt;Parámetros!$B$5,F1071&lt;=Parámetros!$D$5,OR(Listas!G1071&gt;Parámetros!$B$5,G1071="",G1071=0)),1,0)))</f>
        <v>1</v>
      </c>
      <c r="I1071" s="113">
        <f>+IF(AND(OR(F1071="",F1071=0),OR(G1071="",G1071=0)),1,IF(AND(OR(F1071&lt;=Parámetros!$B$8,F1071=0,F1071=""),OR(G1071&gt;Parámetros!$B$8,G1071="",G1071=0)),1,IF(AND(F1071&gt;Parámetros!$B$8,F1071&lt;=Parámetros!$D$8,OR(Listas!G1071&gt;Parámetros!$B$8,G1071="",G1071=0)),1,0)))</f>
        <v>1</v>
      </c>
      <c r="J1071" s="113">
        <f>IF(H1071=1,
IF(AND(OR(F1071=0,F1071=""),OR(G1071=0,G1071="")),Parámetros!$D$5-Parámetros!$B$5+1,
IF(AND(OR(F1071&lt;=Parámetros!$B$5,F1071=0,F1071=""),OR(G1071&gt;Parámetros!$D$5,G1071="",G1071=0)),Parámetros!$D$5-Parámetros!$B$5+1,
IF(AND(OR(F1071&lt;=Parámetros!$B$5,F1071=0,F1071=""),G1071&lt;=Parámetros!$D$5),IF(OR(G1071="",G1071=0),Parámetros!$D$5-Parámetros!$B$5+1,G1071-Parámetros!$B$5+1),
IF(AND(F1071&gt;Parámetros!$B$5,OR(G1071&gt;Parámetros!$D$5,G1071="",G1071=0)),Parámetros!$D$5-F1071+1,
IF(AND(F1071&gt;Parámetros!$B$5,G1071&lt;=Parámetros!$D$5),G1071-F1071+1))))),0)
-
IF(H1071=1,
COUNTIFS('Selección días no hábiles'!A:A,
IF(OR(F1071=0,F1071="",F1071&lt;Parámetros!$B$5),"&gt;="&amp;Parámetros!$B$5,"&gt;="&amp;Listas!F1071),
'Selección días no hábiles'!A:A,
IF(OR(G1071=0,G1071="",G1071&gt;=Parámetros!$D$5),"&lt;="&amp;Parámetros!$D$5,"&lt;="&amp;Listas!G1071),
'Selección días no hábiles'!C:C,"X"),0)</f>
        <v>43709</v>
      </c>
      <c r="K1071" s="113">
        <f>IF(I1071=1,
IF(AND(OR(F1071=0,F1071=""),OR(G1071=0,G1071="")),Parámetros!$D$8-Parámetros!$B$8+1,
IF(AND(F1071&lt;=Parámetros!$B$8,OR(G1071&gt;Parámetros!$D$8,G1071="",G1071=0)),Parámetros!$D$8-Parámetros!$B$8+1,
IF(AND(F1071&lt;=Parámetros!$B$8,G1071&lt;=Parámetros!$D$8),IF(OR(G1071="",G1071=0),Parámetros!$D$8-Parámetros!$B$8+1,G1071-Parámetros!$B$8+1),
IF(AND(F1071&gt;Parámetros!$B$8,OR(G1071&gt;Parámetros!$D$8,G1071="",G1071=0)),Parámetros!$D$8-F1071+1,
IF(AND(F1071&gt;Parámetros!$B$8,G1071&lt;=Parámetros!$D$8),G1071-F1071+1))))),0)
-
IF(I1071=1,
COUNTIFS('Selección días no hábiles'!A:A,
IF(OR(F1071=0,F1071="",F1071&lt;Parámetros!$B$8),"&gt;="&amp;Parámetros!$B$8,"&gt;="&amp;Listas!F1071),
'Selección días no hábiles'!A:A,
IF(OR(G1071=0,G1071="",G1071&gt;=Parámetros!$D$8),"&lt;="&amp;Parámetros!$D$8,"&lt;="&amp;Listas!G1071),
'Selección días no hábiles'!C:C,"X"),0)</f>
        <v>1</v>
      </c>
    </row>
    <row r="1072" spans="1:11">
      <c r="A1072" s="23"/>
      <c r="B1072" s="152">
        <v>30556982</v>
      </c>
      <c r="C1072" s="153" t="s">
        <v>1189</v>
      </c>
      <c r="D1072" s="153" t="s">
        <v>2207</v>
      </c>
      <c r="E1072" s="154" t="s">
        <v>229</v>
      </c>
      <c r="F1072" s="146">
        <v>0</v>
      </c>
      <c r="G1072" s="146">
        <v>0</v>
      </c>
      <c r="H1072" s="113">
        <f>+IF(AND(OR(F1072="",F1072=0),OR(G1072="",G1072=0)),1,IF(AND(OR(F1072&lt;=Parámetros!$B$5,F1072=0,F1072=""),OR(G1072&gt;Parámetros!$B$5,G1072="",G1072=0)),1,IF(AND(F1072&gt;Parámetros!$B$5,F1072&lt;=Parámetros!$D$5,OR(Listas!G1072&gt;Parámetros!$B$5,G1072="",G1072=0)),1,0)))</f>
        <v>1</v>
      </c>
      <c r="I1072" s="113">
        <f>+IF(AND(OR(F1072="",F1072=0),OR(G1072="",G1072=0)),1,IF(AND(OR(F1072&lt;=Parámetros!$B$8,F1072=0,F1072=""),OR(G1072&gt;Parámetros!$B$8,G1072="",G1072=0)),1,IF(AND(F1072&gt;Parámetros!$B$8,F1072&lt;=Parámetros!$D$8,OR(Listas!G1072&gt;Parámetros!$B$8,G1072="",G1072=0)),1,0)))</f>
        <v>1</v>
      </c>
      <c r="J1072" s="113">
        <f>IF(H1072=1,
IF(AND(OR(F1072=0,F1072=""),OR(G1072=0,G1072="")),Parámetros!$D$5-Parámetros!$B$5+1,
IF(AND(OR(F1072&lt;=Parámetros!$B$5,F1072=0,F1072=""),OR(G1072&gt;Parámetros!$D$5,G1072="",G1072=0)),Parámetros!$D$5-Parámetros!$B$5+1,
IF(AND(OR(F1072&lt;=Parámetros!$B$5,F1072=0,F1072=""),G1072&lt;=Parámetros!$D$5),IF(OR(G1072="",G1072=0),Parámetros!$D$5-Parámetros!$B$5+1,G1072-Parámetros!$B$5+1),
IF(AND(F1072&gt;Parámetros!$B$5,OR(G1072&gt;Parámetros!$D$5,G1072="",G1072=0)),Parámetros!$D$5-F1072+1,
IF(AND(F1072&gt;Parámetros!$B$5,G1072&lt;=Parámetros!$D$5),G1072-F1072+1))))),0)
-
IF(H1072=1,
COUNTIFS('Selección días no hábiles'!A:A,
IF(OR(F1072=0,F1072="",F1072&lt;Parámetros!$B$5),"&gt;="&amp;Parámetros!$B$5,"&gt;="&amp;Listas!F1072),
'Selección días no hábiles'!A:A,
IF(OR(G1072=0,G1072="",G1072&gt;=Parámetros!$D$5),"&lt;="&amp;Parámetros!$D$5,"&lt;="&amp;Listas!G1072),
'Selección días no hábiles'!C:C,"X"),0)</f>
        <v>43709</v>
      </c>
      <c r="K1072" s="113">
        <f>IF(I1072=1,
IF(AND(OR(F1072=0,F1072=""),OR(G1072=0,G1072="")),Parámetros!$D$8-Parámetros!$B$8+1,
IF(AND(F1072&lt;=Parámetros!$B$8,OR(G1072&gt;Parámetros!$D$8,G1072="",G1072=0)),Parámetros!$D$8-Parámetros!$B$8+1,
IF(AND(F1072&lt;=Parámetros!$B$8,G1072&lt;=Parámetros!$D$8),IF(OR(G1072="",G1072=0),Parámetros!$D$8-Parámetros!$B$8+1,G1072-Parámetros!$B$8+1),
IF(AND(F1072&gt;Parámetros!$B$8,OR(G1072&gt;Parámetros!$D$8,G1072="",G1072=0)),Parámetros!$D$8-F1072+1,
IF(AND(F1072&gt;Parámetros!$B$8,G1072&lt;=Parámetros!$D$8),G1072-F1072+1))))),0)
-
IF(I1072=1,
COUNTIFS('Selección días no hábiles'!A:A,
IF(OR(F1072=0,F1072="",F1072&lt;Parámetros!$B$8),"&gt;="&amp;Parámetros!$B$8,"&gt;="&amp;Listas!F1072),
'Selección días no hábiles'!A:A,
IF(OR(G1072=0,G1072="",G1072&gt;=Parámetros!$D$8),"&lt;="&amp;Parámetros!$D$8,"&lt;="&amp;Listas!G1072),
'Selección días no hábiles'!C:C,"X"),0)</f>
        <v>1</v>
      </c>
    </row>
    <row r="1073" spans="1:11">
      <c r="A1073" s="23"/>
      <c r="B1073" s="152">
        <v>32405552</v>
      </c>
      <c r="C1073" s="153" t="s">
        <v>1190</v>
      </c>
      <c r="D1073" s="153" t="s">
        <v>2208</v>
      </c>
      <c r="E1073" s="154" t="s">
        <v>229</v>
      </c>
      <c r="F1073" s="146">
        <v>0</v>
      </c>
      <c r="G1073" s="146">
        <v>0</v>
      </c>
      <c r="H1073" s="113">
        <f>+IF(AND(OR(F1073="",F1073=0),OR(G1073="",G1073=0)),1,IF(AND(OR(F1073&lt;=Parámetros!$B$5,F1073=0,F1073=""),OR(G1073&gt;Parámetros!$B$5,G1073="",G1073=0)),1,IF(AND(F1073&gt;Parámetros!$B$5,F1073&lt;=Parámetros!$D$5,OR(Listas!G1073&gt;Parámetros!$B$5,G1073="",G1073=0)),1,0)))</f>
        <v>1</v>
      </c>
      <c r="I1073" s="113">
        <f>+IF(AND(OR(F1073="",F1073=0),OR(G1073="",G1073=0)),1,IF(AND(OR(F1073&lt;=Parámetros!$B$8,F1073=0,F1073=""),OR(G1073&gt;Parámetros!$B$8,G1073="",G1073=0)),1,IF(AND(F1073&gt;Parámetros!$B$8,F1073&lt;=Parámetros!$D$8,OR(Listas!G1073&gt;Parámetros!$B$8,G1073="",G1073=0)),1,0)))</f>
        <v>1</v>
      </c>
      <c r="J1073" s="113">
        <f>IF(H1073=1,
IF(AND(OR(F1073=0,F1073=""),OR(G1073=0,G1073="")),Parámetros!$D$5-Parámetros!$B$5+1,
IF(AND(OR(F1073&lt;=Parámetros!$B$5,F1073=0,F1073=""),OR(G1073&gt;Parámetros!$D$5,G1073="",G1073=0)),Parámetros!$D$5-Parámetros!$B$5+1,
IF(AND(OR(F1073&lt;=Parámetros!$B$5,F1073=0,F1073=""),G1073&lt;=Parámetros!$D$5),IF(OR(G1073="",G1073=0),Parámetros!$D$5-Parámetros!$B$5+1,G1073-Parámetros!$B$5+1),
IF(AND(F1073&gt;Parámetros!$B$5,OR(G1073&gt;Parámetros!$D$5,G1073="",G1073=0)),Parámetros!$D$5-F1073+1,
IF(AND(F1073&gt;Parámetros!$B$5,G1073&lt;=Parámetros!$D$5),G1073-F1073+1))))),0)
-
IF(H1073=1,
COUNTIFS('Selección días no hábiles'!A:A,
IF(OR(F1073=0,F1073="",F1073&lt;Parámetros!$B$5),"&gt;="&amp;Parámetros!$B$5,"&gt;="&amp;Listas!F1073),
'Selección días no hábiles'!A:A,
IF(OR(G1073=0,G1073="",G1073&gt;=Parámetros!$D$5),"&lt;="&amp;Parámetros!$D$5,"&lt;="&amp;Listas!G1073),
'Selección días no hábiles'!C:C,"X"),0)</f>
        <v>43709</v>
      </c>
      <c r="K1073" s="113">
        <f>IF(I1073=1,
IF(AND(OR(F1073=0,F1073=""),OR(G1073=0,G1073="")),Parámetros!$D$8-Parámetros!$B$8+1,
IF(AND(F1073&lt;=Parámetros!$B$8,OR(G1073&gt;Parámetros!$D$8,G1073="",G1073=0)),Parámetros!$D$8-Parámetros!$B$8+1,
IF(AND(F1073&lt;=Parámetros!$B$8,G1073&lt;=Parámetros!$D$8),IF(OR(G1073="",G1073=0),Parámetros!$D$8-Parámetros!$B$8+1,G1073-Parámetros!$B$8+1),
IF(AND(F1073&gt;Parámetros!$B$8,OR(G1073&gt;Parámetros!$D$8,G1073="",G1073=0)),Parámetros!$D$8-F1073+1,
IF(AND(F1073&gt;Parámetros!$B$8,G1073&lt;=Parámetros!$D$8),G1073-F1073+1))))),0)
-
IF(I1073=1,
COUNTIFS('Selección días no hábiles'!A:A,
IF(OR(F1073=0,F1073="",F1073&lt;Parámetros!$B$8),"&gt;="&amp;Parámetros!$B$8,"&gt;="&amp;Listas!F1073),
'Selección días no hábiles'!A:A,
IF(OR(G1073=0,G1073="",G1073&gt;=Parámetros!$D$8),"&lt;="&amp;Parámetros!$D$8,"&lt;="&amp;Listas!G1073),
'Selección días no hábiles'!C:C,"X"),0)</f>
        <v>1</v>
      </c>
    </row>
    <row r="1074" spans="1:11">
      <c r="A1074" s="23"/>
      <c r="B1074" s="152">
        <v>31272825</v>
      </c>
      <c r="C1074" s="153" t="s">
        <v>1191</v>
      </c>
      <c r="D1074" s="153" t="s">
        <v>1417</v>
      </c>
      <c r="E1074" s="154" t="s">
        <v>229</v>
      </c>
      <c r="F1074" s="146">
        <v>0</v>
      </c>
      <c r="G1074" s="146">
        <v>0</v>
      </c>
      <c r="H1074" s="113">
        <f>+IF(AND(OR(F1074="",F1074=0),OR(G1074="",G1074=0)),1,IF(AND(OR(F1074&lt;=Parámetros!$B$5,F1074=0,F1074=""),OR(G1074&gt;Parámetros!$B$5,G1074="",G1074=0)),1,IF(AND(F1074&gt;Parámetros!$B$5,F1074&lt;=Parámetros!$D$5,OR(Listas!G1074&gt;Parámetros!$B$5,G1074="",G1074=0)),1,0)))</f>
        <v>1</v>
      </c>
      <c r="I1074" s="113">
        <f>+IF(AND(OR(F1074="",F1074=0),OR(G1074="",G1074=0)),1,IF(AND(OR(F1074&lt;=Parámetros!$B$8,F1074=0,F1074=""),OR(G1074&gt;Parámetros!$B$8,G1074="",G1074=0)),1,IF(AND(F1074&gt;Parámetros!$B$8,F1074&lt;=Parámetros!$D$8,OR(Listas!G1074&gt;Parámetros!$B$8,G1074="",G1074=0)),1,0)))</f>
        <v>1</v>
      </c>
      <c r="J1074" s="113">
        <f>IF(H1074=1,
IF(AND(OR(F1074=0,F1074=""),OR(G1074=0,G1074="")),Parámetros!$D$5-Parámetros!$B$5+1,
IF(AND(OR(F1074&lt;=Parámetros!$B$5,F1074=0,F1074=""),OR(G1074&gt;Parámetros!$D$5,G1074="",G1074=0)),Parámetros!$D$5-Parámetros!$B$5+1,
IF(AND(OR(F1074&lt;=Parámetros!$B$5,F1074=0,F1074=""),G1074&lt;=Parámetros!$D$5),IF(OR(G1074="",G1074=0),Parámetros!$D$5-Parámetros!$B$5+1,G1074-Parámetros!$B$5+1),
IF(AND(F1074&gt;Parámetros!$B$5,OR(G1074&gt;Parámetros!$D$5,G1074="",G1074=0)),Parámetros!$D$5-F1074+1,
IF(AND(F1074&gt;Parámetros!$B$5,G1074&lt;=Parámetros!$D$5),G1074-F1074+1))))),0)
-
IF(H1074=1,
COUNTIFS('Selección días no hábiles'!A:A,
IF(OR(F1074=0,F1074="",F1074&lt;Parámetros!$B$5),"&gt;="&amp;Parámetros!$B$5,"&gt;="&amp;Listas!F1074),
'Selección días no hábiles'!A:A,
IF(OR(G1074=0,G1074="",G1074&gt;=Parámetros!$D$5),"&lt;="&amp;Parámetros!$D$5,"&lt;="&amp;Listas!G1074),
'Selección días no hábiles'!C:C,"X"),0)</f>
        <v>43709</v>
      </c>
      <c r="K1074" s="113">
        <f>IF(I1074=1,
IF(AND(OR(F1074=0,F1074=""),OR(G1074=0,G1074="")),Parámetros!$D$8-Parámetros!$B$8+1,
IF(AND(F1074&lt;=Parámetros!$B$8,OR(G1074&gt;Parámetros!$D$8,G1074="",G1074=0)),Parámetros!$D$8-Parámetros!$B$8+1,
IF(AND(F1074&lt;=Parámetros!$B$8,G1074&lt;=Parámetros!$D$8),IF(OR(G1074="",G1074=0),Parámetros!$D$8-Parámetros!$B$8+1,G1074-Parámetros!$B$8+1),
IF(AND(F1074&gt;Parámetros!$B$8,OR(G1074&gt;Parámetros!$D$8,G1074="",G1074=0)),Parámetros!$D$8-F1074+1,
IF(AND(F1074&gt;Parámetros!$B$8,G1074&lt;=Parámetros!$D$8),G1074-F1074+1))))),0)
-
IF(I1074=1,
COUNTIFS('Selección días no hábiles'!A:A,
IF(OR(F1074=0,F1074="",F1074&lt;Parámetros!$B$8),"&gt;="&amp;Parámetros!$B$8,"&gt;="&amp;Listas!F1074),
'Selección días no hábiles'!A:A,
IF(OR(G1074=0,G1074="",G1074&gt;=Parámetros!$D$8),"&lt;="&amp;Parámetros!$D$8,"&lt;="&amp;Listas!G1074),
'Selección días no hábiles'!C:C,"X"),0)</f>
        <v>1</v>
      </c>
    </row>
    <row r="1075" spans="1:11">
      <c r="A1075" s="23"/>
      <c r="B1075" s="152">
        <v>25329112</v>
      </c>
      <c r="C1075" s="153" t="s">
        <v>1192</v>
      </c>
      <c r="D1075" s="153" t="s">
        <v>1636</v>
      </c>
      <c r="E1075" s="154" t="s">
        <v>229</v>
      </c>
      <c r="F1075" s="146">
        <v>0</v>
      </c>
      <c r="G1075" s="146">
        <v>0</v>
      </c>
      <c r="H1075" s="113">
        <f>+IF(AND(OR(F1075="",F1075=0),OR(G1075="",G1075=0)),1,IF(AND(OR(F1075&lt;=Parámetros!$B$5,F1075=0,F1075=""),OR(G1075&gt;Parámetros!$B$5,G1075="",G1075=0)),1,IF(AND(F1075&gt;Parámetros!$B$5,F1075&lt;=Parámetros!$D$5,OR(Listas!G1075&gt;Parámetros!$B$5,G1075="",G1075=0)),1,0)))</f>
        <v>1</v>
      </c>
      <c r="I1075" s="113">
        <f>+IF(AND(OR(F1075="",F1075=0),OR(G1075="",G1075=0)),1,IF(AND(OR(F1075&lt;=Parámetros!$B$8,F1075=0,F1075=""),OR(G1075&gt;Parámetros!$B$8,G1075="",G1075=0)),1,IF(AND(F1075&gt;Parámetros!$B$8,F1075&lt;=Parámetros!$D$8,OR(Listas!G1075&gt;Parámetros!$B$8,G1075="",G1075=0)),1,0)))</f>
        <v>1</v>
      </c>
      <c r="J1075" s="113">
        <f>IF(H1075=1,
IF(AND(OR(F1075=0,F1075=""),OR(G1075=0,G1075="")),Parámetros!$D$5-Parámetros!$B$5+1,
IF(AND(OR(F1075&lt;=Parámetros!$B$5,F1075=0,F1075=""),OR(G1075&gt;Parámetros!$D$5,G1075="",G1075=0)),Parámetros!$D$5-Parámetros!$B$5+1,
IF(AND(OR(F1075&lt;=Parámetros!$B$5,F1075=0,F1075=""),G1075&lt;=Parámetros!$D$5),IF(OR(G1075="",G1075=0),Parámetros!$D$5-Parámetros!$B$5+1,G1075-Parámetros!$B$5+1),
IF(AND(F1075&gt;Parámetros!$B$5,OR(G1075&gt;Parámetros!$D$5,G1075="",G1075=0)),Parámetros!$D$5-F1075+1,
IF(AND(F1075&gt;Parámetros!$B$5,G1075&lt;=Parámetros!$D$5),G1075-F1075+1))))),0)
-
IF(H1075=1,
COUNTIFS('Selección días no hábiles'!A:A,
IF(OR(F1075=0,F1075="",F1075&lt;Parámetros!$B$5),"&gt;="&amp;Parámetros!$B$5,"&gt;="&amp;Listas!F1075),
'Selección días no hábiles'!A:A,
IF(OR(G1075=0,G1075="",G1075&gt;=Parámetros!$D$5),"&lt;="&amp;Parámetros!$D$5,"&lt;="&amp;Listas!G1075),
'Selección días no hábiles'!C:C,"X"),0)</f>
        <v>43709</v>
      </c>
      <c r="K1075" s="113">
        <f>IF(I1075=1,
IF(AND(OR(F1075=0,F1075=""),OR(G1075=0,G1075="")),Parámetros!$D$8-Parámetros!$B$8+1,
IF(AND(F1075&lt;=Parámetros!$B$8,OR(G1075&gt;Parámetros!$D$8,G1075="",G1075=0)),Parámetros!$D$8-Parámetros!$B$8+1,
IF(AND(F1075&lt;=Parámetros!$B$8,G1075&lt;=Parámetros!$D$8),IF(OR(G1075="",G1075=0),Parámetros!$D$8-Parámetros!$B$8+1,G1075-Parámetros!$B$8+1),
IF(AND(F1075&gt;Parámetros!$B$8,OR(G1075&gt;Parámetros!$D$8,G1075="",G1075=0)),Parámetros!$D$8-F1075+1,
IF(AND(F1075&gt;Parámetros!$B$8,G1075&lt;=Parámetros!$D$8),G1075-F1075+1))))),0)
-
IF(I1075=1,
COUNTIFS('Selección días no hábiles'!A:A,
IF(OR(F1075=0,F1075="",F1075&lt;Parámetros!$B$8),"&gt;="&amp;Parámetros!$B$8,"&gt;="&amp;Listas!F1075),
'Selección días no hábiles'!A:A,
IF(OR(G1075=0,G1075="",G1075&gt;=Parámetros!$D$8),"&lt;="&amp;Parámetros!$D$8,"&lt;="&amp;Listas!G1075),
'Selección días no hábiles'!C:C,"X"),0)</f>
        <v>1</v>
      </c>
    </row>
    <row r="1076" spans="1:11">
      <c r="A1076" s="23"/>
      <c r="B1076" s="152">
        <v>34743686</v>
      </c>
      <c r="C1076" s="153" t="s">
        <v>1193</v>
      </c>
      <c r="D1076" s="153" t="s">
        <v>2209</v>
      </c>
      <c r="E1076" s="154" t="s">
        <v>229</v>
      </c>
      <c r="F1076" s="146">
        <v>0</v>
      </c>
      <c r="G1076" s="146">
        <v>0</v>
      </c>
      <c r="H1076" s="113">
        <f>+IF(AND(OR(F1076="",F1076=0),OR(G1076="",G1076=0)),1,IF(AND(OR(F1076&lt;=Parámetros!$B$5,F1076=0,F1076=""),OR(G1076&gt;Parámetros!$B$5,G1076="",G1076=0)),1,IF(AND(F1076&gt;Parámetros!$B$5,F1076&lt;=Parámetros!$D$5,OR(Listas!G1076&gt;Parámetros!$B$5,G1076="",G1076=0)),1,0)))</f>
        <v>1</v>
      </c>
      <c r="I1076" s="113">
        <f>+IF(AND(OR(F1076="",F1076=0),OR(G1076="",G1076=0)),1,IF(AND(OR(F1076&lt;=Parámetros!$B$8,F1076=0,F1076=""),OR(G1076&gt;Parámetros!$B$8,G1076="",G1076=0)),1,IF(AND(F1076&gt;Parámetros!$B$8,F1076&lt;=Parámetros!$D$8,OR(Listas!G1076&gt;Parámetros!$B$8,G1076="",G1076=0)),1,0)))</f>
        <v>1</v>
      </c>
      <c r="J1076" s="113">
        <f>IF(H1076=1,
IF(AND(OR(F1076=0,F1076=""),OR(G1076=0,G1076="")),Parámetros!$D$5-Parámetros!$B$5+1,
IF(AND(OR(F1076&lt;=Parámetros!$B$5,F1076=0,F1076=""),OR(G1076&gt;Parámetros!$D$5,G1076="",G1076=0)),Parámetros!$D$5-Parámetros!$B$5+1,
IF(AND(OR(F1076&lt;=Parámetros!$B$5,F1076=0,F1076=""),G1076&lt;=Parámetros!$D$5),IF(OR(G1076="",G1076=0),Parámetros!$D$5-Parámetros!$B$5+1,G1076-Parámetros!$B$5+1),
IF(AND(F1076&gt;Parámetros!$B$5,OR(G1076&gt;Parámetros!$D$5,G1076="",G1076=0)),Parámetros!$D$5-F1076+1,
IF(AND(F1076&gt;Parámetros!$B$5,G1076&lt;=Parámetros!$D$5),G1076-F1076+1))))),0)
-
IF(H1076=1,
COUNTIFS('Selección días no hábiles'!A:A,
IF(OR(F1076=0,F1076="",F1076&lt;Parámetros!$B$5),"&gt;="&amp;Parámetros!$B$5,"&gt;="&amp;Listas!F1076),
'Selección días no hábiles'!A:A,
IF(OR(G1076=0,G1076="",G1076&gt;=Parámetros!$D$5),"&lt;="&amp;Parámetros!$D$5,"&lt;="&amp;Listas!G1076),
'Selección días no hábiles'!C:C,"X"),0)</f>
        <v>43709</v>
      </c>
      <c r="K1076" s="113">
        <f>IF(I1076=1,
IF(AND(OR(F1076=0,F1076=""),OR(G1076=0,G1076="")),Parámetros!$D$8-Parámetros!$B$8+1,
IF(AND(F1076&lt;=Parámetros!$B$8,OR(G1076&gt;Parámetros!$D$8,G1076="",G1076=0)),Parámetros!$D$8-Parámetros!$B$8+1,
IF(AND(F1076&lt;=Parámetros!$B$8,G1076&lt;=Parámetros!$D$8),IF(OR(G1076="",G1076=0),Parámetros!$D$8-Parámetros!$B$8+1,G1076-Parámetros!$B$8+1),
IF(AND(F1076&gt;Parámetros!$B$8,OR(G1076&gt;Parámetros!$D$8,G1076="",G1076=0)),Parámetros!$D$8-F1076+1,
IF(AND(F1076&gt;Parámetros!$B$8,G1076&lt;=Parámetros!$D$8),G1076-F1076+1))))),0)
-
IF(I1076=1,
COUNTIFS('Selección días no hábiles'!A:A,
IF(OR(F1076=0,F1076="",F1076&lt;Parámetros!$B$8),"&gt;="&amp;Parámetros!$B$8,"&gt;="&amp;Listas!F1076),
'Selección días no hábiles'!A:A,
IF(OR(G1076=0,G1076="",G1076&gt;=Parámetros!$D$8),"&lt;="&amp;Parámetros!$D$8,"&lt;="&amp;Listas!G1076),
'Selección días no hábiles'!C:C,"X"),0)</f>
        <v>1</v>
      </c>
    </row>
    <row r="1077" spans="1:11">
      <c r="A1077" s="23"/>
      <c r="B1077" s="152">
        <v>17932884</v>
      </c>
      <c r="C1077" s="153" t="s">
        <v>1194</v>
      </c>
      <c r="D1077" s="153" t="s">
        <v>2210</v>
      </c>
      <c r="E1077" s="154" t="s">
        <v>229</v>
      </c>
      <c r="F1077" s="146">
        <v>0</v>
      </c>
      <c r="G1077" s="146">
        <v>0</v>
      </c>
      <c r="H1077" s="113">
        <f>+IF(AND(OR(F1077="",F1077=0),OR(G1077="",G1077=0)),1,IF(AND(OR(F1077&lt;=Parámetros!$B$5,F1077=0,F1077=""),OR(G1077&gt;Parámetros!$B$5,G1077="",G1077=0)),1,IF(AND(F1077&gt;Parámetros!$B$5,F1077&lt;=Parámetros!$D$5,OR(Listas!G1077&gt;Parámetros!$B$5,G1077="",G1077=0)),1,0)))</f>
        <v>1</v>
      </c>
      <c r="I1077" s="113">
        <f>+IF(AND(OR(F1077="",F1077=0),OR(G1077="",G1077=0)),1,IF(AND(OR(F1077&lt;=Parámetros!$B$8,F1077=0,F1077=""),OR(G1077&gt;Parámetros!$B$8,G1077="",G1077=0)),1,IF(AND(F1077&gt;Parámetros!$B$8,F1077&lt;=Parámetros!$D$8,OR(Listas!G1077&gt;Parámetros!$B$8,G1077="",G1077=0)),1,0)))</f>
        <v>1</v>
      </c>
      <c r="J1077" s="113">
        <f>IF(H1077=1,
IF(AND(OR(F1077=0,F1077=""),OR(G1077=0,G1077="")),Parámetros!$D$5-Parámetros!$B$5+1,
IF(AND(OR(F1077&lt;=Parámetros!$B$5,F1077=0,F1077=""),OR(G1077&gt;Parámetros!$D$5,G1077="",G1077=0)),Parámetros!$D$5-Parámetros!$B$5+1,
IF(AND(OR(F1077&lt;=Parámetros!$B$5,F1077=0,F1077=""),G1077&lt;=Parámetros!$D$5),IF(OR(G1077="",G1077=0),Parámetros!$D$5-Parámetros!$B$5+1,G1077-Parámetros!$B$5+1),
IF(AND(F1077&gt;Parámetros!$B$5,OR(G1077&gt;Parámetros!$D$5,G1077="",G1077=0)),Parámetros!$D$5-F1077+1,
IF(AND(F1077&gt;Parámetros!$B$5,G1077&lt;=Parámetros!$D$5),G1077-F1077+1))))),0)
-
IF(H1077=1,
COUNTIFS('Selección días no hábiles'!A:A,
IF(OR(F1077=0,F1077="",F1077&lt;Parámetros!$B$5),"&gt;="&amp;Parámetros!$B$5,"&gt;="&amp;Listas!F1077),
'Selección días no hábiles'!A:A,
IF(OR(G1077=0,G1077="",G1077&gt;=Parámetros!$D$5),"&lt;="&amp;Parámetros!$D$5,"&lt;="&amp;Listas!G1077),
'Selección días no hábiles'!C:C,"X"),0)</f>
        <v>43709</v>
      </c>
      <c r="K1077" s="113">
        <f>IF(I1077=1,
IF(AND(OR(F1077=0,F1077=""),OR(G1077=0,G1077="")),Parámetros!$D$8-Parámetros!$B$8+1,
IF(AND(F1077&lt;=Parámetros!$B$8,OR(G1077&gt;Parámetros!$D$8,G1077="",G1077=0)),Parámetros!$D$8-Parámetros!$B$8+1,
IF(AND(F1077&lt;=Parámetros!$B$8,G1077&lt;=Parámetros!$D$8),IF(OR(G1077="",G1077=0),Parámetros!$D$8-Parámetros!$B$8+1,G1077-Parámetros!$B$8+1),
IF(AND(F1077&gt;Parámetros!$B$8,OR(G1077&gt;Parámetros!$D$8,G1077="",G1077=0)),Parámetros!$D$8-F1077+1,
IF(AND(F1077&gt;Parámetros!$B$8,G1077&lt;=Parámetros!$D$8),G1077-F1077+1))))),0)
-
IF(I1077=1,
COUNTIFS('Selección días no hábiles'!A:A,
IF(OR(F1077=0,F1077="",F1077&lt;Parámetros!$B$8),"&gt;="&amp;Parámetros!$B$8,"&gt;="&amp;Listas!F1077),
'Selección días no hábiles'!A:A,
IF(OR(G1077=0,G1077="",G1077&gt;=Parámetros!$D$8),"&lt;="&amp;Parámetros!$D$8,"&lt;="&amp;Listas!G1077),
'Selección días no hábiles'!C:C,"X"),0)</f>
        <v>1</v>
      </c>
    </row>
    <row r="1078" spans="1:11">
      <c r="A1078" s="23"/>
      <c r="B1078" s="152">
        <v>26871750</v>
      </c>
      <c r="C1078" s="153" t="s">
        <v>322</v>
      </c>
      <c r="D1078" s="153" t="s">
        <v>1707</v>
      </c>
      <c r="E1078" s="154" t="s">
        <v>229</v>
      </c>
      <c r="F1078" s="146">
        <v>0</v>
      </c>
      <c r="G1078" s="146">
        <v>0</v>
      </c>
      <c r="H1078" s="113">
        <f>+IF(AND(OR(F1078="",F1078=0),OR(G1078="",G1078=0)),1,IF(AND(OR(F1078&lt;=Parámetros!$B$5,F1078=0,F1078=""),OR(G1078&gt;Parámetros!$B$5,G1078="",G1078=0)),1,IF(AND(F1078&gt;Parámetros!$B$5,F1078&lt;=Parámetros!$D$5,OR(Listas!G1078&gt;Parámetros!$B$5,G1078="",G1078=0)),1,0)))</f>
        <v>1</v>
      </c>
      <c r="I1078" s="113">
        <f>+IF(AND(OR(F1078="",F1078=0),OR(G1078="",G1078=0)),1,IF(AND(OR(F1078&lt;=Parámetros!$B$8,F1078=0,F1078=""),OR(G1078&gt;Parámetros!$B$8,G1078="",G1078=0)),1,IF(AND(F1078&gt;Parámetros!$B$8,F1078&lt;=Parámetros!$D$8,OR(Listas!G1078&gt;Parámetros!$B$8,G1078="",G1078=0)),1,0)))</f>
        <v>1</v>
      </c>
      <c r="J1078" s="113">
        <f>IF(H1078=1,
IF(AND(OR(F1078=0,F1078=""),OR(G1078=0,G1078="")),Parámetros!$D$5-Parámetros!$B$5+1,
IF(AND(OR(F1078&lt;=Parámetros!$B$5,F1078=0,F1078=""),OR(G1078&gt;Parámetros!$D$5,G1078="",G1078=0)),Parámetros!$D$5-Parámetros!$B$5+1,
IF(AND(OR(F1078&lt;=Parámetros!$B$5,F1078=0,F1078=""),G1078&lt;=Parámetros!$D$5),IF(OR(G1078="",G1078=0),Parámetros!$D$5-Parámetros!$B$5+1,G1078-Parámetros!$B$5+1),
IF(AND(F1078&gt;Parámetros!$B$5,OR(G1078&gt;Parámetros!$D$5,G1078="",G1078=0)),Parámetros!$D$5-F1078+1,
IF(AND(F1078&gt;Parámetros!$B$5,G1078&lt;=Parámetros!$D$5),G1078-F1078+1))))),0)
-
IF(H1078=1,
COUNTIFS('Selección días no hábiles'!A:A,
IF(OR(F1078=0,F1078="",F1078&lt;Parámetros!$B$5),"&gt;="&amp;Parámetros!$B$5,"&gt;="&amp;Listas!F1078),
'Selección días no hábiles'!A:A,
IF(OR(G1078=0,G1078="",G1078&gt;=Parámetros!$D$5),"&lt;="&amp;Parámetros!$D$5,"&lt;="&amp;Listas!G1078),
'Selección días no hábiles'!C:C,"X"),0)</f>
        <v>43709</v>
      </c>
      <c r="K1078" s="113">
        <f>IF(I1078=1,
IF(AND(OR(F1078=0,F1078=""),OR(G1078=0,G1078="")),Parámetros!$D$8-Parámetros!$B$8+1,
IF(AND(F1078&lt;=Parámetros!$B$8,OR(G1078&gt;Parámetros!$D$8,G1078="",G1078=0)),Parámetros!$D$8-Parámetros!$B$8+1,
IF(AND(F1078&lt;=Parámetros!$B$8,G1078&lt;=Parámetros!$D$8),IF(OR(G1078="",G1078=0),Parámetros!$D$8-Parámetros!$B$8+1,G1078-Parámetros!$B$8+1),
IF(AND(F1078&gt;Parámetros!$B$8,OR(G1078&gt;Parámetros!$D$8,G1078="",G1078=0)),Parámetros!$D$8-F1078+1,
IF(AND(F1078&gt;Parámetros!$B$8,G1078&lt;=Parámetros!$D$8),G1078-F1078+1))))),0)
-
IF(I1078=1,
COUNTIFS('Selección días no hábiles'!A:A,
IF(OR(F1078=0,F1078="",F1078&lt;Parámetros!$B$8),"&gt;="&amp;Parámetros!$B$8,"&gt;="&amp;Listas!F1078),
'Selección días no hábiles'!A:A,
IF(OR(G1078=0,G1078="",G1078&gt;=Parámetros!$D$8),"&lt;="&amp;Parámetros!$D$8,"&lt;="&amp;Listas!G1078),
'Selección días no hábiles'!C:C,"X"),0)</f>
        <v>1</v>
      </c>
    </row>
    <row r="1079" spans="1:11">
      <c r="A1079" s="23"/>
      <c r="B1079" s="152">
        <v>33177944</v>
      </c>
      <c r="C1079" s="153" t="s">
        <v>456</v>
      </c>
      <c r="D1079" s="153" t="s">
        <v>2211</v>
      </c>
      <c r="E1079" s="154" t="s">
        <v>229</v>
      </c>
      <c r="F1079" s="146">
        <v>0</v>
      </c>
      <c r="G1079" s="146">
        <v>0</v>
      </c>
      <c r="H1079" s="113">
        <f>+IF(AND(OR(F1079="",F1079=0),OR(G1079="",G1079=0)),1,IF(AND(OR(F1079&lt;=Parámetros!$B$5,F1079=0,F1079=""),OR(G1079&gt;Parámetros!$B$5,G1079="",G1079=0)),1,IF(AND(F1079&gt;Parámetros!$B$5,F1079&lt;=Parámetros!$D$5,OR(Listas!G1079&gt;Parámetros!$B$5,G1079="",G1079=0)),1,0)))</f>
        <v>1</v>
      </c>
      <c r="I1079" s="113">
        <f>+IF(AND(OR(F1079="",F1079=0),OR(G1079="",G1079=0)),1,IF(AND(OR(F1079&lt;=Parámetros!$B$8,F1079=0,F1079=""),OR(G1079&gt;Parámetros!$B$8,G1079="",G1079=0)),1,IF(AND(F1079&gt;Parámetros!$B$8,F1079&lt;=Parámetros!$D$8,OR(Listas!G1079&gt;Parámetros!$B$8,G1079="",G1079=0)),1,0)))</f>
        <v>1</v>
      </c>
      <c r="J1079" s="113">
        <f>IF(H1079=1,
IF(AND(OR(F1079=0,F1079=""),OR(G1079=0,G1079="")),Parámetros!$D$5-Parámetros!$B$5+1,
IF(AND(OR(F1079&lt;=Parámetros!$B$5,F1079=0,F1079=""),OR(G1079&gt;Parámetros!$D$5,G1079="",G1079=0)),Parámetros!$D$5-Parámetros!$B$5+1,
IF(AND(OR(F1079&lt;=Parámetros!$B$5,F1079=0,F1079=""),G1079&lt;=Parámetros!$D$5),IF(OR(G1079="",G1079=0),Parámetros!$D$5-Parámetros!$B$5+1,G1079-Parámetros!$B$5+1),
IF(AND(F1079&gt;Parámetros!$B$5,OR(G1079&gt;Parámetros!$D$5,G1079="",G1079=0)),Parámetros!$D$5-F1079+1,
IF(AND(F1079&gt;Parámetros!$B$5,G1079&lt;=Parámetros!$D$5),G1079-F1079+1))))),0)
-
IF(H1079=1,
COUNTIFS('Selección días no hábiles'!A:A,
IF(OR(F1079=0,F1079="",F1079&lt;Parámetros!$B$5),"&gt;="&amp;Parámetros!$B$5,"&gt;="&amp;Listas!F1079),
'Selección días no hábiles'!A:A,
IF(OR(G1079=0,G1079="",G1079&gt;=Parámetros!$D$5),"&lt;="&amp;Parámetros!$D$5,"&lt;="&amp;Listas!G1079),
'Selección días no hábiles'!C:C,"X"),0)</f>
        <v>43709</v>
      </c>
      <c r="K1079" s="113">
        <f>IF(I1079=1,
IF(AND(OR(F1079=0,F1079=""),OR(G1079=0,G1079="")),Parámetros!$D$8-Parámetros!$B$8+1,
IF(AND(F1079&lt;=Parámetros!$B$8,OR(G1079&gt;Parámetros!$D$8,G1079="",G1079=0)),Parámetros!$D$8-Parámetros!$B$8+1,
IF(AND(F1079&lt;=Parámetros!$B$8,G1079&lt;=Parámetros!$D$8),IF(OR(G1079="",G1079=0),Parámetros!$D$8-Parámetros!$B$8+1,G1079-Parámetros!$B$8+1),
IF(AND(F1079&gt;Parámetros!$B$8,OR(G1079&gt;Parámetros!$D$8,G1079="",G1079=0)),Parámetros!$D$8-F1079+1,
IF(AND(F1079&gt;Parámetros!$B$8,G1079&lt;=Parámetros!$D$8),G1079-F1079+1))))),0)
-
IF(I1079=1,
COUNTIFS('Selección días no hábiles'!A:A,
IF(OR(F1079=0,F1079="",F1079&lt;Parámetros!$B$8),"&gt;="&amp;Parámetros!$B$8,"&gt;="&amp;Listas!F1079),
'Selección días no hábiles'!A:A,
IF(OR(G1079=0,G1079="",G1079&gt;=Parámetros!$D$8),"&lt;="&amp;Parámetros!$D$8,"&lt;="&amp;Listas!G1079),
'Selección días no hábiles'!C:C,"X"),0)</f>
        <v>1</v>
      </c>
    </row>
    <row r="1080" spans="1:11">
      <c r="A1080" s="23"/>
      <c r="B1080" s="152">
        <v>11790520</v>
      </c>
      <c r="C1080" s="153" t="s">
        <v>47</v>
      </c>
      <c r="D1080" s="153" t="s">
        <v>2212</v>
      </c>
      <c r="E1080" s="154" t="s">
        <v>229</v>
      </c>
      <c r="F1080" s="146">
        <v>0</v>
      </c>
      <c r="G1080" s="146">
        <v>0</v>
      </c>
      <c r="H1080" s="113">
        <f>+IF(AND(OR(F1080="",F1080=0),OR(G1080="",G1080=0)),1,IF(AND(OR(F1080&lt;=Parámetros!$B$5,F1080=0,F1080=""),OR(G1080&gt;Parámetros!$B$5,G1080="",G1080=0)),1,IF(AND(F1080&gt;Parámetros!$B$5,F1080&lt;=Parámetros!$D$5,OR(Listas!G1080&gt;Parámetros!$B$5,G1080="",G1080=0)),1,0)))</f>
        <v>1</v>
      </c>
      <c r="I1080" s="113">
        <f>+IF(AND(OR(F1080="",F1080=0),OR(G1080="",G1080=0)),1,IF(AND(OR(F1080&lt;=Parámetros!$B$8,F1080=0,F1080=""),OR(G1080&gt;Parámetros!$B$8,G1080="",G1080=0)),1,IF(AND(F1080&gt;Parámetros!$B$8,F1080&lt;=Parámetros!$D$8,OR(Listas!G1080&gt;Parámetros!$B$8,G1080="",G1080=0)),1,0)))</f>
        <v>1</v>
      </c>
      <c r="J1080" s="113">
        <f>IF(H1080=1,
IF(AND(OR(F1080=0,F1080=""),OR(G1080=0,G1080="")),Parámetros!$D$5-Parámetros!$B$5+1,
IF(AND(OR(F1080&lt;=Parámetros!$B$5,F1080=0,F1080=""),OR(G1080&gt;Parámetros!$D$5,G1080="",G1080=0)),Parámetros!$D$5-Parámetros!$B$5+1,
IF(AND(OR(F1080&lt;=Parámetros!$B$5,F1080=0,F1080=""),G1080&lt;=Parámetros!$D$5),IF(OR(G1080="",G1080=0),Parámetros!$D$5-Parámetros!$B$5+1,G1080-Parámetros!$B$5+1),
IF(AND(F1080&gt;Parámetros!$B$5,OR(G1080&gt;Parámetros!$D$5,G1080="",G1080=0)),Parámetros!$D$5-F1080+1,
IF(AND(F1080&gt;Parámetros!$B$5,G1080&lt;=Parámetros!$D$5),G1080-F1080+1))))),0)
-
IF(H1080=1,
COUNTIFS('Selección días no hábiles'!A:A,
IF(OR(F1080=0,F1080="",F1080&lt;Parámetros!$B$5),"&gt;="&amp;Parámetros!$B$5,"&gt;="&amp;Listas!F1080),
'Selección días no hábiles'!A:A,
IF(OR(G1080=0,G1080="",G1080&gt;=Parámetros!$D$5),"&lt;="&amp;Parámetros!$D$5,"&lt;="&amp;Listas!G1080),
'Selección días no hábiles'!C:C,"X"),0)</f>
        <v>43709</v>
      </c>
      <c r="K1080" s="113">
        <f>IF(I1080=1,
IF(AND(OR(F1080=0,F1080=""),OR(G1080=0,G1080="")),Parámetros!$D$8-Parámetros!$B$8+1,
IF(AND(F1080&lt;=Parámetros!$B$8,OR(G1080&gt;Parámetros!$D$8,G1080="",G1080=0)),Parámetros!$D$8-Parámetros!$B$8+1,
IF(AND(F1080&lt;=Parámetros!$B$8,G1080&lt;=Parámetros!$D$8),IF(OR(G1080="",G1080=0),Parámetros!$D$8-Parámetros!$B$8+1,G1080-Parámetros!$B$8+1),
IF(AND(F1080&gt;Parámetros!$B$8,OR(G1080&gt;Parámetros!$D$8,G1080="",G1080=0)),Parámetros!$D$8-F1080+1,
IF(AND(F1080&gt;Parámetros!$B$8,G1080&lt;=Parámetros!$D$8),G1080-F1080+1))))),0)
-
IF(I1080=1,
COUNTIFS('Selección días no hábiles'!A:A,
IF(OR(F1080=0,F1080="",F1080&lt;Parámetros!$B$8),"&gt;="&amp;Parámetros!$B$8,"&gt;="&amp;Listas!F1080),
'Selección días no hábiles'!A:A,
IF(OR(G1080=0,G1080="",G1080&gt;=Parámetros!$D$8),"&lt;="&amp;Parámetros!$D$8,"&lt;="&amp;Listas!G1080),
'Selección días no hábiles'!C:C,"X"),0)</f>
        <v>1</v>
      </c>
    </row>
    <row r="1081" spans="1:11">
      <c r="A1081" s="23"/>
      <c r="B1081" s="152">
        <v>31849828</v>
      </c>
      <c r="C1081" s="153" t="s">
        <v>1195</v>
      </c>
      <c r="D1081" s="153" t="s">
        <v>2213</v>
      </c>
      <c r="E1081" s="154" t="s">
        <v>229</v>
      </c>
      <c r="F1081" s="146">
        <v>0</v>
      </c>
      <c r="G1081" s="146">
        <v>0</v>
      </c>
      <c r="H1081" s="113">
        <f>+IF(AND(OR(F1081="",F1081=0),OR(G1081="",G1081=0)),1,IF(AND(OR(F1081&lt;=Parámetros!$B$5,F1081=0,F1081=""),OR(G1081&gt;Parámetros!$B$5,G1081="",G1081=0)),1,IF(AND(F1081&gt;Parámetros!$B$5,F1081&lt;=Parámetros!$D$5,OR(Listas!G1081&gt;Parámetros!$B$5,G1081="",G1081=0)),1,0)))</f>
        <v>1</v>
      </c>
      <c r="I1081" s="113">
        <f>+IF(AND(OR(F1081="",F1081=0),OR(G1081="",G1081=0)),1,IF(AND(OR(F1081&lt;=Parámetros!$B$8,F1081=0,F1081=""),OR(G1081&gt;Parámetros!$B$8,G1081="",G1081=0)),1,IF(AND(F1081&gt;Parámetros!$B$8,F1081&lt;=Parámetros!$D$8,OR(Listas!G1081&gt;Parámetros!$B$8,G1081="",G1081=0)),1,0)))</f>
        <v>1</v>
      </c>
      <c r="J1081" s="113">
        <f>IF(H1081=1,
IF(AND(OR(F1081=0,F1081=""),OR(G1081=0,G1081="")),Parámetros!$D$5-Parámetros!$B$5+1,
IF(AND(OR(F1081&lt;=Parámetros!$B$5,F1081=0,F1081=""),OR(G1081&gt;Parámetros!$D$5,G1081="",G1081=0)),Parámetros!$D$5-Parámetros!$B$5+1,
IF(AND(OR(F1081&lt;=Parámetros!$B$5,F1081=0,F1081=""),G1081&lt;=Parámetros!$D$5),IF(OR(G1081="",G1081=0),Parámetros!$D$5-Parámetros!$B$5+1,G1081-Parámetros!$B$5+1),
IF(AND(F1081&gt;Parámetros!$B$5,OR(G1081&gt;Parámetros!$D$5,G1081="",G1081=0)),Parámetros!$D$5-F1081+1,
IF(AND(F1081&gt;Parámetros!$B$5,G1081&lt;=Parámetros!$D$5),G1081-F1081+1))))),0)
-
IF(H1081=1,
COUNTIFS('Selección días no hábiles'!A:A,
IF(OR(F1081=0,F1081="",F1081&lt;Parámetros!$B$5),"&gt;="&amp;Parámetros!$B$5,"&gt;="&amp;Listas!F1081),
'Selección días no hábiles'!A:A,
IF(OR(G1081=0,G1081="",G1081&gt;=Parámetros!$D$5),"&lt;="&amp;Parámetros!$D$5,"&lt;="&amp;Listas!G1081),
'Selección días no hábiles'!C:C,"X"),0)</f>
        <v>43709</v>
      </c>
      <c r="K1081" s="113">
        <f>IF(I1081=1,
IF(AND(OR(F1081=0,F1081=""),OR(G1081=0,G1081="")),Parámetros!$D$8-Parámetros!$B$8+1,
IF(AND(F1081&lt;=Parámetros!$B$8,OR(G1081&gt;Parámetros!$D$8,G1081="",G1081=0)),Parámetros!$D$8-Parámetros!$B$8+1,
IF(AND(F1081&lt;=Parámetros!$B$8,G1081&lt;=Parámetros!$D$8),IF(OR(G1081="",G1081=0),Parámetros!$D$8-Parámetros!$B$8+1,G1081-Parámetros!$B$8+1),
IF(AND(F1081&gt;Parámetros!$B$8,OR(G1081&gt;Parámetros!$D$8,G1081="",G1081=0)),Parámetros!$D$8-F1081+1,
IF(AND(F1081&gt;Parámetros!$B$8,G1081&lt;=Parámetros!$D$8),G1081-F1081+1))))),0)
-
IF(I1081=1,
COUNTIFS('Selección días no hábiles'!A:A,
IF(OR(F1081=0,F1081="",F1081&lt;Parámetros!$B$8),"&gt;="&amp;Parámetros!$B$8,"&gt;="&amp;Listas!F1081),
'Selección días no hábiles'!A:A,
IF(OR(G1081=0,G1081="",G1081&gt;=Parámetros!$D$8),"&lt;="&amp;Parámetros!$D$8,"&lt;="&amp;Listas!G1081),
'Selección días no hábiles'!C:C,"X"),0)</f>
        <v>1</v>
      </c>
    </row>
    <row r="1082" spans="1:11">
      <c r="A1082" s="23"/>
      <c r="B1082" s="152">
        <v>24292962</v>
      </c>
      <c r="C1082" s="153" t="s">
        <v>1196</v>
      </c>
      <c r="D1082" s="153" t="s">
        <v>1417</v>
      </c>
      <c r="E1082" s="154" t="s">
        <v>229</v>
      </c>
      <c r="F1082" s="146">
        <v>0</v>
      </c>
      <c r="G1082" s="146">
        <v>0</v>
      </c>
      <c r="H1082" s="113">
        <f>+IF(AND(OR(F1082="",F1082=0),OR(G1082="",G1082=0)),1,IF(AND(OR(F1082&lt;=Parámetros!$B$5,F1082=0,F1082=""),OR(G1082&gt;Parámetros!$B$5,G1082="",G1082=0)),1,IF(AND(F1082&gt;Parámetros!$B$5,F1082&lt;=Parámetros!$D$5,OR(Listas!G1082&gt;Parámetros!$B$5,G1082="",G1082=0)),1,0)))</f>
        <v>1</v>
      </c>
      <c r="I1082" s="113">
        <f>+IF(AND(OR(F1082="",F1082=0),OR(G1082="",G1082=0)),1,IF(AND(OR(F1082&lt;=Parámetros!$B$8,F1082=0,F1082=""),OR(G1082&gt;Parámetros!$B$8,G1082="",G1082=0)),1,IF(AND(F1082&gt;Parámetros!$B$8,F1082&lt;=Parámetros!$D$8,OR(Listas!G1082&gt;Parámetros!$B$8,G1082="",G1082=0)),1,0)))</f>
        <v>1</v>
      </c>
      <c r="J1082" s="113">
        <f>IF(H1082=1,
IF(AND(OR(F1082=0,F1082=""),OR(G1082=0,G1082="")),Parámetros!$D$5-Parámetros!$B$5+1,
IF(AND(OR(F1082&lt;=Parámetros!$B$5,F1082=0,F1082=""),OR(G1082&gt;Parámetros!$D$5,G1082="",G1082=0)),Parámetros!$D$5-Parámetros!$B$5+1,
IF(AND(OR(F1082&lt;=Parámetros!$B$5,F1082=0,F1082=""),G1082&lt;=Parámetros!$D$5),IF(OR(G1082="",G1082=0),Parámetros!$D$5-Parámetros!$B$5+1,G1082-Parámetros!$B$5+1),
IF(AND(F1082&gt;Parámetros!$B$5,OR(G1082&gt;Parámetros!$D$5,G1082="",G1082=0)),Parámetros!$D$5-F1082+1,
IF(AND(F1082&gt;Parámetros!$B$5,G1082&lt;=Parámetros!$D$5),G1082-F1082+1))))),0)
-
IF(H1082=1,
COUNTIFS('Selección días no hábiles'!A:A,
IF(OR(F1082=0,F1082="",F1082&lt;Parámetros!$B$5),"&gt;="&amp;Parámetros!$B$5,"&gt;="&amp;Listas!F1082),
'Selección días no hábiles'!A:A,
IF(OR(G1082=0,G1082="",G1082&gt;=Parámetros!$D$5),"&lt;="&amp;Parámetros!$D$5,"&lt;="&amp;Listas!G1082),
'Selección días no hábiles'!C:C,"X"),0)</f>
        <v>43709</v>
      </c>
      <c r="K1082" s="113">
        <f>IF(I1082=1,
IF(AND(OR(F1082=0,F1082=""),OR(G1082=0,G1082="")),Parámetros!$D$8-Parámetros!$B$8+1,
IF(AND(F1082&lt;=Parámetros!$B$8,OR(G1082&gt;Parámetros!$D$8,G1082="",G1082=0)),Parámetros!$D$8-Parámetros!$B$8+1,
IF(AND(F1082&lt;=Parámetros!$B$8,G1082&lt;=Parámetros!$D$8),IF(OR(G1082="",G1082=0),Parámetros!$D$8-Parámetros!$B$8+1,G1082-Parámetros!$B$8+1),
IF(AND(F1082&gt;Parámetros!$B$8,OR(G1082&gt;Parámetros!$D$8,G1082="",G1082=0)),Parámetros!$D$8-F1082+1,
IF(AND(F1082&gt;Parámetros!$B$8,G1082&lt;=Parámetros!$D$8),G1082-F1082+1))))),0)
-
IF(I1082=1,
COUNTIFS('Selección días no hábiles'!A:A,
IF(OR(F1082=0,F1082="",F1082&lt;Parámetros!$B$8),"&gt;="&amp;Parámetros!$B$8,"&gt;="&amp;Listas!F1082),
'Selección días no hábiles'!A:A,
IF(OR(G1082=0,G1082="",G1082&gt;=Parámetros!$D$8),"&lt;="&amp;Parámetros!$D$8,"&lt;="&amp;Listas!G1082),
'Selección días no hábiles'!C:C,"X"),0)</f>
        <v>1</v>
      </c>
    </row>
    <row r="1083" spans="1:11">
      <c r="A1083" s="23"/>
      <c r="B1083" s="152">
        <v>18895490</v>
      </c>
      <c r="C1083" s="153" t="s">
        <v>1197</v>
      </c>
      <c r="D1083" s="153" t="s">
        <v>2214</v>
      </c>
      <c r="E1083" s="154" t="s">
        <v>229</v>
      </c>
      <c r="F1083" s="146">
        <v>0</v>
      </c>
      <c r="G1083" s="146">
        <v>0</v>
      </c>
      <c r="H1083" s="113">
        <f>+IF(AND(OR(F1083="",F1083=0),OR(G1083="",G1083=0)),1,IF(AND(OR(F1083&lt;=Parámetros!$B$5,F1083=0,F1083=""),OR(G1083&gt;Parámetros!$B$5,G1083="",G1083=0)),1,IF(AND(F1083&gt;Parámetros!$B$5,F1083&lt;=Parámetros!$D$5,OR(Listas!G1083&gt;Parámetros!$B$5,G1083="",G1083=0)),1,0)))</f>
        <v>1</v>
      </c>
      <c r="I1083" s="113">
        <f>+IF(AND(OR(F1083="",F1083=0),OR(G1083="",G1083=0)),1,IF(AND(OR(F1083&lt;=Parámetros!$B$8,F1083=0,F1083=""),OR(G1083&gt;Parámetros!$B$8,G1083="",G1083=0)),1,IF(AND(F1083&gt;Parámetros!$B$8,F1083&lt;=Parámetros!$D$8,OR(Listas!G1083&gt;Parámetros!$B$8,G1083="",G1083=0)),1,0)))</f>
        <v>1</v>
      </c>
      <c r="J1083" s="113">
        <f>IF(H1083=1,
IF(AND(OR(F1083=0,F1083=""),OR(G1083=0,G1083="")),Parámetros!$D$5-Parámetros!$B$5+1,
IF(AND(OR(F1083&lt;=Parámetros!$B$5,F1083=0,F1083=""),OR(G1083&gt;Parámetros!$D$5,G1083="",G1083=0)),Parámetros!$D$5-Parámetros!$B$5+1,
IF(AND(OR(F1083&lt;=Parámetros!$B$5,F1083=0,F1083=""),G1083&lt;=Parámetros!$D$5),IF(OR(G1083="",G1083=0),Parámetros!$D$5-Parámetros!$B$5+1,G1083-Parámetros!$B$5+1),
IF(AND(F1083&gt;Parámetros!$B$5,OR(G1083&gt;Parámetros!$D$5,G1083="",G1083=0)),Parámetros!$D$5-F1083+1,
IF(AND(F1083&gt;Parámetros!$B$5,G1083&lt;=Parámetros!$D$5),G1083-F1083+1))))),0)
-
IF(H1083=1,
COUNTIFS('Selección días no hábiles'!A:A,
IF(OR(F1083=0,F1083="",F1083&lt;Parámetros!$B$5),"&gt;="&amp;Parámetros!$B$5,"&gt;="&amp;Listas!F1083),
'Selección días no hábiles'!A:A,
IF(OR(G1083=0,G1083="",G1083&gt;=Parámetros!$D$5),"&lt;="&amp;Parámetros!$D$5,"&lt;="&amp;Listas!G1083),
'Selección días no hábiles'!C:C,"X"),0)</f>
        <v>43709</v>
      </c>
      <c r="K1083" s="113">
        <f>IF(I1083=1,
IF(AND(OR(F1083=0,F1083=""),OR(G1083=0,G1083="")),Parámetros!$D$8-Parámetros!$B$8+1,
IF(AND(F1083&lt;=Parámetros!$B$8,OR(G1083&gt;Parámetros!$D$8,G1083="",G1083=0)),Parámetros!$D$8-Parámetros!$B$8+1,
IF(AND(F1083&lt;=Parámetros!$B$8,G1083&lt;=Parámetros!$D$8),IF(OR(G1083="",G1083=0),Parámetros!$D$8-Parámetros!$B$8+1,G1083-Parámetros!$B$8+1),
IF(AND(F1083&gt;Parámetros!$B$8,OR(G1083&gt;Parámetros!$D$8,G1083="",G1083=0)),Parámetros!$D$8-F1083+1,
IF(AND(F1083&gt;Parámetros!$B$8,G1083&lt;=Parámetros!$D$8),G1083-F1083+1))))),0)
-
IF(I1083=1,
COUNTIFS('Selección días no hábiles'!A:A,
IF(OR(F1083=0,F1083="",F1083&lt;Parámetros!$B$8),"&gt;="&amp;Parámetros!$B$8,"&gt;="&amp;Listas!F1083),
'Selección días no hábiles'!A:A,
IF(OR(G1083=0,G1083="",G1083&gt;=Parámetros!$D$8),"&lt;="&amp;Parámetros!$D$8,"&lt;="&amp;Listas!G1083),
'Selección días no hábiles'!C:C,"X"),0)</f>
        <v>1</v>
      </c>
    </row>
    <row r="1084" spans="1:11">
      <c r="A1084" s="23"/>
      <c r="B1084" s="152">
        <v>12862085</v>
      </c>
      <c r="C1084" s="153" t="s">
        <v>1198</v>
      </c>
      <c r="D1084" s="153" t="s">
        <v>2215</v>
      </c>
      <c r="E1084" s="154" t="s">
        <v>229</v>
      </c>
      <c r="F1084" s="146">
        <v>0</v>
      </c>
      <c r="G1084" s="146">
        <v>0</v>
      </c>
      <c r="H1084" s="113">
        <f>+IF(AND(OR(F1084="",F1084=0),OR(G1084="",G1084=0)),1,IF(AND(OR(F1084&lt;=Parámetros!$B$5,F1084=0,F1084=""),OR(G1084&gt;Parámetros!$B$5,G1084="",G1084=0)),1,IF(AND(F1084&gt;Parámetros!$B$5,F1084&lt;=Parámetros!$D$5,OR(Listas!G1084&gt;Parámetros!$B$5,G1084="",G1084=0)),1,0)))</f>
        <v>1</v>
      </c>
      <c r="I1084" s="113">
        <f>+IF(AND(OR(F1084="",F1084=0),OR(G1084="",G1084=0)),1,IF(AND(OR(F1084&lt;=Parámetros!$B$8,F1084=0,F1084=""),OR(G1084&gt;Parámetros!$B$8,G1084="",G1084=0)),1,IF(AND(F1084&gt;Parámetros!$B$8,F1084&lt;=Parámetros!$D$8,OR(Listas!G1084&gt;Parámetros!$B$8,G1084="",G1084=0)),1,0)))</f>
        <v>1</v>
      </c>
      <c r="J1084" s="113">
        <f>IF(H1084=1,
IF(AND(OR(F1084=0,F1084=""),OR(G1084=0,G1084="")),Parámetros!$D$5-Parámetros!$B$5+1,
IF(AND(OR(F1084&lt;=Parámetros!$B$5,F1084=0,F1084=""),OR(G1084&gt;Parámetros!$D$5,G1084="",G1084=0)),Parámetros!$D$5-Parámetros!$B$5+1,
IF(AND(OR(F1084&lt;=Parámetros!$B$5,F1084=0,F1084=""),G1084&lt;=Parámetros!$D$5),IF(OR(G1084="",G1084=0),Parámetros!$D$5-Parámetros!$B$5+1,G1084-Parámetros!$B$5+1),
IF(AND(F1084&gt;Parámetros!$B$5,OR(G1084&gt;Parámetros!$D$5,G1084="",G1084=0)),Parámetros!$D$5-F1084+1,
IF(AND(F1084&gt;Parámetros!$B$5,G1084&lt;=Parámetros!$D$5),G1084-F1084+1))))),0)
-
IF(H1084=1,
COUNTIFS('Selección días no hábiles'!A:A,
IF(OR(F1084=0,F1084="",F1084&lt;Parámetros!$B$5),"&gt;="&amp;Parámetros!$B$5,"&gt;="&amp;Listas!F1084),
'Selección días no hábiles'!A:A,
IF(OR(G1084=0,G1084="",G1084&gt;=Parámetros!$D$5),"&lt;="&amp;Parámetros!$D$5,"&lt;="&amp;Listas!G1084),
'Selección días no hábiles'!C:C,"X"),0)</f>
        <v>43709</v>
      </c>
      <c r="K1084" s="113">
        <f>IF(I1084=1,
IF(AND(OR(F1084=0,F1084=""),OR(G1084=0,G1084="")),Parámetros!$D$8-Parámetros!$B$8+1,
IF(AND(F1084&lt;=Parámetros!$B$8,OR(G1084&gt;Parámetros!$D$8,G1084="",G1084=0)),Parámetros!$D$8-Parámetros!$B$8+1,
IF(AND(F1084&lt;=Parámetros!$B$8,G1084&lt;=Parámetros!$D$8),IF(OR(G1084="",G1084=0),Parámetros!$D$8-Parámetros!$B$8+1,G1084-Parámetros!$B$8+1),
IF(AND(F1084&gt;Parámetros!$B$8,OR(G1084&gt;Parámetros!$D$8,G1084="",G1084=0)),Parámetros!$D$8-F1084+1,
IF(AND(F1084&gt;Parámetros!$B$8,G1084&lt;=Parámetros!$D$8),G1084-F1084+1))))),0)
-
IF(I1084=1,
COUNTIFS('Selección días no hábiles'!A:A,
IF(OR(F1084=0,F1084="",F1084&lt;Parámetros!$B$8),"&gt;="&amp;Parámetros!$B$8,"&gt;="&amp;Listas!F1084),
'Selección días no hábiles'!A:A,
IF(OR(G1084=0,G1084="",G1084&gt;=Parámetros!$D$8),"&lt;="&amp;Parámetros!$D$8,"&lt;="&amp;Listas!G1084),
'Selección días no hábiles'!C:C,"X"),0)</f>
        <v>1</v>
      </c>
    </row>
    <row r="1085" spans="1:11">
      <c r="A1085" s="23"/>
      <c r="B1085" s="152">
        <v>8636013</v>
      </c>
      <c r="C1085" s="153" t="s">
        <v>65</v>
      </c>
      <c r="D1085" s="153" t="s">
        <v>2216</v>
      </c>
      <c r="E1085" s="154" t="s">
        <v>229</v>
      </c>
      <c r="F1085" s="146">
        <v>0</v>
      </c>
      <c r="G1085" s="146">
        <v>0</v>
      </c>
      <c r="H1085" s="113">
        <f>+IF(AND(OR(F1085="",F1085=0),OR(G1085="",G1085=0)),1,IF(AND(OR(F1085&lt;=Parámetros!$B$5,F1085=0,F1085=""),OR(G1085&gt;Parámetros!$B$5,G1085="",G1085=0)),1,IF(AND(F1085&gt;Parámetros!$B$5,F1085&lt;=Parámetros!$D$5,OR(Listas!G1085&gt;Parámetros!$B$5,G1085="",G1085=0)),1,0)))</f>
        <v>1</v>
      </c>
      <c r="I1085" s="113">
        <f>+IF(AND(OR(F1085="",F1085=0),OR(G1085="",G1085=0)),1,IF(AND(OR(F1085&lt;=Parámetros!$B$8,F1085=0,F1085=""),OR(G1085&gt;Parámetros!$B$8,G1085="",G1085=0)),1,IF(AND(F1085&gt;Parámetros!$B$8,F1085&lt;=Parámetros!$D$8,OR(Listas!G1085&gt;Parámetros!$B$8,G1085="",G1085=0)),1,0)))</f>
        <v>1</v>
      </c>
      <c r="J1085" s="113">
        <f>IF(H1085=1,
IF(AND(OR(F1085=0,F1085=""),OR(G1085=0,G1085="")),Parámetros!$D$5-Parámetros!$B$5+1,
IF(AND(OR(F1085&lt;=Parámetros!$B$5,F1085=0,F1085=""),OR(G1085&gt;Parámetros!$D$5,G1085="",G1085=0)),Parámetros!$D$5-Parámetros!$B$5+1,
IF(AND(OR(F1085&lt;=Parámetros!$B$5,F1085=0,F1085=""),G1085&lt;=Parámetros!$D$5),IF(OR(G1085="",G1085=0),Parámetros!$D$5-Parámetros!$B$5+1,G1085-Parámetros!$B$5+1),
IF(AND(F1085&gt;Parámetros!$B$5,OR(G1085&gt;Parámetros!$D$5,G1085="",G1085=0)),Parámetros!$D$5-F1085+1,
IF(AND(F1085&gt;Parámetros!$B$5,G1085&lt;=Parámetros!$D$5),G1085-F1085+1))))),0)
-
IF(H1085=1,
COUNTIFS('Selección días no hábiles'!A:A,
IF(OR(F1085=0,F1085="",F1085&lt;Parámetros!$B$5),"&gt;="&amp;Parámetros!$B$5,"&gt;="&amp;Listas!F1085),
'Selección días no hábiles'!A:A,
IF(OR(G1085=0,G1085="",G1085&gt;=Parámetros!$D$5),"&lt;="&amp;Parámetros!$D$5,"&lt;="&amp;Listas!G1085),
'Selección días no hábiles'!C:C,"X"),0)</f>
        <v>43709</v>
      </c>
      <c r="K1085" s="113">
        <f>IF(I1085=1,
IF(AND(OR(F1085=0,F1085=""),OR(G1085=0,G1085="")),Parámetros!$D$8-Parámetros!$B$8+1,
IF(AND(F1085&lt;=Parámetros!$B$8,OR(G1085&gt;Parámetros!$D$8,G1085="",G1085=0)),Parámetros!$D$8-Parámetros!$B$8+1,
IF(AND(F1085&lt;=Parámetros!$B$8,G1085&lt;=Parámetros!$D$8),IF(OR(G1085="",G1085=0),Parámetros!$D$8-Parámetros!$B$8+1,G1085-Parámetros!$B$8+1),
IF(AND(F1085&gt;Parámetros!$B$8,OR(G1085&gt;Parámetros!$D$8,G1085="",G1085=0)),Parámetros!$D$8-F1085+1,
IF(AND(F1085&gt;Parámetros!$B$8,G1085&lt;=Parámetros!$D$8),G1085-F1085+1))))),0)
-
IF(I1085=1,
COUNTIFS('Selección días no hábiles'!A:A,
IF(OR(F1085=0,F1085="",F1085&lt;Parámetros!$B$8),"&gt;="&amp;Parámetros!$B$8,"&gt;="&amp;Listas!F1085),
'Selección días no hábiles'!A:A,
IF(OR(G1085=0,G1085="",G1085&gt;=Parámetros!$D$8),"&lt;="&amp;Parámetros!$D$8,"&lt;="&amp;Listas!G1085),
'Selección días no hábiles'!C:C,"X"),0)</f>
        <v>1</v>
      </c>
    </row>
    <row r="1086" spans="1:11">
      <c r="A1086" s="23"/>
      <c r="B1086" s="152">
        <v>36185231</v>
      </c>
      <c r="C1086" s="153" t="s">
        <v>65</v>
      </c>
      <c r="D1086" s="153" t="s">
        <v>2217</v>
      </c>
      <c r="E1086" s="154" t="s">
        <v>229</v>
      </c>
      <c r="F1086" s="146">
        <v>0</v>
      </c>
      <c r="G1086" s="146">
        <v>0</v>
      </c>
      <c r="H1086" s="113">
        <f>+IF(AND(OR(F1086="",F1086=0),OR(G1086="",G1086=0)),1,IF(AND(OR(F1086&lt;=Parámetros!$B$5,F1086=0,F1086=""),OR(G1086&gt;Parámetros!$B$5,G1086="",G1086=0)),1,IF(AND(F1086&gt;Parámetros!$B$5,F1086&lt;=Parámetros!$D$5,OR(Listas!G1086&gt;Parámetros!$B$5,G1086="",G1086=0)),1,0)))</f>
        <v>1</v>
      </c>
      <c r="I1086" s="113">
        <f>+IF(AND(OR(F1086="",F1086=0),OR(G1086="",G1086=0)),1,IF(AND(OR(F1086&lt;=Parámetros!$B$8,F1086=0,F1086=""),OR(G1086&gt;Parámetros!$B$8,G1086="",G1086=0)),1,IF(AND(F1086&gt;Parámetros!$B$8,F1086&lt;=Parámetros!$D$8,OR(Listas!G1086&gt;Parámetros!$B$8,G1086="",G1086=0)),1,0)))</f>
        <v>1</v>
      </c>
      <c r="J1086" s="113">
        <f>IF(H1086=1,
IF(AND(OR(F1086=0,F1086=""),OR(G1086=0,G1086="")),Parámetros!$D$5-Parámetros!$B$5+1,
IF(AND(OR(F1086&lt;=Parámetros!$B$5,F1086=0,F1086=""),OR(G1086&gt;Parámetros!$D$5,G1086="",G1086=0)),Parámetros!$D$5-Parámetros!$B$5+1,
IF(AND(OR(F1086&lt;=Parámetros!$B$5,F1086=0,F1086=""),G1086&lt;=Parámetros!$D$5),IF(OR(G1086="",G1086=0),Parámetros!$D$5-Parámetros!$B$5+1,G1086-Parámetros!$B$5+1),
IF(AND(F1086&gt;Parámetros!$B$5,OR(G1086&gt;Parámetros!$D$5,G1086="",G1086=0)),Parámetros!$D$5-F1086+1,
IF(AND(F1086&gt;Parámetros!$B$5,G1086&lt;=Parámetros!$D$5),G1086-F1086+1))))),0)
-
IF(H1086=1,
COUNTIFS('Selección días no hábiles'!A:A,
IF(OR(F1086=0,F1086="",F1086&lt;Parámetros!$B$5),"&gt;="&amp;Parámetros!$B$5,"&gt;="&amp;Listas!F1086),
'Selección días no hábiles'!A:A,
IF(OR(G1086=0,G1086="",G1086&gt;=Parámetros!$D$5),"&lt;="&amp;Parámetros!$D$5,"&lt;="&amp;Listas!G1086),
'Selección días no hábiles'!C:C,"X"),0)</f>
        <v>43709</v>
      </c>
      <c r="K1086" s="113">
        <f>IF(I1086=1,
IF(AND(OR(F1086=0,F1086=""),OR(G1086=0,G1086="")),Parámetros!$D$8-Parámetros!$B$8+1,
IF(AND(F1086&lt;=Parámetros!$B$8,OR(G1086&gt;Parámetros!$D$8,G1086="",G1086=0)),Parámetros!$D$8-Parámetros!$B$8+1,
IF(AND(F1086&lt;=Parámetros!$B$8,G1086&lt;=Parámetros!$D$8),IF(OR(G1086="",G1086=0),Parámetros!$D$8-Parámetros!$B$8+1,G1086-Parámetros!$B$8+1),
IF(AND(F1086&gt;Parámetros!$B$8,OR(G1086&gt;Parámetros!$D$8,G1086="",G1086=0)),Parámetros!$D$8-F1086+1,
IF(AND(F1086&gt;Parámetros!$B$8,G1086&lt;=Parámetros!$D$8),G1086-F1086+1))))),0)
-
IF(I1086=1,
COUNTIFS('Selección días no hábiles'!A:A,
IF(OR(F1086=0,F1086="",F1086&lt;Parámetros!$B$8),"&gt;="&amp;Parámetros!$B$8,"&gt;="&amp;Listas!F1086),
'Selección días no hábiles'!A:A,
IF(OR(G1086=0,G1086="",G1086&gt;=Parámetros!$D$8),"&lt;="&amp;Parámetros!$D$8,"&lt;="&amp;Listas!G1086),
'Selección días no hábiles'!C:C,"X"),0)</f>
        <v>1</v>
      </c>
    </row>
    <row r="1087" spans="1:11">
      <c r="A1087" s="23"/>
      <c r="B1087" s="152">
        <v>30645850</v>
      </c>
      <c r="C1087" s="153" t="s">
        <v>1199</v>
      </c>
      <c r="D1087" s="153" t="s">
        <v>2218</v>
      </c>
      <c r="E1087" s="154" t="s">
        <v>229</v>
      </c>
      <c r="F1087" s="146">
        <v>0</v>
      </c>
      <c r="G1087" s="146">
        <v>0</v>
      </c>
      <c r="H1087" s="113">
        <f>+IF(AND(OR(F1087="",F1087=0),OR(G1087="",G1087=0)),1,IF(AND(OR(F1087&lt;=Parámetros!$B$5,F1087=0,F1087=""),OR(G1087&gt;Parámetros!$B$5,G1087="",G1087=0)),1,IF(AND(F1087&gt;Parámetros!$B$5,F1087&lt;=Parámetros!$D$5,OR(Listas!G1087&gt;Parámetros!$B$5,G1087="",G1087=0)),1,0)))</f>
        <v>1</v>
      </c>
      <c r="I1087" s="113">
        <f>+IF(AND(OR(F1087="",F1087=0),OR(G1087="",G1087=0)),1,IF(AND(OR(F1087&lt;=Parámetros!$B$8,F1087=0,F1087=""),OR(G1087&gt;Parámetros!$B$8,G1087="",G1087=0)),1,IF(AND(F1087&gt;Parámetros!$B$8,F1087&lt;=Parámetros!$D$8,OR(Listas!G1087&gt;Parámetros!$B$8,G1087="",G1087=0)),1,0)))</f>
        <v>1</v>
      </c>
      <c r="J1087" s="113">
        <f>IF(H1087=1,
IF(AND(OR(F1087=0,F1087=""),OR(G1087=0,G1087="")),Parámetros!$D$5-Parámetros!$B$5+1,
IF(AND(OR(F1087&lt;=Parámetros!$B$5,F1087=0,F1087=""),OR(G1087&gt;Parámetros!$D$5,G1087="",G1087=0)),Parámetros!$D$5-Parámetros!$B$5+1,
IF(AND(OR(F1087&lt;=Parámetros!$B$5,F1087=0,F1087=""),G1087&lt;=Parámetros!$D$5),IF(OR(G1087="",G1087=0),Parámetros!$D$5-Parámetros!$B$5+1,G1087-Parámetros!$B$5+1),
IF(AND(F1087&gt;Parámetros!$B$5,OR(G1087&gt;Parámetros!$D$5,G1087="",G1087=0)),Parámetros!$D$5-F1087+1,
IF(AND(F1087&gt;Parámetros!$B$5,G1087&lt;=Parámetros!$D$5),G1087-F1087+1))))),0)
-
IF(H1087=1,
COUNTIFS('Selección días no hábiles'!A:A,
IF(OR(F1087=0,F1087="",F1087&lt;Parámetros!$B$5),"&gt;="&amp;Parámetros!$B$5,"&gt;="&amp;Listas!F1087),
'Selección días no hábiles'!A:A,
IF(OR(G1087=0,G1087="",G1087&gt;=Parámetros!$D$5),"&lt;="&amp;Parámetros!$D$5,"&lt;="&amp;Listas!G1087),
'Selección días no hábiles'!C:C,"X"),0)</f>
        <v>43709</v>
      </c>
      <c r="K1087" s="113">
        <f>IF(I1087=1,
IF(AND(OR(F1087=0,F1087=""),OR(G1087=0,G1087="")),Parámetros!$D$8-Parámetros!$B$8+1,
IF(AND(F1087&lt;=Parámetros!$B$8,OR(G1087&gt;Parámetros!$D$8,G1087="",G1087=0)),Parámetros!$D$8-Parámetros!$B$8+1,
IF(AND(F1087&lt;=Parámetros!$B$8,G1087&lt;=Parámetros!$D$8),IF(OR(G1087="",G1087=0),Parámetros!$D$8-Parámetros!$B$8+1,G1087-Parámetros!$B$8+1),
IF(AND(F1087&gt;Parámetros!$B$8,OR(G1087&gt;Parámetros!$D$8,G1087="",G1087=0)),Parámetros!$D$8-F1087+1,
IF(AND(F1087&gt;Parámetros!$B$8,G1087&lt;=Parámetros!$D$8),G1087-F1087+1))))),0)
-
IF(I1087=1,
COUNTIFS('Selección días no hábiles'!A:A,
IF(OR(F1087=0,F1087="",F1087&lt;Parámetros!$B$8),"&gt;="&amp;Parámetros!$B$8,"&gt;="&amp;Listas!F1087),
'Selección días no hábiles'!A:A,
IF(OR(G1087=0,G1087="",G1087&gt;=Parámetros!$D$8),"&lt;="&amp;Parámetros!$D$8,"&lt;="&amp;Listas!G1087),
'Selección días no hábiles'!C:C,"X"),0)</f>
        <v>1</v>
      </c>
    </row>
    <row r="1088" spans="1:11">
      <c r="A1088" s="23"/>
      <c r="B1088" s="152">
        <v>11006654</v>
      </c>
      <c r="C1088" s="153" t="s">
        <v>1200</v>
      </c>
      <c r="D1088" s="153" t="s">
        <v>83</v>
      </c>
      <c r="E1088" s="154" t="s">
        <v>229</v>
      </c>
      <c r="F1088" s="146">
        <v>0</v>
      </c>
      <c r="G1088" s="146">
        <v>0</v>
      </c>
      <c r="H1088" s="113">
        <f>+IF(AND(OR(F1088="",F1088=0),OR(G1088="",G1088=0)),1,IF(AND(OR(F1088&lt;=Parámetros!$B$5,F1088=0,F1088=""),OR(G1088&gt;Parámetros!$B$5,G1088="",G1088=0)),1,IF(AND(F1088&gt;Parámetros!$B$5,F1088&lt;=Parámetros!$D$5,OR(Listas!G1088&gt;Parámetros!$B$5,G1088="",G1088=0)),1,0)))</f>
        <v>1</v>
      </c>
      <c r="I1088" s="113">
        <f>+IF(AND(OR(F1088="",F1088=0),OR(G1088="",G1088=0)),1,IF(AND(OR(F1088&lt;=Parámetros!$B$8,F1088=0,F1088=""),OR(G1088&gt;Parámetros!$B$8,G1088="",G1088=0)),1,IF(AND(F1088&gt;Parámetros!$B$8,F1088&lt;=Parámetros!$D$8,OR(Listas!G1088&gt;Parámetros!$B$8,G1088="",G1088=0)),1,0)))</f>
        <v>1</v>
      </c>
      <c r="J1088" s="113">
        <f>IF(H1088=1,
IF(AND(OR(F1088=0,F1088=""),OR(G1088=0,G1088="")),Parámetros!$D$5-Parámetros!$B$5+1,
IF(AND(OR(F1088&lt;=Parámetros!$B$5,F1088=0,F1088=""),OR(G1088&gt;Parámetros!$D$5,G1088="",G1088=0)),Parámetros!$D$5-Parámetros!$B$5+1,
IF(AND(OR(F1088&lt;=Parámetros!$B$5,F1088=0,F1088=""),G1088&lt;=Parámetros!$D$5),IF(OR(G1088="",G1088=0),Parámetros!$D$5-Parámetros!$B$5+1,G1088-Parámetros!$B$5+1),
IF(AND(F1088&gt;Parámetros!$B$5,OR(G1088&gt;Parámetros!$D$5,G1088="",G1088=0)),Parámetros!$D$5-F1088+1,
IF(AND(F1088&gt;Parámetros!$B$5,G1088&lt;=Parámetros!$D$5),G1088-F1088+1))))),0)
-
IF(H1088=1,
COUNTIFS('Selección días no hábiles'!A:A,
IF(OR(F1088=0,F1088="",F1088&lt;Parámetros!$B$5),"&gt;="&amp;Parámetros!$B$5,"&gt;="&amp;Listas!F1088),
'Selección días no hábiles'!A:A,
IF(OR(G1088=0,G1088="",G1088&gt;=Parámetros!$D$5),"&lt;="&amp;Parámetros!$D$5,"&lt;="&amp;Listas!G1088),
'Selección días no hábiles'!C:C,"X"),0)</f>
        <v>43709</v>
      </c>
      <c r="K1088" s="113">
        <f>IF(I1088=1,
IF(AND(OR(F1088=0,F1088=""),OR(G1088=0,G1088="")),Parámetros!$D$8-Parámetros!$B$8+1,
IF(AND(F1088&lt;=Parámetros!$B$8,OR(G1088&gt;Parámetros!$D$8,G1088="",G1088=0)),Parámetros!$D$8-Parámetros!$B$8+1,
IF(AND(F1088&lt;=Parámetros!$B$8,G1088&lt;=Parámetros!$D$8),IF(OR(G1088="",G1088=0),Parámetros!$D$8-Parámetros!$B$8+1,G1088-Parámetros!$B$8+1),
IF(AND(F1088&gt;Parámetros!$B$8,OR(G1088&gt;Parámetros!$D$8,G1088="",G1088=0)),Parámetros!$D$8-F1088+1,
IF(AND(F1088&gt;Parámetros!$B$8,G1088&lt;=Parámetros!$D$8),G1088-F1088+1))))),0)
-
IF(I1088=1,
COUNTIFS('Selección días no hábiles'!A:A,
IF(OR(F1088=0,F1088="",F1088&lt;Parámetros!$B$8),"&gt;="&amp;Parámetros!$B$8,"&gt;="&amp;Listas!F1088),
'Selección días no hábiles'!A:A,
IF(OR(G1088=0,G1088="",G1088&gt;=Parámetros!$D$8),"&lt;="&amp;Parámetros!$D$8,"&lt;="&amp;Listas!G1088),
'Selección días no hábiles'!C:C,"X"),0)</f>
        <v>1</v>
      </c>
    </row>
    <row r="1089" spans="1:11">
      <c r="A1089" s="23"/>
      <c r="B1089" s="152">
        <v>5457168</v>
      </c>
      <c r="C1089" s="153" t="s">
        <v>1201</v>
      </c>
      <c r="D1089" s="153" t="s">
        <v>2219</v>
      </c>
      <c r="E1089" s="154" t="s">
        <v>229</v>
      </c>
      <c r="F1089" s="146">
        <v>0</v>
      </c>
      <c r="G1089" s="146">
        <v>0</v>
      </c>
      <c r="H1089" s="113">
        <f>+IF(AND(OR(F1089="",F1089=0),OR(G1089="",G1089=0)),1,IF(AND(OR(F1089&lt;=Parámetros!$B$5,F1089=0,F1089=""),OR(G1089&gt;Parámetros!$B$5,G1089="",G1089=0)),1,IF(AND(F1089&gt;Parámetros!$B$5,F1089&lt;=Parámetros!$D$5,OR(Listas!G1089&gt;Parámetros!$B$5,G1089="",G1089=0)),1,0)))</f>
        <v>1</v>
      </c>
      <c r="I1089" s="113">
        <f>+IF(AND(OR(F1089="",F1089=0),OR(G1089="",G1089=0)),1,IF(AND(OR(F1089&lt;=Parámetros!$B$8,F1089=0,F1089=""),OR(G1089&gt;Parámetros!$B$8,G1089="",G1089=0)),1,IF(AND(F1089&gt;Parámetros!$B$8,F1089&lt;=Parámetros!$D$8,OR(Listas!G1089&gt;Parámetros!$B$8,G1089="",G1089=0)),1,0)))</f>
        <v>1</v>
      </c>
      <c r="J1089" s="113">
        <f>IF(H1089=1,
IF(AND(OR(F1089=0,F1089=""),OR(G1089=0,G1089="")),Parámetros!$D$5-Parámetros!$B$5+1,
IF(AND(OR(F1089&lt;=Parámetros!$B$5,F1089=0,F1089=""),OR(G1089&gt;Parámetros!$D$5,G1089="",G1089=0)),Parámetros!$D$5-Parámetros!$B$5+1,
IF(AND(OR(F1089&lt;=Parámetros!$B$5,F1089=0,F1089=""),G1089&lt;=Parámetros!$D$5),IF(OR(G1089="",G1089=0),Parámetros!$D$5-Parámetros!$B$5+1,G1089-Parámetros!$B$5+1),
IF(AND(F1089&gt;Parámetros!$B$5,OR(G1089&gt;Parámetros!$D$5,G1089="",G1089=0)),Parámetros!$D$5-F1089+1,
IF(AND(F1089&gt;Parámetros!$B$5,G1089&lt;=Parámetros!$D$5),G1089-F1089+1))))),0)
-
IF(H1089=1,
COUNTIFS('Selección días no hábiles'!A:A,
IF(OR(F1089=0,F1089="",F1089&lt;Parámetros!$B$5),"&gt;="&amp;Parámetros!$B$5,"&gt;="&amp;Listas!F1089),
'Selección días no hábiles'!A:A,
IF(OR(G1089=0,G1089="",G1089&gt;=Parámetros!$D$5),"&lt;="&amp;Parámetros!$D$5,"&lt;="&amp;Listas!G1089),
'Selección días no hábiles'!C:C,"X"),0)</f>
        <v>43709</v>
      </c>
      <c r="K1089" s="113">
        <f>IF(I1089=1,
IF(AND(OR(F1089=0,F1089=""),OR(G1089=0,G1089="")),Parámetros!$D$8-Parámetros!$B$8+1,
IF(AND(F1089&lt;=Parámetros!$B$8,OR(G1089&gt;Parámetros!$D$8,G1089="",G1089=0)),Parámetros!$D$8-Parámetros!$B$8+1,
IF(AND(F1089&lt;=Parámetros!$B$8,G1089&lt;=Parámetros!$D$8),IF(OR(G1089="",G1089=0),Parámetros!$D$8-Parámetros!$B$8+1,G1089-Parámetros!$B$8+1),
IF(AND(F1089&gt;Parámetros!$B$8,OR(G1089&gt;Parámetros!$D$8,G1089="",G1089=0)),Parámetros!$D$8-F1089+1,
IF(AND(F1089&gt;Parámetros!$B$8,G1089&lt;=Parámetros!$D$8),G1089-F1089+1))))),0)
-
IF(I1089=1,
COUNTIFS('Selección días no hábiles'!A:A,
IF(OR(F1089=0,F1089="",F1089&lt;Parámetros!$B$8),"&gt;="&amp;Parámetros!$B$8,"&gt;="&amp;Listas!F1089),
'Selección días no hábiles'!A:A,
IF(OR(G1089=0,G1089="",G1089&gt;=Parámetros!$D$8),"&lt;="&amp;Parámetros!$D$8,"&lt;="&amp;Listas!G1089),
'Selección días no hábiles'!C:C,"X"),0)</f>
        <v>1</v>
      </c>
    </row>
    <row r="1090" spans="1:11">
      <c r="A1090" s="23"/>
      <c r="B1090" s="152">
        <v>31718986</v>
      </c>
      <c r="C1090" s="153" t="s">
        <v>1202</v>
      </c>
      <c r="D1090" s="153" t="s">
        <v>1571</v>
      </c>
      <c r="E1090" s="154" t="s">
        <v>229</v>
      </c>
      <c r="F1090" s="146">
        <v>0</v>
      </c>
      <c r="G1090" s="146">
        <v>0</v>
      </c>
      <c r="H1090" s="113">
        <f>+IF(AND(OR(F1090="",F1090=0),OR(G1090="",G1090=0)),1,IF(AND(OR(F1090&lt;=Parámetros!$B$5,F1090=0,F1090=""),OR(G1090&gt;Parámetros!$B$5,G1090="",G1090=0)),1,IF(AND(F1090&gt;Parámetros!$B$5,F1090&lt;=Parámetros!$D$5,OR(Listas!G1090&gt;Parámetros!$B$5,G1090="",G1090=0)),1,0)))</f>
        <v>1</v>
      </c>
      <c r="I1090" s="113">
        <f>+IF(AND(OR(F1090="",F1090=0),OR(G1090="",G1090=0)),1,IF(AND(OR(F1090&lt;=Parámetros!$B$8,F1090=0,F1090=""),OR(G1090&gt;Parámetros!$B$8,G1090="",G1090=0)),1,IF(AND(F1090&gt;Parámetros!$B$8,F1090&lt;=Parámetros!$D$8,OR(Listas!G1090&gt;Parámetros!$B$8,G1090="",G1090=0)),1,0)))</f>
        <v>1</v>
      </c>
      <c r="J1090" s="113">
        <f>IF(H1090=1,
IF(AND(OR(F1090=0,F1090=""),OR(G1090=0,G1090="")),Parámetros!$D$5-Parámetros!$B$5+1,
IF(AND(OR(F1090&lt;=Parámetros!$B$5,F1090=0,F1090=""),OR(G1090&gt;Parámetros!$D$5,G1090="",G1090=0)),Parámetros!$D$5-Parámetros!$B$5+1,
IF(AND(OR(F1090&lt;=Parámetros!$B$5,F1090=0,F1090=""),G1090&lt;=Parámetros!$D$5),IF(OR(G1090="",G1090=0),Parámetros!$D$5-Parámetros!$B$5+1,G1090-Parámetros!$B$5+1),
IF(AND(F1090&gt;Parámetros!$B$5,OR(G1090&gt;Parámetros!$D$5,G1090="",G1090=0)),Parámetros!$D$5-F1090+1,
IF(AND(F1090&gt;Parámetros!$B$5,G1090&lt;=Parámetros!$D$5),G1090-F1090+1))))),0)
-
IF(H1090=1,
COUNTIFS('Selección días no hábiles'!A:A,
IF(OR(F1090=0,F1090="",F1090&lt;Parámetros!$B$5),"&gt;="&amp;Parámetros!$B$5,"&gt;="&amp;Listas!F1090),
'Selección días no hábiles'!A:A,
IF(OR(G1090=0,G1090="",G1090&gt;=Parámetros!$D$5),"&lt;="&amp;Parámetros!$D$5,"&lt;="&amp;Listas!G1090),
'Selección días no hábiles'!C:C,"X"),0)</f>
        <v>43709</v>
      </c>
      <c r="K1090" s="113">
        <f>IF(I1090=1,
IF(AND(OR(F1090=0,F1090=""),OR(G1090=0,G1090="")),Parámetros!$D$8-Parámetros!$B$8+1,
IF(AND(F1090&lt;=Parámetros!$B$8,OR(G1090&gt;Parámetros!$D$8,G1090="",G1090=0)),Parámetros!$D$8-Parámetros!$B$8+1,
IF(AND(F1090&lt;=Parámetros!$B$8,G1090&lt;=Parámetros!$D$8),IF(OR(G1090="",G1090=0),Parámetros!$D$8-Parámetros!$B$8+1,G1090-Parámetros!$B$8+1),
IF(AND(F1090&gt;Parámetros!$B$8,OR(G1090&gt;Parámetros!$D$8,G1090="",G1090=0)),Parámetros!$D$8-F1090+1,
IF(AND(F1090&gt;Parámetros!$B$8,G1090&lt;=Parámetros!$D$8),G1090-F1090+1))))),0)
-
IF(I1090=1,
COUNTIFS('Selección días no hábiles'!A:A,
IF(OR(F1090=0,F1090="",F1090&lt;Parámetros!$B$8),"&gt;="&amp;Parámetros!$B$8,"&gt;="&amp;Listas!F1090),
'Selección días no hábiles'!A:A,
IF(OR(G1090=0,G1090="",G1090&gt;=Parámetros!$D$8),"&lt;="&amp;Parámetros!$D$8,"&lt;="&amp;Listas!G1090),
'Selección días no hábiles'!C:C,"X"),0)</f>
        <v>1</v>
      </c>
    </row>
    <row r="1091" spans="1:11">
      <c r="A1091" s="23"/>
      <c r="B1091" s="152">
        <v>32701687</v>
      </c>
      <c r="C1091" s="153" t="s">
        <v>1203</v>
      </c>
      <c r="D1091" s="153" t="s">
        <v>1719</v>
      </c>
      <c r="E1091" s="154" t="s">
        <v>229</v>
      </c>
      <c r="F1091" s="146">
        <v>0</v>
      </c>
      <c r="G1091" s="146">
        <v>0</v>
      </c>
      <c r="H1091" s="113">
        <f>+IF(AND(OR(F1091="",F1091=0),OR(G1091="",G1091=0)),1,IF(AND(OR(F1091&lt;=Parámetros!$B$5,F1091=0,F1091=""),OR(G1091&gt;Parámetros!$B$5,G1091="",G1091=0)),1,IF(AND(F1091&gt;Parámetros!$B$5,F1091&lt;=Parámetros!$D$5,OR(Listas!G1091&gt;Parámetros!$B$5,G1091="",G1091=0)),1,0)))</f>
        <v>1</v>
      </c>
      <c r="I1091" s="113">
        <f>+IF(AND(OR(F1091="",F1091=0),OR(G1091="",G1091=0)),1,IF(AND(OR(F1091&lt;=Parámetros!$B$8,F1091=0,F1091=""),OR(G1091&gt;Parámetros!$B$8,G1091="",G1091=0)),1,IF(AND(F1091&gt;Parámetros!$B$8,F1091&lt;=Parámetros!$D$8,OR(Listas!G1091&gt;Parámetros!$B$8,G1091="",G1091=0)),1,0)))</f>
        <v>1</v>
      </c>
      <c r="J1091" s="113">
        <f>IF(H1091=1,
IF(AND(OR(F1091=0,F1091=""),OR(G1091=0,G1091="")),Parámetros!$D$5-Parámetros!$B$5+1,
IF(AND(OR(F1091&lt;=Parámetros!$B$5,F1091=0,F1091=""),OR(G1091&gt;Parámetros!$D$5,G1091="",G1091=0)),Parámetros!$D$5-Parámetros!$B$5+1,
IF(AND(OR(F1091&lt;=Parámetros!$B$5,F1091=0,F1091=""),G1091&lt;=Parámetros!$D$5),IF(OR(G1091="",G1091=0),Parámetros!$D$5-Parámetros!$B$5+1,G1091-Parámetros!$B$5+1),
IF(AND(F1091&gt;Parámetros!$B$5,OR(G1091&gt;Parámetros!$D$5,G1091="",G1091=0)),Parámetros!$D$5-F1091+1,
IF(AND(F1091&gt;Parámetros!$B$5,G1091&lt;=Parámetros!$D$5),G1091-F1091+1))))),0)
-
IF(H1091=1,
COUNTIFS('Selección días no hábiles'!A:A,
IF(OR(F1091=0,F1091="",F1091&lt;Parámetros!$B$5),"&gt;="&amp;Parámetros!$B$5,"&gt;="&amp;Listas!F1091),
'Selección días no hábiles'!A:A,
IF(OR(G1091=0,G1091="",G1091&gt;=Parámetros!$D$5),"&lt;="&amp;Parámetros!$D$5,"&lt;="&amp;Listas!G1091),
'Selección días no hábiles'!C:C,"X"),0)</f>
        <v>43709</v>
      </c>
      <c r="K1091" s="113">
        <f>IF(I1091=1,
IF(AND(OR(F1091=0,F1091=""),OR(G1091=0,G1091="")),Parámetros!$D$8-Parámetros!$B$8+1,
IF(AND(F1091&lt;=Parámetros!$B$8,OR(G1091&gt;Parámetros!$D$8,G1091="",G1091=0)),Parámetros!$D$8-Parámetros!$B$8+1,
IF(AND(F1091&lt;=Parámetros!$B$8,G1091&lt;=Parámetros!$D$8),IF(OR(G1091="",G1091=0),Parámetros!$D$8-Parámetros!$B$8+1,G1091-Parámetros!$B$8+1),
IF(AND(F1091&gt;Parámetros!$B$8,OR(G1091&gt;Parámetros!$D$8,G1091="",G1091=0)),Parámetros!$D$8-F1091+1,
IF(AND(F1091&gt;Parámetros!$B$8,G1091&lt;=Parámetros!$D$8),G1091-F1091+1))))),0)
-
IF(I1091=1,
COUNTIFS('Selección días no hábiles'!A:A,
IF(OR(F1091=0,F1091="",F1091&lt;Parámetros!$B$8),"&gt;="&amp;Parámetros!$B$8,"&gt;="&amp;Listas!F1091),
'Selección días no hábiles'!A:A,
IF(OR(G1091=0,G1091="",G1091&gt;=Parámetros!$D$8),"&lt;="&amp;Parámetros!$D$8,"&lt;="&amp;Listas!G1091),
'Selección días no hábiles'!C:C,"X"),0)</f>
        <v>1</v>
      </c>
    </row>
    <row r="1092" spans="1:11">
      <c r="A1092" s="23"/>
      <c r="B1092" s="152">
        <v>24523428</v>
      </c>
      <c r="C1092" s="153" t="s">
        <v>1204</v>
      </c>
      <c r="D1092" s="153" t="s">
        <v>2220</v>
      </c>
      <c r="E1092" s="154" t="s">
        <v>229</v>
      </c>
      <c r="F1092" s="146">
        <v>0</v>
      </c>
      <c r="G1092" s="146">
        <v>0</v>
      </c>
      <c r="H1092" s="113">
        <f>+IF(AND(OR(F1092="",F1092=0),OR(G1092="",G1092=0)),1,IF(AND(OR(F1092&lt;=Parámetros!$B$5,F1092=0,F1092=""),OR(G1092&gt;Parámetros!$B$5,G1092="",G1092=0)),1,IF(AND(F1092&gt;Parámetros!$B$5,F1092&lt;=Parámetros!$D$5,OR(Listas!G1092&gt;Parámetros!$B$5,G1092="",G1092=0)),1,0)))</f>
        <v>1</v>
      </c>
      <c r="I1092" s="113">
        <f>+IF(AND(OR(F1092="",F1092=0),OR(G1092="",G1092=0)),1,IF(AND(OR(F1092&lt;=Parámetros!$B$8,F1092=0,F1092=""),OR(G1092&gt;Parámetros!$B$8,G1092="",G1092=0)),1,IF(AND(F1092&gt;Parámetros!$B$8,F1092&lt;=Parámetros!$D$8,OR(Listas!G1092&gt;Parámetros!$B$8,G1092="",G1092=0)),1,0)))</f>
        <v>1</v>
      </c>
      <c r="J1092" s="113">
        <f>IF(H1092=1,
IF(AND(OR(F1092=0,F1092=""),OR(G1092=0,G1092="")),Parámetros!$D$5-Parámetros!$B$5+1,
IF(AND(OR(F1092&lt;=Parámetros!$B$5,F1092=0,F1092=""),OR(G1092&gt;Parámetros!$D$5,G1092="",G1092=0)),Parámetros!$D$5-Parámetros!$B$5+1,
IF(AND(OR(F1092&lt;=Parámetros!$B$5,F1092=0,F1092=""),G1092&lt;=Parámetros!$D$5),IF(OR(G1092="",G1092=0),Parámetros!$D$5-Parámetros!$B$5+1,G1092-Parámetros!$B$5+1),
IF(AND(F1092&gt;Parámetros!$B$5,OR(G1092&gt;Parámetros!$D$5,G1092="",G1092=0)),Parámetros!$D$5-F1092+1,
IF(AND(F1092&gt;Parámetros!$B$5,G1092&lt;=Parámetros!$D$5),G1092-F1092+1))))),0)
-
IF(H1092=1,
COUNTIFS('Selección días no hábiles'!A:A,
IF(OR(F1092=0,F1092="",F1092&lt;Parámetros!$B$5),"&gt;="&amp;Parámetros!$B$5,"&gt;="&amp;Listas!F1092),
'Selección días no hábiles'!A:A,
IF(OR(G1092=0,G1092="",G1092&gt;=Parámetros!$D$5),"&lt;="&amp;Parámetros!$D$5,"&lt;="&amp;Listas!G1092),
'Selección días no hábiles'!C:C,"X"),0)</f>
        <v>43709</v>
      </c>
      <c r="K1092" s="113">
        <f>IF(I1092=1,
IF(AND(OR(F1092=0,F1092=""),OR(G1092=0,G1092="")),Parámetros!$D$8-Parámetros!$B$8+1,
IF(AND(F1092&lt;=Parámetros!$B$8,OR(G1092&gt;Parámetros!$D$8,G1092="",G1092=0)),Parámetros!$D$8-Parámetros!$B$8+1,
IF(AND(F1092&lt;=Parámetros!$B$8,G1092&lt;=Parámetros!$D$8),IF(OR(G1092="",G1092=0),Parámetros!$D$8-Parámetros!$B$8+1,G1092-Parámetros!$B$8+1),
IF(AND(F1092&gt;Parámetros!$B$8,OR(G1092&gt;Parámetros!$D$8,G1092="",G1092=0)),Parámetros!$D$8-F1092+1,
IF(AND(F1092&gt;Parámetros!$B$8,G1092&lt;=Parámetros!$D$8),G1092-F1092+1))))),0)
-
IF(I1092=1,
COUNTIFS('Selección días no hábiles'!A:A,
IF(OR(F1092=0,F1092="",F1092&lt;Parámetros!$B$8),"&gt;="&amp;Parámetros!$B$8,"&gt;="&amp;Listas!F1092),
'Selección días no hábiles'!A:A,
IF(OR(G1092=0,G1092="",G1092&gt;=Parámetros!$D$8),"&lt;="&amp;Parámetros!$D$8,"&lt;="&amp;Listas!G1092),
'Selección días no hábiles'!C:C,"X"),0)</f>
        <v>1</v>
      </c>
    </row>
    <row r="1093" spans="1:11">
      <c r="A1093" s="23"/>
      <c r="B1093" s="152">
        <v>31515806</v>
      </c>
      <c r="C1093" s="153" t="s">
        <v>1205</v>
      </c>
      <c r="D1093" s="153" t="s">
        <v>1571</v>
      </c>
      <c r="E1093" s="154" t="s">
        <v>229</v>
      </c>
      <c r="F1093" s="146">
        <v>0</v>
      </c>
      <c r="G1093" s="146">
        <v>0</v>
      </c>
      <c r="H1093" s="113">
        <f>+IF(AND(OR(F1093="",F1093=0),OR(G1093="",G1093=0)),1,IF(AND(OR(F1093&lt;=Parámetros!$B$5,F1093=0,F1093=""),OR(G1093&gt;Parámetros!$B$5,G1093="",G1093=0)),1,IF(AND(F1093&gt;Parámetros!$B$5,F1093&lt;=Parámetros!$D$5,OR(Listas!G1093&gt;Parámetros!$B$5,G1093="",G1093=0)),1,0)))</f>
        <v>1</v>
      </c>
      <c r="I1093" s="113">
        <f>+IF(AND(OR(F1093="",F1093=0),OR(G1093="",G1093=0)),1,IF(AND(OR(F1093&lt;=Parámetros!$B$8,F1093=0,F1093=""),OR(G1093&gt;Parámetros!$B$8,G1093="",G1093=0)),1,IF(AND(F1093&gt;Parámetros!$B$8,F1093&lt;=Parámetros!$D$8,OR(Listas!G1093&gt;Parámetros!$B$8,G1093="",G1093=0)),1,0)))</f>
        <v>1</v>
      </c>
      <c r="J1093" s="113">
        <f>IF(H1093=1,
IF(AND(OR(F1093=0,F1093=""),OR(G1093=0,G1093="")),Parámetros!$D$5-Parámetros!$B$5+1,
IF(AND(OR(F1093&lt;=Parámetros!$B$5,F1093=0,F1093=""),OR(G1093&gt;Parámetros!$D$5,G1093="",G1093=0)),Parámetros!$D$5-Parámetros!$B$5+1,
IF(AND(OR(F1093&lt;=Parámetros!$B$5,F1093=0,F1093=""),G1093&lt;=Parámetros!$D$5),IF(OR(G1093="",G1093=0),Parámetros!$D$5-Parámetros!$B$5+1,G1093-Parámetros!$B$5+1),
IF(AND(F1093&gt;Parámetros!$B$5,OR(G1093&gt;Parámetros!$D$5,G1093="",G1093=0)),Parámetros!$D$5-F1093+1,
IF(AND(F1093&gt;Parámetros!$B$5,G1093&lt;=Parámetros!$D$5),G1093-F1093+1))))),0)
-
IF(H1093=1,
COUNTIFS('Selección días no hábiles'!A:A,
IF(OR(F1093=0,F1093="",F1093&lt;Parámetros!$B$5),"&gt;="&amp;Parámetros!$B$5,"&gt;="&amp;Listas!F1093),
'Selección días no hábiles'!A:A,
IF(OR(G1093=0,G1093="",G1093&gt;=Parámetros!$D$5),"&lt;="&amp;Parámetros!$D$5,"&lt;="&amp;Listas!G1093),
'Selección días no hábiles'!C:C,"X"),0)</f>
        <v>43709</v>
      </c>
      <c r="K1093" s="113">
        <f>IF(I1093=1,
IF(AND(OR(F1093=0,F1093=""),OR(G1093=0,G1093="")),Parámetros!$D$8-Parámetros!$B$8+1,
IF(AND(F1093&lt;=Parámetros!$B$8,OR(G1093&gt;Parámetros!$D$8,G1093="",G1093=0)),Parámetros!$D$8-Parámetros!$B$8+1,
IF(AND(F1093&lt;=Parámetros!$B$8,G1093&lt;=Parámetros!$D$8),IF(OR(G1093="",G1093=0),Parámetros!$D$8-Parámetros!$B$8+1,G1093-Parámetros!$B$8+1),
IF(AND(F1093&gt;Parámetros!$B$8,OR(G1093&gt;Parámetros!$D$8,G1093="",G1093=0)),Parámetros!$D$8-F1093+1,
IF(AND(F1093&gt;Parámetros!$B$8,G1093&lt;=Parámetros!$D$8),G1093-F1093+1))))),0)
-
IF(I1093=1,
COUNTIFS('Selección días no hábiles'!A:A,
IF(OR(F1093=0,F1093="",F1093&lt;Parámetros!$B$8),"&gt;="&amp;Parámetros!$B$8,"&gt;="&amp;Listas!F1093),
'Selección días no hábiles'!A:A,
IF(OR(G1093=0,G1093="",G1093&gt;=Parámetros!$D$8),"&lt;="&amp;Parámetros!$D$8,"&lt;="&amp;Listas!G1093),
'Selección días no hábiles'!C:C,"X"),0)</f>
        <v>1</v>
      </c>
    </row>
    <row r="1094" spans="1:11">
      <c r="A1094" s="23"/>
      <c r="B1094" s="152">
        <v>31537438</v>
      </c>
      <c r="C1094" s="153" t="s">
        <v>1206</v>
      </c>
      <c r="D1094" s="153" t="s">
        <v>2221</v>
      </c>
      <c r="E1094" s="154" t="s">
        <v>229</v>
      </c>
      <c r="F1094" s="146">
        <v>0</v>
      </c>
      <c r="G1094" s="146">
        <v>0</v>
      </c>
      <c r="H1094" s="113">
        <f>+IF(AND(OR(F1094="",F1094=0),OR(G1094="",G1094=0)),1,IF(AND(OR(F1094&lt;=Parámetros!$B$5,F1094=0,F1094=""),OR(G1094&gt;Parámetros!$B$5,G1094="",G1094=0)),1,IF(AND(F1094&gt;Parámetros!$B$5,F1094&lt;=Parámetros!$D$5,OR(Listas!G1094&gt;Parámetros!$B$5,G1094="",G1094=0)),1,0)))</f>
        <v>1</v>
      </c>
      <c r="I1094" s="113">
        <f>+IF(AND(OR(F1094="",F1094=0),OR(G1094="",G1094=0)),1,IF(AND(OR(F1094&lt;=Parámetros!$B$8,F1094=0,F1094=""),OR(G1094&gt;Parámetros!$B$8,G1094="",G1094=0)),1,IF(AND(F1094&gt;Parámetros!$B$8,F1094&lt;=Parámetros!$D$8,OR(Listas!G1094&gt;Parámetros!$B$8,G1094="",G1094=0)),1,0)))</f>
        <v>1</v>
      </c>
      <c r="J1094" s="113">
        <f>IF(H1094=1,
IF(AND(OR(F1094=0,F1094=""),OR(G1094=0,G1094="")),Parámetros!$D$5-Parámetros!$B$5+1,
IF(AND(OR(F1094&lt;=Parámetros!$B$5,F1094=0,F1094=""),OR(G1094&gt;Parámetros!$D$5,G1094="",G1094=0)),Parámetros!$D$5-Parámetros!$B$5+1,
IF(AND(OR(F1094&lt;=Parámetros!$B$5,F1094=0,F1094=""),G1094&lt;=Parámetros!$D$5),IF(OR(G1094="",G1094=0),Parámetros!$D$5-Parámetros!$B$5+1,G1094-Parámetros!$B$5+1),
IF(AND(F1094&gt;Parámetros!$B$5,OR(G1094&gt;Parámetros!$D$5,G1094="",G1094=0)),Parámetros!$D$5-F1094+1,
IF(AND(F1094&gt;Parámetros!$B$5,G1094&lt;=Parámetros!$D$5),G1094-F1094+1))))),0)
-
IF(H1094=1,
COUNTIFS('Selección días no hábiles'!A:A,
IF(OR(F1094=0,F1094="",F1094&lt;Parámetros!$B$5),"&gt;="&amp;Parámetros!$B$5,"&gt;="&amp;Listas!F1094),
'Selección días no hábiles'!A:A,
IF(OR(G1094=0,G1094="",G1094&gt;=Parámetros!$D$5),"&lt;="&amp;Parámetros!$D$5,"&lt;="&amp;Listas!G1094),
'Selección días no hábiles'!C:C,"X"),0)</f>
        <v>43709</v>
      </c>
      <c r="K1094" s="113">
        <f>IF(I1094=1,
IF(AND(OR(F1094=0,F1094=""),OR(G1094=0,G1094="")),Parámetros!$D$8-Parámetros!$B$8+1,
IF(AND(F1094&lt;=Parámetros!$B$8,OR(G1094&gt;Parámetros!$D$8,G1094="",G1094=0)),Parámetros!$D$8-Parámetros!$B$8+1,
IF(AND(F1094&lt;=Parámetros!$B$8,G1094&lt;=Parámetros!$D$8),IF(OR(G1094="",G1094=0),Parámetros!$D$8-Parámetros!$B$8+1,G1094-Parámetros!$B$8+1),
IF(AND(F1094&gt;Parámetros!$B$8,OR(G1094&gt;Parámetros!$D$8,G1094="",G1094=0)),Parámetros!$D$8-F1094+1,
IF(AND(F1094&gt;Parámetros!$B$8,G1094&lt;=Parámetros!$D$8),G1094-F1094+1))))),0)
-
IF(I1094=1,
COUNTIFS('Selección días no hábiles'!A:A,
IF(OR(F1094=0,F1094="",F1094&lt;Parámetros!$B$8),"&gt;="&amp;Parámetros!$B$8,"&gt;="&amp;Listas!F1094),
'Selección días no hábiles'!A:A,
IF(OR(G1094=0,G1094="",G1094&gt;=Parámetros!$D$8),"&lt;="&amp;Parámetros!$D$8,"&lt;="&amp;Listas!G1094),
'Selección días no hábiles'!C:C,"X"),0)</f>
        <v>1</v>
      </c>
    </row>
    <row r="1095" spans="1:11">
      <c r="A1095" s="23"/>
      <c r="B1095" s="152">
        <v>30916738</v>
      </c>
      <c r="C1095" s="153" t="s">
        <v>1207</v>
      </c>
      <c r="D1095" s="153" t="s">
        <v>2222</v>
      </c>
      <c r="E1095" s="154" t="s">
        <v>229</v>
      </c>
      <c r="F1095" s="146">
        <v>0</v>
      </c>
      <c r="G1095" s="146">
        <v>0</v>
      </c>
      <c r="H1095" s="113">
        <f>+IF(AND(OR(F1095="",F1095=0),OR(G1095="",G1095=0)),1,IF(AND(OR(F1095&lt;=Parámetros!$B$5,F1095=0,F1095=""),OR(G1095&gt;Parámetros!$B$5,G1095="",G1095=0)),1,IF(AND(F1095&gt;Parámetros!$B$5,F1095&lt;=Parámetros!$D$5,OR(Listas!G1095&gt;Parámetros!$B$5,G1095="",G1095=0)),1,0)))</f>
        <v>1</v>
      </c>
      <c r="I1095" s="113">
        <f>+IF(AND(OR(F1095="",F1095=0),OR(G1095="",G1095=0)),1,IF(AND(OR(F1095&lt;=Parámetros!$B$8,F1095=0,F1095=""),OR(G1095&gt;Parámetros!$B$8,G1095="",G1095=0)),1,IF(AND(F1095&gt;Parámetros!$B$8,F1095&lt;=Parámetros!$D$8,OR(Listas!G1095&gt;Parámetros!$B$8,G1095="",G1095=0)),1,0)))</f>
        <v>1</v>
      </c>
      <c r="J1095" s="113">
        <f>IF(H1095=1,
IF(AND(OR(F1095=0,F1095=""),OR(G1095=0,G1095="")),Parámetros!$D$5-Parámetros!$B$5+1,
IF(AND(OR(F1095&lt;=Parámetros!$B$5,F1095=0,F1095=""),OR(G1095&gt;Parámetros!$D$5,G1095="",G1095=0)),Parámetros!$D$5-Parámetros!$B$5+1,
IF(AND(OR(F1095&lt;=Parámetros!$B$5,F1095=0,F1095=""),G1095&lt;=Parámetros!$D$5),IF(OR(G1095="",G1095=0),Parámetros!$D$5-Parámetros!$B$5+1,G1095-Parámetros!$B$5+1),
IF(AND(F1095&gt;Parámetros!$B$5,OR(G1095&gt;Parámetros!$D$5,G1095="",G1095=0)),Parámetros!$D$5-F1095+1,
IF(AND(F1095&gt;Parámetros!$B$5,G1095&lt;=Parámetros!$D$5),G1095-F1095+1))))),0)
-
IF(H1095=1,
COUNTIFS('Selección días no hábiles'!A:A,
IF(OR(F1095=0,F1095="",F1095&lt;Parámetros!$B$5),"&gt;="&amp;Parámetros!$B$5,"&gt;="&amp;Listas!F1095),
'Selección días no hábiles'!A:A,
IF(OR(G1095=0,G1095="",G1095&gt;=Parámetros!$D$5),"&lt;="&amp;Parámetros!$D$5,"&lt;="&amp;Listas!G1095),
'Selección días no hábiles'!C:C,"X"),0)</f>
        <v>43709</v>
      </c>
      <c r="K1095" s="113">
        <f>IF(I1095=1,
IF(AND(OR(F1095=0,F1095=""),OR(G1095=0,G1095="")),Parámetros!$D$8-Parámetros!$B$8+1,
IF(AND(F1095&lt;=Parámetros!$B$8,OR(G1095&gt;Parámetros!$D$8,G1095="",G1095=0)),Parámetros!$D$8-Parámetros!$B$8+1,
IF(AND(F1095&lt;=Parámetros!$B$8,G1095&lt;=Parámetros!$D$8),IF(OR(G1095="",G1095=0),Parámetros!$D$8-Parámetros!$B$8+1,G1095-Parámetros!$B$8+1),
IF(AND(F1095&gt;Parámetros!$B$8,OR(G1095&gt;Parámetros!$D$8,G1095="",G1095=0)),Parámetros!$D$8-F1095+1,
IF(AND(F1095&gt;Parámetros!$B$8,G1095&lt;=Parámetros!$D$8),G1095-F1095+1))))),0)
-
IF(I1095=1,
COUNTIFS('Selección días no hábiles'!A:A,
IF(OR(F1095=0,F1095="",F1095&lt;Parámetros!$B$8),"&gt;="&amp;Parámetros!$B$8,"&gt;="&amp;Listas!F1095),
'Selección días no hábiles'!A:A,
IF(OR(G1095=0,G1095="",G1095&gt;=Parámetros!$D$8),"&lt;="&amp;Parámetros!$D$8,"&lt;="&amp;Listas!G1095),
'Selección días no hábiles'!C:C,"X"),0)</f>
        <v>1</v>
      </c>
    </row>
    <row r="1096" spans="1:11">
      <c r="A1096" s="23"/>
      <c r="B1096" s="152" t="s">
        <v>280</v>
      </c>
      <c r="C1096" s="153" t="s">
        <v>1208</v>
      </c>
      <c r="D1096" s="153" t="s">
        <v>2223</v>
      </c>
      <c r="E1096" s="154" t="s">
        <v>229</v>
      </c>
      <c r="F1096" s="146">
        <v>0</v>
      </c>
      <c r="G1096" s="146">
        <v>0</v>
      </c>
      <c r="H1096" s="113">
        <f>+IF(AND(OR(F1096="",F1096=0),OR(G1096="",G1096=0)),1,IF(AND(OR(F1096&lt;=Parámetros!$B$5,F1096=0,F1096=""),OR(G1096&gt;Parámetros!$B$5,G1096="",G1096=0)),1,IF(AND(F1096&gt;Parámetros!$B$5,F1096&lt;=Parámetros!$D$5,OR(Listas!G1096&gt;Parámetros!$B$5,G1096="",G1096=0)),1,0)))</f>
        <v>1</v>
      </c>
      <c r="I1096" s="113">
        <f>+IF(AND(OR(F1096="",F1096=0),OR(G1096="",G1096=0)),1,IF(AND(OR(F1096&lt;=Parámetros!$B$8,F1096=0,F1096=""),OR(G1096&gt;Parámetros!$B$8,G1096="",G1096=0)),1,IF(AND(F1096&gt;Parámetros!$B$8,F1096&lt;=Parámetros!$D$8,OR(Listas!G1096&gt;Parámetros!$B$8,G1096="",G1096=0)),1,0)))</f>
        <v>1</v>
      </c>
      <c r="J1096" s="113">
        <f>IF(H1096=1,
IF(AND(OR(F1096=0,F1096=""),OR(G1096=0,G1096="")),Parámetros!$D$5-Parámetros!$B$5+1,
IF(AND(OR(F1096&lt;=Parámetros!$B$5,F1096=0,F1096=""),OR(G1096&gt;Parámetros!$D$5,G1096="",G1096=0)),Parámetros!$D$5-Parámetros!$B$5+1,
IF(AND(OR(F1096&lt;=Parámetros!$B$5,F1096=0,F1096=""),G1096&lt;=Parámetros!$D$5),IF(OR(G1096="",G1096=0),Parámetros!$D$5-Parámetros!$B$5+1,G1096-Parámetros!$B$5+1),
IF(AND(F1096&gt;Parámetros!$B$5,OR(G1096&gt;Parámetros!$D$5,G1096="",G1096=0)),Parámetros!$D$5-F1096+1,
IF(AND(F1096&gt;Parámetros!$B$5,G1096&lt;=Parámetros!$D$5),G1096-F1096+1))))),0)
-
IF(H1096=1,
COUNTIFS('Selección días no hábiles'!A:A,
IF(OR(F1096=0,F1096="",F1096&lt;Parámetros!$B$5),"&gt;="&amp;Parámetros!$B$5,"&gt;="&amp;Listas!F1096),
'Selección días no hábiles'!A:A,
IF(OR(G1096=0,G1096="",G1096&gt;=Parámetros!$D$5),"&lt;="&amp;Parámetros!$D$5,"&lt;="&amp;Listas!G1096),
'Selección días no hábiles'!C:C,"X"),0)</f>
        <v>43709</v>
      </c>
      <c r="K1096" s="113">
        <f>IF(I1096=1,
IF(AND(OR(F1096=0,F1096=""),OR(G1096=0,G1096="")),Parámetros!$D$8-Parámetros!$B$8+1,
IF(AND(F1096&lt;=Parámetros!$B$8,OR(G1096&gt;Parámetros!$D$8,G1096="",G1096=0)),Parámetros!$D$8-Parámetros!$B$8+1,
IF(AND(F1096&lt;=Parámetros!$B$8,G1096&lt;=Parámetros!$D$8),IF(OR(G1096="",G1096=0),Parámetros!$D$8-Parámetros!$B$8+1,G1096-Parámetros!$B$8+1),
IF(AND(F1096&gt;Parámetros!$B$8,OR(G1096&gt;Parámetros!$D$8,G1096="",G1096=0)),Parámetros!$D$8-F1096+1,
IF(AND(F1096&gt;Parámetros!$B$8,G1096&lt;=Parámetros!$D$8),G1096-F1096+1))))),0)
-
IF(I1096=1,
COUNTIFS('Selección días no hábiles'!A:A,
IF(OR(F1096=0,F1096="",F1096&lt;Parámetros!$B$8),"&gt;="&amp;Parámetros!$B$8,"&gt;="&amp;Listas!F1096),
'Selección días no hábiles'!A:A,
IF(OR(G1096=0,G1096="",G1096&gt;=Parámetros!$D$8),"&lt;="&amp;Parámetros!$D$8,"&lt;="&amp;Listas!G1096),
'Selección días no hábiles'!C:C,"X"),0)</f>
        <v>1</v>
      </c>
    </row>
    <row r="1097" spans="1:11">
      <c r="A1097" s="23"/>
      <c r="B1097" s="152">
        <v>23092800</v>
      </c>
      <c r="C1097" s="153" t="s">
        <v>1209</v>
      </c>
      <c r="D1097" s="153" t="s">
        <v>2224</v>
      </c>
      <c r="E1097" s="154" t="s">
        <v>229</v>
      </c>
      <c r="F1097" s="146">
        <v>0</v>
      </c>
      <c r="G1097" s="146">
        <v>0</v>
      </c>
      <c r="H1097" s="113">
        <f>+IF(AND(OR(F1097="",F1097=0),OR(G1097="",G1097=0)),1,IF(AND(OR(F1097&lt;=Parámetros!$B$5,F1097=0,F1097=""),OR(G1097&gt;Parámetros!$B$5,G1097="",G1097=0)),1,IF(AND(F1097&gt;Parámetros!$B$5,F1097&lt;=Parámetros!$D$5,OR(Listas!G1097&gt;Parámetros!$B$5,G1097="",G1097=0)),1,0)))</f>
        <v>1</v>
      </c>
      <c r="I1097" s="113">
        <f>+IF(AND(OR(F1097="",F1097=0),OR(G1097="",G1097=0)),1,IF(AND(OR(F1097&lt;=Parámetros!$B$8,F1097=0,F1097=""),OR(G1097&gt;Parámetros!$B$8,G1097="",G1097=0)),1,IF(AND(F1097&gt;Parámetros!$B$8,F1097&lt;=Parámetros!$D$8,OR(Listas!G1097&gt;Parámetros!$B$8,G1097="",G1097=0)),1,0)))</f>
        <v>1</v>
      </c>
      <c r="J1097" s="113">
        <f>IF(H1097=1,
IF(AND(OR(F1097=0,F1097=""),OR(G1097=0,G1097="")),Parámetros!$D$5-Parámetros!$B$5+1,
IF(AND(OR(F1097&lt;=Parámetros!$B$5,F1097=0,F1097=""),OR(G1097&gt;Parámetros!$D$5,G1097="",G1097=0)),Parámetros!$D$5-Parámetros!$B$5+1,
IF(AND(OR(F1097&lt;=Parámetros!$B$5,F1097=0,F1097=""),G1097&lt;=Parámetros!$D$5),IF(OR(G1097="",G1097=0),Parámetros!$D$5-Parámetros!$B$5+1,G1097-Parámetros!$B$5+1),
IF(AND(F1097&gt;Parámetros!$B$5,OR(G1097&gt;Parámetros!$D$5,G1097="",G1097=0)),Parámetros!$D$5-F1097+1,
IF(AND(F1097&gt;Parámetros!$B$5,G1097&lt;=Parámetros!$D$5),G1097-F1097+1))))),0)
-
IF(H1097=1,
COUNTIFS('Selección días no hábiles'!A:A,
IF(OR(F1097=0,F1097="",F1097&lt;Parámetros!$B$5),"&gt;="&amp;Parámetros!$B$5,"&gt;="&amp;Listas!F1097),
'Selección días no hábiles'!A:A,
IF(OR(G1097=0,G1097="",G1097&gt;=Parámetros!$D$5),"&lt;="&amp;Parámetros!$D$5,"&lt;="&amp;Listas!G1097),
'Selección días no hábiles'!C:C,"X"),0)</f>
        <v>43709</v>
      </c>
      <c r="K1097" s="113">
        <f>IF(I1097=1,
IF(AND(OR(F1097=0,F1097=""),OR(G1097=0,G1097="")),Parámetros!$D$8-Parámetros!$B$8+1,
IF(AND(F1097&lt;=Parámetros!$B$8,OR(G1097&gt;Parámetros!$D$8,G1097="",G1097=0)),Parámetros!$D$8-Parámetros!$B$8+1,
IF(AND(F1097&lt;=Parámetros!$B$8,G1097&lt;=Parámetros!$D$8),IF(OR(G1097="",G1097=0),Parámetros!$D$8-Parámetros!$B$8+1,G1097-Parámetros!$B$8+1),
IF(AND(F1097&gt;Parámetros!$B$8,OR(G1097&gt;Parámetros!$D$8,G1097="",G1097=0)),Parámetros!$D$8-F1097+1,
IF(AND(F1097&gt;Parámetros!$B$8,G1097&lt;=Parámetros!$D$8),G1097-F1097+1))))),0)
-
IF(I1097=1,
COUNTIFS('Selección días no hábiles'!A:A,
IF(OR(F1097=0,F1097="",F1097&lt;Parámetros!$B$8),"&gt;="&amp;Parámetros!$B$8,"&gt;="&amp;Listas!F1097),
'Selección días no hábiles'!A:A,
IF(OR(G1097=0,G1097="",G1097&gt;=Parámetros!$D$8),"&lt;="&amp;Parámetros!$D$8,"&lt;="&amp;Listas!G1097),
'Selección días no hábiles'!C:C,"X"),0)</f>
        <v>1</v>
      </c>
    </row>
    <row r="1098" spans="1:11">
      <c r="A1098" s="23"/>
      <c r="B1098" s="152">
        <v>35448022</v>
      </c>
      <c r="C1098" s="153" t="s">
        <v>1210</v>
      </c>
      <c r="D1098" s="153" t="s">
        <v>2225</v>
      </c>
      <c r="E1098" s="154" t="s">
        <v>229</v>
      </c>
      <c r="F1098" s="146">
        <v>0</v>
      </c>
      <c r="G1098" s="146">
        <v>0</v>
      </c>
      <c r="H1098" s="113">
        <f>+IF(AND(OR(F1098="",F1098=0),OR(G1098="",G1098=0)),1,IF(AND(OR(F1098&lt;=Parámetros!$B$5,F1098=0,F1098=""),OR(G1098&gt;Parámetros!$B$5,G1098="",G1098=0)),1,IF(AND(F1098&gt;Parámetros!$B$5,F1098&lt;=Parámetros!$D$5,OR(Listas!G1098&gt;Parámetros!$B$5,G1098="",G1098=0)),1,0)))</f>
        <v>1</v>
      </c>
      <c r="I1098" s="113">
        <f>+IF(AND(OR(F1098="",F1098=0),OR(G1098="",G1098=0)),1,IF(AND(OR(F1098&lt;=Parámetros!$B$8,F1098=0,F1098=""),OR(G1098&gt;Parámetros!$B$8,G1098="",G1098=0)),1,IF(AND(F1098&gt;Parámetros!$B$8,F1098&lt;=Parámetros!$D$8,OR(Listas!G1098&gt;Parámetros!$B$8,G1098="",G1098=0)),1,0)))</f>
        <v>1</v>
      </c>
      <c r="J1098" s="113">
        <f>IF(H1098=1,
IF(AND(OR(F1098=0,F1098=""),OR(G1098=0,G1098="")),Parámetros!$D$5-Parámetros!$B$5+1,
IF(AND(OR(F1098&lt;=Parámetros!$B$5,F1098=0,F1098=""),OR(G1098&gt;Parámetros!$D$5,G1098="",G1098=0)),Parámetros!$D$5-Parámetros!$B$5+1,
IF(AND(OR(F1098&lt;=Parámetros!$B$5,F1098=0,F1098=""),G1098&lt;=Parámetros!$D$5),IF(OR(G1098="",G1098=0),Parámetros!$D$5-Parámetros!$B$5+1,G1098-Parámetros!$B$5+1),
IF(AND(F1098&gt;Parámetros!$B$5,OR(G1098&gt;Parámetros!$D$5,G1098="",G1098=0)),Parámetros!$D$5-F1098+1,
IF(AND(F1098&gt;Parámetros!$B$5,G1098&lt;=Parámetros!$D$5),G1098-F1098+1))))),0)
-
IF(H1098=1,
COUNTIFS('Selección días no hábiles'!A:A,
IF(OR(F1098=0,F1098="",F1098&lt;Parámetros!$B$5),"&gt;="&amp;Parámetros!$B$5,"&gt;="&amp;Listas!F1098),
'Selección días no hábiles'!A:A,
IF(OR(G1098=0,G1098="",G1098&gt;=Parámetros!$D$5),"&lt;="&amp;Parámetros!$D$5,"&lt;="&amp;Listas!G1098),
'Selección días no hábiles'!C:C,"X"),0)</f>
        <v>43709</v>
      </c>
      <c r="K1098" s="113">
        <f>IF(I1098=1,
IF(AND(OR(F1098=0,F1098=""),OR(G1098=0,G1098="")),Parámetros!$D$8-Parámetros!$B$8+1,
IF(AND(F1098&lt;=Parámetros!$B$8,OR(G1098&gt;Parámetros!$D$8,G1098="",G1098=0)),Parámetros!$D$8-Parámetros!$B$8+1,
IF(AND(F1098&lt;=Parámetros!$B$8,G1098&lt;=Parámetros!$D$8),IF(OR(G1098="",G1098=0),Parámetros!$D$8-Parámetros!$B$8+1,G1098-Parámetros!$B$8+1),
IF(AND(F1098&gt;Parámetros!$B$8,OR(G1098&gt;Parámetros!$D$8,G1098="",G1098=0)),Parámetros!$D$8-F1098+1,
IF(AND(F1098&gt;Parámetros!$B$8,G1098&lt;=Parámetros!$D$8),G1098-F1098+1))))),0)
-
IF(I1098=1,
COUNTIFS('Selección días no hábiles'!A:A,
IF(OR(F1098=0,F1098="",F1098&lt;Parámetros!$B$8),"&gt;="&amp;Parámetros!$B$8,"&gt;="&amp;Listas!F1098),
'Selección días no hábiles'!A:A,
IF(OR(G1098=0,G1098="",G1098&gt;=Parámetros!$D$8),"&lt;="&amp;Parámetros!$D$8,"&lt;="&amp;Listas!G1098),
'Selección días no hábiles'!C:C,"X"),0)</f>
        <v>1</v>
      </c>
    </row>
    <row r="1099" spans="1:11">
      <c r="A1099" s="23"/>
      <c r="B1099" s="152">
        <v>35019545</v>
      </c>
      <c r="C1099" s="153" t="s">
        <v>1211</v>
      </c>
      <c r="D1099" s="153" t="s">
        <v>2226</v>
      </c>
      <c r="E1099" s="154" t="s">
        <v>229</v>
      </c>
      <c r="F1099" s="146">
        <v>0</v>
      </c>
      <c r="G1099" s="146">
        <v>0</v>
      </c>
      <c r="H1099" s="113">
        <f>+IF(AND(OR(F1099="",F1099=0),OR(G1099="",G1099=0)),1,IF(AND(OR(F1099&lt;=Parámetros!$B$5,F1099=0,F1099=""),OR(G1099&gt;Parámetros!$B$5,G1099="",G1099=0)),1,IF(AND(F1099&gt;Parámetros!$B$5,F1099&lt;=Parámetros!$D$5,OR(Listas!G1099&gt;Parámetros!$B$5,G1099="",G1099=0)),1,0)))</f>
        <v>1</v>
      </c>
      <c r="I1099" s="113">
        <f>+IF(AND(OR(F1099="",F1099=0),OR(G1099="",G1099=0)),1,IF(AND(OR(F1099&lt;=Parámetros!$B$8,F1099=0,F1099=""),OR(G1099&gt;Parámetros!$B$8,G1099="",G1099=0)),1,IF(AND(F1099&gt;Parámetros!$B$8,F1099&lt;=Parámetros!$D$8,OR(Listas!G1099&gt;Parámetros!$B$8,G1099="",G1099=0)),1,0)))</f>
        <v>1</v>
      </c>
      <c r="J1099" s="113">
        <f>IF(H1099=1,
IF(AND(OR(F1099=0,F1099=""),OR(G1099=0,G1099="")),Parámetros!$D$5-Parámetros!$B$5+1,
IF(AND(OR(F1099&lt;=Parámetros!$B$5,F1099=0,F1099=""),OR(G1099&gt;Parámetros!$D$5,G1099="",G1099=0)),Parámetros!$D$5-Parámetros!$B$5+1,
IF(AND(OR(F1099&lt;=Parámetros!$B$5,F1099=0,F1099=""),G1099&lt;=Parámetros!$D$5),IF(OR(G1099="",G1099=0),Parámetros!$D$5-Parámetros!$B$5+1,G1099-Parámetros!$B$5+1),
IF(AND(F1099&gt;Parámetros!$B$5,OR(G1099&gt;Parámetros!$D$5,G1099="",G1099=0)),Parámetros!$D$5-F1099+1,
IF(AND(F1099&gt;Parámetros!$B$5,G1099&lt;=Parámetros!$D$5),G1099-F1099+1))))),0)
-
IF(H1099=1,
COUNTIFS('Selección días no hábiles'!A:A,
IF(OR(F1099=0,F1099="",F1099&lt;Parámetros!$B$5),"&gt;="&amp;Parámetros!$B$5,"&gt;="&amp;Listas!F1099),
'Selección días no hábiles'!A:A,
IF(OR(G1099=0,G1099="",G1099&gt;=Parámetros!$D$5),"&lt;="&amp;Parámetros!$D$5,"&lt;="&amp;Listas!G1099),
'Selección días no hábiles'!C:C,"X"),0)</f>
        <v>43709</v>
      </c>
      <c r="K1099" s="113">
        <f>IF(I1099=1,
IF(AND(OR(F1099=0,F1099=""),OR(G1099=0,G1099="")),Parámetros!$D$8-Parámetros!$B$8+1,
IF(AND(F1099&lt;=Parámetros!$B$8,OR(G1099&gt;Parámetros!$D$8,G1099="",G1099=0)),Parámetros!$D$8-Parámetros!$B$8+1,
IF(AND(F1099&lt;=Parámetros!$B$8,G1099&lt;=Parámetros!$D$8),IF(OR(G1099="",G1099=0),Parámetros!$D$8-Parámetros!$B$8+1,G1099-Parámetros!$B$8+1),
IF(AND(F1099&gt;Parámetros!$B$8,OR(G1099&gt;Parámetros!$D$8,G1099="",G1099=0)),Parámetros!$D$8-F1099+1,
IF(AND(F1099&gt;Parámetros!$B$8,G1099&lt;=Parámetros!$D$8),G1099-F1099+1))))),0)
-
IF(I1099=1,
COUNTIFS('Selección días no hábiles'!A:A,
IF(OR(F1099=0,F1099="",F1099&lt;Parámetros!$B$8),"&gt;="&amp;Parámetros!$B$8,"&gt;="&amp;Listas!F1099),
'Selección días no hábiles'!A:A,
IF(OR(G1099=0,G1099="",G1099&gt;=Parámetros!$D$8),"&lt;="&amp;Parámetros!$D$8,"&lt;="&amp;Listas!G1099),
'Selección días no hábiles'!C:C,"X"),0)</f>
        <v>1</v>
      </c>
    </row>
    <row r="1100" spans="1:11">
      <c r="A1100" s="23"/>
      <c r="B1100" s="152">
        <v>22662245</v>
      </c>
      <c r="C1100" s="153" t="s">
        <v>579</v>
      </c>
      <c r="D1100" s="153" t="s">
        <v>2227</v>
      </c>
      <c r="E1100" s="154" t="s">
        <v>229</v>
      </c>
      <c r="F1100" s="146">
        <v>0</v>
      </c>
      <c r="G1100" s="146">
        <v>0</v>
      </c>
      <c r="H1100" s="113">
        <f>+IF(AND(OR(F1100="",F1100=0),OR(G1100="",G1100=0)),1,IF(AND(OR(F1100&lt;=Parámetros!$B$5,F1100=0,F1100=""),OR(G1100&gt;Parámetros!$B$5,G1100="",G1100=0)),1,IF(AND(F1100&gt;Parámetros!$B$5,F1100&lt;=Parámetros!$D$5,OR(Listas!G1100&gt;Parámetros!$B$5,G1100="",G1100=0)),1,0)))</f>
        <v>1</v>
      </c>
      <c r="I1100" s="113">
        <f>+IF(AND(OR(F1100="",F1100=0),OR(G1100="",G1100=0)),1,IF(AND(OR(F1100&lt;=Parámetros!$B$8,F1100=0,F1100=""),OR(G1100&gt;Parámetros!$B$8,G1100="",G1100=0)),1,IF(AND(F1100&gt;Parámetros!$B$8,F1100&lt;=Parámetros!$D$8,OR(Listas!G1100&gt;Parámetros!$B$8,G1100="",G1100=0)),1,0)))</f>
        <v>1</v>
      </c>
      <c r="J1100" s="113">
        <f>IF(H1100=1,
IF(AND(OR(F1100=0,F1100=""),OR(G1100=0,G1100="")),Parámetros!$D$5-Parámetros!$B$5+1,
IF(AND(OR(F1100&lt;=Parámetros!$B$5,F1100=0,F1100=""),OR(G1100&gt;Parámetros!$D$5,G1100="",G1100=0)),Parámetros!$D$5-Parámetros!$B$5+1,
IF(AND(OR(F1100&lt;=Parámetros!$B$5,F1100=0,F1100=""),G1100&lt;=Parámetros!$D$5),IF(OR(G1100="",G1100=0),Parámetros!$D$5-Parámetros!$B$5+1,G1100-Parámetros!$B$5+1),
IF(AND(F1100&gt;Parámetros!$B$5,OR(G1100&gt;Parámetros!$D$5,G1100="",G1100=0)),Parámetros!$D$5-F1100+1,
IF(AND(F1100&gt;Parámetros!$B$5,G1100&lt;=Parámetros!$D$5),G1100-F1100+1))))),0)
-
IF(H1100=1,
COUNTIFS('Selección días no hábiles'!A:A,
IF(OR(F1100=0,F1100="",F1100&lt;Parámetros!$B$5),"&gt;="&amp;Parámetros!$B$5,"&gt;="&amp;Listas!F1100),
'Selección días no hábiles'!A:A,
IF(OR(G1100=0,G1100="",G1100&gt;=Parámetros!$D$5),"&lt;="&amp;Parámetros!$D$5,"&lt;="&amp;Listas!G1100),
'Selección días no hábiles'!C:C,"X"),0)</f>
        <v>43709</v>
      </c>
      <c r="K1100" s="113">
        <f>IF(I1100=1,
IF(AND(OR(F1100=0,F1100=""),OR(G1100=0,G1100="")),Parámetros!$D$8-Parámetros!$B$8+1,
IF(AND(F1100&lt;=Parámetros!$B$8,OR(G1100&gt;Parámetros!$D$8,G1100="",G1100=0)),Parámetros!$D$8-Parámetros!$B$8+1,
IF(AND(F1100&lt;=Parámetros!$B$8,G1100&lt;=Parámetros!$D$8),IF(OR(G1100="",G1100=0),Parámetros!$D$8-Parámetros!$B$8+1,G1100-Parámetros!$B$8+1),
IF(AND(F1100&gt;Parámetros!$B$8,OR(G1100&gt;Parámetros!$D$8,G1100="",G1100=0)),Parámetros!$D$8-F1100+1,
IF(AND(F1100&gt;Parámetros!$B$8,G1100&lt;=Parámetros!$D$8),G1100-F1100+1))))),0)
-
IF(I1100=1,
COUNTIFS('Selección días no hábiles'!A:A,
IF(OR(F1100=0,F1100="",F1100&lt;Parámetros!$B$8),"&gt;="&amp;Parámetros!$B$8,"&gt;="&amp;Listas!F1100),
'Selección días no hábiles'!A:A,
IF(OR(G1100=0,G1100="",G1100&gt;=Parámetros!$D$8),"&lt;="&amp;Parámetros!$D$8,"&lt;="&amp;Listas!G1100),
'Selección días no hábiles'!C:C,"X"),0)</f>
        <v>1</v>
      </c>
    </row>
    <row r="1101" spans="1:11">
      <c r="A1101" s="23"/>
      <c r="B1101" s="152">
        <v>32221210</v>
      </c>
      <c r="C1101" s="153" t="s">
        <v>1212</v>
      </c>
      <c r="D1101" s="153" t="s">
        <v>1488</v>
      </c>
      <c r="E1101" s="154" t="s">
        <v>229</v>
      </c>
      <c r="F1101" s="146">
        <v>0</v>
      </c>
      <c r="G1101" s="146">
        <v>0</v>
      </c>
      <c r="H1101" s="113">
        <f>+IF(AND(OR(F1101="",F1101=0),OR(G1101="",G1101=0)),1,IF(AND(OR(F1101&lt;=Parámetros!$B$5,F1101=0,F1101=""),OR(G1101&gt;Parámetros!$B$5,G1101="",G1101=0)),1,IF(AND(F1101&gt;Parámetros!$B$5,F1101&lt;=Parámetros!$D$5,OR(Listas!G1101&gt;Parámetros!$B$5,G1101="",G1101=0)),1,0)))</f>
        <v>1</v>
      </c>
      <c r="I1101" s="113">
        <f>+IF(AND(OR(F1101="",F1101=0),OR(G1101="",G1101=0)),1,IF(AND(OR(F1101&lt;=Parámetros!$B$8,F1101=0,F1101=""),OR(G1101&gt;Parámetros!$B$8,G1101="",G1101=0)),1,IF(AND(F1101&gt;Parámetros!$B$8,F1101&lt;=Parámetros!$D$8,OR(Listas!G1101&gt;Parámetros!$B$8,G1101="",G1101=0)),1,0)))</f>
        <v>1</v>
      </c>
      <c r="J1101" s="113">
        <f>IF(H1101=1,
IF(AND(OR(F1101=0,F1101=""),OR(G1101=0,G1101="")),Parámetros!$D$5-Parámetros!$B$5+1,
IF(AND(OR(F1101&lt;=Parámetros!$B$5,F1101=0,F1101=""),OR(G1101&gt;Parámetros!$D$5,G1101="",G1101=0)),Parámetros!$D$5-Parámetros!$B$5+1,
IF(AND(OR(F1101&lt;=Parámetros!$B$5,F1101=0,F1101=""),G1101&lt;=Parámetros!$D$5),IF(OR(G1101="",G1101=0),Parámetros!$D$5-Parámetros!$B$5+1,G1101-Parámetros!$B$5+1),
IF(AND(F1101&gt;Parámetros!$B$5,OR(G1101&gt;Parámetros!$D$5,G1101="",G1101=0)),Parámetros!$D$5-F1101+1,
IF(AND(F1101&gt;Parámetros!$B$5,G1101&lt;=Parámetros!$D$5),G1101-F1101+1))))),0)
-
IF(H1101=1,
COUNTIFS('Selección días no hábiles'!A:A,
IF(OR(F1101=0,F1101="",F1101&lt;Parámetros!$B$5),"&gt;="&amp;Parámetros!$B$5,"&gt;="&amp;Listas!F1101),
'Selección días no hábiles'!A:A,
IF(OR(G1101=0,G1101="",G1101&gt;=Parámetros!$D$5),"&lt;="&amp;Parámetros!$D$5,"&lt;="&amp;Listas!G1101),
'Selección días no hábiles'!C:C,"X"),0)</f>
        <v>43709</v>
      </c>
      <c r="K1101" s="113">
        <f>IF(I1101=1,
IF(AND(OR(F1101=0,F1101=""),OR(G1101=0,G1101="")),Parámetros!$D$8-Parámetros!$B$8+1,
IF(AND(F1101&lt;=Parámetros!$B$8,OR(G1101&gt;Parámetros!$D$8,G1101="",G1101=0)),Parámetros!$D$8-Parámetros!$B$8+1,
IF(AND(F1101&lt;=Parámetros!$B$8,G1101&lt;=Parámetros!$D$8),IF(OR(G1101="",G1101=0),Parámetros!$D$8-Parámetros!$B$8+1,G1101-Parámetros!$B$8+1),
IF(AND(F1101&gt;Parámetros!$B$8,OR(G1101&gt;Parámetros!$D$8,G1101="",G1101=0)),Parámetros!$D$8-F1101+1,
IF(AND(F1101&gt;Parámetros!$B$8,G1101&lt;=Parámetros!$D$8),G1101-F1101+1))))),0)
-
IF(I1101=1,
COUNTIFS('Selección días no hábiles'!A:A,
IF(OR(F1101=0,F1101="",F1101&lt;Parámetros!$B$8),"&gt;="&amp;Parámetros!$B$8,"&gt;="&amp;Listas!F1101),
'Selección días no hábiles'!A:A,
IF(OR(G1101=0,G1101="",G1101&gt;=Parámetros!$D$8),"&lt;="&amp;Parámetros!$D$8,"&lt;="&amp;Listas!G1101),
'Selección días no hábiles'!C:C,"X"),0)</f>
        <v>1</v>
      </c>
    </row>
    <row r="1102" spans="1:11">
      <c r="A1102" s="23"/>
      <c r="B1102" s="152">
        <v>30985296</v>
      </c>
      <c r="C1102" s="153" t="s">
        <v>1213</v>
      </c>
      <c r="D1102" s="153" t="s">
        <v>2228</v>
      </c>
      <c r="E1102" s="154" t="s">
        <v>229</v>
      </c>
      <c r="F1102" s="146">
        <v>0</v>
      </c>
      <c r="G1102" s="146">
        <v>0</v>
      </c>
      <c r="H1102" s="113">
        <f>+IF(AND(OR(F1102="",F1102=0),OR(G1102="",G1102=0)),1,IF(AND(OR(F1102&lt;=Parámetros!$B$5,F1102=0,F1102=""),OR(G1102&gt;Parámetros!$B$5,G1102="",G1102=0)),1,IF(AND(F1102&gt;Parámetros!$B$5,F1102&lt;=Parámetros!$D$5,OR(Listas!G1102&gt;Parámetros!$B$5,G1102="",G1102=0)),1,0)))</f>
        <v>1</v>
      </c>
      <c r="I1102" s="113">
        <f>+IF(AND(OR(F1102="",F1102=0),OR(G1102="",G1102=0)),1,IF(AND(OR(F1102&lt;=Parámetros!$B$8,F1102=0,F1102=""),OR(G1102&gt;Parámetros!$B$8,G1102="",G1102=0)),1,IF(AND(F1102&gt;Parámetros!$B$8,F1102&lt;=Parámetros!$D$8,OR(Listas!G1102&gt;Parámetros!$B$8,G1102="",G1102=0)),1,0)))</f>
        <v>1</v>
      </c>
      <c r="J1102" s="113">
        <f>IF(H1102=1,
IF(AND(OR(F1102=0,F1102=""),OR(G1102=0,G1102="")),Parámetros!$D$5-Parámetros!$B$5+1,
IF(AND(OR(F1102&lt;=Parámetros!$B$5,F1102=0,F1102=""),OR(G1102&gt;Parámetros!$D$5,G1102="",G1102=0)),Parámetros!$D$5-Parámetros!$B$5+1,
IF(AND(OR(F1102&lt;=Parámetros!$B$5,F1102=0,F1102=""),G1102&lt;=Parámetros!$D$5),IF(OR(G1102="",G1102=0),Parámetros!$D$5-Parámetros!$B$5+1,G1102-Parámetros!$B$5+1),
IF(AND(F1102&gt;Parámetros!$B$5,OR(G1102&gt;Parámetros!$D$5,G1102="",G1102=0)),Parámetros!$D$5-F1102+1,
IF(AND(F1102&gt;Parámetros!$B$5,G1102&lt;=Parámetros!$D$5),G1102-F1102+1))))),0)
-
IF(H1102=1,
COUNTIFS('Selección días no hábiles'!A:A,
IF(OR(F1102=0,F1102="",F1102&lt;Parámetros!$B$5),"&gt;="&amp;Parámetros!$B$5,"&gt;="&amp;Listas!F1102),
'Selección días no hábiles'!A:A,
IF(OR(G1102=0,G1102="",G1102&gt;=Parámetros!$D$5),"&lt;="&amp;Parámetros!$D$5,"&lt;="&amp;Listas!G1102),
'Selección días no hábiles'!C:C,"X"),0)</f>
        <v>43709</v>
      </c>
      <c r="K1102" s="113">
        <f>IF(I1102=1,
IF(AND(OR(F1102=0,F1102=""),OR(G1102=0,G1102="")),Parámetros!$D$8-Parámetros!$B$8+1,
IF(AND(F1102&lt;=Parámetros!$B$8,OR(G1102&gt;Parámetros!$D$8,G1102="",G1102=0)),Parámetros!$D$8-Parámetros!$B$8+1,
IF(AND(F1102&lt;=Parámetros!$B$8,G1102&lt;=Parámetros!$D$8),IF(OR(G1102="",G1102=0),Parámetros!$D$8-Parámetros!$B$8+1,G1102-Parámetros!$B$8+1),
IF(AND(F1102&gt;Parámetros!$B$8,OR(G1102&gt;Parámetros!$D$8,G1102="",G1102=0)),Parámetros!$D$8-F1102+1,
IF(AND(F1102&gt;Parámetros!$B$8,G1102&lt;=Parámetros!$D$8),G1102-F1102+1))))),0)
-
IF(I1102=1,
COUNTIFS('Selección días no hábiles'!A:A,
IF(OR(F1102=0,F1102="",F1102&lt;Parámetros!$B$8),"&gt;="&amp;Parámetros!$B$8,"&gt;="&amp;Listas!F1102),
'Selección días no hábiles'!A:A,
IF(OR(G1102=0,G1102="",G1102&gt;=Parámetros!$D$8),"&lt;="&amp;Parámetros!$D$8,"&lt;="&amp;Listas!G1102),
'Selección días no hábiles'!C:C,"X"),0)</f>
        <v>1</v>
      </c>
    </row>
    <row r="1103" spans="1:11">
      <c r="A1103" s="23"/>
      <c r="B1103" s="152">
        <v>23850340</v>
      </c>
      <c r="C1103" s="153" t="s">
        <v>1214</v>
      </c>
      <c r="D1103" s="153" t="s">
        <v>2229</v>
      </c>
      <c r="E1103" s="154" t="s">
        <v>229</v>
      </c>
      <c r="F1103" s="146">
        <v>0</v>
      </c>
      <c r="G1103" s="146">
        <v>0</v>
      </c>
      <c r="H1103" s="113">
        <f>+IF(AND(OR(F1103="",F1103=0),OR(G1103="",G1103=0)),1,IF(AND(OR(F1103&lt;=Parámetros!$B$5,F1103=0,F1103=""),OR(G1103&gt;Parámetros!$B$5,G1103="",G1103=0)),1,IF(AND(F1103&gt;Parámetros!$B$5,F1103&lt;=Parámetros!$D$5,OR(Listas!G1103&gt;Parámetros!$B$5,G1103="",G1103=0)),1,0)))</f>
        <v>1</v>
      </c>
      <c r="I1103" s="113">
        <f>+IF(AND(OR(F1103="",F1103=0),OR(G1103="",G1103=0)),1,IF(AND(OR(F1103&lt;=Parámetros!$B$8,F1103=0,F1103=""),OR(G1103&gt;Parámetros!$B$8,G1103="",G1103=0)),1,IF(AND(F1103&gt;Parámetros!$B$8,F1103&lt;=Parámetros!$D$8,OR(Listas!G1103&gt;Parámetros!$B$8,G1103="",G1103=0)),1,0)))</f>
        <v>1</v>
      </c>
      <c r="J1103" s="113">
        <f>IF(H1103=1,
IF(AND(OR(F1103=0,F1103=""),OR(G1103=0,G1103="")),Parámetros!$D$5-Parámetros!$B$5+1,
IF(AND(OR(F1103&lt;=Parámetros!$B$5,F1103=0,F1103=""),OR(G1103&gt;Parámetros!$D$5,G1103="",G1103=0)),Parámetros!$D$5-Parámetros!$B$5+1,
IF(AND(OR(F1103&lt;=Parámetros!$B$5,F1103=0,F1103=""),G1103&lt;=Parámetros!$D$5),IF(OR(G1103="",G1103=0),Parámetros!$D$5-Parámetros!$B$5+1,G1103-Parámetros!$B$5+1),
IF(AND(F1103&gt;Parámetros!$B$5,OR(G1103&gt;Parámetros!$D$5,G1103="",G1103=0)),Parámetros!$D$5-F1103+1,
IF(AND(F1103&gt;Parámetros!$B$5,G1103&lt;=Parámetros!$D$5),G1103-F1103+1))))),0)
-
IF(H1103=1,
COUNTIFS('Selección días no hábiles'!A:A,
IF(OR(F1103=0,F1103="",F1103&lt;Parámetros!$B$5),"&gt;="&amp;Parámetros!$B$5,"&gt;="&amp;Listas!F1103),
'Selección días no hábiles'!A:A,
IF(OR(G1103=0,G1103="",G1103&gt;=Parámetros!$D$5),"&lt;="&amp;Parámetros!$D$5,"&lt;="&amp;Listas!G1103),
'Selección días no hábiles'!C:C,"X"),0)</f>
        <v>43709</v>
      </c>
      <c r="K1103" s="113">
        <f>IF(I1103=1,
IF(AND(OR(F1103=0,F1103=""),OR(G1103=0,G1103="")),Parámetros!$D$8-Parámetros!$B$8+1,
IF(AND(F1103&lt;=Parámetros!$B$8,OR(G1103&gt;Parámetros!$D$8,G1103="",G1103=0)),Parámetros!$D$8-Parámetros!$B$8+1,
IF(AND(F1103&lt;=Parámetros!$B$8,G1103&lt;=Parámetros!$D$8),IF(OR(G1103="",G1103=0),Parámetros!$D$8-Parámetros!$B$8+1,G1103-Parámetros!$B$8+1),
IF(AND(F1103&gt;Parámetros!$B$8,OR(G1103&gt;Parámetros!$D$8,G1103="",G1103=0)),Parámetros!$D$8-F1103+1,
IF(AND(F1103&gt;Parámetros!$B$8,G1103&lt;=Parámetros!$D$8),G1103-F1103+1))))),0)
-
IF(I1103=1,
COUNTIFS('Selección días no hábiles'!A:A,
IF(OR(F1103=0,F1103="",F1103&lt;Parámetros!$B$8),"&gt;="&amp;Parámetros!$B$8,"&gt;="&amp;Listas!F1103),
'Selección días no hábiles'!A:A,
IF(OR(G1103=0,G1103="",G1103&gt;=Parámetros!$D$8),"&lt;="&amp;Parámetros!$D$8,"&lt;="&amp;Listas!G1103),
'Selección días no hábiles'!C:C,"X"),0)</f>
        <v>1</v>
      </c>
    </row>
    <row r="1104" spans="1:11">
      <c r="A1104" s="23"/>
      <c r="B1104" s="152">
        <v>28943526</v>
      </c>
      <c r="C1104" s="153" t="s">
        <v>1214</v>
      </c>
      <c r="D1104" s="153" t="s">
        <v>2230</v>
      </c>
      <c r="E1104" s="154" t="s">
        <v>229</v>
      </c>
      <c r="F1104" s="146">
        <v>0</v>
      </c>
      <c r="G1104" s="146">
        <v>0</v>
      </c>
      <c r="H1104" s="113">
        <f>+IF(AND(OR(F1104="",F1104=0),OR(G1104="",G1104=0)),1,IF(AND(OR(F1104&lt;=Parámetros!$B$5,F1104=0,F1104=""),OR(G1104&gt;Parámetros!$B$5,G1104="",G1104=0)),1,IF(AND(F1104&gt;Parámetros!$B$5,F1104&lt;=Parámetros!$D$5,OR(Listas!G1104&gt;Parámetros!$B$5,G1104="",G1104=0)),1,0)))</f>
        <v>1</v>
      </c>
      <c r="I1104" s="113">
        <f>+IF(AND(OR(F1104="",F1104=0),OR(G1104="",G1104=0)),1,IF(AND(OR(F1104&lt;=Parámetros!$B$8,F1104=0,F1104=""),OR(G1104&gt;Parámetros!$B$8,G1104="",G1104=0)),1,IF(AND(F1104&gt;Parámetros!$B$8,F1104&lt;=Parámetros!$D$8,OR(Listas!G1104&gt;Parámetros!$B$8,G1104="",G1104=0)),1,0)))</f>
        <v>1</v>
      </c>
      <c r="J1104" s="113">
        <f>IF(H1104=1,
IF(AND(OR(F1104=0,F1104=""),OR(G1104=0,G1104="")),Parámetros!$D$5-Parámetros!$B$5+1,
IF(AND(OR(F1104&lt;=Parámetros!$B$5,F1104=0,F1104=""),OR(G1104&gt;Parámetros!$D$5,G1104="",G1104=0)),Parámetros!$D$5-Parámetros!$B$5+1,
IF(AND(OR(F1104&lt;=Parámetros!$B$5,F1104=0,F1104=""),G1104&lt;=Parámetros!$D$5),IF(OR(G1104="",G1104=0),Parámetros!$D$5-Parámetros!$B$5+1,G1104-Parámetros!$B$5+1),
IF(AND(F1104&gt;Parámetros!$B$5,OR(G1104&gt;Parámetros!$D$5,G1104="",G1104=0)),Parámetros!$D$5-F1104+1,
IF(AND(F1104&gt;Parámetros!$B$5,G1104&lt;=Parámetros!$D$5),G1104-F1104+1))))),0)
-
IF(H1104=1,
COUNTIFS('Selección días no hábiles'!A:A,
IF(OR(F1104=0,F1104="",F1104&lt;Parámetros!$B$5),"&gt;="&amp;Parámetros!$B$5,"&gt;="&amp;Listas!F1104),
'Selección días no hábiles'!A:A,
IF(OR(G1104=0,G1104="",G1104&gt;=Parámetros!$D$5),"&lt;="&amp;Parámetros!$D$5,"&lt;="&amp;Listas!G1104),
'Selección días no hábiles'!C:C,"X"),0)</f>
        <v>43709</v>
      </c>
      <c r="K1104" s="113">
        <f>IF(I1104=1,
IF(AND(OR(F1104=0,F1104=""),OR(G1104=0,G1104="")),Parámetros!$D$8-Parámetros!$B$8+1,
IF(AND(F1104&lt;=Parámetros!$B$8,OR(G1104&gt;Parámetros!$D$8,G1104="",G1104=0)),Parámetros!$D$8-Parámetros!$B$8+1,
IF(AND(F1104&lt;=Parámetros!$B$8,G1104&lt;=Parámetros!$D$8),IF(OR(G1104="",G1104=0),Parámetros!$D$8-Parámetros!$B$8+1,G1104-Parámetros!$B$8+1),
IF(AND(F1104&gt;Parámetros!$B$8,OR(G1104&gt;Parámetros!$D$8,G1104="",G1104=0)),Parámetros!$D$8-F1104+1,
IF(AND(F1104&gt;Parámetros!$B$8,G1104&lt;=Parámetros!$D$8),G1104-F1104+1))))),0)
-
IF(I1104=1,
COUNTIFS('Selección días no hábiles'!A:A,
IF(OR(F1104=0,F1104="",F1104&lt;Parámetros!$B$8),"&gt;="&amp;Parámetros!$B$8,"&gt;="&amp;Listas!F1104),
'Selección días no hábiles'!A:A,
IF(OR(G1104=0,G1104="",G1104&gt;=Parámetros!$D$8),"&lt;="&amp;Parámetros!$D$8,"&lt;="&amp;Listas!G1104),
'Selección días no hábiles'!C:C,"X"),0)</f>
        <v>1</v>
      </c>
    </row>
    <row r="1105" spans="1:11">
      <c r="A1105" s="23"/>
      <c r="B1105" s="152">
        <v>30786409</v>
      </c>
      <c r="C1105" s="153" t="s">
        <v>1071</v>
      </c>
      <c r="D1105" s="153" t="s">
        <v>1481</v>
      </c>
      <c r="E1105" s="154" t="s">
        <v>229</v>
      </c>
      <c r="F1105" s="146">
        <v>0</v>
      </c>
      <c r="G1105" s="146">
        <v>0</v>
      </c>
      <c r="H1105" s="113">
        <f>+IF(AND(OR(F1105="",F1105=0),OR(G1105="",G1105=0)),1,IF(AND(OR(F1105&lt;=Parámetros!$B$5,F1105=0,F1105=""),OR(G1105&gt;Parámetros!$B$5,G1105="",G1105=0)),1,IF(AND(F1105&gt;Parámetros!$B$5,F1105&lt;=Parámetros!$D$5,OR(Listas!G1105&gt;Parámetros!$B$5,G1105="",G1105=0)),1,0)))</f>
        <v>1</v>
      </c>
      <c r="I1105" s="113">
        <f>+IF(AND(OR(F1105="",F1105=0),OR(G1105="",G1105=0)),1,IF(AND(OR(F1105&lt;=Parámetros!$B$8,F1105=0,F1105=""),OR(G1105&gt;Parámetros!$B$8,G1105="",G1105=0)),1,IF(AND(F1105&gt;Parámetros!$B$8,F1105&lt;=Parámetros!$D$8,OR(Listas!G1105&gt;Parámetros!$B$8,G1105="",G1105=0)),1,0)))</f>
        <v>1</v>
      </c>
      <c r="J1105" s="113">
        <f>IF(H1105=1,
IF(AND(OR(F1105=0,F1105=""),OR(G1105=0,G1105="")),Parámetros!$D$5-Parámetros!$B$5+1,
IF(AND(OR(F1105&lt;=Parámetros!$B$5,F1105=0,F1105=""),OR(G1105&gt;Parámetros!$D$5,G1105="",G1105=0)),Parámetros!$D$5-Parámetros!$B$5+1,
IF(AND(OR(F1105&lt;=Parámetros!$B$5,F1105=0,F1105=""),G1105&lt;=Parámetros!$D$5),IF(OR(G1105="",G1105=0),Parámetros!$D$5-Parámetros!$B$5+1,G1105-Parámetros!$B$5+1),
IF(AND(F1105&gt;Parámetros!$B$5,OR(G1105&gt;Parámetros!$D$5,G1105="",G1105=0)),Parámetros!$D$5-F1105+1,
IF(AND(F1105&gt;Parámetros!$B$5,G1105&lt;=Parámetros!$D$5),G1105-F1105+1))))),0)
-
IF(H1105=1,
COUNTIFS('Selección días no hábiles'!A:A,
IF(OR(F1105=0,F1105="",F1105&lt;Parámetros!$B$5),"&gt;="&amp;Parámetros!$B$5,"&gt;="&amp;Listas!F1105),
'Selección días no hábiles'!A:A,
IF(OR(G1105=0,G1105="",G1105&gt;=Parámetros!$D$5),"&lt;="&amp;Parámetros!$D$5,"&lt;="&amp;Listas!G1105),
'Selección días no hábiles'!C:C,"X"),0)</f>
        <v>43709</v>
      </c>
      <c r="K1105" s="113">
        <f>IF(I1105=1,
IF(AND(OR(F1105=0,F1105=""),OR(G1105=0,G1105="")),Parámetros!$D$8-Parámetros!$B$8+1,
IF(AND(F1105&lt;=Parámetros!$B$8,OR(G1105&gt;Parámetros!$D$8,G1105="",G1105=0)),Parámetros!$D$8-Parámetros!$B$8+1,
IF(AND(F1105&lt;=Parámetros!$B$8,G1105&lt;=Parámetros!$D$8),IF(OR(G1105="",G1105=0),Parámetros!$D$8-Parámetros!$B$8+1,G1105-Parámetros!$B$8+1),
IF(AND(F1105&gt;Parámetros!$B$8,OR(G1105&gt;Parámetros!$D$8,G1105="",G1105=0)),Parámetros!$D$8-F1105+1,
IF(AND(F1105&gt;Parámetros!$B$8,G1105&lt;=Parámetros!$D$8),G1105-F1105+1))))),0)
-
IF(I1105=1,
COUNTIFS('Selección días no hábiles'!A:A,
IF(OR(F1105=0,F1105="",F1105&lt;Parámetros!$B$8),"&gt;="&amp;Parámetros!$B$8,"&gt;="&amp;Listas!F1105),
'Selección días no hábiles'!A:A,
IF(OR(G1105=0,G1105="",G1105&gt;=Parámetros!$D$8),"&lt;="&amp;Parámetros!$D$8,"&lt;="&amp;Listas!G1105),
'Selección días no hábiles'!C:C,"X"),0)</f>
        <v>1</v>
      </c>
    </row>
    <row r="1106" spans="1:11">
      <c r="A1106" s="23"/>
      <c r="B1106" s="152">
        <v>14422198</v>
      </c>
      <c r="C1106" s="153" t="s">
        <v>1215</v>
      </c>
      <c r="D1106" s="153" t="s">
        <v>2231</v>
      </c>
      <c r="E1106" s="154" t="s">
        <v>229</v>
      </c>
      <c r="F1106" s="146">
        <v>0</v>
      </c>
      <c r="G1106" s="146">
        <v>0</v>
      </c>
      <c r="H1106" s="113">
        <f>+IF(AND(OR(F1106="",F1106=0),OR(G1106="",G1106=0)),1,IF(AND(OR(F1106&lt;=Parámetros!$B$5,F1106=0,F1106=""),OR(G1106&gt;Parámetros!$B$5,G1106="",G1106=0)),1,IF(AND(F1106&gt;Parámetros!$B$5,F1106&lt;=Parámetros!$D$5,OR(Listas!G1106&gt;Parámetros!$B$5,G1106="",G1106=0)),1,0)))</f>
        <v>1</v>
      </c>
      <c r="I1106" s="113">
        <f>+IF(AND(OR(F1106="",F1106=0),OR(G1106="",G1106=0)),1,IF(AND(OR(F1106&lt;=Parámetros!$B$8,F1106=0,F1106=""),OR(G1106&gt;Parámetros!$B$8,G1106="",G1106=0)),1,IF(AND(F1106&gt;Parámetros!$B$8,F1106&lt;=Parámetros!$D$8,OR(Listas!G1106&gt;Parámetros!$B$8,G1106="",G1106=0)),1,0)))</f>
        <v>1</v>
      </c>
      <c r="J1106" s="113">
        <f>IF(H1106=1,
IF(AND(OR(F1106=0,F1106=""),OR(G1106=0,G1106="")),Parámetros!$D$5-Parámetros!$B$5+1,
IF(AND(OR(F1106&lt;=Parámetros!$B$5,F1106=0,F1106=""),OR(G1106&gt;Parámetros!$D$5,G1106="",G1106=0)),Parámetros!$D$5-Parámetros!$B$5+1,
IF(AND(OR(F1106&lt;=Parámetros!$B$5,F1106=0,F1106=""),G1106&lt;=Parámetros!$D$5),IF(OR(G1106="",G1106=0),Parámetros!$D$5-Parámetros!$B$5+1,G1106-Parámetros!$B$5+1),
IF(AND(F1106&gt;Parámetros!$B$5,OR(G1106&gt;Parámetros!$D$5,G1106="",G1106=0)),Parámetros!$D$5-F1106+1,
IF(AND(F1106&gt;Parámetros!$B$5,G1106&lt;=Parámetros!$D$5),G1106-F1106+1))))),0)
-
IF(H1106=1,
COUNTIFS('Selección días no hábiles'!A:A,
IF(OR(F1106=0,F1106="",F1106&lt;Parámetros!$B$5),"&gt;="&amp;Parámetros!$B$5,"&gt;="&amp;Listas!F1106),
'Selección días no hábiles'!A:A,
IF(OR(G1106=0,G1106="",G1106&gt;=Parámetros!$D$5),"&lt;="&amp;Parámetros!$D$5,"&lt;="&amp;Listas!G1106),
'Selección días no hábiles'!C:C,"X"),0)</f>
        <v>43709</v>
      </c>
      <c r="K1106" s="113">
        <f>IF(I1106=1,
IF(AND(OR(F1106=0,F1106=""),OR(G1106=0,G1106="")),Parámetros!$D$8-Parámetros!$B$8+1,
IF(AND(F1106&lt;=Parámetros!$B$8,OR(G1106&gt;Parámetros!$D$8,G1106="",G1106=0)),Parámetros!$D$8-Parámetros!$B$8+1,
IF(AND(F1106&lt;=Parámetros!$B$8,G1106&lt;=Parámetros!$D$8),IF(OR(G1106="",G1106=0),Parámetros!$D$8-Parámetros!$B$8+1,G1106-Parámetros!$B$8+1),
IF(AND(F1106&gt;Parámetros!$B$8,OR(G1106&gt;Parámetros!$D$8,G1106="",G1106=0)),Parámetros!$D$8-F1106+1,
IF(AND(F1106&gt;Parámetros!$B$8,G1106&lt;=Parámetros!$D$8),G1106-F1106+1))))),0)
-
IF(I1106=1,
COUNTIFS('Selección días no hábiles'!A:A,
IF(OR(F1106=0,F1106="",F1106&lt;Parámetros!$B$8),"&gt;="&amp;Parámetros!$B$8,"&gt;="&amp;Listas!F1106),
'Selección días no hábiles'!A:A,
IF(OR(G1106=0,G1106="",G1106&gt;=Parámetros!$D$8),"&lt;="&amp;Parámetros!$D$8,"&lt;="&amp;Listas!G1106),
'Selección días no hábiles'!C:C,"X"),0)</f>
        <v>1</v>
      </c>
    </row>
    <row r="1107" spans="1:11">
      <c r="A1107" s="23"/>
      <c r="B1107" s="152">
        <v>33105965</v>
      </c>
      <c r="C1107" s="153" t="s">
        <v>1216</v>
      </c>
      <c r="D1107" s="153" t="s">
        <v>2232</v>
      </c>
      <c r="E1107" s="154" t="s">
        <v>229</v>
      </c>
      <c r="F1107" s="146">
        <v>0</v>
      </c>
      <c r="G1107" s="146">
        <v>0</v>
      </c>
      <c r="H1107" s="113">
        <f>+IF(AND(OR(F1107="",F1107=0),OR(G1107="",G1107=0)),1,IF(AND(OR(F1107&lt;=Parámetros!$B$5,F1107=0,F1107=""),OR(G1107&gt;Parámetros!$B$5,G1107="",G1107=0)),1,IF(AND(F1107&gt;Parámetros!$B$5,F1107&lt;=Parámetros!$D$5,OR(Listas!G1107&gt;Parámetros!$B$5,G1107="",G1107=0)),1,0)))</f>
        <v>1</v>
      </c>
      <c r="I1107" s="113">
        <f>+IF(AND(OR(F1107="",F1107=0),OR(G1107="",G1107=0)),1,IF(AND(OR(F1107&lt;=Parámetros!$B$8,F1107=0,F1107=""),OR(G1107&gt;Parámetros!$B$8,G1107="",G1107=0)),1,IF(AND(F1107&gt;Parámetros!$B$8,F1107&lt;=Parámetros!$D$8,OR(Listas!G1107&gt;Parámetros!$B$8,G1107="",G1107=0)),1,0)))</f>
        <v>1</v>
      </c>
      <c r="J1107" s="113">
        <f>IF(H1107=1,
IF(AND(OR(F1107=0,F1107=""),OR(G1107=0,G1107="")),Parámetros!$D$5-Parámetros!$B$5+1,
IF(AND(OR(F1107&lt;=Parámetros!$B$5,F1107=0,F1107=""),OR(G1107&gt;Parámetros!$D$5,G1107="",G1107=0)),Parámetros!$D$5-Parámetros!$B$5+1,
IF(AND(OR(F1107&lt;=Parámetros!$B$5,F1107=0,F1107=""),G1107&lt;=Parámetros!$D$5),IF(OR(G1107="",G1107=0),Parámetros!$D$5-Parámetros!$B$5+1,G1107-Parámetros!$B$5+1),
IF(AND(F1107&gt;Parámetros!$B$5,OR(G1107&gt;Parámetros!$D$5,G1107="",G1107=0)),Parámetros!$D$5-F1107+1,
IF(AND(F1107&gt;Parámetros!$B$5,G1107&lt;=Parámetros!$D$5),G1107-F1107+1))))),0)
-
IF(H1107=1,
COUNTIFS('Selección días no hábiles'!A:A,
IF(OR(F1107=0,F1107="",F1107&lt;Parámetros!$B$5),"&gt;="&amp;Parámetros!$B$5,"&gt;="&amp;Listas!F1107),
'Selección días no hábiles'!A:A,
IF(OR(G1107=0,G1107="",G1107&gt;=Parámetros!$D$5),"&lt;="&amp;Parámetros!$D$5,"&lt;="&amp;Listas!G1107),
'Selección días no hábiles'!C:C,"X"),0)</f>
        <v>43709</v>
      </c>
      <c r="K1107" s="113">
        <f>IF(I1107=1,
IF(AND(OR(F1107=0,F1107=""),OR(G1107=0,G1107="")),Parámetros!$D$8-Parámetros!$B$8+1,
IF(AND(F1107&lt;=Parámetros!$B$8,OR(G1107&gt;Parámetros!$D$8,G1107="",G1107=0)),Parámetros!$D$8-Parámetros!$B$8+1,
IF(AND(F1107&lt;=Parámetros!$B$8,G1107&lt;=Parámetros!$D$8),IF(OR(G1107="",G1107=0),Parámetros!$D$8-Parámetros!$B$8+1,G1107-Parámetros!$B$8+1),
IF(AND(F1107&gt;Parámetros!$B$8,OR(G1107&gt;Parámetros!$D$8,G1107="",G1107=0)),Parámetros!$D$8-F1107+1,
IF(AND(F1107&gt;Parámetros!$B$8,G1107&lt;=Parámetros!$D$8),G1107-F1107+1))))),0)
-
IF(I1107=1,
COUNTIFS('Selección días no hábiles'!A:A,
IF(OR(F1107=0,F1107="",F1107&lt;Parámetros!$B$8),"&gt;="&amp;Parámetros!$B$8,"&gt;="&amp;Listas!F1107),
'Selección días no hábiles'!A:A,
IF(OR(G1107=0,G1107="",G1107&gt;=Parámetros!$D$8),"&lt;="&amp;Parámetros!$D$8,"&lt;="&amp;Listas!G1107),
'Selección días no hábiles'!C:C,"X"),0)</f>
        <v>1</v>
      </c>
    </row>
    <row r="1108" spans="1:11">
      <c r="A1108" s="23"/>
      <c r="B1108" s="152">
        <v>18413536</v>
      </c>
      <c r="C1108" s="153" t="s">
        <v>777</v>
      </c>
      <c r="D1108" s="153" t="s">
        <v>2233</v>
      </c>
      <c r="E1108" s="154" t="s">
        <v>229</v>
      </c>
      <c r="F1108" s="146">
        <v>0</v>
      </c>
      <c r="G1108" s="146">
        <v>0</v>
      </c>
      <c r="H1108" s="113">
        <f>+IF(AND(OR(F1108="",F1108=0),OR(G1108="",G1108=0)),1,IF(AND(OR(F1108&lt;=Parámetros!$B$5,F1108=0,F1108=""),OR(G1108&gt;Parámetros!$B$5,G1108="",G1108=0)),1,IF(AND(F1108&gt;Parámetros!$B$5,F1108&lt;=Parámetros!$D$5,OR(Listas!G1108&gt;Parámetros!$B$5,G1108="",G1108=0)),1,0)))</f>
        <v>1</v>
      </c>
      <c r="I1108" s="113">
        <f>+IF(AND(OR(F1108="",F1108=0),OR(G1108="",G1108=0)),1,IF(AND(OR(F1108&lt;=Parámetros!$B$8,F1108=0,F1108=""),OR(G1108&gt;Parámetros!$B$8,G1108="",G1108=0)),1,IF(AND(F1108&gt;Parámetros!$B$8,F1108&lt;=Parámetros!$D$8,OR(Listas!G1108&gt;Parámetros!$B$8,G1108="",G1108=0)),1,0)))</f>
        <v>1</v>
      </c>
      <c r="J1108" s="113">
        <f>IF(H1108=1,
IF(AND(OR(F1108=0,F1108=""),OR(G1108=0,G1108="")),Parámetros!$D$5-Parámetros!$B$5+1,
IF(AND(OR(F1108&lt;=Parámetros!$B$5,F1108=0,F1108=""),OR(G1108&gt;Parámetros!$D$5,G1108="",G1108=0)),Parámetros!$D$5-Parámetros!$B$5+1,
IF(AND(OR(F1108&lt;=Parámetros!$B$5,F1108=0,F1108=""),G1108&lt;=Parámetros!$D$5),IF(OR(G1108="",G1108=0),Parámetros!$D$5-Parámetros!$B$5+1,G1108-Parámetros!$B$5+1),
IF(AND(F1108&gt;Parámetros!$B$5,OR(G1108&gt;Parámetros!$D$5,G1108="",G1108=0)),Parámetros!$D$5-F1108+1,
IF(AND(F1108&gt;Parámetros!$B$5,G1108&lt;=Parámetros!$D$5),G1108-F1108+1))))),0)
-
IF(H1108=1,
COUNTIFS('Selección días no hábiles'!A:A,
IF(OR(F1108=0,F1108="",F1108&lt;Parámetros!$B$5),"&gt;="&amp;Parámetros!$B$5,"&gt;="&amp;Listas!F1108),
'Selección días no hábiles'!A:A,
IF(OR(G1108=0,G1108="",G1108&gt;=Parámetros!$D$5),"&lt;="&amp;Parámetros!$D$5,"&lt;="&amp;Listas!G1108),
'Selección días no hábiles'!C:C,"X"),0)</f>
        <v>43709</v>
      </c>
      <c r="K1108" s="113">
        <f>IF(I1108=1,
IF(AND(OR(F1108=0,F1108=""),OR(G1108=0,G1108="")),Parámetros!$D$8-Parámetros!$B$8+1,
IF(AND(F1108&lt;=Parámetros!$B$8,OR(G1108&gt;Parámetros!$D$8,G1108="",G1108=0)),Parámetros!$D$8-Parámetros!$B$8+1,
IF(AND(F1108&lt;=Parámetros!$B$8,G1108&lt;=Parámetros!$D$8),IF(OR(G1108="",G1108=0),Parámetros!$D$8-Parámetros!$B$8+1,G1108-Parámetros!$B$8+1),
IF(AND(F1108&gt;Parámetros!$B$8,OR(G1108&gt;Parámetros!$D$8,G1108="",G1108=0)),Parámetros!$D$8-F1108+1,
IF(AND(F1108&gt;Parámetros!$B$8,G1108&lt;=Parámetros!$D$8),G1108-F1108+1))))),0)
-
IF(I1108=1,
COUNTIFS('Selección días no hábiles'!A:A,
IF(OR(F1108=0,F1108="",F1108&lt;Parámetros!$B$8),"&gt;="&amp;Parámetros!$B$8,"&gt;="&amp;Listas!F1108),
'Selección días no hábiles'!A:A,
IF(OR(G1108=0,G1108="",G1108&gt;=Parámetros!$D$8),"&lt;="&amp;Parámetros!$D$8,"&lt;="&amp;Listas!G1108),
'Selección días no hábiles'!C:C,"X"),0)</f>
        <v>1</v>
      </c>
    </row>
    <row r="1109" spans="1:11">
      <c r="A1109" s="23"/>
      <c r="B1109" s="152">
        <v>32868465</v>
      </c>
      <c r="C1109" s="153" t="s">
        <v>1217</v>
      </c>
      <c r="D1109" s="153" t="s">
        <v>1407</v>
      </c>
      <c r="E1109" s="154" t="s">
        <v>229</v>
      </c>
      <c r="F1109" s="146">
        <v>0</v>
      </c>
      <c r="G1109" s="146">
        <v>0</v>
      </c>
      <c r="H1109" s="113">
        <f>+IF(AND(OR(F1109="",F1109=0),OR(G1109="",G1109=0)),1,IF(AND(OR(F1109&lt;=Parámetros!$B$5,F1109=0,F1109=""),OR(G1109&gt;Parámetros!$B$5,G1109="",G1109=0)),1,IF(AND(F1109&gt;Parámetros!$B$5,F1109&lt;=Parámetros!$D$5,OR(Listas!G1109&gt;Parámetros!$B$5,G1109="",G1109=0)),1,0)))</f>
        <v>1</v>
      </c>
      <c r="I1109" s="113">
        <f>+IF(AND(OR(F1109="",F1109=0),OR(G1109="",G1109=0)),1,IF(AND(OR(F1109&lt;=Parámetros!$B$8,F1109=0,F1109=""),OR(G1109&gt;Parámetros!$B$8,G1109="",G1109=0)),1,IF(AND(F1109&gt;Parámetros!$B$8,F1109&lt;=Parámetros!$D$8,OR(Listas!G1109&gt;Parámetros!$B$8,G1109="",G1109=0)),1,0)))</f>
        <v>1</v>
      </c>
      <c r="J1109" s="113">
        <f>IF(H1109=1,
IF(AND(OR(F1109=0,F1109=""),OR(G1109=0,G1109="")),Parámetros!$D$5-Parámetros!$B$5+1,
IF(AND(OR(F1109&lt;=Parámetros!$B$5,F1109=0,F1109=""),OR(G1109&gt;Parámetros!$D$5,G1109="",G1109=0)),Parámetros!$D$5-Parámetros!$B$5+1,
IF(AND(OR(F1109&lt;=Parámetros!$B$5,F1109=0,F1109=""),G1109&lt;=Parámetros!$D$5),IF(OR(G1109="",G1109=0),Parámetros!$D$5-Parámetros!$B$5+1,G1109-Parámetros!$B$5+1),
IF(AND(F1109&gt;Parámetros!$B$5,OR(G1109&gt;Parámetros!$D$5,G1109="",G1109=0)),Parámetros!$D$5-F1109+1,
IF(AND(F1109&gt;Parámetros!$B$5,G1109&lt;=Parámetros!$D$5),G1109-F1109+1))))),0)
-
IF(H1109=1,
COUNTIFS('Selección días no hábiles'!A:A,
IF(OR(F1109=0,F1109="",F1109&lt;Parámetros!$B$5),"&gt;="&amp;Parámetros!$B$5,"&gt;="&amp;Listas!F1109),
'Selección días no hábiles'!A:A,
IF(OR(G1109=0,G1109="",G1109&gt;=Parámetros!$D$5),"&lt;="&amp;Parámetros!$D$5,"&lt;="&amp;Listas!G1109),
'Selección días no hábiles'!C:C,"X"),0)</f>
        <v>43709</v>
      </c>
      <c r="K1109" s="113">
        <f>IF(I1109=1,
IF(AND(OR(F1109=0,F1109=""),OR(G1109=0,G1109="")),Parámetros!$D$8-Parámetros!$B$8+1,
IF(AND(F1109&lt;=Parámetros!$B$8,OR(G1109&gt;Parámetros!$D$8,G1109="",G1109=0)),Parámetros!$D$8-Parámetros!$B$8+1,
IF(AND(F1109&lt;=Parámetros!$B$8,G1109&lt;=Parámetros!$D$8),IF(OR(G1109="",G1109=0),Parámetros!$D$8-Parámetros!$B$8+1,G1109-Parámetros!$B$8+1),
IF(AND(F1109&gt;Parámetros!$B$8,OR(G1109&gt;Parámetros!$D$8,G1109="",G1109=0)),Parámetros!$D$8-F1109+1,
IF(AND(F1109&gt;Parámetros!$B$8,G1109&lt;=Parámetros!$D$8),G1109-F1109+1))))),0)
-
IF(I1109=1,
COUNTIFS('Selección días no hábiles'!A:A,
IF(OR(F1109=0,F1109="",F1109&lt;Parámetros!$B$8),"&gt;="&amp;Parámetros!$B$8,"&gt;="&amp;Listas!F1109),
'Selección días no hábiles'!A:A,
IF(OR(G1109=0,G1109="",G1109&gt;=Parámetros!$D$8),"&lt;="&amp;Parámetros!$D$8,"&lt;="&amp;Listas!G1109),
'Selección días no hábiles'!C:C,"X"),0)</f>
        <v>1</v>
      </c>
    </row>
    <row r="1110" spans="1:11">
      <c r="A1110" s="23"/>
      <c r="B1110" s="152">
        <v>1128447785</v>
      </c>
      <c r="C1110" s="153" t="s">
        <v>1218</v>
      </c>
      <c r="D1110" s="153" t="s">
        <v>2234</v>
      </c>
      <c r="E1110" s="154" t="s">
        <v>229</v>
      </c>
      <c r="F1110" s="146">
        <v>0</v>
      </c>
      <c r="G1110" s="146">
        <v>0</v>
      </c>
      <c r="H1110" s="113">
        <f>+IF(AND(OR(F1110="",F1110=0),OR(G1110="",G1110=0)),1,IF(AND(OR(F1110&lt;=Parámetros!$B$5,F1110=0,F1110=""),OR(G1110&gt;Parámetros!$B$5,G1110="",G1110=0)),1,IF(AND(F1110&gt;Parámetros!$B$5,F1110&lt;=Parámetros!$D$5,OR(Listas!G1110&gt;Parámetros!$B$5,G1110="",G1110=0)),1,0)))</f>
        <v>1</v>
      </c>
      <c r="I1110" s="113">
        <f>+IF(AND(OR(F1110="",F1110=0),OR(G1110="",G1110=0)),1,IF(AND(OR(F1110&lt;=Parámetros!$B$8,F1110=0,F1110=""),OR(G1110&gt;Parámetros!$B$8,G1110="",G1110=0)),1,IF(AND(F1110&gt;Parámetros!$B$8,F1110&lt;=Parámetros!$D$8,OR(Listas!G1110&gt;Parámetros!$B$8,G1110="",G1110=0)),1,0)))</f>
        <v>1</v>
      </c>
      <c r="J1110" s="113">
        <f>IF(H1110=1,
IF(AND(OR(F1110=0,F1110=""),OR(G1110=0,G1110="")),Parámetros!$D$5-Parámetros!$B$5+1,
IF(AND(OR(F1110&lt;=Parámetros!$B$5,F1110=0,F1110=""),OR(G1110&gt;Parámetros!$D$5,G1110="",G1110=0)),Parámetros!$D$5-Parámetros!$B$5+1,
IF(AND(OR(F1110&lt;=Parámetros!$B$5,F1110=0,F1110=""),G1110&lt;=Parámetros!$D$5),IF(OR(G1110="",G1110=0),Parámetros!$D$5-Parámetros!$B$5+1,G1110-Parámetros!$B$5+1),
IF(AND(F1110&gt;Parámetros!$B$5,OR(G1110&gt;Parámetros!$D$5,G1110="",G1110=0)),Parámetros!$D$5-F1110+1,
IF(AND(F1110&gt;Parámetros!$B$5,G1110&lt;=Parámetros!$D$5),G1110-F1110+1))))),0)
-
IF(H1110=1,
COUNTIFS('Selección días no hábiles'!A:A,
IF(OR(F1110=0,F1110="",F1110&lt;Parámetros!$B$5),"&gt;="&amp;Parámetros!$B$5,"&gt;="&amp;Listas!F1110),
'Selección días no hábiles'!A:A,
IF(OR(G1110=0,G1110="",G1110&gt;=Parámetros!$D$5),"&lt;="&amp;Parámetros!$D$5,"&lt;="&amp;Listas!G1110),
'Selección días no hábiles'!C:C,"X"),0)</f>
        <v>43709</v>
      </c>
      <c r="K1110" s="113">
        <f>IF(I1110=1,
IF(AND(OR(F1110=0,F1110=""),OR(G1110=0,G1110="")),Parámetros!$D$8-Parámetros!$B$8+1,
IF(AND(F1110&lt;=Parámetros!$B$8,OR(G1110&gt;Parámetros!$D$8,G1110="",G1110=0)),Parámetros!$D$8-Parámetros!$B$8+1,
IF(AND(F1110&lt;=Parámetros!$B$8,G1110&lt;=Parámetros!$D$8),IF(OR(G1110="",G1110=0),Parámetros!$D$8-Parámetros!$B$8+1,G1110-Parámetros!$B$8+1),
IF(AND(F1110&gt;Parámetros!$B$8,OR(G1110&gt;Parámetros!$D$8,G1110="",G1110=0)),Parámetros!$D$8-F1110+1,
IF(AND(F1110&gt;Parámetros!$B$8,G1110&lt;=Parámetros!$D$8),G1110-F1110+1))))),0)
-
IF(I1110=1,
COUNTIFS('Selección días no hábiles'!A:A,
IF(OR(F1110=0,F1110="",F1110&lt;Parámetros!$B$8),"&gt;="&amp;Parámetros!$B$8,"&gt;="&amp;Listas!F1110),
'Selección días no hábiles'!A:A,
IF(OR(G1110=0,G1110="",G1110&gt;=Parámetros!$D$8),"&lt;="&amp;Parámetros!$D$8,"&lt;="&amp;Listas!G1110),
'Selección días no hábiles'!C:C,"X"),0)</f>
        <v>1</v>
      </c>
    </row>
    <row r="1111" spans="1:11">
      <c r="A1111" s="23"/>
      <c r="B1111" s="152">
        <v>13190438</v>
      </c>
      <c r="C1111" s="153" t="s">
        <v>344</v>
      </c>
      <c r="D1111" s="153" t="s">
        <v>2235</v>
      </c>
      <c r="E1111" s="154" t="s">
        <v>229</v>
      </c>
      <c r="F1111" s="146">
        <v>0</v>
      </c>
      <c r="G1111" s="146">
        <v>0</v>
      </c>
      <c r="H1111" s="113">
        <f>+IF(AND(OR(F1111="",F1111=0),OR(G1111="",G1111=0)),1,IF(AND(OR(F1111&lt;=Parámetros!$B$5,F1111=0,F1111=""),OR(G1111&gt;Parámetros!$B$5,G1111="",G1111=0)),1,IF(AND(F1111&gt;Parámetros!$B$5,F1111&lt;=Parámetros!$D$5,OR(Listas!G1111&gt;Parámetros!$B$5,G1111="",G1111=0)),1,0)))</f>
        <v>1</v>
      </c>
      <c r="I1111" s="113">
        <f>+IF(AND(OR(F1111="",F1111=0),OR(G1111="",G1111=0)),1,IF(AND(OR(F1111&lt;=Parámetros!$B$8,F1111=0,F1111=""),OR(G1111&gt;Parámetros!$B$8,G1111="",G1111=0)),1,IF(AND(F1111&gt;Parámetros!$B$8,F1111&lt;=Parámetros!$D$8,OR(Listas!G1111&gt;Parámetros!$B$8,G1111="",G1111=0)),1,0)))</f>
        <v>1</v>
      </c>
      <c r="J1111" s="113">
        <f>IF(H1111=1,
IF(AND(OR(F1111=0,F1111=""),OR(G1111=0,G1111="")),Parámetros!$D$5-Parámetros!$B$5+1,
IF(AND(OR(F1111&lt;=Parámetros!$B$5,F1111=0,F1111=""),OR(G1111&gt;Parámetros!$D$5,G1111="",G1111=0)),Parámetros!$D$5-Parámetros!$B$5+1,
IF(AND(OR(F1111&lt;=Parámetros!$B$5,F1111=0,F1111=""),G1111&lt;=Parámetros!$D$5),IF(OR(G1111="",G1111=0),Parámetros!$D$5-Parámetros!$B$5+1,G1111-Parámetros!$B$5+1),
IF(AND(F1111&gt;Parámetros!$B$5,OR(G1111&gt;Parámetros!$D$5,G1111="",G1111=0)),Parámetros!$D$5-F1111+1,
IF(AND(F1111&gt;Parámetros!$B$5,G1111&lt;=Parámetros!$D$5),G1111-F1111+1))))),0)
-
IF(H1111=1,
COUNTIFS('Selección días no hábiles'!A:A,
IF(OR(F1111=0,F1111="",F1111&lt;Parámetros!$B$5),"&gt;="&amp;Parámetros!$B$5,"&gt;="&amp;Listas!F1111),
'Selección días no hábiles'!A:A,
IF(OR(G1111=0,G1111="",G1111&gt;=Parámetros!$D$5),"&lt;="&amp;Parámetros!$D$5,"&lt;="&amp;Listas!G1111),
'Selección días no hábiles'!C:C,"X"),0)</f>
        <v>43709</v>
      </c>
      <c r="K1111" s="113">
        <f>IF(I1111=1,
IF(AND(OR(F1111=0,F1111=""),OR(G1111=0,G1111="")),Parámetros!$D$8-Parámetros!$B$8+1,
IF(AND(F1111&lt;=Parámetros!$B$8,OR(G1111&gt;Parámetros!$D$8,G1111="",G1111=0)),Parámetros!$D$8-Parámetros!$B$8+1,
IF(AND(F1111&lt;=Parámetros!$B$8,G1111&lt;=Parámetros!$D$8),IF(OR(G1111="",G1111=0),Parámetros!$D$8-Parámetros!$B$8+1,G1111-Parámetros!$B$8+1),
IF(AND(F1111&gt;Parámetros!$B$8,OR(G1111&gt;Parámetros!$D$8,G1111="",G1111=0)),Parámetros!$D$8-F1111+1,
IF(AND(F1111&gt;Parámetros!$B$8,G1111&lt;=Parámetros!$D$8),G1111-F1111+1))))),0)
-
IF(I1111=1,
COUNTIFS('Selección días no hábiles'!A:A,
IF(OR(F1111=0,F1111="",F1111&lt;Parámetros!$B$8),"&gt;="&amp;Parámetros!$B$8,"&gt;="&amp;Listas!F1111),
'Selección días no hábiles'!A:A,
IF(OR(G1111=0,G1111="",G1111&gt;=Parámetros!$D$8),"&lt;="&amp;Parámetros!$D$8,"&lt;="&amp;Listas!G1111),
'Selección días no hábiles'!C:C,"X"),0)</f>
        <v>1</v>
      </c>
    </row>
    <row r="1112" spans="1:11">
      <c r="A1112" s="23"/>
      <c r="B1112" s="152">
        <v>36684066</v>
      </c>
      <c r="C1112" s="153" t="s">
        <v>1219</v>
      </c>
      <c r="D1112" s="153" t="s">
        <v>2236</v>
      </c>
      <c r="E1112" s="154" t="s">
        <v>229</v>
      </c>
      <c r="F1112" s="146">
        <v>0</v>
      </c>
      <c r="G1112" s="146">
        <v>0</v>
      </c>
      <c r="H1112" s="113">
        <f>+IF(AND(OR(F1112="",F1112=0),OR(G1112="",G1112=0)),1,IF(AND(OR(F1112&lt;=Parámetros!$B$5,F1112=0,F1112=""),OR(G1112&gt;Parámetros!$B$5,G1112="",G1112=0)),1,IF(AND(F1112&gt;Parámetros!$B$5,F1112&lt;=Parámetros!$D$5,OR(Listas!G1112&gt;Parámetros!$B$5,G1112="",G1112=0)),1,0)))</f>
        <v>1</v>
      </c>
      <c r="I1112" s="113">
        <f>+IF(AND(OR(F1112="",F1112=0),OR(G1112="",G1112=0)),1,IF(AND(OR(F1112&lt;=Parámetros!$B$8,F1112=0,F1112=""),OR(G1112&gt;Parámetros!$B$8,G1112="",G1112=0)),1,IF(AND(F1112&gt;Parámetros!$B$8,F1112&lt;=Parámetros!$D$8,OR(Listas!G1112&gt;Parámetros!$B$8,G1112="",G1112=0)),1,0)))</f>
        <v>1</v>
      </c>
      <c r="J1112" s="113">
        <f>IF(H1112=1,
IF(AND(OR(F1112=0,F1112=""),OR(G1112=0,G1112="")),Parámetros!$D$5-Parámetros!$B$5+1,
IF(AND(OR(F1112&lt;=Parámetros!$B$5,F1112=0,F1112=""),OR(G1112&gt;Parámetros!$D$5,G1112="",G1112=0)),Parámetros!$D$5-Parámetros!$B$5+1,
IF(AND(OR(F1112&lt;=Parámetros!$B$5,F1112=0,F1112=""),G1112&lt;=Parámetros!$D$5),IF(OR(G1112="",G1112=0),Parámetros!$D$5-Parámetros!$B$5+1,G1112-Parámetros!$B$5+1),
IF(AND(F1112&gt;Parámetros!$B$5,OR(G1112&gt;Parámetros!$D$5,G1112="",G1112=0)),Parámetros!$D$5-F1112+1,
IF(AND(F1112&gt;Parámetros!$B$5,G1112&lt;=Parámetros!$D$5),G1112-F1112+1))))),0)
-
IF(H1112=1,
COUNTIFS('Selección días no hábiles'!A:A,
IF(OR(F1112=0,F1112="",F1112&lt;Parámetros!$B$5),"&gt;="&amp;Parámetros!$B$5,"&gt;="&amp;Listas!F1112),
'Selección días no hábiles'!A:A,
IF(OR(G1112=0,G1112="",G1112&gt;=Parámetros!$D$5),"&lt;="&amp;Parámetros!$D$5,"&lt;="&amp;Listas!G1112),
'Selección días no hábiles'!C:C,"X"),0)</f>
        <v>43709</v>
      </c>
      <c r="K1112" s="113">
        <f>IF(I1112=1,
IF(AND(OR(F1112=0,F1112=""),OR(G1112=0,G1112="")),Parámetros!$D$8-Parámetros!$B$8+1,
IF(AND(F1112&lt;=Parámetros!$B$8,OR(G1112&gt;Parámetros!$D$8,G1112="",G1112=0)),Parámetros!$D$8-Parámetros!$B$8+1,
IF(AND(F1112&lt;=Parámetros!$B$8,G1112&lt;=Parámetros!$D$8),IF(OR(G1112="",G1112=0),Parámetros!$D$8-Parámetros!$B$8+1,G1112-Parámetros!$B$8+1),
IF(AND(F1112&gt;Parámetros!$B$8,OR(G1112&gt;Parámetros!$D$8,G1112="",G1112=0)),Parámetros!$D$8-F1112+1,
IF(AND(F1112&gt;Parámetros!$B$8,G1112&lt;=Parámetros!$D$8),G1112-F1112+1))))),0)
-
IF(I1112=1,
COUNTIFS('Selección días no hábiles'!A:A,
IF(OR(F1112=0,F1112="",F1112&lt;Parámetros!$B$8),"&gt;="&amp;Parámetros!$B$8,"&gt;="&amp;Listas!F1112),
'Selección días no hábiles'!A:A,
IF(OR(G1112=0,G1112="",G1112&gt;=Parámetros!$D$8),"&lt;="&amp;Parámetros!$D$8,"&lt;="&amp;Listas!G1112),
'Selección días no hábiles'!C:C,"X"),0)</f>
        <v>1</v>
      </c>
    </row>
    <row r="1113" spans="1:11">
      <c r="A1113" s="23"/>
      <c r="B1113" s="152">
        <v>23814330</v>
      </c>
      <c r="C1113" s="153" t="s">
        <v>1219</v>
      </c>
      <c r="D1113" s="153" t="s">
        <v>2237</v>
      </c>
      <c r="E1113" s="154" t="s">
        <v>229</v>
      </c>
      <c r="F1113" s="146">
        <v>0</v>
      </c>
      <c r="G1113" s="146">
        <v>0</v>
      </c>
      <c r="H1113" s="113">
        <f>+IF(AND(OR(F1113="",F1113=0),OR(G1113="",G1113=0)),1,IF(AND(OR(F1113&lt;=Parámetros!$B$5,F1113=0,F1113=""),OR(G1113&gt;Parámetros!$B$5,G1113="",G1113=0)),1,IF(AND(F1113&gt;Parámetros!$B$5,F1113&lt;=Parámetros!$D$5,OR(Listas!G1113&gt;Parámetros!$B$5,G1113="",G1113=0)),1,0)))</f>
        <v>1</v>
      </c>
      <c r="I1113" s="113">
        <f>+IF(AND(OR(F1113="",F1113=0),OR(G1113="",G1113=0)),1,IF(AND(OR(F1113&lt;=Parámetros!$B$8,F1113=0,F1113=""),OR(G1113&gt;Parámetros!$B$8,G1113="",G1113=0)),1,IF(AND(F1113&gt;Parámetros!$B$8,F1113&lt;=Parámetros!$D$8,OR(Listas!G1113&gt;Parámetros!$B$8,G1113="",G1113=0)),1,0)))</f>
        <v>1</v>
      </c>
      <c r="J1113" s="113">
        <f>IF(H1113=1,
IF(AND(OR(F1113=0,F1113=""),OR(G1113=0,G1113="")),Parámetros!$D$5-Parámetros!$B$5+1,
IF(AND(OR(F1113&lt;=Parámetros!$B$5,F1113=0,F1113=""),OR(G1113&gt;Parámetros!$D$5,G1113="",G1113=0)),Parámetros!$D$5-Parámetros!$B$5+1,
IF(AND(OR(F1113&lt;=Parámetros!$B$5,F1113=0,F1113=""),G1113&lt;=Parámetros!$D$5),IF(OR(G1113="",G1113=0),Parámetros!$D$5-Parámetros!$B$5+1,G1113-Parámetros!$B$5+1),
IF(AND(F1113&gt;Parámetros!$B$5,OR(G1113&gt;Parámetros!$D$5,G1113="",G1113=0)),Parámetros!$D$5-F1113+1,
IF(AND(F1113&gt;Parámetros!$B$5,G1113&lt;=Parámetros!$D$5),G1113-F1113+1))))),0)
-
IF(H1113=1,
COUNTIFS('Selección días no hábiles'!A:A,
IF(OR(F1113=0,F1113="",F1113&lt;Parámetros!$B$5),"&gt;="&amp;Parámetros!$B$5,"&gt;="&amp;Listas!F1113),
'Selección días no hábiles'!A:A,
IF(OR(G1113=0,G1113="",G1113&gt;=Parámetros!$D$5),"&lt;="&amp;Parámetros!$D$5,"&lt;="&amp;Listas!G1113),
'Selección días no hábiles'!C:C,"X"),0)</f>
        <v>43709</v>
      </c>
      <c r="K1113" s="113">
        <f>IF(I1113=1,
IF(AND(OR(F1113=0,F1113=""),OR(G1113=0,G1113="")),Parámetros!$D$8-Parámetros!$B$8+1,
IF(AND(F1113&lt;=Parámetros!$B$8,OR(G1113&gt;Parámetros!$D$8,G1113="",G1113=0)),Parámetros!$D$8-Parámetros!$B$8+1,
IF(AND(F1113&lt;=Parámetros!$B$8,G1113&lt;=Parámetros!$D$8),IF(OR(G1113="",G1113=0),Parámetros!$D$8-Parámetros!$B$8+1,G1113-Parámetros!$B$8+1),
IF(AND(F1113&gt;Parámetros!$B$8,OR(G1113&gt;Parámetros!$D$8,G1113="",G1113=0)),Parámetros!$D$8-F1113+1,
IF(AND(F1113&gt;Parámetros!$B$8,G1113&lt;=Parámetros!$D$8),G1113-F1113+1))))),0)
-
IF(I1113=1,
COUNTIFS('Selección días no hábiles'!A:A,
IF(OR(F1113=0,F1113="",F1113&lt;Parámetros!$B$8),"&gt;="&amp;Parámetros!$B$8,"&gt;="&amp;Listas!F1113),
'Selección días no hábiles'!A:A,
IF(OR(G1113=0,G1113="",G1113&gt;=Parámetros!$D$8),"&lt;="&amp;Parámetros!$D$8,"&lt;="&amp;Listas!G1113),
'Selección días no hábiles'!C:C,"X"),0)</f>
        <v>1</v>
      </c>
    </row>
    <row r="1114" spans="1:11">
      <c r="A1114" s="23"/>
      <c r="B1114" s="152">
        <v>30322046</v>
      </c>
      <c r="C1114" s="153" t="s">
        <v>584</v>
      </c>
      <c r="D1114" s="153" t="s">
        <v>2238</v>
      </c>
      <c r="E1114" s="154" t="s">
        <v>229</v>
      </c>
      <c r="F1114" s="146">
        <v>0</v>
      </c>
      <c r="G1114" s="146">
        <v>0</v>
      </c>
      <c r="H1114" s="113">
        <f>+IF(AND(OR(F1114="",F1114=0),OR(G1114="",G1114=0)),1,IF(AND(OR(F1114&lt;=Parámetros!$B$5,F1114=0,F1114=""),OR(G1114&gt;Parámetros!$B$5,G1114="",G1114=0)),1,IF(AND(F1114&gt;Parámetros!$B$5,F1114&lt;=Parámetros!$D$5,OR(Listas!G1114&gt;Parámetros!$B$5,G1114="",G1114=0)),1,0)))</f>
        <v>1</v>
      </c>
      <c r="I1114" s="113">
        <f>+IF(AND(OR(F1114="",F1114=0),OR(G1114="",G1114=0)),1,IF(AND(OR(F1114&lt;=Parámetros!$B$8,F1114=0,F1114=""),OR(G1114&gt;Parámetros!$B$8,G1114="",G1114=0)),1,IF(AND(F1114&gt;Parámetros!$B$8,F1114&lt;=Parámetros!$D$8,OR(Listas!G1114&gt;Parámetros!$B$8,G1114="",G1114=0)),1,0)))</f>
        <v>1</v>
      </c>
      <c r="J1114" s="113">
        <f>IF(H1114=1,
IF(AND(OR(F1114=0,F1114=""),OR(G1114=0,G1114="")),Parámetros!$D$5-Parámetros!$B$5+1,
IF(AND(OR(F1114&lt;=Parámetros!$B$5,F1114=0,F1114=""),OR(G1114&gt;Parámetros!$D$5,G1114="",G1114=0)),Parámetros!$D$5-Parámetros!$B$5+1,
IF(AND(OR(F1114&lt;=Parámetros!$B$5,F1114=0,F1114=""),G1114&lt;=Parámetros!$D$5),IF(OR(G1114="",G1114=0),Parámetros!$D$5-Parámetros!$B$5+1,G1114-Parámetros!$B$5+1),
IF(AND(F1114&gt;Parámetros!$B$5,OR(G1114&gt;Parámetros!$D$5,G1114="",G1114=0)),Parámetros!$D$5-F1114+1,
IF(AND(F1114&gt;Parámetros!$B$5,G1114&lt;=Parámetros!$D$5),G1114-F1114+1))))),0)
-
IF(H1114=1,
COUNTIFS('Selección días no hábiles'!A:A,
IF(OR(F1114=0,F1114="",F1114&lt;Parámetros!$B$5),"&gt;="&amp;Parámetros!$B$5,"&gt;="&amp;Listas!F1114),
'Selección días no hábiles'!A:A,
IF(OR(G1114=0,G1114="",G1114&gt;=Parámetros!$D$5),"&lt;="&amp;Parámetros!$D$5,"&lt;="&amp;Listas!G1114),
'Selección días no hábiles'!C:C,"X"),0)</f>
        <v>43709</v>
      </c>
      <c r="K1114" s="113">
        <f>IF(I1114=1,
IF(AND(OR(F1114=0,F1114=""),OR(G1114=0,G1114="")),Parámetros!$D$8-Parámetros!$B$8+1,
IF(AND(F1114&lt;=Parámetros!$B$8,OR(G1114&gt;Parámetros!$D$8,G1114="",G1114=0)),Parámetros!$D$8-Parámetros!$B$8+1,
IF(AND(F1114&lt;=Parámetros!$B$8,G1114&lt;=Parámetros!$D$8),IF(OR(G1114="",G1114=0),Parámetros!$D$8-Parámetros!$B$8+1,G1114-Parámetros!$B$8+1),
IF(AND(F1114&gt;Parámetros!$B$8,OR(G1114&gt;Parámetros!$D$8,G1114="",G1114=0)),Parámetros!$D$8-F1114+1,
IF(AND(F1114&gt;Parámetros!$B$8,G1114&lt;=Parámetros!$D$8),G1114-F1114+1))))),0)
-
IF(I1114=1,
COUNTIFS('Selección días no hábiles'!A:A,
IF(OR(F1114=0,F1114="",F1114&lt;Parámetros!$B$8),"&gt;="&amp;Parámetros!$B$8,"&gt;="&amp;Listas!F1114),
'Selección días no hábiles'!A:A,
IF(OR(G1114=0,G1114="",G1114&gt;=Parámetros!$D$8),"&lt;="&amp;Parámetros!$D$8,"&lt;="&amp;Listas!G1114),
'Selección días no hábiles'!C:C,"X"),0)</f>
        <v>1</v>
      </c>
    </row>
    <row r="1115" spans="1:11">
      <c r="A1115" s="23"/>
      <c r="B1115" s="152">
        <v>21808873</v>
      </c>
      <c r="C1115" s="153" t="s">
        <v>1220</v>
      </c>
      <c r="D1115" s="153" t="s">
        <v>2239</v>
      </c>
      <c r="E1115" s="154" t="s">
        <v>229</v>
      </c>
      <c r="F1115" s="146">
        <v>0</v>
      </c>
      <c r="G1115" s="146">
        <v>0</v>
      </c>
      <c r="H1115" s="113">
        <f>+IF(AND(OR(F1115="",F1115=0),OR(G1115="",G1115=0)),1,IF(AND(OR(F1115&lt;=Parámetros!$B$5,F1115=0,F1115=""),OR(G1115&gt;Parámetros!$B$5,G1115="",G1115=0)),1,IF(AND(F1115&gt;Parámetros!$B$5,F1115&lt;=Parámetros!$D$5,OR(Listas!G1115&gt;Parámetros!$B$5,G1115="",G1115=0)),1,0)))</f>
        <v>1</v>
      </c>
      <c r="I1115" s="113">
        <f>+IF(AND(OR(F1115="",F1115=0),OR(G1115="",G1115=0)),1,IF(AND(OR(F1115&lt;=Parámetros!$B$8,F1115=0,F1115=""),OR(G1115&gt;Parámetros!$B$8,G1115="",G1115=0)),1,IF(AND(F1115&gt;Parámetros!$B$8,F1115&lt;=Parámetros!$D$8,OR(Listas!G1115&gt;Parámetros!$B$8,G1115="",G1115=0)),1,0)))</f>
        <v>1</v>
      </c>
      <c r="J1115" s="113">
        <f>IF(H1115=1,
IF(AND(OR(F1115=0,F1115=""),OR(G1115=0,G1115="")),Parámetros!$D$5-Parámetros!$B$5+1,
IF(AND(OR(F1115&lt;=Parámetros!$B$5,F1115=0,F1115=""),OR(G1115&gt;Parámetros!$D$5,G1115="",G1115=0)),Parámetros!$D$5-Parámetros!$B$5+1,
IF(AND(OR(F1115&lt;=Parámetros!$B$5,F1115=0,F1115=""),G1115&lt;=Parámetros!$D$5),IF(OR(G1115="",G1115=0),Parámetros!$D$5-Parámetros!$B$5+1,G1115-Parámetros!$B$5+1),
IF(AND(F1115&gt;Parámetros!$B$5,OR(G1115&gt;Parámetros!$D$5,G1115="",G1115=0)),Parámetros!$D$5-F1115+1,
IF(AND(F1115&gt;Parámetros!$B$5,G1115&lt;=Parámetros!$D$5),G1115-F1115+1))))),0)
-
IF(H1115=1,
COUNTIFS('Selección días no hábiles'!A:A,
IF(OR(F1115=0,F1115="",F1115&lt;Parámetros!$B$5),"&gt;="&amp;Parámetros!$B$5,"&gt;="&amp;Listas!F1115),
'Selección días no hábiles'!A:A,
IF(OR(G1115=0,G1115="",G1115&gt;=Parámetros!$D$5),"&lt;="&amp;Parámetros!$D$5,"&lt;="&amp;Listas!G1115),
'Selección días no hábiles'!C:C,"X"),0)</f>
        <v>43709</v>
      </c>
      <c r="K1115" s="113">
        <f>IF(I1115=1,
IF(AND(OR(F1115=0,F1115=""),OR(G1115=0,G1115="")),Parámetros!$D$8-Parámetros!$B$8+1,
IF(AND(F1115&lt;=Parámetros!$B$8,OR(G1115&gt;Parámetros!$D$8,G1115="",G1115=0)),Parámetros!$D$8-Parámetros!$B$8+1,
IF(AND(F1115&lt;=Parámetros!$B$8,G1115&lt;=Parámetros!$D$8),IF(OR(G1115="",G1115=0),Parámetros!$D$8-Parámetros!$B$8+1,G1115-Parámetros!$B$8+1),
IF(AND(F1115&gt;Parámetros!$B$8,OR(G1115&gt;Parámetros!$D$8,G1115="",G1115=0)),Parámetros!$D$8-F1115+1,
IF(AND(F1115&gt;Parámetros!$B$8,G1115&lt;=Parámetros!$D$8),G1115-F1115+1))))),0)
-
IF(I1115=1,
COUNTIFS('Selección días no hábiles'!A:A,
IF(OR(F1115=0,F1115="",F1115&lt;Parámetros!$B$8),"&gt;="&amp;Parámetros!$B$8,"&gt;="&amp;Listas!F1115),
'Selección días no hábiles'!A:A,
IF(OR(G1115=0,G1115="",G1115&gt;=Parámetros!$D$8),"&lt;="&amp;Parámetros!$D$8,"&lt;="&amp;Listas!G1115),
'Selección días no hábiles'!C:C,"X"),0)</f>
        <v>1</v>
      </c>
    </row>
    <row r="1116" spans="1:11">
      <c r="A1116" s="23"/>
      <c r="B1116" s="152">
        <v>25319535</v>
      </c>
      <c r="C1116" s="153" t="s">
        <v>1221</v>
      </c>
      <c r="D1116" s="153" t="s">
        <v>2240</v>
      </c>
      <c r="E1116" s="154" t="s">
        <v>229</v>
      </c>
      <c r="F1116" s="146">
        <v>0</v>
      </c>
      <c r="G1116" s="146">
        <v>0</v>
      </c>
      <c r="H1116" s="113">
        <f>+IF(AND(OR(F1116="",F1116=0),OR(G1116="",G1116=0)),1,IF(AND(OR(F1116&lt;=Parámetros!$B$5,F1116=0,F1116=""),OR(G1116&gt;Parámetros!$B$5,G1116="",G1116=0)),1,IF(AND(F1116&gt;Parámetros!$B$5,F1116&lt;=Parámetros!$D$5,OR(Listas!G1116&gt;Parámetros!$B$5,G1116="",G1116=0)),1,0)))</f>
        <v>1</v>
      </c>
      <c r="I1116" s="113">
        <f>+IF(AND(OR(F1116="",F1116=0),OR(G1116="",G1116=0)),1,IF(AND(OR(F1116&lt;=Parámetros!$B$8,F1116=0,F1116=""),OR(G1116&gt;Parámetros!$B$8,G1116="",G1116=0)),1,IF(AND(F1116&gt;Parámetros!$B$8,F1116&lt;=Parámetros!$D$8,OR(Listas!G1116&gt;Parámetros!$B$8,G1116="",G1116=0)),1,0)))</f>
        <v>1</v>
      </c>
      <c r="J1116" s="113">
        <f>IF(H1116=1,
IF(AND(OR(F1116=0,F1116=""),OR(G1116=0,G1116="")),Parámetros!$D$5-Parámetros!$B$5+1,
IF(AND(OR(F1116&lt;=Parámetros!$B$5,F1116=0,F1116=""),OR(G1116&gt;Parámetros!$D$5,G1116="",G1116=0)),Parámetros!$D$5-Parámetros!$B$5+1,
IF(AND(OR(F1116&lt;=Parámetros!$B$5,F1116=0,F1116=""),G1116&lt;=Parámetros!$D$5),IF(OR(G1116="",G1116=0),Parámetros!$D$5-Parámetros!$B$5+1,G1116-Parámetros!$B$5+1),
IF(AND(F1116&gt;Parámetros!$B$5,OR(G1116&gt;Parámetros!$D$5,G1116="",G1116=0)),Parámetros!$D$5-F1116+1,
IF(AND(F1116&gt;Parámetros!$B$5,G1116&lt;=Parámetros!$D$5),G1116-F1116+1))))),0)
-
IF(H1116=1,
COUNTIFS('Selección días no hábiles'!A:A,
IF(OR(F1116=0,F1116="",F1116&lt;Parámetros!$B$5),"&gt;="&amp;Parámetros!$B$5,"&gt;="&amp;Listas!F1116),
'Selección días no hábiles'!A:A,
IF(OR(G1116=0,G1116="",G1116&gt;=Parámetros!$D$5),"&lt;="&amp;Parámetros!$D$5,"&lt;="&amp;Listas!G1116),
'Selección días no hábiles'!C:C,"X"),0)</f>
        <v>43709</v>
      </c>
      <c r="K1116" s="113">
        <f>IF(I1116=1,
IF(AND(OR(F1116=0,F1116=""),OR(G1116=0,G1116="")),Parámetros!$D$8-Parámetros!$B$8+1,
IF(AND(F1116&lt;=Parámetros!$B$8,OR(G1116&gt;Parámetros!$D$8,G1116="",G1116=0)),Parámetros!$D$8-Parámetros!$B$8+1,
IF(AND(F1116&lt;=Parámetros!$B$8,G1116&lt;=Parámetros!$D$8),IF(OR(G1116="",G1116=0),Parámetros!$D$8-Parámetros!$B$8+1,G1116-Parámetros!$B$8+1),
IF(AND(F1116&gt;Parámetros!$B$8,OR(G1116&gt;Parámetros!$D$8,G1116="",G1116=0)),Parámetros!$D$8-F1116+1,
IF(AND(F1116&gt;Parámetros!$B$8,G1116&lt;=Parámetros!$D$8),G1116-F1116+1))))),0)
-
IF(I1116=1,
COUNTIFS('Selección días no hábiles'!A:A,
IF(OR(F1116=0,F1116="",F1116&lt;Parámetros!$B$8),"&gt;="&amp;Parámetros!$B$8,"&gt;="&amp;Listas!F1116),
'Selección días no hábiles'!A:A,
IF(OR(G1116=0,G1116="",G1116&gt;=Parámetros!$D$8),"&lt;="&amp;Parámetros!$D$8,"&lt;="&amp;Listas!G1116),
'Selección días no hábiles'!C:C,"X"),0)</f>
        <v>1</v>
      </c>
    </row>
    <row r="1117" spans="1:11">
      <c r="A1117" s="23"/>
      <c r="B1117" s="152">
        <v>16898995</v>
      </c>
      <c r="C1117" s="153" t="s">
        <v>1222</v>
      </c>
      <c r="D1117" s="153" t="s">
        <v>2241</v>
      </c>
      <c r="E1117" s="154" t="s">
        <v>229</v>
      </c>
      <c r="F1117" s="146">
        <v>0</v>
      </c>
      <c r="G1117" s="146">
        <v>0</v>
      </c>
      <c r="H1117" s="113">
        <f>+IF(AND(OR(F1117="",F1117=0),OR(G1117="",G1117=0)),1,IF(AND(OR(F1117&lt;=Parámetros!$B$5,F1117=0,F1117=""),OR(G1117&gt;Parámetros!$B$5,G1117="",G1117=0)),1,IF(AND(F1117&gt;Parámetros!$B$5,F1117&lt;=Parámetros!$D$5,OR(Listas!G1117&gt;Parámetros!$B$5,G1117="",G1117=0)),1,0)))</f>
        <v>1</v>
      </c>
      <c r="I1117" s="113">
        <f>+IF(AND(OR(F1117="",F1117=0),OR(G1117="",G1117=0)),1,IF(AND(OR(F1117&lt;=Parámetros!$B$8,F1117=0,F1117=""),OR(G1117&gt;Parámetros!$B$8,G1117="",G1117=0)),1,IF(AND(F1117&gt;Parámetros!$B$8,F1117&lt;=Parámetros!$D$8,OR(Listas!G1117&gt;Parámetros!$B$8,G1117="",G1117=0)),1,0)))</f>
        <v>1</v>
      </c>
      <c r="J1117" s="113">
        <f>IF(H1117=1,
IF(AND(OR(F1117=0,F1117=""),OR(G1117=0,G1117="")),Parámetros!$D$5-Parámetros!$B$5+1,
IF(AND(OR(F1117&lt;=Parámetros!$B$5,F1117=0,F1117=""),OR(G1117&gt;Parámetros!$D$5,G1117="",G1117=0)),Parámetros!$D$5-Parámetros!$B$5+1,
IF(AND(OR(F1117&lt;=Parámetros!$B$5,F1117=0,F1117=""),G1117&lt;=Parámetros!$D$5),IF(OR(G1117="",G1117=0),Parámetros!$D$5-Parámetros!$B$5+1,G1117-Parámetros!$B$5+1),
IF(AND(F1117&gt;Parámetros!$B$5,OR(G1117&gt;Parámetros!$D$5,G1117="",G1117=0)),Parámetros!$D$5-F1117+1,
IF(AND(F1117&gt;Parámetros!$B$5,G1117&lt;=Parámetros!$D$5),G1117-F1117+1))))),0)
-
IF(H1117=1,
COUNTIFS('Selección días no hábiles'!A:A,
IF(OR(F1117=0,F1117="",F1117&lt;Parámetros!$B$5),"&gt;="&amp;Parámetros!$B$5,"&gt;="&amp;Listas!F1117),
'Selección días no hábiles'!A:A,
IF(OR(G1117=0,G1117="",G1117&gt;=Parámetros!$D$5),"&lt;="&amp;Parámetros!$D$5,"&lt;="&amp;Listas!G1117),
'Selección días no hábiles'!C:C,"X"),0)</f>
        <v>43709</v>
      </c>
      <c r="K1117" s="113">
        <f>IF(I1117=1,
IF(AND(OR(F1117=0,F1117=""),OR(G1117=0,G1117="")),Parámetros!$D$8-Parámetros!$B$8+1,
IF(AND(F1117&lt;=Parámetros!$B$8,OR(G1117&gt;Parámetros!$D$8,G1117="",G1117=0)),Parámetros!$D$8-Parámetros!$B$8+1,
IF(AND(F1117&lt;=Parámetros!$B$8,G1117&lt;=Parámetros!$D$8),IF(OR(G1117="",G1117=0),Parámetros!$D$8-Parámetros!$B$8+1,G1117-Parámetros!$B$8+1),
IF(AND(F1117&gt;Parámetros!$B$8,OR(G1117&gt;Parámetros!$D$8,G1117="",G1117=0)),Parámetros!$D$8-F1117+1,
IF(AND(F1117&gt;Parámetros!$B$8,G1117&lt;=Parámetros!$D$8),G1117-F1117+1))))),0)
-
IF(I1117=1,
COUNTIFS('Selección días no hábiles'!A:A,
IF(OR(F1117=0,F1117="",F1117&lt;Parámetros!$B$8),"&gt;="&amp;Parámetros!$B$8,"&gt;="&amp;Listas!F1117),
'Selección días no hábiles'!A:A,
IF(OR(G1117=0,G1117="",G1117&gt;=Parámetros!$D$8),"&lt;="&amp;Parámetros!$D$8,"&lt;="&amp;Listas!G1117),
'Selección días no hábiles'!C:C,"X"),0)</f>
        <v>1</v>
      </c>
    </row>
    <row r="1118" spans="1:11">
      <c r="A1118" s="23"/>
      <c r="B1118" s="152">
        <v>17722456</v>
      </c>
      <c r="C1118" s="153" t="s">
        <v>1223</v>
      </c>
      <c r="D1118" s="153" t="s">
        <v>2242</v>
      </c>
      <c r="E1118" s="154" t="s">
        <v>228</v>
      </c>
      <c r="F1118" s="146">
        <v>0</v>
      </c>
      <c r="G1118" s="146">
        <v>0</v>
      </c>
      <c r="H1118" s="113">
        <f>+IF(AND(OR(F1118="",F1118=0),OR(G1118="",G1118=0)),1,IF(AND(OR(F1118&lt;=Parámetros!$B$5,F1118=0,F1118=""),OR(G1118&gt;Parámetros!$B$5,G1118="",G1118=0)),1,IF(AND(F1118&gt;Parámetros!$B$5,F1118&lt;=Parámetros!$D$5,OR(Listas!G1118&gt;Parámetros!$B$5,G1118="",G1118=0)),1,0)))</f>
        <v>1</v>
      </c>
      <c r="I1118" s="113">
        <f>+IF(AND(OR(F1118="",F1118=0),OR(G1118="",G1118=0)),1,IF(AND(OR(F1118&lt;=Parámetros!$B$8,F1118=0,F1118=""),OR(G1118&gt;Parámetros!$B$8,G1118="",G1118=0)),1,IF(AND(F1118&gt;Parámetros!$B$8,F1118&lt;=Parámetros!$D$8,OR(Listas!G1118&gt;Parámetros!$B$8,G1118="",G1118=0)),1,0)))</f>
        <v>1</v>
      </c>
      <c r="J1118" s="113">
        <f>IF(H1118=1,
IF(AND(OR(F1118=0,F1118=""),OR(G1118=0,G1118="")),Parámetros!$D$5-Parámetros!$B$5+1,
IF(AND(OR(F1118&lt;=Parámetros!$B$5,F1118=0,F1118=""),OR(G1118&gt;Parámetros!$D$5,G1118="",G1118=0)),Parámetros!$D$5-Parámetros!$B$5+1,
IF(AND(OR(F1118&lt;=Parámetros!$B$5,F1118=0,F1118=""),G1118&lt;=Parámetros!$D$5),IF(OR(G1118="",G1118=0),Parámetros!$D$5-Parámetros!$B$5+1,G1118-Parámetros!$B$5+1),
IF(AND(F1118&gt;Parámetros!$B$5,OR(G1118&gt;Parámetros!$D$5,G1118="",G1118=0)),Parámetros!$D$5-F1118+1,
IF(AND(F1118&gt;Parámetros!$B$5,G1118&lt;=Parámetros!$D$5),G1118-F1118+1))))),0)
-
IF(H1118=1,
COUNTIFS('Selección días no hábiles'!A:A,
IF(OR(F1118=0,F1118="",F1118&lt;Parámetros!$B$5),"&gt;="&amp;Parámetros!$B$5,"&gt;="&amp;Listas!F1118),
'Selección días no hábiles'!A:A,
IF(OR(G1118=0,G1118="",G1118&gt;=Parámetros!$D$5),"&lt;="&amp;Parámetros!$D$5,"&lt;="&amp;Listas!G1118),
'Selección días no hábiles'!C:C,"X"),0)</f>
        <v>43709</v>
      </c>
      <c r="K1118" s="113">
        <f>IF(I1118=1,
IF(AND(OR(F1118=0,F1118=""),OR(G1118=0,G1118="")),Parámetros!$D$8-Parámetros!$B$8+1,
IF(AND(F1118&lt;=Parámetros!$B$8,OR(G1118&gt;Parámetros!$D$8,G1118="",G1118=0)),Parámetros!$D$8-Parámetros!$B$8+1,
IF(AND(F1118&lt;=Parámetros!$B$8,G1118&lt;=Parámetros!$D$8),IF(OR(G1118="",G1118=0),Parámetros!$D$8-Parámetros!$B$8+1,G1118-Parámetros!$B$8+1),
IF(AND(F1118&gt;Parámetros!$B$8,OR(G1118&gt;Parámetros!$D$8,G1118="",G1118=0)),Parámetros!$D$8-F1118+1,
IF(AND(F1118&gt;Parámetros!$B$8,G1118&lt;=Parámetros!$D$8),G1118-F1118+1))))),0)
-
IF(I1118=1,
COUNTIFS('Selección días no hábiles'!A:A,
IF(OR(F1118=0,F1118="",F1118&lt;Parámetros!$B$8),"&gt;="&amp;Parámetros!$B$8,"&gt;="&amp;Listas!F1118),
'Selección días no hábiles'!A:A,
IF(OR(G1118=0,G1118="",G1118&gt;=Parámetros!$D$8),"&lt;="&amp;Parámetros!$D$8,"&lt;="&amp;Listas!G1118),
'Selección días no hábiles'!C:C,"X"),0)</f>
        <v>1</v>
      </c>
    </row>
    <row r="1119" spans="1:11">
      <c r="A1119" s="23"/>
      <c r="B1119" s="152">
        <v>32370555</v>
      </c>
      <c r="C1119" s="153" t="s">
        <v>1224</v>
      </c>
      <c r="D1119" s="153" t="s">
        <v>1813</v>
      </c>
      <c r="E1119" s="154" t="s">
        <v>228</v>
      </c>
      <c r="F1119" s="146">
        <v>0</v>
      </c>
      <c r="G1119" s="146">
        <v>0</v>
      </c>
      <c r="H1119" s="113">
        <f>+IF(AND(OR(F1119="",F1119=0),OR(G1119="",G1119=0)),1,IF(AND(OR(F1119&lt;=Parámetros!$B$5,F1119=0,F1119=""),OR(G1119&gt;Parámetros!$B$5,G1119="",G1119=0)),1,IF(AND(F1119&gt;Parámetros!$B$5,F1119&lt;=Parámetros!$D$5,OR(Listas!G1119&gt;Parámetros!$B$5,G1119="",G1119=0)),1,0)))</f>
        <v>1</v>
      </c>
      <c r="I1119" s="113">
        <f>+IF(AND(OR(F1119="",F1119=0),OR(G1119="",G1119=0)),1,IF(AND(OR(F1119&lt;=Parámetros!$B$8,F1119=0,F1119=""),OR(G1119&gt;Parámetros!$B$8,G1119="",G1119=0)),1,IF(AND(F1119&gt;Parámetros!$B$8,F1119&lt;=Parámetros!$D$8,OR(Listas!G1119&gt;Parámetros!$B$8,G1119="",G1119=0)),1,0)))</f>
        <v>1</v>
      </c>
      <c r="J1119" s="113">
        <f>IF(H1119=1,
IF(AND(OR(F1119=0,F1119=""),OR(G1119=0,G1119="")),Parámetros!$D$5-Parámetros!$B$5+1,
IF(AND(OR(F1119&lt;=Parámetros!$B$5,F1119=0,F1119=""),OR(G1119&gt;Parámetros!$D$5,G1119="",G1119=0)),Parámetros!$D$5-Parámetros!$B$5+1,
IF(AND(OR(F1119&lt;=Parámetros!$B$5,F1119=0,F1119=""),G1119&lt;=Parámetros!$D$5),IF(OR(G1119="",G1119=0),Parámetros!$D$5-Parámetros!$B$5+1,G1119-Parámetros!$B$5+1),
IF(AND(F1119&gt;Parámetros!$B$5,OR(G1119&gt;Parámetros!$D$5,G1119="",G1119=0)),Parámetros!$D$5-F1119+1,
IF(AND(F1119&gt;Parámetros!$B$5,G1119&lt;=Parámetros!$D$5),G1119-F1119+1))))),0)
-
IF(H1119=1,
COUNTIFS('Selección días no hábiles'!A:A,
IF(OR(F1119=0,F1119="",F1119&lt;Parámetros!$B$5),"&gt;="&amp;Parámetros!$B$5,"&gt;="&amp;Listas!F1119),
'Selección días no hábiles'!A:A,
IF(OR(G1119=0,G1119="",G1119&gt;=Parámetros!$D$5),"&lt;="&amp;Parámetros!$D$5,"&lt;="&amp;Listas!G1119),
'Selección días no hábiles'!C:C,"X"),0)</f>
        <v>43709</v>
      </c>
      <c r="K1119" s="113">
        <f>IF(I1119=1,
IF(AND(OR(F1119=0,F1119=""),OR(G1119=0,G1119="")),Parámetros!$D$8-Parámetros!$B$8+1,
IF(AND(F1119&lt;=Parámetros!$B$8,OR(G1119&gt;Parámetros!$D$8,G1119="",G1119=0)),Parámetros!$D$8-Parámetros!$B$8+1,
IF(AND(F1119&lt;=Parámetros!$B$8,G1119&lt;=Parámetros!$D$8),IF(OR(G1119="",G1119=0),Parámetros!$D$8-Parámetros!$B$8+1,G1119-Parámetros!$B$8+1),
IF(AND(F1119&gt;Parámetros!$B$8,OR(G1119&gt;Parámetros!$D$8,G1119="",G1119=0)),Parámetros!$D$8-F1119+1,
IF(AND(F1119&gt;Parámetros!$B$8,G1119&lt;=Parámetros!$D$8),G1119-F1119+1))))),0)
-
IF(I1119=1,
COUNTIFS('Selección días no hábiles'!A:A,
IF(OR(F1119=0,F1119="",F1119&lt;Parámetros!$B$8),"&gt;="&amp;Parámetros!$B$8,"&gt;="&amp;Listas!F1119),
'Selección días no hábiles'!A:A,
IF(OR(G1119=0,G1119="",G1119&gt;=Parámetros!$D$8),"&lt;="&amp;Parámetros!$D$8,"&lt;="&amp;Listas!G1119),
'Selección días no hábiles'!C:C,"X"),0)</f>
        <v>1</v>
      </c>
    </row>
    <row r="1120" spans="1:11">
      <c r="A1120" s="23"/>
      <c r="B1120" s="152">
        <v>11085783</v>
      </c>
      <c r="C1120" s="153" t="s">
        <v>1225</v>
      </c>
      <c r="D1120" s="153" t="s">
        <v>2243</v>
      </c>
      <c r="E1120" s="154" t="s">
        <v>228</v>
      </c>
      <c r="F1120" s="146">
        <v>0</v>
      </c>
      <c r="G1120" s="146">
        <v>0</v>
      </c>
      <c r="H1120" s="113">
        <f>+IF(AND(OR(F1120="",F1120=0),OR(G1120="",G1120=0)),1,IF(AND(OR(F1120&lt;=Parámetros!$B$5,F1120=0,F1120=""),OR(G1120&gt;Parámetros!$B$5,G1120="",G1120=0)),1,IF(AND(F1120&gt;Parámetros!$B$5,F1120&lt;=Parámetros!$D$5,OR(Listas!G1120&gt;Parámetros!$B$5,G1120="",G1120=0)),1,0)))</f>
        <v>1</v>
      </c>
      <c r="I1120" s="113">
        <f>+IF(AND(OR(F1120="",F1120=0),OR(G1120="",G1120=0)),1,IF(AND(OR(F1120&lt;=Parámetros!$B$8,F1120=0,F1120=""),OR(G1120&gt;Parámetros!$B$8,G1120="",G1120=0)),1,IF(AND(F1120&gt;Parámetros!$B$8,F1120&lt;=Parámetros!$D$8,OR(Listas!G1120&gt;Parámetros!$B$8,G1120="",G1120=0)),1,0)))</f>
        <v>1</v>
      </c>
      <c r="J1120" s="113">
        <f>IF(H1120=1,
IF(AND(OR(F1120=0,F1120=""),OR(G1120=0,G1120="")),Parámetros!$D$5-Parámetros!$B$5+1,
IF(AND(OR(F1120&lt;=Parámetros!$B$5,F1120=0,F1120=""),OR(G1120&gt;Parámetros!$D$5,G1120="",G1120=0)),Parámetros!$D$5-Parámetros!$B$5+1,
IF(AND(OR(F1120&lt;=Parámetros!$B$5,F1120=0,F1120=""),G1120&lt;=Parámetros!$D$5),IF(OR(G1120="",G1120=0),Parámetros!$D$5-Parámetros!$B$5+1,G1120-Parámetros!$B$5+1),
IF(AND(F1120&gt;Parámetros!$B$5,OR(G1120&gt;Parámetros!$D$5,G1120="",G1120=0)),Parámetros!$D$5-F1120+1,
IF(AND(F1120&gt;Parámetros!$B$5,G1120&lt;=Parámetros!$D$5),G1120-F1120+1))))),0)
-
IF(H1120=1,
COUNTIFS('Selección días no hábiles'!A:A,
IF(OR(F1120=0,F1120="",F1120&lt;Parámetros!$B$5),"&gt;="&amp;Parámetros!$B$5,"&gt;="&amp;Listas!F1120),
'Selección días no hábiles'!A:A,
IF(OR(G1120=0,G1120="",G1120&gt;=Parámetros!$D$5),"&lt;="&amp;Parámetros!$D$5,"&lt;="&amp;Listas!G1120),
'Selección días no hábiles'!C:C,"X"),0)</f>
        <v>43709</v>
      </c>
      <c r="K1120" s="113">
        <f>IF(I1120=1,
IF(AND(OR(F1120=0,F1120=""),OR(G1120=0,G1120="")),Parámetros!$D$8-Parámetros!$B$8+1,
IF(AND(F1120&lt;=Parámetros!$B$8,OR(G1120&gt;Parámetros!$D$8,G1120="",G1120=0)),Parámetros!$D$8-Parámetros!$B$8+1,
IF(AND(F1120&lt;=Parámetros!$B$8,G1120&lt;=Parámetros!$D$8),IF(OR(G1120="",G1120=0),Parámetros!$D$8-Parámetros!$B$8+1,G1120-Parámetros!$B$8+1),
IF(AND(F1120&gt;Parámetros!$B$8,OR(G1120&gt;Parámetros!$D$8,G1120="",G1120=0)),Parámetros!$D$8-F1120+1,
IF(AND(F1120&gt;Parámetros!$B$8,G1120&lt;=Parámetros!$D$8),G1120-F1120+1))))),0)
-
IF(I1120=1,
COUNTIFS('Selección días no hábiles'!A:A,
IF(OR(F1120=0,F1120="",F1120&lt;Parámetros!$B$8),"&gt;="&amp;Parámetros!$B$8,"&gt;="&amp;Listas!F1120),
'Selección días no hábiles'!A:A,
IF(OR(G1120=0,G1120="",G1120&gt;=Parámetros!$D$8),"&lt;="&amp;Parámetros!$D$8,"&lt;="&amp;Listas!G1120),
'Selección días no hábiles'!C:C,"X"),0)</f>
        <v>1</v>
      </c>
    </row>
    <row r="1121" spans="1:11">
      <c r="A1121" s="23"/>
      <c r="B1121" s="152">
        <v>30432011</v>
      </c>
      <c r="C1121" s="153" t="s">
        <v>1226</v>
      </c>
      <c r="D1121" s="153" t="s">
        <v>2244</v>
      </c>
      <c r="E1121" s="154" t="s">
        <v>228</v>
      </c>
      <c r="F1121" s="146">
        <v>0</v>
      </c>
      <c r="G1121" s="146">
        <v>0</v>
      </c>
      <c r="H1121" s="113">
        <f>+IF(AND(OR(F1121="",F1121=0),OR(G1121="",G1121=0)),1,IF(AND(OR(F1121&lt;=Parámetros!$B$5,F1121=0,F1121=""),OR(G1121&gt;Parámetros!$B$5,G1121="",G1121=0)),1,IF(AND(F1121&gt;Parámetros!$B$5,F1121&lt;=Parámetros!$D$5,OR(Listas!G1121&gt;Parámetros!$B$5,G1121="",G1121=0)),1,0)))</f>
        <v>1</v>
      </c>
      <c r="I1121" s="113">
        <f>+IF(AND(OR(F1121="",F1121=0),OR(G1121="",G1121=0)),1,IF(AND(OR(F1121&lt;=Parámetros!$B$8,F1121=0,F1121=""),OR(G1121&gt;Parámetros!$B$8,G1121="",G1121=0)),1,IF(AND(F1121&gt;Parámetros!$B$8,F1121&lt;=Parámetros!$D$8,OR(Listas!G1121&gt;Parámetros!$B$8,G1121="",G1121=0)),1,0)))</f>
        <v>1</v>
      </c>
      <c r="J1121" s="113">
        <f>IF(H1121=1,
IF(AND(OR(F1121=0,F1121=""),OR(G1121=0,G1121="")),Parámetros!$D$5-Parámetros!$B$5+1,
IF(AND(OR(F1121&lt;=Parámetros!$B$5,F1121=0,F1121=""),OR(G1121&gt;Parámetros!$D$5,G1121="",G1121=0)),Parámetros!$D$5-Parámetros!$B$5+1,
IF(AND(OR(F1121&lt;=Parámetros!$B$5,F1121=0,F1121=""),G1121&lt;=Parámetros!$D$5),IF(OR(G1121="",G1121=0),Parámetros!$D$5-Parámetros!$B$5+1,G1121-Parámetros!$B$5+1),
IF(AND(F1121&gt;Parámetros!$B$5,OR(G1121&gt;Parámetros!$D$5,G1121="",G1121=0)),Parámetros!$D$5-F1121+1,
IF(AND(F1121&gt;Parámetros!$B$5,G1121&lt;=Parámetros!$D$5),G1121-F1121+1))))),0)
-
IF(H1121=1,
COUNTIFS('Selección días no hábiles'!A:A,
IF(OR(F1121=0,F1121="",F1121&lt;Parámetros!$B$5),"&gt;="&amp;Parámetros!$B$5,"&gt;="&amp;Listas!F1121),
'Selección días no hábiles'!A:A,
IF(OR(G1121=0,G1121="",G1121&gt;=Parámetros!$D$5),"&lt;="&amp;Parámetros!$D$5,"&lt;="&amp;Listas!G1121),
'Selección días no hábiles'!C:C,"X"),0)</f>
        <v>43709</v>
      </c>
      <c r="K1121" s="113">
        <f>IF(I1121=1,
IF(AND(OR(F1121=0,F1121=""),OR(G1121=0,G1121="")),Parámetros!$D$8-Parámetros!$B$8+1,
IF(AND(F1121&lt;=Parámetros!$B$8,OR(G1121&gt;Parámetros!$D$8,G1121="",G1121=0)),Parámetros!$D$8-Parámetros!$B$8+1,
IF(AND(F1121&lt;=Parámetros!$B$8,G1121&lt;=Parámetros!$D$8),IF(OR(G1121="",G1121=0),Parámetros!$D$8-Parámetros!$B$8+1,G1121-Parámetros!$B$8+1),
IF(AND(F1121&gt;Parámetros!$B$8,OR(G1121&gt;Parámetros!$D$8,G1121="",G1121=0)),Parámetros!$D$8-F1121+1,
IF(AND(F1121&gt;Parámetros!$B$8,G1121&lt;=Parámetros!$D$8),G1121-F1121+1))))),0)
-
IF(I1121=1,
COUNTIFS('Selección días no hábiles'!A:A,
IF(OR(F1121=0,F1121="",F1121&lt;Parámetros!$B$8),"&gt;="&amp;Parámetros!$B$8,"&gt;="&amp;Listas!F1121),
'Selección días no hábiles'!A:A,
IF(OR(G1121=0,G1121="",G1121&gt;=Parámetros!$D$8),"&lt;="&amp;Parámetros!$D$8,"&lt;="&amp;Listas!G1121),
'Selección días no hábiles'!C:C,"X"),0)</f>
        <v>1</v>
      </c>
    </row>
    <row r="1122" spans="1:11">
      <c r="A1122" s="23"/>
      <c r="B1122" s="152">
        <v>36099579</v>
      </c>
      <c r="C1122" s="153" t="s">
        <v>1227</v>
      </c>
      <c r="D1122" s="153" t="s">
        <v>2245</v>
      </c>
      <c r="E1122" s="154" t="s">
        <v>228</v>
      </c>
      <c r="F1122" s="146">
        <v>0</v>
      </c>
      <c r="G1122" s="146">
        <v>0</v>
      </c>
      <c r="H1122" s="113">
        <f>+IF(AND(OR(F1122="",F1122=0),OR(G1122="",G1122=0)),1,IF(AND(OR(F1122&lt;=Parámetros!$B$5,F1122=0,F1122=""),OR(G1122&gt;Parámetros!$B$5,G1122="",G1122=0)),1,IF(AND(F1122&gt;Parámetros!$B$5,F1122&lt;=Parámetros!$D$5,OR(Listas!G1122&gt;Parámetros!$B$5,G1122="",G1122=0)),1,0)))</f>
        <v>1</v>
      </c>
      <c r="I1122" s="113">
        <f>+IF(AND(OR(F1122="",F1122=0),OR(G1122="",G1122=0)),1,IF(AND(OR(F1122&lt;=Parámetros!$B$8,F1122=0,F1122=""),OR(G1122&gt;Parámetros!$B$8,G1122="",G1122=0)),1,IF(AND(F1122&gt;Parámetros!$B$8,F1122&lt;=Parámetros!$D$8,OR(Listas!G1122&gt;Parámetros!$B$8,G1122="",G1122=0)),1,0)))</f>
        <v>1</v>
      </c>
      <c r="J1122" s="113">
        <f>IF(H1122=1,
IF(AND(OR(F1122=0,F1122=""),OR(G1122=0,G1122="")),Parámetros!$D$5-Parámetros!$B$5+1,
IF(AND(OR(F1122&lt;=Parámetros!$B$5,F1122=0,F1122=""),OR(G1122&gt;Parámetros!$D$5,G1122="",G1122=0)),Parámetros!$D$5-Parámetros!$B$5+1,
IF(AND(OR(F1122&lt;=Parámetros!$B$5,F1122=0,F1122=""),G1122&lt;=Parámetros!$D$5),IF(OR(G1122="",G1122=0),Parámetros!$D$5-Parámetros!$B$5+1,G1122-Parámetros!$B$5+1),
IF(AND(F1122&gt;Parámetros!$B$5,OR(G1122&gt;Parámetros!$D$5,G1122="",G1122=0)),Parámetros!$D$5-F1122+1,
IF(AND(F1122&gt;Parámetros!$B$5,G1122&lt;=Parámetros!$D$5),G1122-F1122+1))))),0)
-
IF(H1122=1,
COUNTIFS('Selección días no hábiles'!A:A,
IF(OR(F1122=0,F1122="",F1122&lt;Parámetros!$B$5),"&gt;="&amp;Parámetros!$B$5,"&gt;="&amp;Listas!F1122),
'Selección días no hábiles'!A:A,
IF(OR(G1122=0,G1122="",G1122&gt;=Parámetros!$D$5),"&lt;="&amp;Parámetros!$D$5,"&lt;="&amp;Listas!G1122),
'Selección días no hábiles'!C:C,"X"),0)</f>
        <v>43709</v>
      </c>
      <c r="K1122" s="113">
        <f>IF(I1122=1,
IF(AND(OR(F1122=0,F1122=""),OR(G1122=0,G1122="")),Parámetros!$D$8-Parámetros!$B$8+1,
IF(AND(F1122&lt;=Parámetros!$B$8,OR(G1122&gt;Parámetros!$D$8,G1122="",G1122=0)),Parámetros!$D$8-Parámetros!$B$8+1,
IF(AND(F1122&lt;=Parámetros!$B$8,G1122&lt;=Parámetros!$D$8),IF(OR(G1122="",G1122=0),Parámetros!$D$8-Parámetros!$B$8+1,G1122-Parámetros!$B$8+1),
IF(AND(F1122&gt;Parámetros!$B$8,OR(G1122&gt;Parámetros!$D$8,G1122="",G1122=0)),Parámetros!$D$8-F1122+1,
IF(AND(F1122&gt;Parámetros!$B$8,G1122&lt;=Parámetros!$D$8),G1122-F1122+1))))),0)
-
IF(I1122=1,
COUNTIFS('Selección días no hábiles'!A:A,
IF(OR(F1122=0,F1122="",F1122&lt;Parámetros!$B$8),"&gt;="&amp;Parámetros!$B$8,"&gt;="&amp;Listas!F1122),
'Selección días no hábiles'!A:A,
IF(OR(G1122=0,G1122="",G1122&gt;=Parámetros!$D$8),"&lt;="&amp;Parámetros!$D$8,"&lt;="&amp;Listas!G1122),
'Selección días no hábiles'!C:C,"X"),0)</f>
        <v>1</v>
      </c>
    </row>
    <row r="1123" spans="1:11">
      <c r="A1123" s="23"/>
      <c r="B1123" s="152">
        <v>22979420</v>
      </c>
      <c r="C1123" s="153" t="s">
        <v>59</v>
      </c>
      <c r="D1123" s="153" t="s">
        <v>82</v>
      </c>
      <c r="E1123" s="154" t="s">
        <v>228</v>
      </c>
      <c r="F1123" s="146">
        <v>0</v>
      </c>
      <c r="G1123" s="146">
        <v>0</v>
      </c>
      <c r="H1123" s="113">
        <f>+IF(AND(OR(F1123="",F1123=0),OR(G1123="",G1123=0)),1,IF(AND(OR(F1123&lt;=Parámetros!$B$5,F1123=0,F1123=""),OR(G1123&gt;Parámetros!$B$5,G1123="",G1123=0)),1,IF(AND(F1123&gt;Parámetros!$B$5,F1123&lt;=Parámetros!$D$5,OR(Listas!G1123&gt;Parámetros!$B$5,G1123="",G1123=0)),1,0)))</f>
        <v>1</v>
      </c>
      <c r="I1123" s="113">
        <f>+IF(AND(OR(F1123="",F1123=0),OR(G1123="",G1123=0)),1,IF(AND(OR(F1123&lt;=Parámetros!$B$8,F1123=0,F1123=""),OR(G1123&gt;Parámetros!$B$8,G1123="",G1123=0)),1,IF(AND(F1123&gt;Parámetros!$B$8,F1123&lt;=Parámetros!$D$8,OR(Listas!G1123&gt;Parámetros!$B$8,G1123="",G1123=0)),1,0)))</f>
        <v>1</v>
      </c>
      <c r="J1123" s="113">
        <f>IF(H1123=1,
IF(AND(OR(F1123=0,F1123=""),OR(G1123=0,G1123="")),Parámetros!$D$5-Parámetros!$B$5+1,
IF(AND(OR(F1123&lt;=Parámetros!$B$5,F1123=0,F1123=""),OR(G1123&gt;Parámetros!$D$5,G1123="",G1123=0)),Parámetros!$D$5-Parámetros!$B$5+1,
IF(AND(OR(F1123&lt;=Parámetros!$B$5,F1123=0,F1123=""),G1123&lt;=Parámetros!$D$5),IF(OR(G1123="",G1123=0),Parámetros!$D$5-Parámetros!$B$5+1,G1123-Parámetros!$B$5+1),
IF(AND(F1123&gt;Parámetros!$B$5,OR(G1123&gt;Parámetros!$D$5,G1123="",G1123=0)),Parámetros!$D$5-F1123+1,
IF(AND(F1123&gt;Parámetros!$B$5,G1123&lt;=Parámetros!$D$5),G1123-F1123+1))))),0)
-
IF(H1123=1,
COUNTIFS('Selección días no hábiles'!A:A,
IF(OR(F1123=0,F1123="",F1123&lt;Parámetros!$B$5),"&gt;="&amp;Parámetros!$B$5,"&gt;="&amp;Listas!F1123),
'Selección días no hábiles'!A:A,
IF(OR(G1123=0,G1123="",G1123&gt;=Parámetros!$D$5),"&lt;="&amp;Parámetros!$D$5,"&lt;="&amp;Listas!G1123),
'Selección días no hábiles'!C:C,"X"),0)</f>
        <v>43709</v>
      </c>
      <c r="K1123" s="113">
        <f>IF(I1123=1,
IF(AND(OR(F1123=0,F1123=""),OR(G1123=0,G1123="")),Parámetros!$D$8-Parámetros!$B$8+1,
IF(AND(F1123&lt;=Parámetros!$B$8,OR(G1123&gt;Parámetros!$D$8,G1123="",G1123=0)),Parámetros!$D$8-Parámetros!$B$8+1,
IF(AND(F1123&lt;=Parámetros!$B$8,G1123&lt;=Parámetros!$D$8),IF(OR(G1123="",G1123=0),Parámetros!$D$8-Parámetros!$B$8+1,G1123-Parámetros!$B$8+1),
IF(AND(F1123&gt;Parámetros!$B$8,OR(G1123&gt;Parámetros!$D$8,G1123="",G1123=0)),Parámetros!$D$8-F1123+1,
IF(AND(F1123&gt;Parámetros!$B$8,G1123&lt;=Parámetros!$D$8),G1123-F1123+1))))),0)
-
IF(I1123=1,
COUNTIFS('Selección días no hábiles'!A:A,
IF(OR(F1123=0,F1123="",F1123&lt;Parámetros!$B$8),"&gt;="&amp;Parámetros!$B$8,"&gt;="&amp;Listas!F1123),
'Selección días no hábiles'!A:A,
IF(OR(G1123=0,G1123="",G1123&gt;=Parámetros!$D$8),"&lt;="&amp;Parámetros!$D$8,"&lt;="&amp;Listas!G1123),
'Selección días no hábiles'!C:C,"X"),0)</f>
        <v>1</v>
      </c>
    </row>
    <row r="1124" spans="1:11">
      <c r="A1124" s="23"/>
      <c r="B1124" s="152">
        <v>23695423</v>
      </c>
      <c r="C1124" s="153" t="s">
        <v>1228</v>
      </c>
      <c r="D1124" s="153" t="s">
        <v>2246</v>
      </c>
      <c r="E1124" s="154" t="s">
        <v>228</v>
      </c>
      <c r="F1124" s="146">
        <v>0</v>
      </c>
      <c r="G1124" s="146">
        <v>0</v>
      </c>
      <c r="H1124" s="113">
        <f>+IF(AND(OR(F1124="",F1124=0),OR(G1124="",G1124=0)),1,IF(AND(OR(F1124&lt;=Parámetros!$B$5,F1124=0,F1124=""),OR(G1124&gt;Parámetros!$B$5,G1124="",G1124=0)),1,IF(AND(F1124&gt;Parámetros!$B$5,F1124&lt;=Parámetros!$D$5,OR(Listas!G1124&gt;Parámetros!$B$5,G1124="",G1124=0)),1,0)))</f>
        <v>1</v>
      </c>
      <c r="I1124" s="113">
        <f>+IF(AND(OR(F1124="",F1124=0),OR(G1124="",G1124=0)),1,IF(AND(OR(F1124&lt;=Parámetros!$B$8,F1124=0,F1124=""),OR(G1124&gt;Parámetros!$B$8,G1124="",G1124=0)),1,IF(AND(F1124&gt;Parámetros!$B$8,F1124&lt;=Parámetros!$D$8,OR(Listas!G1124&gt;Parámetros!$B$8,G1124="",G1124=0)),1,0)))</f>
        <v>1</v>
      </c>
      <c r="J1124" s="113">
        <f>IF(H1124=1,
IF(AND(OR(F1124=0,F1124=""),OR(G1124=0,G1124="")),Parámetros!$D$5-Parámetros!$B$5+1,
IF(AND(OR(F1124&lt;=Parámetros!$B$5,F1124=0,F1124=""),OR(G1124&gt;Parámetros!$D$5,G1124="",G1124=0)),Parámetros!$D$5-Parámetros!$B$5+1,
IF(AND(OR(F1124&lt;=Parámetros!$B$5,F1124=0,F1124=""),G1124&lt;=Parámetros!$D$5),IF(OR(G1124="",G1124=0),Parámetros!$D$5-Parámetros!$B$5+1,G1124-Parámetros!$B$5+1),
IF(AND(F1124&gt;Parámetros!$B$5,OR(G1124&gt;Parámetros!$D$5,G1124="",G1124=0)),Parámetros!$D$5-F1124+1,
IF(AND(F1124&gt;Parámetros!$B$5,G1124&lt;=Parámetros!$D$5),G1124-F1124+1))))),0)
-
IF(H1124=1,
COUNTIFS('Selección días no hábiles'!A:A,
IF(OR(F1124=0,F1124="",F1124&lt;Parámetros!$B$5),"&gt;="&amp;Parámetros!$B$5,"&gt;="&amp;Listas!F1124),
'Selección días no hábiles'!A:A,
IF(OR(G1124=0,G1124="",G1124&gt;=Parámetros!$D$5),"&lt;="&amp;Parámetros!$D$5,"&lt;="&amp;Listas!G1124),
'Selección días no hábiles'!C:C,"X"),0)</f>
        <v>43709</v>
      </c>
      <c r="K1124" s="113">
        <f>IF(I1124=1,
IF(AND(OR(F1124=0,F1124=""),OR(G1124=0,G1124="")),Parámetros!$D$8-Parámetros!$B$8+1,
IF(AND(F1124&lt;=Parámetros!$B$8,OR(G1124&gt;Parámetros!$D$8,G1124="",G1124=0)),Parámetros!$D$8-Parámetros!$B$8+1,
IF(AND(F1124&lt;=Parámetros!$B$8,G1124&lt;=Parámetros!$D$8),IF(OR(G1124="",G1124=0),Parámetros!$D$8-Parámetros!$B$8+1,G1124-Parámetros!$B$8+1),
IF(AND(F1124&gt;Parámetros!$B$8,OR(G1124&gt;Parámetros!$D$8,G1124="",G1124=0)),Parámetros!$D$8-F1124+1,
IF(AND(F1124&gt;Parámetros!$B$8,G1124&lt;=Parámetros!$D$8),G1124-F1124+1))))),0)
-
IF(I1124=1,
COUNTIFS('Selección días no hábiles'!A:A,
IF(OR(F1124=0,F1124="",F1124&lt;Parámetros!$B$8),"&gt;="&amp;Parámetros!$B$8,"&gt;="&amp;Listas!F1124),
'Selección días no hábiles'!A:A,
IF(OR(G1124=0,G1124="",G1124&gt;=Parámetros!$D$8),"&lt;="&amp;Parámetros!$D$8,"&lt;="&amp;Listas!G1124),
'Selección días no hábiles'!C:C,"X"),0)</f>
        <v>1</v>
      </c>
    </row>
    <row r="1125" spans="1:11">
      <c r="A1125" s="23"/>
      <c r="B1125" s="152">
        <v>10597576</v>
      </c>
      <c r="C1125" s="153" t="s">
        <v>1229</v>
      </c>
      <c r="D1125" s="153" t="s">
        <v>2067</v>
      </c>
      <c r="E1125" s="154" t="s">
        <v>228</v>
      </c>
      <c r="F1125" s="146">
        <v>0</v>
      </c>
      <c r="G1125" s="146">
        <v>0</v>
      </c>
      <c r="H1125" s="113">
        <f>+IF(AND(OR(F1125="",F1125=0),OR(G1125="",G1125=0)),1,IF(AND(OR(F1125&lt;=Parámetros!$B$5,F1125=0,F1125=""),OR(G1125&gt;Parámetros!$B$5,G1125="",G1125=0)),1,IF(AND(F1125&gt;Parámetros!$B$5,F1125&lt;=Parámetros!$D$5,OR(Listas!G1125&gt;Parámetros!$B$5,G1125="",G1125=0)),1,0)))</f>
        <v>1</v>
      </c>
      <c r="I1125" s="113">
        <f>+IF(AND(OR(F1125="",F1125=0),OR(G1125="",G1125=0)),1,IF(AND(OR(F1125&lt;=Parámetros!$B$8,F1125=0,F1125=""),OR(G1125&gt;Parámetros!$B$8,G1125="",G1125=0)),1,IF(AND(F1125&gt;Parámetros!$B$8,F1125&lt;=Parámetros!$D$8,OR(Listas!G1125&gt;Parámetros!$B$8,G1125="",G1125=0)),1,0)))</f>
        <v>1</v>
      </c>
      <c r="J1125" s="113">
        <f>IF(H1125=1,
IF(AND(OR(F1125=0,F1125=""),OR(G1125=0,G1125="")),Parámetros!$D$5-Parámetros!$B$5+1,
IF(AND(OR(F1125&lt;=Parámetros!$B$5,F1125=0,F1125=""),OR(G1125&gt;Parámetros!$D$5,G1125="",G1125=0)),Parámetros!$D$5-Parámetros!$B$5+1,
IF(AND(OR(F1125&lt;=Parámetros!$B$5,F1125=0,F1125=""),G1125&lt;=Parámetros!$D$5),IF(OR(G1125="",G1125=0),Parámetros!$D$5-Parámetros!$B$5+1,G1125-Parámetros!$B$5+1),
IF(AND(F1125&gt;Parámetros!$B$5,OR(G1125&gt;Parámetros!$D$5,G1125="",G1125=0)),Parámetros!$D$5-F1125+1,
IF(AND(F1125&gt;Parámetros!$B$5,G1125&lt;=Parámetros!$D$5),G1125-F1125+1))))),0)
-
IF(H1125=1,
COUNTIFS('Selección días no hábiles'!A:A,
IF(OR(F1125=0,F1125="",F1125&lt;Parámetros!$B$5),"&gt;="&amp;Parámetros!$B$5,"&gt;="&amp;Listas!F1125),
'Selección días no hábiles'!A:A,
IF(OR(G1125=0,G1125="",G1125&gt;=Parámetros!$D$5),"&lt;="&amp;Parámetros!$D$5,"&lt;="&amp;Listas!G1125),
'Selección días no hábiles'!C:C,"X"),0)</f>
        <v>43709</v>
      </c>
      <c r="K1125" s="113">
        <f>IF(I1125=1,
IF(AND(OR(F1125=0,F1125=""),OR(G1125=0,G1125="")),Parámetros!$D$8-Parámetros!$B$8+1,
IF(AND(F1125&lt;=Parámetros!$B$8,OR(G1125&gt;Parámetros!$D$8,G1125="",G1125=0)),Parámetros!$D$8-Parámetros!$B$8+1,
IF(AND(F1125&lt;=Parámetros!$B$8,G1125&lt;=Parámetros!$D$8),IF(OR(G1125="",G1125=0),Parámetros!$D$8-Parámetros!$B$8+1,G1125-Parámetros!$B$8+1),
IF(AND(F1125&gt;Parámetros!$B$8,OR(G1125&gt;Parámetros!$D$8,G1125="",G1125=0)),Parámetros!$D$8-F1125+1,
IF(AND(F1125&gt;Parámetros!$B$8,G1125&lt;=Parámetros!$D$8),G1125-F1125+1))))),0)
-
IF(I1125=1,
COUNTIFS('Selección días no hábiles'!A:A,
IF(OR(F1125=0,F1125="",F1125&lt;Parámetros!$B$8),"&gt;="&amp;Parámetros!$B$8,"&gt;="&amp;Listas!F1125),
'Selección días no hábiles'!A:A,
IF(OR(G1125=0,G1125="",G1125&gt;=Parámetros!$D$8),"&lt;="&amp;Parámetros!$D$8,"&lt;="&amp;Listas!G1125),
'Selección días no hábiles'!C:C,"X"),0)</f>
        <v>1</v>
      </c>
    </row>
    <row r="1126" spans="1:11">
      <c r="A1126" s="23"/>
      <c r="B1126" s="152">
        <v>23695815</v>
      </c>
      <c r="C1126" s="153" t="s">
        <v>1230</v>
      </c>
      <c r="D1126" s="153" t="s">
        <v>2247</v>
      </c>
      <c r="E1126" s="154" t="s">
        <v>228</v>
      </c>
      <c r="F1126" s="146">
        <v>0</v>
      </c>
      <c r="G1126" s="146">
        <v>0</v>
      </c>
      <c r="H1126" s="113">
        <f>+IF(AND(OR(F1126="",F1126=0),OR(G1126="",G1126=0)),1,IF(AND(OR(F1126&lt;=Parámetros!$B$5,F1126=0,F1126=""),OR(G1126&gt;Parámetros!$B$5,G1126="",G1126=0)),1,IF(AND(F1126&gt;Parámetros!$B$5,F1126&lt;=Parámetros!$D$5,OR(Listas!G1126&gt;Parámetros!$B$5,G1126="",G1126=0)),1,0)))</f>
        <v>1</v>
      </c>
      <c r="I1126" s="113">
        <f>+IF(AND(OR(F1126="",F1126=0),OR(G1126="",G1126=0)),1,IF(AND(OR(F1126&lt;=Parámetros!$B$8,F1126=0,F1126=""),OR(G1126&gt;Parámetros!$B$8,G1126="",G1126=0)),1,IF(AND(F1126&gt;Parámetros!$B$8,F1126&lt;=Parámetros!$D$8,OR(Listas!G1126&gt;Parámetros!$B$8,G1126="",G1126=0)),1,0)))</f>
        <v>1</v>
      </c>
      <c r="J1126" s="113">
        <f>IF(H1126=1,
IF(AND(OR(F1126=0,F1126=""),OR(G1126=0,G1126="")),Parámetros!$D$5-Parámetros!$B$5+1,
IF(AND(OR(F1126&lt;=Parámetros!$B$5,F1126=0,F1126=""),OR(G1126&gt;Parámetros!$D$5,G1126="",G1126=0)),Parámetros!$D$5-Parámetros!$B$5+1,
IF(AND(OR(F1126&lt;=Parámetros!$B$5,F1126=0,F1126=""),G1126&lt;=Parámetros!$D$5),IF(OR(G1126="",G1126=0),Parámetros!$D$5-Parámetros!$B$5+1,G1126-Parámetros!$B$5+1),
IF(AND(F1126&gt;Parámetros!$B$5,OR(G1126&gt;Parámetros!$D$5,G1126="",G1126=0)),Parámetros!$D$5-F1126+1,
IF(AND(F1126&gt;Parámetros!$B$5,G1126&lt;=Parámetros!$D$5),G1126-F1126+1))))),0)
-
IF(H1126=1,
COUNTIFS('Selección días no hábiles'!A:A,
IF(OR(F1126=0,F1126="",F1126&lt;Parámetros!$B$5),"&gt;="&amp;Parámetros!$B$5,"&gt;="&amp;Listas!F1126),
'Selección días no hábiles'!A:A,
IF(OR(G1126=0,G1126="",G1126&gt;=Parámetros!$D$5),"&lt;="&amp;Parámetros!$D$5,"&lt;="&amp;Listas!G1126),
'Selección días no hábiles'!C:C,"X"),0)</f>
        <v>43709</v>
      </c>
      <c r="K1126" s="113">
        <f>IF(I1126=1,
IF(AND(OR(F1126=0,F1126=""),OR(G1126=0,G1126="")),Parámetros!$D$8-Parámetros!$B$8+1,
IF(AND(F1126&lt;=Parámetros!$B$8,OR(G1126&gt;Parámetros!$D$8,G1126="",G1126=0)),Parámetros!$D$8-Parámetros!$B$8+1,
IF(AND(F1126&lt;=Parámetros!$B$8,G1126&lt;=Parámetros!$D$8),IF(OR(G1126="",G1126=0),Parámetros!$D$8-Parámetros!$B$8+1,G1126-Parámetros!$B$8+1),
IF(AND(F1126&gt;Parámetros!$B$8,OR(G1126&gt;Parámetros!$D$8,G1126="",G1126=0)),Parámetros!$D$8-F1126+1,
IF(AND(F1126&gt;Parámetros!$B$8,G1126&lt;=Parámetros!$D$8),G1126-F1126+1))))),0)
-
IF(I1126=1,
COUNTIFS('Selección días no hábiles'!A:A,
IF(OR(F1126=0,F1126="",F1126&lt;Parámetros!$B$8),"&gt;="&amp;Parámetros!$B$8,"&gt;="&amp;Listas!F1126),
'Selección días no hábiles'!A:A,
IF(OR(G1126=0,G1126="",G1126&gt;=Parámetros!$D$8),"&lt;="&amp;Parámetros!$D$8,"&lt;="&amp;Listas!G1126),
'Selección días no hábiles'!C:C,"X"),0)</f>
        <v>1</v>
      </c>
    </row>
    <row r="1127" spans="1:11">
      <c r="A1127" s="23"/>
      <c r="B1127" s="152">
        <v>14506854</v>
      </c>
      <c r="C1127" s="153" t="s">
        <v>1231</v>
      </c>
      <c r="D1127" s="153" t="s">
        <v>1865</v>
      </c>
      <c r="E1127" s="154" t="s">
        <v>228</v>
      </c>
      <c r="F1127" s="146">
        <v>0</v>
      </c>
      <c r="G1127" s="146">
        <v>0</v>
      </c>
      <c r="H1127" s="113">
        <f>+IF(AND(OR(F1127="",F1127=0),OR(G1127="",G1127=0)),1,IF(AND(OR(F1127&lt;=Parámetros!$B$5,F1127=0,F1127=""),OR(G1127&gt;Parámetros!$B$5,G1127="",G1127=0)),1,IF(AND(F1127&gt;Parámetros!$B$5,F1127&lt;=Parámetros!$D$5,OR(Listas!G1127&gt;Parámetros!$B$5,G1127="",G1127=0)),1,0)))</f>
        <v>1</v>
      </c>
      <c r="I1127" s="113">
        <f>+IF(AND(OR(F1127="",F1127=0),OR(G1127="",G1127=0)),1,IF(AND(OR(F1127&lt;=Parámetros!$B$8,F1127=0,F1127=""),OR(G1127&gt;Parámetros!$B$8,G1127="",G1127=0)),1,IF(AND(F1127&gt;Parámetros!$B$8,F1127&lt;=Parámetros!$D$8,OR(Listas!G1127&gt;Parámetros!$B$8,G1127="",G1127=0)),1,0)))</f>
        <v>1</v>
      </c>
      <c r="J1127" s="113">
        <f>IF(H1127=1,
IF(AND(OR(F1127=0,F1127=""),OR(G1127=0,G1127="")),Parámetros!$D$5-Parámetros!$B$5+1,
IF(AND(OR(F1127&lt;=Parámetros!$B$5,F1127=0,F1127=""),OR(G1127&gt;Parámetros!$D$5,G1127="",G1127=0)),Parámetros!$D$5-Parámetros!$B$5+1,
IF(AND(OR(F1127&lt;=Parámetros!$B$5,F1127=0,F1127=""),G1127&lt;=Parámetros!$D$5),IF(OR(G1127="",G1127=0),Parámetros!$D$5-Parámetros!$B$5+1,G1127-Parámetros!$B$5+1),
IF(AND(F1127&gt;Parámetros!$B$5,OR(G1127&gt;Parámetros!$D$5,G1127="",G1127=0)),Parámetros!$D$5-F1127+1,
IF(AND(F1127&gt;Parámetros!$B$5,G1127&lt;=Parámetros!$D$5),G1127-F1127+1))))),0)
-
IF(H1127=1,
COUNTIFS('Selección días no hábiles'!A:A,
IF(OR(F1127=0,F1127="",F1127&lt;Parámetros!$B$5),"&gt;="&amp;Parámetros!$B$5,"&gt;="&amp;Listas!F1127),
'Selección días no hábiles'!A:A,
IF(OR(G1127=0,G1127="",G1127&gt;=Parámetros!$D$5),"&lt;="&amp;Parámetros!$D$5,"&lt;="&amp;Listas!G1127),
'Selección días no hábiles'!C:C,"X"),0)</f>
        <v>43709</v>
      </c>
      <c r="K1127" s="113">
        <f>IF(I1127=1,
IF(AND(OR(F1127=0,F1127=""),OR(G1127=0,G1127="")),Parámetros!$D$8-Parámetros!$B$8+1,
IF(AND(F1127&lt;=Parámetros!$B$8,OR(G1127&gt;Parámetros!$D$8,G1127="",G1127=0)),Parámetros!$D$8-Parámetros!$B$8+1,
IF(AND(F1127&lt;=Parámetros!$B$8,G1127&lt;=Parámetros!$D$8),IF(OR(G1127="",G1127=0),Parámetros!$D$8-Parámetros!$B$8+1,G1127-Parámetros!$B$8+1),
IF(AND(F1127&gt;Parámetros!$B$8,OR(G1127&gt;Parámetros!$D$8,G1127="",G1127=0)),Parámetros!$D$8-F1127+1,
IF(AND(F1127&gt;Parámetros!$B$8,G1127&lt;=Parámetros!$D$8),G1127-F1127+1))))),0)
-
IF(I1127=1,
COUNTIFS('Selección días no hábiles'!A:A,
IF(OR(F1127=0,F1127="",F1127&lt;Parámetros!$B$8),"&gt;="&amp;Parámetros!$B$8,"&gt;="&amp;Listas!F1127),
'Selección días no hábiles'!A:A,
IF(OR(G1127=0,G1127="",G1127&gt;=Parámetros!$D$8),"&lt;="&amp;Parámetros!$D$8,"&lt;="&amp;Listas!G1127),
'Selección días no hábiles'!C:C,"X"),0)</f>
        <v>1</v>
      </c>
    </row>
    <row r="1128" spans="1:11">
      <c r="A1128" s="23"/>
      <c r="B1128" s="152">
        <v>28135137</v>
      </c>
      <c r="C1128" s="153" t="s">
        <v>1232</v>
      </c>
      <c r="D1128" s="153" t="s">
        <v>2248</v>
      </c>
      <c r="E1128" s="154" t="s">
        <v>228</v>
      </c>
      <c r="F1128" s="146">
        <v>0</v>
      </c>
      <c r="G1128" s="146">
        <v>0</v>
      </c>
      <c r="H1128" s="113">
        <f>+IF(AND(OR(F1128="",F1128=0),OR(G1128="",G1128=0)),1,IF(AND(OR(F1128&lt;=Parámetros!$B$5,F1128=0,F1128=""),OR(G1128&gt;Parámetros!$B$5,G1128="",G1128=0)),1,IF(AND(F1128&gt;Parámetros!$B$5,F1128&lt;=Parámetros!$D$5,OR(Listas!G1128&gt;Parámetros!$B$5,G1128="",G1128=0)),1,0)))</f>
        <v>1</v>
      </c>
      <c r="I1128" s="113">
        <f>+IF(AND(OR(F1128="",F1128=0),OR(G1128="",G1128=0)),1,IF(AND(OR(F1128&lt;=Parámetros!$B$8,F1128=0,F1128=""),OR(G1128&gt;Parámetros!$B$8,G1128="",G1128=0)),1,IF(AND(F1128&gt;Parámetros!$B$8,F1128&lt;=Parámetros!$D$8,OR(Listas!G1128&gt;Parámetros!$B$8,G1128="",G1128=0)),1,0)))</f>
        <v>1</v>
      </c>
      <c r="J1128" s="113">
        <f>IF(H1128=1,
IF(AND(OR(F1128=0,F1128=""),OR(G1128=0,G1128="")),Parámetros!$D$5-Parámetros!$B$5+1,
IF(AND(OR(F1128&lt;=Parámetros!$B$5,F1128=0,F1128=""),OR(G1128&gt;Parámetros!$D$5,G1128="",G1128=0)),Parámetros!$D$5-Parámetros!$B$5+1,
IF(AND(OR(F1128&lt;=Parámetros!$B$5,F1128=0,F1128=""),G1128&lt;=Parámetros!$D$5),IF(OR(G1128="",G1128=0),Parámetros!$D$5-Parámetros!$B$5+1,G1128-Parámetros!$B$5+1),
IF(AND(F1128&gt;Parámetros!$B$5,OR(G1128&gt;Parámetros!$D$5,G1128="",G1128=0)),Parámetros!$D$5-F1128+1,
IF(AND(F1128&gt;Parámetros!$B$5,G1128&lt;=Parámetros!$D$5),G1128-F1128+1))))),0)
-
IF(H1128=1,
COUNTIFS('Selección días no hábiles'!A:A,
IF(OR(F1128=0,F1128="",F1128&lt;Parámetros!$B$5),"&gt;="&amp;Parámetros!$B$5,"&gt;="&amp;Listas!F1128),
'Selección días no hábiles'!A:A,
IF(OR(G1128=0,G1128="",G1128&gt;=Parámetros!$D$5),"&lt;="&amp;Parámetros!$D$5,"&lt;="&amp;Listas!G1128),
'Selección días no hábiles'!C:C,"X"),0)</f>
        <v>43709</v>
      </c>
      <c r="K1128" s="113">
        <f>IF(I1128=1,
IF(AND(OR(F1128=0,F1128=""),OR(G1128=0,G1128="")),Parámetros!$D$8-Parámetros!$B$8+1,
IF(AND(F1128&lt;=Parámetros!$B$8,OR(G1128&gt;Parámetros!$D$8,G1128="",G1128=0)),Parámetros!$D$8-Parámetros!$B$8+1,
IF(AND(F1128&lt;=Parámetros!$B$8,G1128&lt;=Parámetros!$D$8),IF(OR(G1128="",G1128=0),Parámetros!$D$8-Parámetros!$B$8+1,G1128-Parámetros!$B$8+1),
IF(AND(F1128&gt;Parámetros!$B$8,OR(G1128&gt;Parámetros!$D$8,G1128="",G1128=0)),Parámetros!$D$8-F1128+1,
IF(AND(F1128&gt;Parámetros!$B$8,G1128&lt;=Parámetros!$D$8),G1128-F1128+1))))),0)
-
IF(I1128=1,
COUNTIFS('Selección días no hábiles'!A:A,
IF(OR(F1128=0,F1128="",F1128&lt;Parámetros!$B$8),"&gt;="&amp;Parámetros!$B$8,"&gt;="&amp;Listas!F1128),
'Selección días no hábiles'!A:A,
IF(OR(G1128=0,G1128="",G1128&gt;=Parámetros!$D$8),"&lt;="&amp;Parámetros!$D$8,"&lt;="&amp;Listas!G1128),
'Selección días no hábiles'!C:C,"X"),0)</f>
        <v>1</v>
      </c>
    </row>
    <row r="1129" spans="1:11">
      <c r="A1129" s="23"/>
      <c r="B1129" s="152">
        <v>28578204</v>
      </c>
      <c r="C1129" s="153" t="s">
        <v>417</v>
      </c>
      <c r="D1129" s="153" t="s">
        <v>1334</v>
      </c>
      <c r="E1129" s="154" t="s">
        <v>228</v>
      </c>
      <c r="F1129" s="146">
        <v>0</v>
      </c>
      <c r="G1129" s="146">
        <v>0</v>
      </c>
      <c r="H1129" s="113">
        <f>+IF(AND(OR(F1129="",F1129=0),OR(G1129="",G1129=0)),1,IF(AND(OR(F1129&lt;=Parámetros!$B$5,F1129=0,F1129=""),OR(G1129&gt;Parámetros!$B$5,G1129="",G1129=0)),1,IF(AND(F1129&gt;Parámetros!$B$5,F1129&lt;=Parámetros!$D$5,OR(Listas!G1129&gt;Parámetros!$B$5,G1129="",G1129=0)),1,0)))</f>
        <v>1</v>
      </c>
      <c r="I1129" s="113">
        <f>+IF(AND(OR(F1129="",F1129=0),OR(G1129="",G1129=0)),1,IF(AND(OR(F1129&lt;=Parámetros!$B$8,F1129=0,F1129=""),OR(G1129&gt;Parámetros!$B$8,G1129="",G1129=0)),1,IF(AND(F1129&gt;Parámetros!$B$8,F1129&lt;=Parámetros!$D$8,OR(Listas!G1129&gt;Parámetros!$B$8,G1129="",G1129=0)),1,0)))</f>
        <v>1</v>
      </c>
      <c r="J1129" s="113">
        <f>IF(H1129=1,
IF(AND(OR(F1129=0,F1129=""),OR(G1129=0,G1129="")),Parámetros!$D$5-Parámetros!$B$5+1,
IF(AND(OR(F1129&lt;=Parámetros!$B$5,F1129=0,F1129=""),OR(G1129&gt;Parámetros!$D$5,G1129="",G1129=0)),Parámetros!$D$5-Parámetros!$B$5+1,
IF(AND(OR(F1129&lt;=Parámetros!$B$5,F1129=0,F1129=""),G1129&lt;=Parámetros!$D$5),IF(OR(G1129="",G1129=0),Parámetros!$D$5-Parámetros!$B$5+1,G1129-Parámetros!$B$5+1),
IF(AND(F1129&gt;Parámetros!$B$5,OR(G1129&gt;Parámetros!$D$5,G1129="",G1129=0)),Parámetros!$D$5-F1129+1,
IF(AND(F1129&gt;Parámetros!$B$5,G1129&lt;=Parámetros!$D$5),G1129-F1129+1))))),0)
-
IF(H1129=1,
COUNTIFS('Selección días no hábiles'!A:A,
IF(OR(F1129=0,F1129="",F1129&lt;Parámetros!$B$5),"&gt;="&amp;Parámetros!$B$5,"&gt;="&amp;Listas!F1129),
'Selección días no hábiles'!A:A,
IF(OR(G1129=0,G1129="",G1129&gt;=Parámetros!$D$5),"&lt;="&amp;Parámetros!$D$5,"&lt;="&amp;Listas!G1129),
'Selección días no hábiles'!C:C,"X"),0)</f>
        <v>43709</v>
      </c>
      <c r="K1129" s="113">
        <f>IF(I1129=1,
IF(AND(OR(F1129=0,F1129=""),OR(G1129=0,G1129="")),Parámetros!$D$8-Parámetros!$B$8+1,
IF(AND(F1129&lt;=Parámetros!$B$8,OR(G1129&gt;Parámetros!$D$8,G1129="",G1129=0)),Parámetros!$D$8-Parámetros!$B$8+1,
IF(AND(F1129&lt;=Parámetros!$B$8,G1129&lt;=Parámetros!$D$8),IF(OR(G1129="",G1129=0),Parámetros!$D$8-Parámetros!$B$8+1,G1129-Parámetros!$B$8+1),
IF(AND(F1129&gt;Parámetros!$B$8,OR(G1129&gt;Parámetros!$D$8,G1129="",G1129=0)),Parámetros!$D$8-F1129+1,
IF(AND(F1129&gt;Parámetros!$B$8,G1129&lt;=Parámetros!$D$8),G1129-F1129+1))))),0)
-
IF(I1129=1,
COUNTIFS('Selección días no hábiles'!A:A,
IF(OR(F1129=0,F1129="",F1129&lt;Parámetros!$B$8),"&gt;="&amp;Parámetros!$B$8,"&gt;="&amp;Listas!F1129),
'Selección días no hábiles'!A:A,
IF(OR(G1129=0,G1129="",G1129&gt;=Parámetros!$D$8),"&lt;="&amp;Parámetros!$D$8,"&lt;="&amp;Listas!G1129),
'Selección días no hábiles'!C:C,"X"),0)</f>
        <v>1</v>
      </c>
    </row>
    <row r="1130" spans="1:11">
      <c r="A1130" s="23"/>
      <c r="B1130" s="152">
        <v>25519187</v>
      </c>
      <c r="C1130" s="153" t="s">
        <v>1233</v>
      </c>
      <c r="D1130" s="153" t="s">
        <v>2249</v>
      </c>
      <c r="E1130" s="154" t="s">
        <v>228</v>
      </c>
      <c r="F1130" s="146">
        <v>0</v>
      </c>
      <c r="G1130" s="146">
        <v>0</v>
      </c>
      <c r="H1130" s="113">
        <f>+IF(AND(OR(F1130="",F1130=0),OR(G1130="",G1130=0)),1,IF(AND(OR(F1130&lt;=Parámetros!$B$5,F1130=0,F1130=""),OR(G1130&gt;Parámetros!$B$5,G1130="",G1130=0)),1,IF(AND(F1130&gt;Parámetros!$B$5,F1130&lt;=Parámetros!$D$5,OR(Listas!G1130&gt;Parámetros!$B$5,G1130="",G1130=0)),1,0)))</f>
        <v>1</v>
      </c>
      <c r="I1130" s="113">
        <f>+IF(AND(OR(F1130="",F1130=0),OR(G1130="",G1130=0)),1,IF(AND(OR(F1130&lt;=Parámetros!$B$8,F1130=0,F1130=""),OR(G1130&gt;Parámetros!$B$8,G1130="",G1130=0)),1,IF(AND(F1130&gt;Parámetros!$B$8,F1130&lt;=Parámetros!$D$8,OR(Listas!G1130&gt;Parámetros!$B$8,G1130="",G1130=0)),1,0)))</f>
        <v>1</v>
      </c>
      <c r="J1130" s="113">
        <f>IF(H1130=1,
IF(AND(OR(F1130=0,F1130=""),OR(G1130=0,G1130="")),Parámetros!$D$5-Parámetros!$B$5+1,
IF(AND(OR(F1130&lt;=Parámetros!$B$5,F1130=0,F1130=""),OR(G1130&gt;Parámetros!$D$5,G1130="",G1130=0)),Parámetros!$D$5-Parámetros!$B$5+1,
IF(AND(OR(F1130&lt;=Parámetros!$B$5,F1130=0,F1130=""),G1130&lt;=Parámetros!$D$5),IF(OR(G1130="",G1130=0),Parámetros!$D$5-Parámetros!$B$5+1,G1130-Parámetros!$B$5+1),
IF(AND(F1130&gt;Parámetros!$B$5,OR(G1130&gt;Parámetros!$D$5,G1130="",G1130=0)),Parámetros!$D$5-F1130+1,
IF(AND(F1130&gt;Parámetros!$B$5,G1130&lt;=Parámetros!$D$5),G1130-F1130+1))))),0)
-
IF(H1130=1,
COUNTIFS('Selección días no hábiles'!A:A,
IF(OR(F1130=0,F1130="",F1130&lt;Parámetros!$B$5),"&gt;="&amp;Parámetros!$B$5,"&gt;="&amp;Listas!F1130),
'Selección días no hábiles'!A:A,
IF(OR(G1130=0,G1130="",G1130&gt;=Parámetros!$D$5),"&lt;="&amp;Parámetros!$D$5,"&lt;="&amp;Listas!G1130),
'Selección días no hábiles'!C:C,"X"),0)</f>
        <v>43709</v>
      </c>
      <c r="K1130" s="113">
        <f>IF(I1130=1,
IF(AND(OR(F1130=0,F1130=""),OR(G1130=0,G1130="")),Parámetros!$D$8-Parámetros!$B$8+1,
IF(AND(F1130&lt;=Parámetros!$B$8,OR(G1130&gt;Parámetros!$D$8,G1130="",G1130=0)),Parámetros!$D$8-Parámetros!$B$8+1,
IF(AND(F1130&lt;=Parámetros!$B$8,G1130&lt;=Parámetros!$D$8),IF(OR(G1130="",G1130=0),Parámetros!$D$8-Parámetros!$B$8+1,G1130-Parámetros!$B$8+1),
IF(AND(F1130&gt;Parámetros!$B$8,OR(G1130&gt;Parámetros!$D$8,G1130="",G1130=0)),Parámetros!$D$8-F1130+1,
IF(AND(F1130&gt;Parámetros!$B$8,G1130&lt;=Parámetros!$D$8),G1130-F1130+1))))),0)
-
IF(I1130=1,
COUNTIFS('Selección días no hábiles'!A:A,
IF(OR(F1130=0,F1130="",F1130&lt;Parámetros!$B$8),"&gt;="&amp;Parámetros!$B$8,"&gt;="&amp;Listas!F1130),
'Selección días no hábiles'!A:A,
IF(OR(G1130=0,G1130="",G1130&gt;=Parámetros!$D$8),"&lt;="&amp;Parámetros!$D$8,"&lt;="&amp;Listas!G1130),
'Selección días no hábiles'!C:C,"X"),0)</f>
        <v>1</v>
      </c>
    </row>
    <row r="1131" spans="1:11">
      <c r="A1131" s="23"/>
      <c r="B1131" s="152">
        <v>32703298</v>
      </c>
      <c r="C1131" s="153" t="s">
        <v>1234</v>
      </c>
      <c r="D1131" s="153" t="s">
        <v>1472</v>
      </c>
      <c r="E1131" s="154" t="s">
        <v>228</v>
      </c>
      <c r="F1131" s="146">
        <v>0</v>
      </c>
      <c r="G1131" s="146">
        <v>0</v>
      </c>
      <c r="H1131" s="113">
        <f>+IF(AND(OR(F1131="",F1131=0),OR(G1131="",G1131=0)),1,IF(AND(OR(F1131&lt;=Parámetros!$B$5,F1131=0,F1131=""),OR(G1131&gt;Parámetros!$B$5,G1131="",G1131=0)),1,IF(AND(F1131&gt;Parámetros!$B$5,F1131&lt;=Parámetros!$D$5,OR(Listas!G1131&gt;Parámetros!$B$5,G1131="",G1131=0)),1,0)))</f>
        <v>1</v>
      </c>
      <c r="I1131" s="113">
        <f>+IF(AND(OR(F1131="",F1131=0),OR(G1131="",G1131=0)),1,IF(AND(OR(F1131&lt;=Parámetros!$B$8,F1131=0,F1131=""),OR(G1131&gt;Parámetros!$B$8,G1131="",G1131=0)),1,IF(AND(F1131&gt;Parámetros!$B$8,F1131&lt;=Parámetros!$D$8,OR(Listas!G1131&gt;Parámetros!$B$8,G1131="",G1131=0)),1,0)))</f>
        <v>1</v>
      </c>
      <c r="J1131" s="113">
        <f>IF(H1131=1,
IF(AND(OR(F1131=0,F1131=""),OR(G1131=0,G1131="")),Parámetros!$D$5-Parámetros!$B$5+1,
IF(AND(OR(F1131&lt;=Parámetros!$B$5,F1131=0,F1131=""),OR(G1131&gt;Parámetros!$D$5,G1131="",G1131=0)),Parámetros!$D$5-Parámetros!$B$5+1,
IF(AND(OR(F1131&lt;=Parámetros!$B$5,F1131=0,F1131=""),G1131&lt;=Parámetros!$D$5),IF(OR(G1131="",G1131=0),Parámetros!$D$5-Parámetros!$B$5+1,G1131-Parámetros!$B$5+1),
IF(AND(F1131&gt;Parámetros!$B$5,OR(G1131&gt;Parámetros!$D$5,G1131="",G1131=0)),Parámetros!$D$5-F1131+1,
IF(AND(F1131&gt;Parámetros!$B$5,G1131&lt;=Parámetros!$D$5),G1131-F1131+1))))),0)
-
IF(H1131=1,
COUNTIFS('Selección días no hábiles'!A:A,
IF(OR(F1131=0,F1131="",F1131&lt;Parámetros!$B$5),"&gt;="&amp;Parámetros!$B$5,"&gt;="&amp;Listas!F1131),
'Selección días no hábiles'!A:A,
IF(OR(G1131=0,G1131="",G1131&gt;=Parámetros!$D$5),"&lt;="&amp;Parámetros!$D$5,"&lt;="&amp;Listas!G1131),
'Selección días no hábiles'!C:C,"X"),0)</f>
        <v>43709</v>
      </c>
      <c r="K1131" s="113">
        <f>IF(I1131=1,
IF(AND(OR(F1131=0,F1131=""),OR(G1131=0,G1131="")),Parámetros!$D$8-Parámetros!$B$8+1,
IF(AND(F1131&lt;=Parámetros!$B$8,OR(G1131&gt;Parámetros!$D$8,G1131="",G1131=0)),Parámetros!$D$8-Parámetros!$B$8+1,
IF(AND(F1131&lt;=Parámetros!$B$8,G1131&lt;=Parámetros!$D$8),IF(OR(G1131="",G1131=0),Parámetros!$D$8-Parámetros!$B$8+1,G1131-Parámetros!$B$8+1),
IF(AND(F1131&gt;Parámetros!$B$8,OR(G1131&gt;Parámetros!$D$8,G1131="",G1131=0)),Parámetros!$D$8-F1131+1,
IF(AND(F1131&gt;Parámetros!$B$8,G1131&lt;=Parámetros!$D$8),G1131-F1131+1))))),0)
-
IF(I1131=1,
COUNTIFS('Selección días no hábiles'!A:A,
IF(OR(F1131=0,F1131="",F1131&lt;Parámetros!$B$8),"&gt;="&amp;Parámetros!$B$8,"&gt;="&amp;Listas!F1131),
'Selección días no hábiles'!A:A,
IF(OR(G1131=0,G1131="",G1131&gt;=Parámetros!$D$8),"&lt;="&amp;Parámetros!$D$8,"&lt;="&amp;Listas!G1131),
'Selección días no hábiles'!C:C,"X"),0)</f>
        <v>1</v>
      </c>
    </row>
    <row r="1132" spans="1:11">
      <c r="A1132" s="23"/>
      <c r="B1132" s="152">
        <v>36367185</v>
      </c>
      <c r="C1132" s="153" t="s">
        <v>1235</v>
      </c>
      <c r="D1132" s="153" t="s">
        <v>2250</v>
      </c>
      <c r="E1132" s="154" t="s">
        <v>228</v>
      </c>
      <c r="F1132" s="146">
        <v>0</v>
      </c>
      <c r="G1132" s="146">
        <v>0</v>
      </c>
      <c r="H1132" s="113">
        <f>+IF(AND(OR(F1132="",F1132=0),OR(G1132="",G1132=0)),1,IF(AND(OR(F1132&lt;=Parámetros!$B$5,F1132=0,F1132=""),OR(G1132&gt;Parámetros!$B$5,G1132="",G1132=0)),1,IF(AND(F1132&gt;Parámetros!$B$5,F1132&lt;=Parámetros!$D$5,OR(Listas!G1132&gt;Parámetros!$B$5,G1132="",G1132=0)),1,0)))</f>
        <v>1</v>
      </c>
      <c r="I1132" s="113">
        <f>+IF(AND(OR(F1132="",F1132=0),OR(G1132="",G1132=0)),1,IF(AND(OR(F1132&lt;=Parámetros!$B$8,F1132=0,F1132=""),OR(G1132&gt;Parámetros!$B$8,G1132="",G1132=0)),1,IF(AND(F1132&gt;Parámetros!$B$8,F1132&lt;=Parámetros!$D$8,OR(Listas!G1132&gt;Parámetros!$B$8,G1132="",G1132=0)),1,0)))</f>
        <v>1</v>
      </c>
      <c r="J1132" s="113">
        <f>IF(H1132=1,
IF(AND(OR(F1132=0,F1132=""),OR(G1132=0,G1132="")),Parámetros!$D$5-Parámetros!$B$5+1,
IF(AND(OR(F1132&lt;=Parámetros!$B$5,F1132=0,F1132=""),OR(G1132&gt;Parámetros!$D$5,G1132="",G1132=0)),Parámetros!$D$5-Parámetros!$B$5+1,
IF(AND(OR(F1132&lt;=Parámetros!$B$5,F1132=0,F1132=""),G1132&lt;=Parámetros!$D$5),IF(OR(G1132="",G1132=0),Parámetros!$D$5-Parámetros!$B$5+1,G1132-Parámetros!$B$5+1),
IF(AND(F1132&gt;Parámetros!$B$5,OR(G1132&gt;Parámetros!$D$5,G1132="",G1132=0)),Parámetros!$D$5-F1132+1,
IF(AND(F1132&gt;Parámetros!$B$5,G1132&lt;=Parámetros!$D$5),G1132-F1132+1))))),0)
-
IF(H1132=1,
COUNTIFS('Selección días no hábiles'!A:A,
IF(OR(F1132=0,F1132="",F1132&lt;Parámetros!$B$5),"&gt;="&amp;Parámetros!$B$5,"&gt;="&amp;Listas!F1132),
'Selección días no hábiles'!A:A,
IF(OR(G1132=0,G1132="",G1132&gt;=Parámetros!$D$5),"&lt;="&amp;Parámetros!$D$5,"&lt;="&amp;Listas!G1132),
'Selección días no hábiles'!C:C,"X"),0)</f>
        <v>43709</v>
      </c>
      <c r="K1132" s="113">
        <f>IF(I1132=1,
IF(AND(OR(F1132=0,F1132=""),OR(G1132=0,G1132="")),Parámetros!$D$8-Parámetros!$B$8+1,
IF(AND(F1132&lt;=Parámetros!$B$8,OR(G1132&gt;Parámetros!$D$8,G1132="",G1132=0)),Parámetros!$D$8-Parámetros!$B$8+1,
IF(AND(F1132&lt;=Parámetros!$B$8,G1132&lt;=Parámetros!$D$8),IF(OR(G1132="",G1132=0),Parámetros!$D$8-Parámetros!$B$8+1,G1132-Parámetros!$B$8+1),
IF(AND(F1132&gt;Parámetros!$B$8,OR(G1132&gt;Parámetros!$D$8,G1132="",G1132=0)),Parámetros!$D$8-F1132+1,
IF(AND(F1132&gt;Parámetros!$B$8,G1132&lt;=Parámetros!$D$8),G1132-F1132+1))))),0)
-
IF(I1132=1,
COUNTIFS('Selección días no hábiles'!A:A,
IF(OR(F1132=0,F1132="",F1132&lt;Parámetros!$B$8),"&gt;="&amp;Parámetros!$B$8,"&gt;="&amp;Listas!F1132),
'Selección días no hábiles'!A:A,
IF(OR(G1132=0,G1132="",G1132&gt;=Parámetros!$D$8),"&lt;="&amp;Parámetros!$D$8,"&lt;="&amp;Listas!G1132),
'Selección días no hábiles'!C:C,"X"),0)</f>
        <v>1</v>
      </c>
    </row>
    <row r="1133" spans="1:11">
      <c r="A1133" s="23"/>
      <c r="B1133" s="152">
        <v>29620169</v>
      </c>
      <c r="C1133" s="153" t="s">
        <v>1236</v>
      </c>
      <c r="D1133" s="153" t="s">
        <v>2251</v>
      </c>
      <c r="E1133" s="154" t="s">
        <v>227</v>
      </c>
      <c r="F1133" s="146">
        <v>0</v>
      </c>
      <c r="G1133" s="146">
        <v>0</v>
      </c>
      <c r="H1133" s="113">
        <f>+IF(AND(OR(F1133="",F1133=0),OR(G1133="",G1133=0)),1,IF(AND(OR(F1133&lt;=Parámetros!$B$5,F1133=0,F1133=""),OR(G1133&gt;Parámetros!$B$5,G1133="",G1133=0)),1,IF(AND(F1133&gt;Parámetros!$B$5,F1133&lt;=Parámetros!$D$5,OR(Listas!G1133&gt;Parámetros!$B$5,G1133="",G1133=0)),1,0)))</f>
        <v>1</v>
      </c>
      <c r="I1133" s="113">
        <f>+IF(AND(OR(F1133="",F1133=0),OR(G1133="",G1133=0)),1,IF(AND(OR(F1133&lt;=Parámetros!$B$8,F1133=0,F1133=""),OR(G1133&gt;Parámetros!$B$8,G1133="",G1133=0)),1,IF(AND(F1133&gt;Parámetros!$B$8,F1133&lt;=Parámetros!$D$8,OR(Listas!G1133&gt;Parámetros!$B$8,G1133="",G1133=0)),1,0)))</f>
        <v>1</v>
      </c>
      <c r="J1133" s="113">
        <f>IF(H1133=1,
IF(AND(OR(F1133=0,F1133=""),OR(G1133=0,G1133="")),Parámetros!$D$5-Parámetros!$B$5+1,
IF(AND(OR(F1133&lt;=Parámetros!$B$5,F1133=0,F1133=""),OR(G1133&gt;Parámetros!$D$5,G1133="",G1133=0)),Parámetros!$D$5-Parámetros!$B$5+1,
IF(AND(OR(F1133&lt;=Parámetros!$B$5,F1133=0,F1133=""),G1133&lt;=Parámetros!$D$5),IF(OR(G1133="",G1133=0),Parámetros!$D$5-Parámetros!$B$5+1,G1133-Parámetros!$B$5+1),
IF(AND(F1133&gt;Parámetros!$B$5,OR(G1133&gt;Parámetros!$D$5,G1133="",G1133=0)),Parámetros!$D$5-F1133+1,
IF(AND(F1133&gt;Parámetros!$B$5,G1133&lt;=Parámetros!$D$5),G1133-F1133+1))))),0)
-
IF(H1133=1,
COUNTIFS('Selección días no hábiles'!A:A,
IF(OR(F1133=0,F1133="",F1133&lt;Parámetros!$B$5),"&gt;="&amp;Parámetros!$B$5,"&gt;="&amp;Listas!F1133),
'Selección días no hábiles'!A:A,
IF(OR(G1133=0,G1133="",G1133&gt;=Parámetros!$D$5),"&lt;="&amp;Parámetros!$D$5,"&lt;="&amp;Listas!G1133),
'Selección días no hábiles'!C:C,"X"),0)</f>
        <v>43709</v>
      </c>
      <c r="K1133" s="113">
        <f>IF(I1133=1,
IF(AND(OR(F1133=0,F1133=""),OR(G1133=0,G1133="")),Parámetros!$D$8-Parámetros!$B$8+1,
IF(AND(F1133&lt;=Parámetros!$B$8,OR(G1133&gt;Parámetros!$D$8,G1133="",G1133=0)),Parámetros!$D$8-Parámetros!$B$8+1,
IF(AND(F1133&lt;=Parámetros!$B$8,G1133&lt;=Parámetros!$D$8),IF(OR(G1133="",G1133=0),Parámetros!$D$8-Parámetros!$B$8+1,G1133-Parámetros!$B$8+1),
IF(AND(F1133&gt;Parámetros!$B$8,OR(G1133&gt;Parámetros!$D$8,G1133="",G1133=0)),Parámetros!$D$8-F1133+1,
IF(AND(F1133&gt;Parámetros!$B$8,G1133&lt;=Parámetros!$D$8),G1133-F1133+1))))),0)
-
IF(I1133=1,
COUNTIFS('Selección días no hábiles'!A:A,
IF(OR(F1133=0,F1133="",F1133&lt;Parámetros!$B$8),"&gt;="&amp;Parámetros!$B$8,"&gt;="&amp;Listas!F1133),
'Selección días no hábiles'!A:A,
IF(OR(G1133=0,G1133="",G1133&gt;=Parámetros!$D$8),"&lt;="&amp;Parámetros!$D$8,"&lt;="&amp;Listas!G1133),
'Selección días no hábiles'!C:C,"X"),0)</f>
        <v>1</v>
      </c>
    </row>
    <row r="1134" spans="1:11">
      <c r="A1134" s="23"/>
      <c r="B1134" s="152">
        <v>31880826</v>
      </c>
      <c r="C1134" s="153" t="s">
        <v>1237</v>
      </c>
      <c r="D1134" s="153" t="s">
        <v>1699</v>
      </c>
      <c r="E1134" s="154" t="s">
        <v>227</v>
      </c>
      <c r="F1134" s="146">
        <v>0</v>
      </c>
      <c r="G1134" s="146">
        <v>0</v>
      </c>
      <c r="H1134" s="113">
        <f>+IF(AND(OR(F1134="",F1134=0),OR(G1134="",G1134=0)),1,IF(AND(OR(F1134&lt;=Parámetros!$B$5,F1134=0,F1134=""),OR(G1134&gt;Parámetros!$B$5,G1134="",G1134=0)),1,IF(AND(F1134&gt;Parámetros!$B$5,F1134&lt;=Parámetros!$D$5,OR(Listas!G1134&gt;Parámetros!$B$5,G1134="",G1134=0)),1,0)))</f>
        <v>1</v>
      </c>
      <c r="I1134" s="113">
        <f>+IF(AND(OR(F1134="",F1134=0),OR(G1134="",G1134=0)),1,IF(AND(OR(F1134&lt;=Parámetros!$B$8,F1134=0,F1134=""),OR(G1134&gt;Parámetros!$B$8,G1134="",G1134=0)),1,IF(AND(F1134&gt;Parámetros!$B$8,F1134&lt;=Parámetros!$D$8,OR(Listas!G1134&gt;Parámetros!$B$8,G1134="",G1134=0)),1,0)))</f>
        <v>1</v>
      </c>
      <c r="J1134" s="113">
        <f>IF(H1134=1,
IF(AND(OR(F1134=0,F1134=""),OR(G1134=0,G1134="")),Parámetros!$D$5-Parámetros!$B$5+1,
IF(AND(OR(F1134&lt;=Parámetros!$B$5,F1134=0,F1134=""),OR(G1134&gt;Parámetros!$D$5,G1134="",G1134=0)),Parámetros!$D$5-Parámetros!$B$5+1,
IF(AND(OR(F1134&lt;=Parámetros!$B$5,F1134=0,F1134=""),G1134&lt;=Parámetros!$D$5),IF(OR(G1134="",G1134=0),Parámetros!$D$5-Parámetros!$B$5+1,G1134-Parámetros!$B$5+1),
IF(AND(F1134&gt;Parámetros!$B$5,OR(G1134&gt;Parámetros!$D$5,G1134="",G1134=0)),Parámetros!$D$5-F1134+1,
IF(AND(F1134&gt;Parámetros!$B$5,G1134&lt;=Parámetros!$D$5),G1134-F1134+1))))),0)
-
IF(H1134=1,
COUNTIFS('Selección días no hábiles'!A:A,
IF(OR(F1134=0,F1134="",F1134&lt;Parámetros!$B$5),"&gt;="&amp;Parámetros!$B$5,"&gt;="&amp;Listas!F1134),
'Selección días no hábiles'!A:A,
IF(OR(G1134=0,G1134="",G1134&gt;=Parámetros!$D$5),"&lt;="&amp;Parámetros!$D$5,"&lt;="&amp;Listas!G1134),
'Selección días no hábiles'!C:C,"X"),0)</f>
        <v>43709</v>
      </c>
      <c r="K1134" s="113">
        <f>IF(I1134=1,
IF(AND(OR(F1134=0,F1134=""),OR(G1134=0,G1134="")),Parámetros!$D$8-Parámetros!$B$8+1,
IF(AND(F1134&lt;=Parámetros!$B$8,OR(G1134&gt;Parámetros!$D$8,G1134="",G1134=0)),Parámetros!$D$8-Parámetros!$B$8+1,
IF(AND(F1134&lt;=Parámetros!$B$8,G1134&lt;=Parámetros!$D$8),IF(OR(G1134="",G1134=0),Parámetros!$D$8-Parámetros!$B$8+1,G1134-Parámetros!$B$8+1),
IF(AND(F1134&gt;Parámetros!$B$8,OR(G1134&gt;Parámetros!$D$8,G1134="",G1134=0)),Parámetros!$D$8-F1134+1,
IF(AND(F1134&gt;Parámetros!$B$8,G1134&lt;=Parámetros!$D$8),G1134-F1134+1))))),0)
-
IF(I1134=1,
COUNTIFS('Selección días no hábiles'!A:A,
IF(OR(F1134=0,F1134="",F1134&lt;Parámetros!$B$8),"&gt;="&amp;Parámetros!$B$8,"&gt;="&amp;Listas!F1134),
'Selección días no hábiles'!A:A,
IF(OR(G1134=0,G1134="",G1134&gt;=Parámetros!$D$8),"&lt;="&amp;Parámetros!$D$8,"&lt;="&amp;Listas!G1134),
'Selección días no hábiles'!C:C,"X"),0)</f>
        <v>1</v>
      </c>
    </row>
    <row r="1135" spans="1:11">
      <c r="A1135" s="23"/>
      <c r="B1135" s="152">
        <v>31880731</v>
      </c>
      <c r="C1135" s="153" t="s">
        <v>1238</v>
      </c>
      <c r="D1135" s="153" t="s">
        <v>2252</v>
      </c>
      <c r="E1135" s="154" t="s">
        <v>227</v>
      </c>
      <c r="F1135" s="146">
        <v>0</v>
      </c>
      <c r="G1135" s="146">
        <v>0</v>
      </c>
      <c r="H1135" s="113">
        <f>+IF(AND(OR(F1135="",F1135=0),OR(G1135="",G1135=0)),1,IF(AND(OR(F1135&lt;=Parámetros!$B$5,F1135=0,F1135=""),OR(G1135&gt;Parámetros!$B$5,G1135="",G1135=0)),1,IF(AND(F1135&gt;Parámetros!$B$5,F1135&lt;=Parámetros!$D$5,OR(Listas!G1135&gt;Parámetros!$B$5,G1135="",G1135=0)),1,0)))</f>
        <v>1</v>
      </c>
      <c r="I1135" s="113">
        <f>+IF(AND(OR(F1135="",F1135=0),OR(G1135="",G1135=0)),1,IF(AND(OR(F1135&lt;=Parámetros!$B$8,F1135=0,F1135=""),OR(G1135&gt;Parámetros!$B$8,G1135="",G1135=0)),1,IF(AND(F1135&gt;Parámetros!$B$8,F1135&lt;=Parámetros!$D$8,OR(Listas!G1135&gt;Parámetros!$B$8,G1135="",G1135=0)),1,0)))</f>
        <v>1</v>
      </c>
      <c r="J1135" s="113">
        <f>IF(H1135=1,
IF(AND(OR(F1135=0,F1135=""),OR(G1135=0,G1135="")),Parámetros!$D$5-Parámetros!$B$5+1,
IF(AND(OR(F1135&lt;=Parámetros!$B$5,F1135=0,F1135=""),OR(G1135&gt;Parámetros!$D$5,G1135="",G1135=0)),Parámetros!$D$5-Parámetros!$B$5+1,
IF(AND(OR(F1135&lt;=Parámetros!$B$5,F1135=0,F1135=""),G1135&lt;=Parámetros!$D$5),IF(OR(G1135="",G1135=0),Parámetros!$D$5-Parámetros!$B$5+1,G1135-Parámetros!$B$5+1),
IF(AND(F1135&gt;Parámetros!$B$5,OR(G1135&gt;Parámetros!$D$5,G1135="",G1135=0)),Parámetros!$D$5-F1135+1,
IF(AND(F1135&gt;Parámetros!$B$5,G1135&lt;=Parámetros!$D$5),G1135-F1135+1))))),0)
-
IF(H1135=1,
COUNTIFS('Selección días no hábiles'!A:A,
IF(OR(F1135=0,F1135="",F1135&lt;Parámetros!$B$5),"&gt;="&amp;Parámetros!$B$5,"&gt;="&amp;Listas!F1135),
'Selección días no hábiles'!A:A,
IF(OR(G1135=0,G1135="",G1135&gt;=Parámetros!$D$5),"&lt;="&amp;Parámetros!$D$5,"&lt;="&amp;Listas!G1135),
'Selección días no hábiles'!C:C,"X"),0)</f>
        <v>43709</v>
      </c>
      <c r="K1135" s="113">
        <f>IF(I1135=1,
IF(AND(OR(F1135=0,F1135=""),OR(G1135=0,G1135="")),Parámetros!$D$8-Parámetros!$B$8+1,
IF(AND(F1135&lt;=Parámetros!$B$8,OR(G1135&gt;Parámetros!$D$8,G1135="",G1135=0)),Parámetros!$D$8-Parámetros!$B$8+1,
IF(AND(F1135&lt;=Parámetros!$B$8,G1135&lt;=Parámetros!$D$8),IF(OR(G1135="",G1135=0),Parámetros!$D$8-Parámetros!$B$8+1,G1135-Parámetros!$B$8+1),
IF(AND(F1135&gt;Parámetros!$B$8,OR(G1135&gt;Parámetros!$D$8,G1135="",G1135=0)),Parámetros!$D$8-F1135+1,
IF(AND(F1135&gt;Parámetros!$B$8,G1135&lt;=Parámetros!$D$8),G1135-F1135+1))))),0)
-
IF(I1135=1,
COUNTIFS('Selección días no hábiles'!A:A,
IF(OR(F1135=0,F1135="",F1135&lt;Parámetros!$B$8),"&gt;="&amp;Parámetros!$B$8,"&gt;="&amp;Listas!F1135),
'Selección días no hábiles'!A:A,
IF(OR(G1135=0,G1135="",G1135&gt;=Parámetros!$D$8),"&lt;="&amp;Parámetros!$D$8,"&lt;="&amp;Listas!G1135),
'Selección días no hábiles'!C:C,"X"),0)</f>
        <v>1</v>
      </c>
    </row>
    <row r="1136" spans="1:11">
      <c r="A1136" s="23"/>
      <c r="B1136" s="152">
        <v>30904278</v>
      </c>
      <c r="C1136" s="153" t="s">
        <v>1239</v>
      </c>
      <c r="D1136" s="153" t="s">
        <v>1395</v>
      </c>
      <c r="E1136" s="154" t="s">
        <v>227</v>
      </c>
      <c r="F1136" s="146">
        <v>0</v>
      </c>
      <c r="G1136" s="146">
        <v>0</v>
      </c>
      <c r="H1136" s="113">
        <f>+IF(AND(OR(F1136="",F1136=0),OR(G1136="",G1136=0)),1,IF(AND(OR(F1136&lt;=Parámetros!$B$5,F1136=0,F1136=""),OR(G1136&gt;Parámetros!$B$5,G1136="",G1136=0)),1,IF(AND(F1136&gt;Parámetros!$B$5,F1136&lt;=Parámetros!$D$5,OR(Listas!G1136&gt;Parámetros!$B$5,G1136="",G1136=0)),1,0)))</f>
        <v>1</v>
      </c>
      <c r="I1136" s="113">
        <f>+IF(AND(OR(F1136="",F1136=0),OR(G1136="",G1136=0)),1,IF(AND(OR(F1136&lt;=Parámetros!$B$8,F1136=0,F1136=""),OR(G1136&gt;Parámetros!$B$8,G1136="",G1136=0)),1,IF(AND(F1136&gt;Parámetros!$B$8,F1136&lt;=Parámetros!$D$8,OR(Listas!G1136&gt;Parámetros!$B$8,G1136="",G1136=0)),1,0)))</f>
        <v>1</v>
      </c>
      <c r="J1136" s="113">
        <f>IF(H1136=1,
IF(AND(OR(F1136=0,F1136=""),OR(G1136=0,G1136="")),Parámetros!$D$5-Parámetros!$B$5+1,
IF(AND(OR(F1136&lt;=Parámetros!$B$5,F1136=0,F1136=""),OR(G1136&gt;Parámetros!$D$5,G1136="",G1136=0)),Parámetros!$D$5-Parámetros!$B$5+1,
IF(AND(OR(F1136&lt;=Parámetros!$B$5,F1136=0,F1136=""),G1136&lt;=Parámetros!$D$5),IF(OR(G1136="",G1136=0),Parámetros!$D$5-Parámetros!$B$5+1,G1136-Parámetros!$B$5+1),
IF(AND(F1136&gt;Parámetros!$B$5,OR(G1136&gt;Parámetros!$D$5,G1136="",G1136=0)),Parámetros!$D$5-F1136+1,
IF(AND(F1136&gt;Parámetros!$B$5,G1136&lt;=Parámetros!$D$5),G1136-F1136+1))))),0)
-
IF(H1136=1,
COUNTIFS('Selección días no hábiles'!A:A,
IF(OR(F1136=0,F1136="",F1136&lt;Parámetros!$B$5),"&gt;="&amp;Parámetros!$B$5,"&gt;="&amp;Listas!F1136),
'Selección días no hábiles'!A:A,
IF(OR(G1136=0,G1136="",G1136&gt;=Parámetros!$D$5),"&lt;="&amp;Parámetros!$D$5,"&lt;="&amp;Listas!G1136),
'Selección días no hábiles'!C:C,"X"),0)</f>
        <v>43709</v>
      </c>
      <c r="K1136" s="113">
        <f>IF(I1136=1,
IF(AND(OR(F1136=0,F1136=""),OR(G1136=0,G1136="")),Parámetros!$D$8-Parámetros!$B$8+1,
IF(AND(F1136&lt;=Parámetros!$B$8,OR(G1136&gt;Parámetros!$D$8,G1136="",G1136=0)),Parámetros!$D$8-Parámetros!$B$8+1,
IF(AND(F1136&lt;=Parámetros!$B$8,G1136&lt;=Parámetros!$D$8),IF(OR(G1136="",G1136=0),Parámetros!$D$8-Parámetros!$B$8+1,G1136-Parámetros!$B$8+1),
IF(AND(F1136&gt;Parámetros!$B$8,OR(G1136&gt;Parámetros!$D$8,G1136="",G1136=0)),Parámetros!$D$8-F1136+1,
IF(AND(F1136&gt;Parámetros!$B$8,G1136&lt;=Parámetros!$D$8),G1136-F1136+1))))),0)
-
IF(I1136=1,
COUNTIFS('Selección días no hábiles'!A:A,
IF(OR(F1136=0,F1136="",F1136&lt;Parámetros!$B$8),"&gt;="&amp;Parámetros!$B$8,"&gt;="&amp;Listas!F1136),
'Selección días no hábiles'!A:A,
IF(OR(G1136=0,G1136="",G1136&gt;=Parámetros!$D$8),"&lt;="&amp;Parámetros!$D$8,"&lt;="&amp;Listas!G1136),
'Selección días no hábiles'!C:C,"X"),0)</f>
        <v>1</v>
      </c>
    </row>
    <row r="1137" spans="1:11">
      <c r="A1137" s="23"/>
      <c r="B1137" s="152">
        <v>26460461</v>
      </c>
      <c r="C1137" s="153" t="s">
        <v>1240</v>
      </c>
      <c r="D1137" s="153" t="s">
        <v>2253</v>
      </c>
      <c r="E1137" s="154" t="s">
        <v>227</v>
      </c>
      <c r="F1137" s="146">
        <v>0</v>
      </c>
      <c r="G1137" s="146">
        <v>0</v>
      </c>
      <c r="H1137" s="113">
        <f>+IF(AND(OR(F1137="",F1137=0),OR(G1137="",G1137=0)),1,IF(AND(OR(F1137&lt;=Parámetros!$B$5,F1137=0,F1137=""),OR(G1137&gt;Parámetros!$B$5,G1137="",G1137=0)),1,IF(AND(F1137&gt;Parámetros!$B$5,F1137&lt;=Parámetros!$D$5,OR(Listas!G1137&gt;Parámetros!$B$5,G1137="",G1137=0)),1,0)))</f>
        <v>1</v>
      </c>
      <c r="I1137" s="113">
        <f>+IF(AND(OR(F1137="",F1137=0),OR(G1137="",G1137=0)),1,IF(AND(OR(F1137&lt;=Parámetros!$B$8,F1137=0,F1137=""),OR(G1137&gt;Parámetros!$B$8,G1137="",G1137=0)),1,IF(AND(F1137&gt;Parámetros!$B$8,F1137&lt;=Parámetros!$D$8,OR(Listas!G1137&gt;Parámetros!$B$8,G1137="",G1137=0)),1,0)))</f>
        <v>1</v>
      </c>
      <c r="J1137" s="113">
        <f>IF(H1137=1,
IF(AND(OR(F1137=0,F1137=""),OR(G1137=0,G1137="")),Parámetros!$D$5-Parámetros!$B$5+1,
IF(AND(OR(F1137&lt;=Parámetros!$B$5,F1137=0,F1137=""),OR(G1137&gt;Parámetros!$D$5,G1137="",G1137=0)),Parámetros!$D$5-Parámetros!$B$5+1,
IF(AND(OR(F1137&lt;=Parámetros!$B$5,F1137=0,F1137=""),G1137&lt;=Parámetros!$D$5),IF(OR(G1137="",G1137=0),Parámetros!$D$5-Parámetros!$B$5+1,G1137-Parámetros!$B$5+1),
IF(AND(F1137&gt;Parámetros!$B$5,OR(G1137&gt;Parámetros!$D$5,G1137="",G1137=0)),Parámetros!$D$5-F1137+1,
IF(AND(F1137&gt;Parámetros!$B$5,G1137&lt;=Parámetros!$D$5),G1137-F1137+1))))),0)
-
IF(H1137=1,
COUNTIFS('Selección días no hábiles'!A:A,
IF(OR(F1137=0,F1137="",F1137&lt;Parámetros!$B$5),"&gt;="&amp;Parámetros!$B$5,"&gt;="&amp;Listas!F1137),
'Selección días no hábiles'!A:A,
IF(OR(G1137=0,G1137="",G1137&gt;=Parámetros!$D$5),"&lt;="&amp;Parámetros!$D$5,"&lt;="&amp;Listas!G1137),
'Selección días no hábiles'!C:C,"X"),0)</f>
        <v>43709</v>
      </c>
      <c r="K1137" s="113">
        <f>IF(I1137=1,
IF(AND(OR(F1137=0,F1137=""),OR(G1137=0,G1137="")),Parámetros!$D$8-Parámetros!$B$8+1,
IF(AND(F1137&lt;=Parámetros!$B$8,OR(G1137&gt;Parámetros!$D$8,G1137="",G1137=0)),Parámetros!$D$8-Parámetros!$B$8+1,
IF(AND(F1137&lt;=Parámetros!$B$8,G1137&lt;=Parámetros!$D$8),IF(OR(G1137="",G1137=0),Parámetros!$D$8-Parámetros!$B$8+1,G1137-Parámetros!$B$8+1),
IF(AND(F1137&gt;Parámetros!$B$8,OR(G1137&gt;Parámetros!$D$8,G1137="",G1137=0)),Parámetros!$D$8-F1137+1,
IF(AND(F1137&gt;Parámetros!$B$8,G1137&lt;=Parámetros!$D$8),G1137-F1137+1))))),0)
-
IF(I1137=1,
COUNTIFS('Selección días no hábiles'!A:A,
IF(OR(F1137=0,F1137="",F1137&lt;Parámetros!$B$8),"&gt;="&amp;Parámetros!$B$8,"&gt;="&amp;Listas!F1137),
'Selección días no hábiles'!A:A,
IF(OR(G1137=0,G1137="",G1137&gt;=Parámetros!$D$8),"&lt;="&amp;Parámetros!$D$8,"&lt;="&amp;Listas!G1137),
'Selección días no hábiles'!C:C,"X"),0)</f>
        <v>1</v>
      </c>
    </row>
    <row r="1138" spans="1:11">
      <c r="A1138" s="23"/>
      <c r="B1138" s="152">
        <v>33278309</v>
      </c>
      <c r="C1138" s="153" t="s">
        <v>1241</v>
      </c>
      <c r="D1138" s="153" t="s">
        <v>1528</v>
      </c>
      <c r="E1138" s="154" t="s">
        <v>227</v>
      </c>
      <c r="F1138" s="146">
        <v>0</v>
      </c>
      <c r="G1138" s="146">
        <v>0</v>
      </c>
      <c r="H1138" s="113">
        <f>+IF(AND(OR(F1138="",F1138=0),OR(G1138="",G1138=0)),1,IF(AND(OR(F1138&lt;=Parámetros!$B$5,F1138=0,F1138=""),OR(G1138&gt;Parámetros!$B$5,G1138="",G1138=0)),1,IF(AND(F1138&gt;Parámetros!$B$5,F1138&lt;=Parámetros!$D$5,OR(Listas!G1138&gt;Parámetros!$B$5,G1138="",G1138=0)),1,0)))</f>
        <v>1</v>
      </c>
      <c r="I1138" s="113">
        <f>+IF(AND(OR(F1138="",F1138=0),OR(G1138="",G1138=0)),1,IF(AND(OR(F1138&lt;=Parámetros!$B$8,F1138=0,F1138=""),OR(G1138&gt;Parámetros!$B$8,G1138="",G1138=0)),1,IF(AND(F1138&gt;Parámetros!$B$8,F1138&lt;=Parámetros!$D$8,OR(Listas!G1138&gt;Parámetros!$B$8,G1138="",G1138=0)),1,0)))</f>
        <v>1</v>
      </c>
      <c r="J1138" s="113">
        <f>IF(H1138=1,
IF(AND(OR(F1138=0,F1138=""),OR(G1138=0,G1138="")),Parámetros!$D$5-Parámetros!$B$5+1,
IF(AND(OR(F1138&lt;=Parámetros!$B$5,F1138=0,F1138=""),OR(G1138&gt;Parámetros!$D$5,G1138="",G1138=0)),Parámetros!$D$5-Parámetros!$B$5+1,
IF(AND(OR(F1138&lt;=Parámetros!$B$5,F1138=0,F1138=""),G1138&lt;=Parámetros!$D$5),IF(OR(G1138="",G1138=0),Parámetros!$D$5-Parámetros!$B$5+1,G1138-Parámetros!$B$5+1),
IF(AND(F1138&gt;Parámetros!$B$5,OR(G1138&gt;Parámetros!$D$5,G1138="",G1138=0)),Parámetros!$D$5-F1138+1,
IF(AND(F1138&gt;Parámetros!$B$5,G1138&lt;=Parámetros!$D$5),G1138-F1138+1))))),0)
-
IF(H1138=1,
COUNTIFS('Selección días no hábiles'!A:A,
IF(OR(F1138=0,F1138="",F1138&lt;Parámetros!$B$5),"&gt;="&amp;Parámetros!$B$5,"&gt;="&amp;Listas!F1138),
'Selección días no hábiles'!A:A,
IF(OR(G1138=0,G1138="",G1138&gt;=Parámetros!$D$5),"&lt;="&amp;Parámetros!$D$5,"&lt;="&amp;Listas!G1138),
'Selección días no hábiles'!C:C,"X"),0)</f>
        <v>43709</v>
      </c>
      <c r="K1138" s="113">
        <f>IF(I1138=1,
IF(AND(OR(F1138=0,F1138=""),OR(G1138=0,G1138="")),Parámetros!$D$8-Parámetros!$B$8+1,
IF(AND(F1138&lt;=Parámetros!$B$8,OR(G1138&gt;Parámetros!$D$8,G1138="",G1138=0)),Parámetros!$D$8-Parámetros!$B$8+1,
IF(AND(F1138&lt;=Parámetros!$B$8,G1138&lt;=Parámetros!$D$8),IF(OR(G1138="",G1138=0),Parámetros!$D$8-Parámetros!$B$8+1,G1138-Parámetros!$B$8+1),
IF(AND(F1138&gt;Parámetros!$B$8,OR(G1138&gt;Parámetros!$D$8,G1138="",G1138=0)),Parámetros!$D$8-F1138+1,
IF(AND(F1138&gt;Parámetros!$B$8,G1138&lt;=Parámetros!$D$8),G1138-F1138+1))))),0)
-
IF(I1138=1,
COUNTIFS('Selección días no hábiles'!A:A,
IF(OR(F1138=0,F1138="",F1138&lt;Parámetros!$B$8),"&gt;="&amp;Parámetros!$B$8,"&gt;="&amp;Listas!F1138),
'Selección días no hábiles'!A:A,
IF(OR(G1138=0,G1138="",G1138&gt;=Parámetros!$D$8),"&lt;="&amp;Parámetros!$D$8,"&lt;="&amp;Listas!G1138),
'Selección días no hábiles'!C:C,"X"),0)</f>
        <v>1</v>
      </c>
    </row>
    <row r="1139" spans="1:11">
      <c r="A1139" s="23"/>
      <c r="B1139" s="152">
        <v>26311276</v>
      </c>
      <c r="C1139" s="153" t="s">
        <v>1242</v>
      </c>
      <c r="D1139" s="153" t="s">
        <v>2254</v>
      </c>
      <c r="E1139" s="154" t="s">
        <v>227</v>
      </c>
      <c r="F1139" s="146">
        <v>0</v>
      </c>
      <c r="G1139" s="146">
        <v>0</v>
      </c>
      <c r="H1139" s="113">
        <f>+IF(AND(OR(F1139="",F1139=0),OR(G1139="",G1139=0)),1,IF(AND(OR(F1139&lt;=Parámetros!$B$5,F1139=0,F1139=""),OR(G1139&gt;Parámetros!$B$5,G1139="",G1139=0)),1,IF(AND(F1139&gt;Parámetros!$B$5,F1139&lt;=Parámetros!$D$5,OR(Listas!G1139&gt;Parámetros!$B$5,G1139="",G1139=0)),1,0)))</f>
        <v>1</v>
      </c>
      <c r="I1139" s="113">
        <f>+IF(AND(OR(F1139="",F1139=0),OR(G1139="",G1139=0)),1,IF(AND(OR(F1139&lt;=Parámetros!$B$8,F1139=0,F1139=""),OR(G1139&gt;Parámetros!$B$8,G1139="",G1139=0)),1,IF(AND(F1139&gt;Parámetros!$B$8,F1139&lt;=Parámetros!$D$8,OR(Listas!G1139&gt;Parámetros!$B$8,G1139="",G1139=0)),1,0)))</f>
        <v>1</v>
      </c>
      <c r="J1139" s="113">
        <f>IF(H1139=1,
IF(AND(OR(F1139=0,F1139=""),OR(G1139=0,G1139="")),Parámetros!$D$5-Parámetros!$B$5+1,
IF(AND(OR(F1139&lt;=Parámetros!$B$5,F1139=0,F1139=""),OR(G1139&gt;Parámetros!$D$5,G1139="",G1139=0)),Parámetros!$D$5-Parámetros!$B$5+1,
IF(AND(OR(F1139&lt;=Parámetros!$B$5,F1139=0,F1139=""),G1139&lt;=Parámetros!$D$5),IF(OR(G1139="",G1139=0),Parámetros!$D$5-Parámetros!$B$5+1,G1139-Parámetros!$B$5+1),
IF(AND(F1139&gt;Parámetros!$B$5,OR(G1139&gt;Parámetros!$D$5,G1139="",G1139=0)),Parámetros!$D$5-F1139+1,
IF(AND(F1139&gt;Parámetros!$B$5,G1139&lt;=Parámetros!$D$5),G1139-F1139+1))))),0)
-
IF(H1139=1,
COUNTIFS('Selección días no hábiles'!A:A,
IF(OR(F1139=0,F1139="",F1139&lt;Parámetros!$B$5),"&gt;="&amp;Parámetros!$B$5,"&gt;="&amp;Listas!F1139),
'Selección días no hábiles'!A:A,
IF(OR(G1139=0,G1139="",G1139&gt;=Parámetros!$D$5),"&lt;="&amp;Parámetros!$D$5,"&lt;="&amp;Listas!G1139),
'Selección días no hábiles'!C:C,"X"),0)</f>
        <v>43709</v>
      </c>
      <c r="K1139" s="113">
        <f>IF(I1139=1,
IF(AND(OR(F1139=0,F1139=""),OR(G1139=0,G1139="")),Parámetros!$D$8-Parámetros!$B$8+1,
IF(AND(F1139&lt;=Parámetros!$B$8,OR(G1139&gt;Parámetros!$D$8,G1139="",G1139=0)),Parámetros!$D$8-Parámetros!$B$8+1,
IF(AND(F1139&lt;=Parámetros!$B$8,G1139&lt;=Parámetros!$D$8),IF(OR(G1139="",G1139=0),Parámetros!$D$8-Parámetros!$B$8+1,G1139-Parámetros!$B$8+1),
IF(AND(F1139&gt;Parámetros!$B$8,OR(G1139&gt;Parámetros!$D$8,G1139="",G1139=0)),Parámetros!$D$8-F1139+1,
IF(AND(F1139&gt;Parámetros!$B$8,G1139&lt;=Parámetros!$D$8),G1139-F1139+1))))),0)
-
IF(I1139=1,
COUNTIFS('Selección días no hábiles'!A:A,
IF(OR(F1139=0,F1139="",F1139&lt;Parámetros!$B$8),"&gt;="&amp;Parámetros!$B$8,"&gt;="&amp;Listas!F1139),
'Selección días no hábiles'!A:A,
IF(OR(G1139=0,G1139="",G1139&gt;=Parámetros!$D$8),"&lt;="&amp;Parámetros!$D$8,"&lt;="&amp;Listas!G1139),
'Selección días no hábiles'!C:C,"X"),0)</f>
        <v>1</v>
      </c>
    </row>
    <row r="1140" spans="1:11">
      <c r="A1140" s="23"/>
      <c r="B1140" s="152">
        <v>36269399</v>
      </c>
      <c r="C1140" s="153" t="s">
        <v>508</v>
      </c>
      <c r="D1140" s="153" t="s">
        <v>2255</v>
      </c>
      <c r="E1140" s="154" t="s">
        <v>227</v>
      </c>
      <c r="F1140" s="146">
        <v>0</v>
      </c>
      <c r="G1140" s="146">
        <v>0</v>
      </c>
      <c r="H1140" s="113">
        <f>+IF(AND(OR(F1140="",F1140=0),OR(G1140="",G1140=0)),1,IF(AND(OR(F1140&lt;=Parámetros!$B$5,F1140=0,F1140=""),OR(G1140&gt;Parámetros!$B$5,G1140="",G1140=0)),1,IF(AND(F1140&gt;Parámetros!$B$5,F1140&lt;=Parámetros!$D$5,OR(Listas!G1140&gt;Parámetros!$B$5,G1140="",G1140=0)),1,0)))</f>
        <v>1</v>
      </c>
      <c r="I1140" s="113">
        <f>+IF(AND(OR(F1140="",F1140=0),OR(G1140="",G1140=0)),1,IF(AND(OR(F1140&lt;=Parámetros!$B$8,F1140=0,F1140=""),OR(G1140&gt;Parámetros!$B$8,G1140="",G1140=0)),1,IF(AND(F1140&gt;Parámetros!$B$8,F1140&lt;=Parámetros!$D$8,OR(Listas!G1140&gt;Parámetros!$B$8,G1140="",G1140=0)),1,0)))</f>
        <v>1</v>
      </c>
      <c r="J1140" s="113">
        <f>IF(H1140=1,
IF(AND(OR(F1140=0,F1140=""),OR(G1140=0,G1140="")),Parámetros!$D$5-Parámetros!$B$5+1,
IF(AND(OR(F1140&lt;=Parámetros!$B$5,F1140=0,F1140=""),OR(G1140&gt;Parámetros!$D$5,G1140="",G1140=0)),Parámetros!$D$5-Parámetros!$B$5+1,
IF(AND(OR(F1140&lt;=Parámetros!$B$5,F1140=0,F1140=""),G1140&lt;=Parámetros!$D$5),IF(OR(G1140="",G1140=0),Parámetros!$D$5-Parámetros!$B$5+1,G1140-Parámetros!$B$5+1),
IF(AND(F1140&gt;Parámetros!$B$5,OR(G1140&gt;Parámetros!$D$5,G1140="",G1140=0)),Parámetros!$D$5-F1140+1,
IF(AND(F1140&gt;Parámetros!$B$5,G1140&lt;=Parámetros!$D$5),G1140-F1140+1))))),0)
-
IF(H1140=1,
COUNTIFS('Selección días no hábiles'!A:A,
IF(OR(F1140=0,F1140="",F1140&lt;Parámetros!$B$5),"&gt;="&amp;Parámetros!$B$5,"&gt;="&amp;Listas!F1140),
'Selección días no hábiles'!A:A,
IF(OR(G1140=0,G1140="",G1140&gt;=Parámetros!$D$5),"&lt;="&amp;Parámetros!$D$5,"&lt;="&amp;Listas!G1140),
'Selección días no hábiles'!C:C,"X"),0)</f>
        <v>43709</v>
      </c>
      <c r="K1140" s="113">
        <f>IF(I1140=1,
IF(AND(OR(F1140=0,F1140=""),OR(G1140=0,G1140="")),Parámetros!$D$8-Parámetros!$B$8+1,
IF(AND(F1140&lt;=Parámetros!$B$8,OR(G1140&gt;Parámetros!$D$8,G1140="",G1140=0)),Parámetros!$D$8-Parámetros!$B$8+1,
IF(AND(F1140&lt;=Parámetros!$B$8,G1140&lt;=Parámetros!$D$8),IF(OR(G1140="",G1140=0),Parámetros!$D$8-Parámetros!$B$8+1,G1140-Parámetros!$B$8+1),
IF(AND(F1140&gt;Parámetros!$B$8,OR(G1140&gt;Parámetros!$D$8,G1140="",G1140=0)),Parámetros!$D$8-F1140+1,
IF(AND(F1140&gt;Parámetros!$B$8,G1140&lt;=Parámetros!$D$8),G1140-F1140+1))))),0)
-
IF(I1140=1,
COUNTIFS('Selección días no hábiles'!A:A,
IF(OR(F1140=0,F1140="",F1140&lt;Parámetros!$B$8),"&gt;="&amp;Parámetros!$B$8,"&gt;="&amp;Listas!F1140),
'Selección días no hábiles'!A:A,
IF(OR(G1140=0,G1140="",G1140&gt;=Parámetros!$D$8),"&lt;="&amp;Parámetros!$D$8,"&lt;="&amp;Listas!G1140),
'Selección días no hábiles'!C:C,"X"),0)</f>
        <v>1</v>
      </c>
    </row>
    <row r="1141" spans="1:11">
      <c r="A1141" s="23"/>
      <c r="B1141" s="152">
        <v>33927438</v>
      </c>
      <c r="C1141" s="153" t="s">
        <v>1243</v>
      </c>
      <c r="D1141" s="153" t="s">
        <v>2256</v>
      </c>
      <c r="E1141" s="154" t="s">
        <v>227</v>
      </c>
      <c r="F1141" s="146">
        <v>0</v>
      </c>
      <c r="G1141" s="146">
        <v>0</v>
      </c>
      <c r="H1141" s="113">
        <f>+IF(AND(OR(F1141="",F1141=0),OR(G1141="",G1141=0)),1,IF(AND(OR(F1141&lt;=Parámetros!$B$5,F1141=0,F1141=""),OR(G1141&gt;Parámetros!$B$5,G1141="",G1141=0)),1,IF(AND(F1141&gt;Parámetros!$B$5,F1141&lt;=Parámetros!$D$5,OR(Listas!G1141&gt;Parámetros!$B$5,G1141="",G1141=0)),1,0)))</f>
        <v>1</v>
      </c>
      <c r="I1141" s="113">
        <f>+IF(AND(OR(F1141="",F1141=0),OR(G1141="",G1141=0)),1,IF(AND(OR(F1141&lt;=Parámetros!$B$8,F1141=0,F1141=""),OR(G1141&gt;Parámetros!$B$8,G1141="",G1141=0)),1,IF(AND(F1141&gt;Parámetros!$B$8,F1141&lt;=Parámetros!$D$8,OR(Listas!G1141&gt;Parámetros!$B$8,G1141="",G1141=0)),1,0)))</f>
        <v>1</v>
      </c>
      <c r="J1141" s="113">
        <f>IF(H1141=1,
IF(AND(OR(F1141=0,F1141=""),OR(G1141=0,G1141="")),Parámetros!$D$5-Parámetros!$B$5+1,
IF(AND(OR(F1141&lt;=Parámetros!$B$5,F1141=0,F1141=""),OR(G1141&gt;Parámetros!$D$5,G1141="",G1141=0)),Parámetros!$D$5-Parámetros!$B$5+1,
IF(AND(OR(F1141&lt;=Parámetros!$B$5,F1141=0,F1141=""),G1141&lt;=Parámetros!$D$5),IF(OR(G1141="",G1141=0),Parámetros!$D$5-Parámetros!$B$5+1,G1141-Parámetros!$B$5+1),
IF(AND(F1141&gt;Parámetros!$B$5,OR(G1141&gt;Parámetros!$D$5,G1141="",G1141=0)),Parámetros!$D$5-F1141+1,
IF(AND(F1141&gt;Parámetros!$B$5,G1141&lt;=Parámetros!$D$5),G1141-F1141+1))))),0)
-
IF(H1141=1,
COUNTIFS('Selección días no hábiles'!A:A,
IF(OR(F1141=0,F1141="",F1141&lt;Parámetros!$B$5),"&gt;="&amp;Parámetros!$B$5,"&gt;="&amp;Listas!F1141),
'Selección días no hábiles'!A:A,
IF(OR(G1141=0,G1141="",G1141&gt;=Parámetros!$D$5),"&lt;="&amp;Parámetros!$D$5,"&lt;="&amp;Listas!G1141),
'Selección días no hábiles'!C:C,"X"),0)</f>
        <v>43709</v>
      </c>
      <c r="K1141" s="113">
        <f>IF(I1141=1,
IF(AND(OR(F1141=0,F1141=""),OR(G1141=0,G1141="")),Parámetros!$D$8-Parámetros!$B$8+1,
IF(AND(F1141&lt;=Parámetros!$B$8,OR(G1141&gt;Parámetros!$D$8,G1141="",G1141=0)),Parámetros!$D$8-Parámetros!$B$8+1,
IF(AND(F1141&lt;=Parámetros!$B$8,G1141&lt;=Parámetros!$D$8),IF(OR(G1141="",G1141=0),Parámetros!$D$8-Parámetros!$B$8+1,G1141-Parámetros!$B$8+1),
IF(AND(F1141&gt;Parámetros!$B$8,OR(G1141&gt;Parámetros!$D$8,G1141="",G1141=0)),Parámetros!$D$8-F1141+1,
IF(AND(F1141&gt;Parámetros!$B$8,G1141&lt;=Parámetros!$D$8),G1141-F1141+1))))),0)
-
IF(I1141=1,
COUNTIFS('Selección días no hábiles'!A:A,
IF(OR(F1141=0,F1141="",F1141&lt;Parámetros!$B$8),"&gt;="&amp;Parámetros!$B$8,"&gt;="&amp;Listas!F1141),
'Selección días no hábiles'!A:A,
IF(OR(G1141=0,G1141="",G1141&gt;=Parámetros!$D$8),"&lt;="&amp;Parámetros!$D$8,"&lt;="&amp;Listas!G1141),
'Selección días no hábiles'!C:C,"X"),0)</f>
        <v>1</v>
      </c>
    </row>
    <row r="1142" spans="1:11">
      <c r="A1142" s="23"/>
      <c r="B1142" s="152">
        <v>28939665</v>
      </c>
      <c r="C1142" s="153" t="s">
        <v>626</v>
      </c>
      <c r="D1142" s="153" t="s">
        <v>2257</v>
      </c>
      <c r="E1142" s="154" t="s">
        <v>227</v>
      </c>
      <c r="F1142" s="146">
        <v>0</v>
      </c>
      <c r="G1142" s="146">
        <v>0</v>
      </c>
      <c r="H1142" s="113">
        <f>+IF(AND(OR(F1142="",F1142=0),OR(G1142="",G1142=0)),1,IF(AND(OR(F1142&lt;=Parámetros!$B$5,F1142=0,F1142=""),OR(G1142&gt;Parámetros!$B$5,G1142="",G1142=0)),1,IF(AND(F1142&gt;Parámetros!$B$5,F1142&lt;=Parámetros!$D$5,OR(Listas!G1142&gt;Parámetros!$B$5,G1142="",G1142=0)),1,0)))</f>
        <v>1</v>
      </c>
      <c r="I1142" s="113">
        <f>+IF(AND(OR(F1142="",F1142=0),OR(G1142="",G1142=0)),1,IF(AND(OR(F1142&lt;=Parámetros!$B$8,F1142=0,F1142=""),OR(G1142&gt;Parámetros!$B$8,G1142="",G1142=0)),1,IF(AND(F1142&gt;Parámetros!$B$8,F1142&lt;=Parámetros!$D$8,OR(Listas!G1142&gt;Parámetros!$B$8,G1142="",G1142=0)),1,0)))</f>
        <v>1</v>
      </c>
      <c r="J1142" s="113">
        <f>IF(H1142=1,
IF(AND(OR(F1142=0,F1142=""),OR(G1142=0,G1142="")),Parámetros!$D$5-Parámetros!$B$5+1,
IF(AND(OR(F1142&lt;=Parámetros!$B$5,F1142=0,F1142=""),OR(G1142&gt;Parámetros!$D$5,G1142="",G1142=0)),Parámetros!$D$5-Parámetros!$B$5+1,
IF(AND(OR(F1142&lt;=Parámetros!$B$5,F1142=0,F1142=""),G1142&lt;=Parámetros!$D$5),IF(OR(G1142="",G1142=0),Parámetros!$D$5-Parámetros!$B$5+1,G1142-Parámetros!$B$5+1),
IF(AND(F1142&gt;Parámetros!$B$5,OR(G1142&gt;Parámetros!$D$5,G1142="",G1142=0)),Parámetros!$D$5-F1142+1,
IF(AND(F1142&gt;Parámetros!$B$5,G1142&lt;=Parámetros!$D$5),G1142-F1142+1))))),0)
-
IF(H1142=1,
COUNTIFS('Selección días no hábiles'!A:A,
IF(OR(F1142=0,F1142="",F1142&lt;Parámetros!$B$5),"&gt;="&amp;Parámetros!$B$5,"&gt;="&amp;Listas!F1142),
'Selección días no hábiles'!A:A,
IF(OR(G1142=0,G1142="",G1142&gt;=Parámetros!$D$5),"&lt;="&amp;Parámetros!$D$5,"&lt;="&amp;Listas!G1142),
'Selección días no hábiles'!C:C,"X"),0)</f>
        <v>43709</v>
      </c>
      <c r="K1142" s="113">
        <f>IF(I1142=1,
IF(AND(OR(F1142=0,F1142=""),OR(G1142=0,G1142="")),Parámetros!$D$8-Parámetros!$B$8+1,
IF(AND(F1142&lt;=Parámetros!$B$8,OR(G1142&gt;Parámetros!$D$8,G1142="",G1142=0)),Parámetros!$D$8-Parámetros!$B$8+1,
IF(AND(F1142&lt;=Parámetros!$B$8,G1142&lt;=Parámetros!$D$8),IF(OR(G1142="",G1142=0),Parámetros!$D$8-Parámetros!$B$8+1,G1142-Parámetros!$B$8+1),
IF(AND(F1142&gt;Parámetros!$B$8,OR(G1142&gt;Parámetros!$D$8,G1142="",G1142=0)),Parámetros!$D$8-F1142+1,
IF(AND(F1142&gt;Parámetros!$B$8,G1142&lt;=Parámetros!$D$8),G1142-F1142+1))))),0)
-
IF(I1142=1,
COUNTIFS('Selección días no hábiles'!A:A,
IF(OR(F1142=0,F1142="",F1142&lt;Parámetros!$B$8),"&gt;="&amp;Parámetros!$B$8,"&gt;="&amp;Listas!F1142),
'Selección días no hábiles'!A:A,
IF(OR(G1142=0,G1142="",G1142&gt;=Parámetros!$D$8),"&lt;="&amp;Parámetros!$D$8,"&lt;="&amp;Listas!G1142),
'Selección días no hábiles'!C:C,"X"),0)</f>
        <v>1</v>
      </c>
    </row>
    <row r="1143" spans="1:11">
      <c r="A1143" s="23"/>
      <c r="B1143" s="152">
        <v>22817647</v>
      </c>
      <c r="C1143" s="153" t="s">
        <v>1244</v>
      </c>
      <c r="D1143" s="153" t="s">
        <v>1395</v>
      </c>
      <c r="E1143" s="154" t="s">
        <v>227</v>
      </c>
      <c r="F1143" s="146">
        <v>0</v>
      </c>
      <c r="G1143" s="146">
        <v>0</v>
      </c>
      <c r="H1143" s="113">
        <f>+IF(AND(OR(F1143="",F1143=0),OR(G1143="",G1143=0)),1,IF(AND(OR(F1143&lt;=Parámetros!$B$5,F1143=0,F1143=""),OR(G1143&gt;Parámetros!$B$5,G1143="",G1143=0)),1,IF(AND(F1143&gt;Parámetros!$B$5,F1143&lt;=Parámetros!$D$5,OR(Listas!G1143&gt;Parámetros!$B$5,G1143="",G1143=0)),1,0)))</f>
        <v>1</v>
      </c>
      <c r="I1143" s="113">
        <f>+IF(AND(OR(F1143="",F1143=0),OR(G1143="",G1143=0)),1,IF(AND(OR(F1143&lt;=Parámetros!$B$8,F1143=0,F1143=""),OR(G1143&gt;Parámetros!$B$8,G1143="",G1143=0)),1,IF(AND(F1143&gt;Parámetros!$B$8,F1143&lt;=Parámetros!$D$8,OR(Listas!G1143&gt;Parámetros!$B$8,G1143="",G1143=0)),1,0)))</f>
        <v>1</v>
      </c>
      <c r="J1143" s="113">
        <f>IF(H1143=1,
IF(AND(OR(F1143=0,F1143=""),OR(G1143=0,G1143="")),Parámetros!$D$5-Parámetros!$B$5+1,
IF(AND(OR(F1143&lt;=Parámetros!$B$5,F1143=0,F1143=""),OR(G1143&gt;Parámetros!$D$5,G1143="",G1143=0)),Parámetros!$D$5-Parámetros!$B$5+1,
IF(AND(OR(F1143&lt;=Parámetros!$B$5,F1143=0,F1143=""),G1143&lt;=Parámetros!$D$5),IF(OR(G1143="",G1143=0),Parámetros!$D$5-Parámetros!$B$5+1,G1143-Parámetros!$B$5+1),
IF(AND(F1143&gt;Parámetros!$B$5,OR(G1143&gt;Parámetros!$D$5,G1143="",G1143=0)),Parámetros!$D$5-F1143+1,
IF(AND(F1143&gt;Parámetros!$B$5,G1143&lt;=Parámetros!$D$5),G1143-F1143+1))))),0)
-
IF(H1143=1,
COUNTIFS('Selección días no hábiles'!A:A,
IF(OR(F1143=0,F1143="",F1143&lt;Parámetros!$B$5),"&gt;="&amp;Parámetros!$B$5,"&gt;="&amp;Listas!F1143),
'Selección días no hábiles'!A:A,
IF(OR(G1143=0,G1143="",G1143&gt;=Parámetros!$D$5),"&lt;="&amp;Parámetros!$D$5,"&lt;="&amp;Listas!G1143),
'Selección días no hábiles'!C:C,"X"),0)</f>
        <v>43709</v>
      </c>
      <c r="K1143" s="113">
        <f>IF(I1143=1,
IF(AND(OR(F1143=0,F1143=""),OR(G1143=0,G1143="")),Parámetros!$D$8-Parámetros!$B$8+1,
IF(AND(F1143&lt;=Parámetros!$B$8,OR(G1143&gt;Parámetros!$D$8,G1143="",G1143=0)),Parámetros!$D$8-Parámetros!$B$8+1,
IF(AND(F1143&lt;=Parámetros!$B$8,G1143&lt;=Parámetros!$D$8),IF(OR(G1143="",G1143=0),Parámetros!$D$8-Parámetros!$B$8+1,G1143-Parámetros!$B$8+1),
IF(AND(F1143&gt;Parámetros!$B$8,OR(G1143&gt;Parámetros!$D$8,G1143="",G1143=0)),Parámetros!$D$8-F1143+1,
IF(AND(F1143&gt;Parámetros!$B$8,G1143&lt;=Parámetros!$D$8),G1143-F1143+1))))),0)
-
IF(I1143=1,
COUNTIFS('Selección días no hábiles'!A:A,
IF(OR(F1143=0,F1143="",F1143&lt;Parámetros!$B$8),"&gt;="&amp;Parámetros!$B$8,"&gt;="&amp;Listas!F1143),
'Selección días no hábiles'!A:A,
IF(OR(G1143=0,G1143="",G1143&gt;=Parámetros!$D$8),"&lt;="&amp;Parámetros!$D$8,"&lt;="&amp;Listas!G1143),
'Selección días no hábiles'!C:C,"X"),0)</f>
        <v>1</v>
      </c>
    </row>
    <row r="1144" spans="1:11">
      <c r="A1144" s="23"/>
      <c r="B1144" s="152">
        <v>34147716</v>
      </c>
      <c r="C1144" s="153" t="s">
        <v>1245</v>
      </c>
      <c r="D1144" s="153" t="s">
        <v>1897</v>
      </c>
      <c r="E1144" s="154" t="s">
        <v>227</v>
      </c>
      <c r="F1144" s="146">
        <v>0</v>
      </c>
      <c r="G1144" s="146">
        <v>0</v>
      </c>
      <c r="H1144" s="113">
        <f>+IF(AND(OR(F1144="",F1144=0),OR(G1144="",G1144=0)),1,IF(AND(OR(F1144&lt;=Parámetros!$B$5,F1144=0,F1144=""),OR(G1144&gt;Parámetros!$B$5,G1144="",G1144=0)),1,IF(AND(F1144&gt;Parámetros!$B$5,F1144&lt;=Parámetros!$D$5,OR(Listas!G1144&gt;Parámetros!$B$5,G1144="",G1144=0)),1,0)))</f>
        <v>1</v>
      </c>
      <c r="I1144" s="113">
        <f>+IF(AND(OR(F1144="",F1144=0),OR(G1144="",G1144=0)),1,IF(AND(OR(F1144&lt;=Parámetros!$B$8,F1144=0,F1144=""),OR(G1144&gt;Parámetros!$B$8,G1144="",G1144=0)),1,IF(AND(F1144&gt;Parámetros!$B$8,F1144&lt;=Parámetros!$D$8,OR(Listas!G1144&gt;Parámetros!$B$8,G1144="",G1144=0)),1,0)))</f>
        <v>1</v>
      </c>
      <c r="J1144" s="113">
        <f>IF(H1144=1,
IF(AND(OR(F1144=0,F1144=""),OR(G1144=0,G1144="")),Parámetros!$D$5-Parámetros!$B$5+1,
IF(AND(OR(F1144&lt;=Parámetros!$B$5,F1144=0,F1144=""),OR(G1144&gt;Parámetros!$D$5,G1144="",G1144=0)),Parámetros!$D$5-Parámetros!$B$5+1,
IF(AND(OR(F1144&lt;=Parámetros!$B$5,F1144=0,F1144=""),G1144&lt;=Parámetros!$D$5),IF(OR(G1144="",G1144=0),Parámetros!$D$5-Parámetros!$B$5+1,G1144-Parámetros!$B$5+1),
IF(AND(F1144&gt;Parámetros!$B$5,OR(G1144&gt;Parámetros!$D$5,G1144="",G1144=0)),Parámetros!$D$5-F1144+1,
IF(AND(F1144&gt;Parámetros!$B$5,G1144&lt;=Parámetros!$D$5),G1144-F1144+1))))),0)
-
IF(H1144=1,
COUNTIFS('Selección días no hábiles'!A:A,
IF(OR(F1144=0,F1144="",F1144&lt;Parámetros!$B$5),"&gt;="&amp;Parámetros!$B$5,"&gt;="&amp;Listas!F1144),
'Selección días no hábiles'!A:A,
IF(OR(G1144=0,G1144="",G1144&gt;=Parámetros!$D$5),"&lt;="&amp;Parámetros!$D$5,"&lt;="&amp;Listas!G1144),
'Selección días no hábiles'!C:C,"X"),0)</f>
        <v>43709</v>
      </c>
      <c r="K1144" s="113">
        <f>IF(I1144=1,
IF(AND(OR(F1144=0,F1144=""),OR(G1144=0,G1144="")),Parámetros!$D$8-Parámetros!$B$8+1,
IF(AND(F1144&lt;=Parámetros!$B$8,OR(G1144&gt;Parámetros!$D$8,G1144="",G1144=0)),Parámetros!$D$8-Parámetros!$B$8+1,
IF(AND(F1144&lt;=Parámetros!$B$8,G1144&lt;=Parámetros!$D$8),IF(OR(G1144="",G1144=0),Parámetros!$D$8-Parámetros!$B$8+1,G1144-Parámetros!$B$8+1),
IF(AND(F1144&gt;Parámetros!$B$8,OR(G1144&gt;Parámetros!$D$8,G1144="",G1144=0)),Parámetros!$D$8-F1144+1,
IF(AND(F1144&gt;Parámetros!$B$8,G1144&lt;=Parámetros!$D$8),G1144-F1144+1))))),0)
-
IF(I1144=1,
COUNTIFS('Selección días no hábiles'!A:A,
IF(OR(F1144=0,F1144="",F1144&lt;Parámetros!$B$8),"&gt;="&amp;Parámetros!$B$8,"&gt;="&amp;Listas!F1144),
'Selección días no hábiles'!A:A,
IF(OR(G1144=0,G1144="",G1144&gt;=Parámetros!$D$8),"&lt;="&amp;Parámetros!$D$8,"&lt;="&amp;Listas!G1144),
'Selección días no hábiles'!C:C,"X"),0)</f>
        <v>1</v>
      </c>
    </row>
    <row r="1145" spans="1:11">
      <c r="A1145" s="23"/>
      <c r="B1145" s="152">
        <v>31054857</v>
      </c>
      <c r="C1145" s="153" t="s">
        <v>1246</v>
      </c>
      <c r="D1145" s="153" t="s">
        <v>1370</v>
      </c>
      <c r="E1145" s="154" t="s">
        <v>227</v>
      </c>
      <c r="F1145" s="146">
        <v>0</v>
      </c>
      <c r="G1145" s="146">
        <v>0</v>
      </c>
      <c r="H1145" s="113">
        <f>+IF(AND(OR(F1145="",F1145=0),OR(G1145="",G1145=0)),1,IF(AND(OR(F1145&lt;=Parámetros!$B$5,F1145=0,F1145=""),OR(G1145&gt;Parámetros!$B$5,G1145="",G1145=0)),1,IF(AND(F1145&gt;Parámetros!$B$5,F1145&lt;=Parámetros!$D$5,OR(Listas!G1145&gt;Parámetros!$B$5,G1145="",G1145=0)),1,0)))</f>
        <v>1</v>
      </c>
      <c r="I1145" s="113">
        <f>+IF(AND(OR(F1145="",F1145=0),OR(G1145="",G1145=0)),1,IF(AND(OR(F1145&lt;=Parámetros!$B$8,F1145=0,F1145=""),OR(G1145&gt;Parámetros!$B$8,G1145="",G1145=0)),1,IF(AND(F1145&gt;Parámetros!$B$8,F1145&lt;=Parámetros!$D$8,OR(Listas!G1145&gt;Parámetros!$B$8,G1145="",G1145=0)),1,0)))</f>
        <v>1</v>
      </c>
      <c r="J1145" s="113">
        <f>IF(H1145=1,
IF(AND(OR(F1145=0,F1145=""),OR(G1145=0,G1145="")),Parámetros!$D$5-Parámetros!$B$5+1,
IF(AND(OR(F1145&lt;=Parámetros!$B$5,F1145=0,F1145=""),OR(G1145&gt;Parámetros!$D$5,G1145="",G1145=0)),Parámetros!$D$5-Parámetros!$B$5+1,
IF(AND(OR(F1145&lt;=Parámetros!$B$5,F1145=0,F1145=""),G1145&lt;=Parámetros!$D$5),IF(OR(G1145="",G1145=0),Parámetros!$D$5-Parámetros!$B$5+1,G1145-Parámetros!$B$5+1),
IF(AND(F1145&gt;Parámetros!$B$5,OR(G1145&gt;Parámetros!$D$5,G1145="",G1145=0)),Parámetros!$D$5-F1145+1,
IF(AND(F1145&gt;Parámetros!$B$5,G1145&lt;=Parámetros!$D$5),G1145-F1145+1))))),0)
-
IF(H1145=1,
COUNTIFS('Selección días no hábiles'!A:A,
IF(OR(F1145=0,F1145="",F1145&lt;Parámetros!$B$5),"&gt;="&amp;Parámetros!$B$5,"&gt;="&amp;Listas!F1145),
'Selección días no hábiles'!A:A,
IF(OR(G1145=0,G1145="",G1145&gt;=Parámetros!$D$5),"&lt;="&amp;Parámetros!$D$5,"&lt;="&amp;Listas!G1145),
'Selección días no hábiles'!C:C,"X"),0)</f>
        <v>43709</v>
      </c>
      <c r="K1145" s="113">
        <f>IF(I1145=1,
IF(AND(OR(F1145=0,F1145=""),OR(G1145=0,G1145="")),Parámetros!$D$8-Parámetros!$B$8+1,
IF(AND(F1145&lt;=Parámetros!$B$8,OR(G1145&gt;Parámetros!$D$8,G1145="",G1145=0)),Parámetros!$D$8-Parámetros!$B$8+1,
IF(AND(F1145&lt;=Parámetros!$B$8,G1145&lt;=Parámetros!$D$8),IF(OR(G1145="",G1145=0),Parámetros!$D$8-Parámetros!$B$8+1,G1145-Parámetros!$B$8+1),
IF(AND(F1145&gt;Parámetros!$B$8,OR(G1145&gt;Parámetros!$D$8,G1145="",G1145=0)),Parámetros!$D$8-F1145+1,
IF(AND(F1145&gt;Parámetros!$B$8,G1145&lt;=Parámetros!$D$8),G1145-F1145+1))))),0)
-
IF(I1145=1,
COUNTIFS('Selección días no hábiles'!A:A,
IF(OR(F1145=0,F1145="",F1145&lt;Parámetros!$B$8),"&gt;="&amp;Parámetros!$B$8,"&gt;="&amp;Listas!F1145),
'Selección días no hábiles'!A:A,
IF(OR(G1145=0,G1145="",G1145&gt;=Parámetros!$D$8),"&lt;="&amp;Parámetros!$D$8,"&lt;="&amp;Listas!G1145),
'Selección días no hábiles'!C:C,"X"),0)</f>
        <v>1</v>
      </c>
    </row>
    <row r="1146" spans="1:11">
      <c r="A1146" s="23"/>
      <c r="B1146" s="152">
        <v>10458370</v>
      </c>
      <c r="C1146" s="153" t="s">
        <v>1173</v>
      </c>
      <c r="D1146" s="153" t="s">
        <v>2258</v>
      </c>
      <c r="E1146" s="154" t="s">
        <v>227</v>
      </c>
      <c r="F1146" s="146">
        <v>0</v>
      </c>
      <c r="G1146" s="146">
        <v>0</v>
      </c>
      <c r="H1146" s="113">
        <f>+IF(AND(OR(F1146="",F1146=0),OR(G1146="",G1146=0)),1,IF(AND(OR(F1146&lt;=Parámetros!$B$5,F1146=0,F1146=""),OR(G1146&gt;Parámetros!$B$5,G1146="",G1146=0)),1,IF(AND(F1146&gt;Parámetros!$B$5,F1146&lt;=Parámetros!$D$5,OR(Listas!G1146&gt;Parámetros!$B$5,G1146="",G1146=0)),1,0)))</f>
        <v>1</v>
      </c>
      <c r="I1146" s="113">
        <f>+IF(AND(OR(F1146="",F1146=0),OR(G1146="",G1146=0)),1,IF(AND(OR(F1146&lt;=Parámetros!$B$8,F1146=0,F1146=""),OR(G1146&gt;Parámetros!$B$8,G1146="",G1146=0)),1,IF(AND(F1146&gt;Parámetros!$B$8,F1146&lt;=Parámetros!$D$8,OR(Listas!G1146&gt;Parámetros!$B$8,G1146="",G1146=0)),1,0)))</f>
        <v>1</v>
      </c>
      <c r="J1146" s="113">
        <f>IF(H1146=1,
IF(AND(OR(F1146=0,F1146=""),OR(G1146=0,G1146="")),Parámetros!$D$5-Parámetros!$B$5+1,
IF(AND(OR(F1146&lt;=Parámetros!$B$5,F1146=0,F1146=""),OR(G1146&gt;Parámetros!$D$5,G1146="",G1146=0)),Parámetros!$D$5-Parámetros!$B$5+1,
IF(AND(OR(F1146&lt;=Parámetros!$B$5,F1146=0,F1146=""),G1146&lt;=Parámetros!$D$5),IF(OR(G1146="",G1146=0),Parámetros!$D$5-Parámetros!$B$5+1,G1146-Parámetros!$B$5+1),
IF(AND(F1146&gt;Parámetros!$B$5,OR(G1146&gt;Parámetros!$D$5,G1146="",G1146=0)),Parámetros!$D$5-F1146+1,
IF(AND(F1146&gt;Parámetros!$B$5,G1146&lt;=Parámetros!$D$5),G1146-F1146+1))))),0)
-
IF(H1146=1,
COUNTIFS('Selección días no hábiles'!A:A,
IF(OR(F1146=0,F1146="",F1146&lt;Parámetros!$B$5),"&gt;="&amp;Parámetros!$B$5,"&gt;="&amp;Listas!F1146),
'Selección días no hábiles'!A:A,
IF(OR(G1146=0,G1146="",G1146&gt;=Parámetros!$D$5),"&lt;="&amp;Parámetros!$D$5,"&lt;="&amp;Listas!G1146),
'Selección días no hábiles'!C:C,"X"),0)</f>
        <v>43709</v>
      </c>
      <c r="K1146" s="113">
        <f>IF(I1146=1,
IF(AND(OR(F1146=0,F1146=""),OR(G1146=0,G1146="")),Parámetros!$D$8-Parámetros!$B$8+1,
IF(AND(F1146&lt;=Parámetros!$B$8,OR(G1146&gt;Parámetros!$D$8,G1146="",G1146=0)),Parámetros!$D$8-Parámetros!$B$8+1,
IF(AND(F1146&lt;=Parámetros!$B$8,G1146&lt;=Parámetros!$D$8),IF(OR(G1146="",G1146=0),Parámetros!$D$8-Parámetros!$B$8+1,G1146-Parámetros!$B$8+1),
IF(AND(F1146&gt;Parámetros!$B$8,OR(G1146&gt;Parámetros!$D$8,G1146="",G1146=0)),Parámetros!$D$8-F1146+1,
IF(AND(F1146&gt;Parámetros!$B$8,G1146&lt;=Parámetros!$D$8),G1146-F1146+1))))),0)
-
IF(I1146=1,
COUNTIFS('Selección días no hábiles'!A:A,
IF(OR(F1146=0,F1146="",F1146&lt;Parámetros!$B$8),"&gt;="&amp;Parámetros!$B$8,"&gt;="&amp;Listas!F1146),
'Selección días no hábiles'!A:A,
IF(OR(G1146=0,G1146="",G1146&gt;=Parámetros!$D$8),"&lt;="&amp;Parámetros!$D$8,"&lt;="&amp;Listas!G1146),
'Selección días no hábiles'!C:C,"X"),0)</f>
        <v>1</v>
      </c>
    </row>
    <row r="1147" spans="1:11">
      <c r="A1147" s="23"/>
      <c r="B1147" s="152">
        <v>27148267</v>
      </c>
      <c r="C1147" s="153" t="s">
        <v>1247</v>
      </c>
      <c r="D1147" s="153" t="s">
        <v>2259</v>
      </c>
      <c r="E1147" s="154" t="s">
        <v>227</v>
      </c>
      <c r="F1147" s="146">
        <v>0</v>
      </c>
      <c r="G1147" s="146">
        <v>0</v>
      </c>
      <c r="H1147" s="113">
        <f>+IF(AND(OR(F1147="",F1147=0),OR(G1147="",G1147=0)),1,IF(AND(OR(F1147&lt;=Parámetros!$B$5,F1147=0,F1147=""),OR(G1147&gt;Parámetros!$B$5,G1147="",G1147=0)),1,IF(AND(F1147&gt;Parámetros!$B$5,F1147&lt;=Parámetros!$D$5,OR(Listas!G1147&gt;Parámetros!$B$5,G1147="",G1147=0)),1,0)))</f>
        <v>1</v>
      </c>
      <c r="I1147" s="113">
        <f>+IF(AND(OR(F1147="",F1147=0),OR(G1147="",G1147=0)),1,IF(AND(OR(F1147&lt;=Parámetros!$B$8,F1147=0,F1147=""),OR(G1147&gt;Parámetros!$B$8,G1147="",G1147=0)),1,IF(AND(F1147&gt;Parámetros!$B$8,F1147&lt;=Parámetros!$D$8,OR(Listas!G1147&gt;Parámetros!$B$8,G1147="",G1147=0)),1,0)))</f>
        <v>1</v>
      </c>
      <c r="J1147" s="113">
        <f>IF(H1147=1,
IF(AND(OR(F1147=0,F1147=""),OR(G1147=0,G1147="")),Parámetros!$D$5-Parámetros!$B$5+1,
IF(AND(OR(F1147&lt;=Parámetros!$B$5,F1147=0,F1147=""),OR(G1147&gt;Parámetros!$D$5,G1147="",G1147=0)),Parámetros!$D$5-Parámetros!$B$5+1,
IF(AND(OR(F1147&lt;=Parámetros!$B$5,F1147=0,F1147=""),G1147&lt;=Parámetros!$D$5),IF(OR(G1147="",G1147=0),Parámetros!$D$5-Parámetros!$B$5+1,G1147-Parámetros!$B$5+1),
IF(AND(F1147&gt;Parámetros!$B$5,OR(G1147&gt;Parámetros!$D$5,G1147="",G1147=0)),Parámetros!$D$5-F1147+1,
IF(AND(F1147&gt;Parámetros!$B$5,G1147&lt;=Parámetros!$D$5),G1147-F1147+1))))),0)
-
IF(H1147=1,
COUNTIFS('Selección días no hábiles'!A:A,
IF(OR(F1147=0,F1147="",F1147&lt;Parámetros!$B$5),"&gt;="&amp;Parámetros!$B$5,"&gt;="&amp;Listas!F1147),
'Selección días no hábiles'!A:A,
IF(OR(G1147=0,G1147="",G1147&gt;=Parámetros!$D$5),"&lt;="&amp;Parámetros!$D$5,"&lt;="&amp;Listas!G1147),
'Selección días no hábiles'!C:C,"X"),0)</f>
        <v>43709</v>
      </c>
      <c r="K1147" s="113">
        <f>IF(I1147=1,
IF(AND(OR(F1147=0,F1147=""),OR(G1147=0,G1147="")),Parámetros!$D$8-Parámetros!$B$8+1,
IF(AND(F1147&lt;=Parámetros!$B$8,OR(G1147&gt;Parámetros!$D$8,G1147="",G1147=0)),Parámetros!$D$8-Parámetros!$B$8+1,
IF(AND(F1147&lt;=Parámetros!$B$8,G1147&lt;=Parámetros!$D$8),IF(OR(G1147="",G1147=0),Parámetros!$D$8-Parámetros!$B$8+1,G1147-Parámetros!$B$8+1),
IF(AND(F1147&gt;Parámetros!$B$8,OR(G1147&gt;Parámetros!$D$8,G1147="",G1147=0)),Parámetros!$D$8-F1147+1,
IF(AND(F1147&gt;Parámetros!$B$8,G1147&lt;=Parámetros!$D$8),G1147-F1147+1))))),0)
-
IF(I1147=1,
COUNTIFS('Selección días no hábiles'!A:A,
IF(OR(F1147=0,F1147="",F1147&lt;Parámetros!$B$8),"&gt;="&amp;Parámetros!$B$8,"&gt;="&amp;Listas!F1147),
'Selección días no hábiles'!A:A,
IF(OR(G1147=0,G1147="",G1147&gt;=Parámetros!$D$8),"&lt;="&amp;Parámetros!$D$8,"&lt;="&amp;Listas!G1147),
'Selección días no hábiles'!C:C,"X"),0)</f>
        <v>1</v>
      </c>
    </row>
    <row r="1148" spans="1:11">
      <c r="A1148" s="23"/>
      <c r="B1148" s="152">
        <v>24214959</v>
      </c>
      <c r="C1148" s="153" t="s">
        <v>1248</v>
      </c>
      <c r="D1148" s="153" t="s">
        <v>2260</v>
      </c>
      <c r="E1148" s="154" t="s">
        <v>227</v>
      </c>
      <c r="F1148" s="146">
        <v>0</v>
      </c>
      <c r="G1148" s="146">
        <v>0</v>
      </c>
      <c r="H1148" s="113">
        <f>+IF(AND(OR(F1148="",F1148=0),OR(G1148="",G1148=0)),1,IF(AND(OR(F1148&lt;=Parámetros!$B$5,F1148=0,F1148=""),OR(G1148&gt;Parámetros!$B$5,G1148="",G1148=0)),1,IF(AND(F1148&gt;Parámetros!$B$5,F1148&lt;=Parámetros!$D$5,OR(Listas!G1148&gt;Parámetros!$B$5,G1148="",G1148=0)),1,0)))</f>
        <v>1</v>
      </c>
      <c r="I1148" s="113">
        <f>+IF(AND(OR(F1148="",F1148=0),OR(G1148="",G1148=0)),1,IF(AND(OR(F1148&lt;=Parámetros!$B$8,F1148=0,F1148=""),OR(G1148&gt;Parámetros!$B$8,G1148="",G1148=0)),1,IF(AND(F1148&gt;Parámetros!$B$8,F1148&lt;=Parámetros!$D$8,OR(Listas!G1148&gt;Parámetros!$B$8,G1148="",G1148=0)),1,0)))</f>
        <v>1</v>
      </c>
      <c r="J1148" s="113">
        <f>IF(H1148=1,
IF(AND(OR(F1148=0,F1148=""),OR(G1148=0,G1148="")),Parámetros!$D$5-Parámetros!$B$5+1,
IF(AND(OR(F1148&lt;=Parámetros!$B$5,F1148=0,F1148=""),OR(G1148&gt;Parámetros!$D$5,G1148="",G1148=0)),Parámetros!$D$5-Parámetros!$B$5+1,
IF(AND(OR(F1148&lt;=Parámetros!$B$5,F1148=0,F1148=""),G1148&lt;=Parámetros!$D$5),IF(OR(G1148="",G1148=0),Parámetros!$D$5-Parámetros!$B$5+1,G1148-Parámetros!$B$5+1),
IF(AND(F1148&gt;Parámetros!$B$5,OR(G1148&gt;Parámetros!$D$5,G1148="",G1148=0)),Parámetros!$D$5-F1148+1,
IF(AND(F1148&gt;Parámetros!$B$5,G1148&lt;=Parámetros!$D$5),G1148-F1148+1))))),0)
-
IF(H1148=1,
COUNTIFS('Selección días no hábiles'!A:A,
IF(OR(F1148=0,F1148="",F1148&lt;Parámetros!$B$5),"&gt;="&amp;Parámetros!$B$5,"&gt;="&amp;Listas!F1148),
'Selección días no hábiles'!A:A,
IF(OR(G1148=0,G1148="",G1148&gt;=Parámetros!$D$5),"&lt;="&amp;Parámetros!$D$5,"&lt;="&amp;Listas!G1148),
'Selección días no hábiles'!C:C,"X"),0)</f>
        <v>43709</v>
      </c>
      <c r="K1148" s="113">
        <f>IF(I1148=1,
IF(AND(OR(F1148=0,F1148=""),OR(G1148=0,G1148="")),Parámetros!$D$8-Parámetros!$B$8+1,
IF(AND(F1148&lt;=Parámetros!$B$8,OR(G1148&gt;Parámetros!$D$8,G1148="",G1148=0)),Parámetros!$D$8-Parámetros!$B$8+1,
IF(AND(F1148&lt;=Parámetros!$B$8,G1148&lt;=Parámetros!$D$8),IF(OR(G1148="",G1148=0),Parámetros!$D$8-Parámetros!$B$8+1,G1148-Parámetros!$B$8+1),
IF(AND(F1148&gt;Parámetros!$B$8,OR(G1148&gt;Parámetros!$D$8,G1148="",G1148=0)),Parámetros!$D$8-F1148+1,
IF(AND(F1148&gt;Parámetros!$B$8,G1148&lt;=Parámetros!$D$8),G1148-F1148+1))))),0)
-
IF(I1148=1,
COUNTIFS('Selección días no hábiles'!A:A,
IF(OR(F1148=0,F1148="",F1148&lt;Parámetros!$B$8),"&gt;="&amp;Parámetros!$B$8,"&gt;="&amp;Listas!F1148),
'Selección días no hábiles'!A:A,
IF(OR(G1148=0,G1148="",G1148&gt;=Parámetros!$D$8),"&lt;="&amp;Parámetros!$D$8,"&lt;="&amp;Listas!G1148),
'Selección días no hábiles'!C:C,"X"),0)</f>
        <v>1</v>
      </c>
    </row>
    <row r="1149" spans="1:11">
      <c r="A1149" s="23"/>
      <c r="B1149" s="152">
        <v>20100908</v>
      </c>
      <c r="C1149" s="153" t="s">
        <v>327</v>
      </c>
      <c r="D1149" s="153" t="s">
        <v>2261</v>
      </c>
      <c r="E1149" s="154" t="s">
        <v>227</v>
      </c>
      <c r="F1149" s="146">
        <v>0</v>
      </c>
      <c r="G1149" s="146">
        <v>0</v>
      </c>
      <c r="H1149" s="113">
        <f>+IF(AND(OR(F1149="",F1149=0),OR(G1149="",G1149=0)),1,IF(AND(OR(F1149&lt;=Parámetros!$B$5,F1149=0,F1149=""),OR(G1149&gt;Parámetros!$B$5,G1149="",G1149=0)),1,IF(AND(F1149&gt;Parámetros!$B$5,F1149&lt;=Parámetros!$D$5,OR(Listas!G1149&gt;Parámetros!$B$5,G1149="",G1149=0)),1,0)))</f>
        <v>1</v>
      </c>
      <c r="I1149" s="113">
        <f>+IF(AND(OR(F1149="",F1149=0),OR(G1149="",G1149=0)),1,IF(AND(OR(F1149&lt;=Parámetros!$B$8,F1149=0,F1149=""),OR(G1149&gt;Parámetros!$B$8,G1149="",G1149=0)),1,IF(AND(F1149&gt;Parámetros!$B$8,F1149&lt;=Parámetros!$D$8,OR(Listas!G1149&gt;Parámetros!$B$8,G1149="",G1149=0)),1,0)))</f>
        <v>1</v>
      </c>
      <c r="J1149" s="113">
        <f>IF(H1149=1,
IF(AND(OR(F1149=0,F1149=""),OR(G1149=0,G1149="")),Parámetros!$D$5-Parámetros!$B$5+1,
IF(AND(OR(F1149&lt;=Parámetros!$B$5,F1149=0,F1149=""),OR(G1149&gt;Parámetros!$D$5,G1149="",G1149=0)),Parámetros!$D$5-Parámetros!$B$5+1,
IF(AND(OR(F1149&lt;=Parámetros!$B$5,F1149=0,F1149=""),G1149&lt;=Parámetros!$D$5),IF(OR(G1149="",G1149=0),Parámetros!$D$5-Parámetros!$B$5+1,G1149-Parámetros!$B$5+1),
IF(AND(F1149&gt;Parámetros!$B$5,OR(G1149&gt;Parámetros!$D$5,G1149="",G1149=0)),Parámetros!$D$5-F1149+1,
IF(AND(F1149&gt;Parámetros!$B$5,G1149&lt;=Parámetros!$D$5),G1149-F1149+1))))),0)
-
IF(H1149=1,
COUNTIFS('Selección días no hábiles'!A:A,
IF(OR(F1149=0,F1149="",F1149&lt;Parámetros!$B$5),"&gt;="&amp;Parámetros!$B$5,"&gt;="&amp;Listas!F1149),
'Selección días no hábiles'!A:A,
IF(OR(G1149=0,G1149="",G1149&gt;=Parámetros!$D$5),"&lt;="&amp;Parámetros!$D$5,"&lt;="&amp;Listas!G1149),
'Selección días no hábiles'!C:C,"X"),0)</f>
        <v>43709</v>
      </c>
      <c r="K1149" s="113">
        <f>IF(I1149=1,
IF(AND(OR(F1149=0,F1149=""),OR(G1149=0,G1149="")),Parámetros!$D$8-Parámetros!$B$8+1,
IF(AND(F1149&lt;=Parámetros!$B$8,OR(G1149&gt;Parámetros!$D$8,G1149="",G1149=0)),Parámetros!$D$8-Parámetros!$B$8+1,
IF(AND(F1149&lt;=Parámetros!$B$8,G1149&lt;=Parámetros!$D$8),IF(OR(G1149="",G1149=0),Parámetros!$D$8-Parámetros!$B$8+1,G1149-Parámetros!$B$8+1),
IF(AND(F1149&gt;Parámetros!$B$8,OR(G1149&gt;Parámetros!$D$8,G1149="",G1149=0)),Parámetros!$D$8-F1149+1,
IF(AND(F1149&gt;Parámetros!$B$8,G1149&lt;=Parámetros!$D$8),G1149-F1149+1))))),0)
-
IF(I1149=1,
COUNTIFS('Selección días no hábiles'!A:A,
IF(OR(F1149=0,F1149="",F1149&lt;Parámetros!$B$8),"&gt;="&amp;Parámetros!$B$8,"&gt;="&amp;Listas!F1149),
'Selección días no hábiles'!A:A,
IF(OR(G1149=0,G1149="",G1149&gt;=Parámetros!$D$8),"&lt;="&amp;Parámetros!$D$8,"&lt;="&amp;Listas!G1149),
'Selección días no hábiles'!C:C,"X"),0)</f>
        <v>1</v>
      </c>
    </row>
    <row r="1150" spans="1:11">
      <c r="A1150" s="23"/>
      <c r="B1150" s="152">
        <v>20806272</v>
      </c>
      <c r="C1150" s="153" t="s">
        <v>35</v>
      </c>
      <c r="D1150" s="153" t="s">
        <v>2262</v>
      </c>
      <c r="E1150" s="154" t="s">
        <v>227</v>
      </c>
      <c r="F1150" s="146">
        <v>0</v>
      </c>
      <c r="G1150" s="146">
        <v>0</v>
      </c>
      <c r="H1150" s="113">
        <f>+IF(AND(OR(F1150="",F1150=0),OR(G1150="",G1150=0)),1,IF(AND(OR(F1150&lt;=Parámetros!$B$5,F1150=0,F1150=""),OR(G1150&gt;Parámetros!$B$5,G1150="",G1150=0)),1,IF(AND(F1150&gt;Parámetros!$B$5,F1150&lt;=Parámetros!$D$5,OR(Listas!G1150&gt;Parámetros!$B$5,G1150="",G1150=0)),1,0)))</f>
        <v>1</v>
      </c>
      <c r="I1150" s="113">
        <f>+IF(AND(OR(F1150="",F1150=0),OR(G1150="",G1150=0)),1,IF(AND(OR(F1150&lt;=Parámetros!$B$8,F1150=0,F1150=""),OR(G1150&gt;Parámetros!$B$8,G1150="",G1150=0)),1,IF(AND(F1150&gt;Parámetros!$B$8,F1150&lt;=Parámetros!$D$8,OR(Listas!G1150&gt;Parámetros!$B$8,G1150="",G1150=0)),1,0)))</f>
        <v>1</v>
      </c>
      <c r="J1150" s="113">
        <f>IF(H1150=1,
IF(AND(OR(F1150=0,F1150=""),OR(G1150=0,G1150="")),Parámetros!$D$5-Parámetros!$B$5+1,
IF(AND(OR(F1150&lt;=Parámetros!$B$5,F1150=0,F1150=""),OR(G1150&gt;Parámetros!$D$5,G1150="",G1150=0)),Parámetros!$D$5-Parámetros!$B$5+1,
IF(AND(OR(F1150&lt;=Parámetros!$B$5,F1150=0,F1150=""),G1150&lt;=Parámetros!$D$5),IF(OR(G1150="",G1150=0),Parámetros!$D$5-Parámetros!$B$5+1,G1150-Parámetros!$B$5+1),
IF(AND(F1150&gt;Parámetros!$B$5,OR(G1150&gt;Parámetros!$D$5,G1150="",G1150=0)),Parámetros!$D$5-F1150+1,
IF(AND(F1150&gt;Parámetros!$B$5,G1150&lt;=Parámetros!$D$5),G1150-F1150+1))))),0)
-
IF(H1150=1,
COUNTIFS('Selección días no hábiles'!A:A,
IF(OR(F1150=0,F1150="",F1150&lt;Parámetros!$B$5),"&gt;="&amp;Parámetros!$B$5,"&gt;="&amp;Listas!F1150),
'Selección días no hábiles'!A:A,
IF(OR(G1150=0,G1150="",G1150&gt;=Parámetros!$D$5),"&lt;="&amp;Parámetros!$D$5,"&lt;="&amp;Listas!G1150),
'Selección días no hábiles'!C:C,"X"),0)</f>
        <v>43709</v>
      </c>
      <c r="K1150" s="113">
        <f>IF(I1150=1,
IF(AND(OR(F1150=0,F1150=""),OR(G1150=0,G1150="")),Parámetros!$D$8-Parámetros!$B$8+1,
IF(AND(F1150&lt;=Parámetros!$B$8,OR(G1150&gt;Parámetros!$D$8,G1150="",G1150=0)),Parámetros!$D$8-Parámetros!$B$8+1,
IF(AND(F1150&lt;=Parámetros!$B$8,G1150&lt;=Parámetros!$D$8),IF(OR(G1150="",G1150=0),Parámetros!$D$8-Parámetros!$B$8+1,G1150-Parámetros!$B$8+1),
IF(AND(F1150&gt;Parámetros!$B$8,OR(G1150&gt;Parámetros!$D$8,G1150="",G1150=0)),Parámetros!$D$8-F1150+1,
IF(AND(F1150&gt;Parámetros!$B$8,G1150&lt;=Parámetros!$D$8),G1150-F1150+1))))),0)
-
IF(I1150=1,
COUNTIFS('Selección días no hábiles'!A:A,
IF(OR(F1150=0,F1150="",F1150&lt;Parámetros!$B$8),"&gt;="&amp;Parámetros!$B$8,"&gt;="&amp;Listas!F1150),
'Selección días no hábiles'!A:A,
IF(OR(G1150=0,G1150="",G1150&gt;=Parámetros!$D$8),"&lt;="&amp;Parámetros!$D$8,"&lt;="&amp;Listas!G1150),
'Selección días no hábiles'!C:C,"X"),0)</f>
        <v>1</v>
      </c>
    </row>
    <row r="1151" spans="1:11">
      <c r="A1151" s="23"/>
      <c r="B1151" s="152">
        <v>32371343</v>
      </c>
      <c r="C1151" s="153" t="s">
        <v>1249</v>
      </c>
      <c r="D1151" s="153" t="s">
        <v>1625</v>
      </c>
      <c r="E1151" s="154" t="s">
        <v>227</v>
      </c>
      <c r="F1151" s="146">
        <v>0</v>
      </c>
      <c r="G1151" s="146">
        <v>0</v>
      </c>
      <c r="H1151" s="113">
        <f>+IF(AND(OR(F1151="",F1151=0),OR(G1151="",G1151=0)),1,IF(AND(OR(F1151&lt;=Parámetros!$B$5,F1151=0,F1151=""),OR(G1151&gt;Parámetros!$B$5,G1151="",G1151=0)),1,IF(AND(F1151&gt;Parámetros!$B$5,F1151&lt;=Parámetros!$D$5,OR(Listas!G1151&gt;Parámetros!$B$5,G1151="",G1151=0)),1,0)))</f>
        <v>1</v>
      </c>
      <c r="I1151" s="113">
        <f>+IF(AND(OR(F1151="",F1151=0),OR(G1151="",G1151=0)),1,IF(AND(OR(F1151&lt;=Parámetros!$B$8,F1151=0,F1151=""),OR(G1151&gt;Parámetros!$B$8,G1151="",G1151=0)),1,IF(AND(F1151&gt;Parámetros!$B$8,F1151&lt;=Parámetros!$D$8,OR(Listas!G1151&gt;Parámetros!$B$8,G1151="",G1151=0)),1,0)))</f>
        <v>1</v>
      </c>
      <c r="J1151" s="113">
        <f>IF(H1151=1,
IF(AND(OR(F1151=0,F1151=""),OR(G1151=0,G1151="")),Parámetros!$D$5-Parámetros!$B$5+1,
IF(AND(OR(F1151&lt;=Parámetros!$B$5,F1151=0,F1151=""),OR(G1151&gt;Parámetros!$D$5,G1151="",G1151=0)),Parámetros!$D$5-Parámetros!$B$5+1,
IF(AND(OR(F1151&lt;=Parámetros!$B$5,F1151=0,F1151=""),G1151&lt;=Parámetros!$D$5),IF(OR(G1151="",G1151=0),Parámetros!$D$5-Parámetros!$B$5+1,G1151-Parámetros!$B$5+1),
IF(AND(F1151&gt;Parámetros!$B$5,OR(G1151&gt;Parámetros!$D$5,G1151="",G1151=0)),Parámetros!$D$5-F1151+1,
IF(AND(F1151&gt;Parámetros!$B$5,G1151&lt;=Parámetros!$D$5),G1151-F1151+1))))),0)
-
IF(H1151=1,
COUNTIFS('Selección días no hábiles'!A:A,
IF(OR(F1151=0,F1151="",F1151&lt;Parámetros!$B$5),"&gt;="&amp;Parámetros!$B$5,"&gt;="&amp;Listas!F1151),
'Selección días no hábiles'!A:A,
IF(OR(G1151=0,G1151="",G1151&gt;=Parámetros!$D$5),"&lt;="&amp;Parámetros!$D$5,"&lt;="&amp;Listas!G1151),
'Selección días no hábiles'!C:C,"X"),0)</f>
        <v>43709</v>
      </c>
      <c r="K1151" s="113">
        <f>IF(I1151=1,
IF(AND(OR(F1151=0,F1151=""),OR(G1151=0,G1151="")),Parámetros!$D$8-Parámetros!$B$8+1,
IF(AND(F1151&lt;=Parámetros!$B$8,OR(G1151&gt;Parámetros!$D$8,G1151="",G1151=0)),Parámetros!$D$8-Parámetros!$B$8+1,
IF(AND(F1151&lt;=Parámetros!$B$8,G1151&lt;=Parámetros!$D$8),IF(OR(G1151="",G1151=0),Parámetros!$D$8-Parámetros!$B$8+1,G1151-Parámetros!$B$8+1),
IF(AND(F1151&gt;Parámetros!$B$8,OR(G1151&gt;Parámetros!$D$8,G1151="",G1151=0)),Parámetros!$D$8-F1151+1,
IF(AND(F1151&gt;Parámetros!$B$8,G1151&lt;=Parámetros!$D$8),G1151-F1151+1))))),0)
-
IF(I1151=1,
COUNTIFS('Selección días no hábiles'!A:A,
IF(OR(F1151=0,F1151="",F1151&lt;Parámetros!$B$8),"&gt;="&amp;Parámetros!$B$8,"&gt;="&amp;Listas!F1151),
'Selección días no hábiles'!A:A,
IF(OR(G1151=0,G1151="",G1151&gt;=Parámetros!$D$8),"&lt;="&amp;Parámetros!$D$8,"&lt;="&amp;Listas!G1151),
'Selección días no hábiles'!C:C,"X"),0)</f>
        <v>1</v>
      </c>
    </row>
    <row r="1152" spans="1:11">
      <c r="A1152" s="23"/>
      <c r="B1152" s="152">
        <v>31027839</v>
      </c>
      <c r="C1152" s="153" t="s">
        <v>1250</v>
      </c>
      <c r="D1152" s="153" t="s">
        <v>2263</v>
      </c>
      <c r="E1152" s="154" t="s">
        <v>227</v>
      </c>
      <c r="F1152" s="146">
        <v>0</v>
      </c>
      <c r="G1152" s="146">
        <v>0</v>
      </c>
      <c r="H1152" s="113">
        <f>+IF(AND(OR(F1152="",F1152=0),OR(G1152="",G1152=0)),1,IF(AND(OR(F1152&lt;=Parámetros!$B$5,F1152=0,F1152=""),OR(G1152&gt;Parámetros!$B$5,G1152="",G1152=0)),1,IF(AND(F1152&gt;Parámetros!$B$5,F1152&lt;=Parámetros!$D$5,OR(Listas!G1152&gt;Parámetros!$B$5,G1152="",G1152=0)),1,0)))</f>
        <v>1</v>
      </c>
      <c r="I1152" s="113">
        <f>+IF(AND(OR(F1152="",F1152=0),OR(G1152="",G1152=0)),1,IF(AND(OR(F1152&lt;=Parámetros!$B$8,F1152=0,F1152=""),OR(G1152&gt;Parámetros!$B$8,G1152="",G1152=0)),1,IF(AND(F1152&gt;Parámetros!$B$8,F1152&lt;=Parámetros!$D$8,OR(Listas!G1152&gt;Parámetros!$B$8,G1152="",G1152=0)),1,0)))</f>
        <v>1</v>
      </c>
      <c r="J1152" s="113">
        <f>IF(H1152=1,
IF(AND(OR(F1152=0,F1152=""),OR(G1152=0,G1152="")),Parámetros!$D$5-Parámetros!$B$5+1,
IF(AND(OR(F1152&lt;=Parámetros!$B$5,F1152=0,F1152=""),OR(G1152&gt;Parámetros!$D$5,G1152="",G1152=0)),Parámetros!$D$5-Parámetros!$B$5+1,
IF(AND(OR(F1152&lt;=Parámetros!$B$5,F1152=0,F1152=""),G1152&lt;=Parámetros!$D$5),IF(OR(G1152="",G1152=0),Parámetros!$D$5-Parámetros!$B$5+1,G1152-Parámetros!$B$5+1),
IF(AND(F1152&gt;Parámetros!$B$5,OR(G1152&gt;Parámetros!$D$5,G1152="",G1152=0)),Parámetros!$D$5-F1152+1,
IF(AND(F1152&gt;Parámetros!$B$5,G1152&lt;=Parámetros!$D$5),G1152-F1152+1))))),0)
-
IF(H1152=1,
COUNTIFS('Selección días no hábiles'!A:A,
IF(OR(F1152=0,F1152="",F1152&lt;Parámetros!$B$5),"&gt;="&amp;Parámetros!$B$5,"&gt;="&amp;Listas!F1152),
'Selección días no hábiles'!A:A,
IF(OR(G1152=0,G1152="",G1152&gt;=Parámetros!$D$5),"&lt;="&amp;Parámetros!$D$5,"&lt;="&amp;Listas!G1152),
'Selección días no hábiles'!C:C,"X"),0)</f>
        <v>43709</v>
      </c>
      <c r="K1152" s="113">
        <f>IF(I1152=1,
IF(AND(OR(F1152=0,F1152=""),OR(G1152=0,G1152="")),Parámetros!$D$8-Parámetros!$B$8+1,
IF(AND(F1152&lt;=Parámetros!$B$8,OR(G1152&gt;Parámetros!$D$8,G1152="",G1152=0)),Parámetros!$D$8-Parámetros!$B$8+1,
IF(AND(F1152&lt;=Parámetros!$B$8,G1152&lt;=Parámetros!$D$8),IF(OR(G1152="",G1152=0),Parámetros!$D$8-Parámetros!$B$8+1,G1152-Parámetros!$B$8+1),
IF(AND(F1152&gt;Parámetros!$B$8,OR(G1152&gt;Parámetros!$D$8,G1152="",G1152=0)),Parámetros!$D$8-F1152+1,
IF(AND(F1152&gt;Parámetros!$B$8,G1152&lt;=Parámetros!$D$8),G1152-F1152+1))))),0)
-
IF(I1152=1,
COUNTIFS('Selección días no hábiles'!A:A,
IF(OR(F1152=0,F1152="",F1152&lt;Parámetros!$B$8),"&gt;="&amp;Parámetros!$B$8,"&gt;="&amp;Listas!F1152),
'Selección días no hábiles'!A:A,
IF(OR(G1152=0,G1152="",G1152&gt;=Parámetros!$D$8),"&lt;="&amp;Parámetros!$D$8,"&lt;="&amp;Listas!G1152),
'Selección días no hábiles'!C:C,"X"),0)</f>
        <v>1</v>
      </c>
    </row>
    <row r="1153" spans="1:11">
      <c r="A1153" s="23"/>
      <c r="B1153" s="152">
        <v>35708236</v>
      </c>
      <c r="C1153" s="153" t="s">
        <v>1251</v>
      </c>
      <c r="D1153" s="153" t="s">
        <v>2232</v>
      </c>
      <c r="E1153" s="154" t="s">
        <v>227</v>
      </c>
      <c r="F1153" s="146">
        <v>0</v>
      </c>
      <c r="G1153" s="146">
        <v>0</v>
      </c>
      <c r="H1153" s="113">
        <f>+IF(AND(OR(F1153="",F1153=0),OR(G1153="",G1153=0)),1,IF(AND(OR(F1153&lt;=Parámetros!$B$5,F1153=0,F1153=""),OR(G1153&gt;Parámetros!$B$5,G1153="",G1153=0)),1,IF(AND(F1153&gt;Parámetros!$B$5,F1153&lt;=Parámetros!$D$5,OR(Listas!G1153&gt;Parámetros!$B$5,G1153="",G1153=0)),1,0)))</f>
        <v>1</v>
      </c>
      <c r="I1153" s="113">
        <f>+IF(AND(OR(F1153="",F1153=0),OR(G1153="",G1153=0)),1,IF(AND(OR(F1153&lt;=Parámetros!$B$8,F1153=0,F1153=""),OR(G1153&gt;Parámetros!$B$8,G1153="",G1153=0)),1,IF(AND(F1153&gt;Parámetros!$B$8,F1153&lt;=Parámetros!$D$8,OR(Listas!G1153&gt;Parámetros!$B$8,G1153="",G1153=0)),1,0)))</f>
        <v>1</v>
      </c>
      <c r="J1153" s="113">
        <f>IF(H1153=1,
IF(AND(OR(F1153=0,F1153=""),OR(G1153=0,G1153="")),Parámetros!$D$5-Parámetros!$B$5+1,
IF(AND(OR(F1153&lt;=Parámetros!$B$5,F1153=0,F1153=""),OR(G1153&gt;Parámetros!$D$5,G1153="",G1153=0)),Parámetros!$D$5-Parámetros!$B$5+1,
IF(AND(OR(F1153&lt;=Parámetros!$B$5,F1153=0,F1153=""),G1153&lt;=Parámetros!$D$5),IF(OR(G1153="",G1153=0),Parámetros!$D$5-Parámetros!$B$5+1,G1153-Parámetros!$B$5+1),
IF(AND(F1153&gt;Parámetros!$B$5,OR(G1153&gt;Parámetros!$D$5,G1153="",G1153=0)),Parámetros!$D$5-F1153+1,
IF(AND(F1153&gt;Parámetros!$B$5,G1153&lt;=Parámetros!$D$5),G1153-F1153+1))))),0)
-
IF(H1153=1,
COUNTIFS('Selección días no hábiles'!A:A,
IF(OR(F1153=0,F1153="",F1153&lt;Parámetros!$B$5),"&gt;="&amp;Parámetros!$B$5,"&gt;="&amp;Listas!F1153),
'Selección días no hábiles'!A:A,
IF(OR(G1153=0,G1153="",G1153&gt;=Parámetros!$D$5),"&lt;="&amp;Parámetros!$D$5,"&lt;="&amp;Listas!G1153),
'Selección días no hábiles'!C:C,"X"),0)</f>
        <v>43709</v>
      </c>
      <c r="K1153" s="113">
        <f>IF(I1153=1,
IF(AND(OR(F1153=0,F1153=""),OR(G1153=0,G1153="")),Parámetros!$D$8-Parámetros!$B$8+1,
IF(AND(F1153&lt;=Parámetros!$B$8,OR(G1153&gt;Parámetros!$D$8,G1153="",G1153=0)),Parámetros!$D$8-Parámetros!$B$8+1,
IF(AND(F1153&lt;=Parámetros!$B$8,G1153&lt;=Parámetros!$D$8),IF(OR(G1153="",G1153=0),Parámetros!$D$8-Parámetros!$B$8+1,G1153-Parámetros!$B$8+1),
IF(AND(F1153&gt;Parámetros!$B$8,OR(G1153&gt;Parámetros!$D$8,G1153="",G1153=0)),Parámetros!$D$8-F1153+1,
IF(AND(F1153&gt;Parámetros!$B$8,G1153&lt;=Parámetros!$D$8),G1153-F1153+1))))),0)
-
IF(I1153=1,
COUNTIFS('Selección días no hábiles'!A:A,
IF(OR(F1153=0,F1153="",F1153&lt;Parámetros!$B$8),"&gt;="&amp;Parámetros!$B$8,"&gt;="&amp;Listas!F1153),
'Selección días no hábiles'!A:A,
IF(OR(G1153=0,G1153="",G1153&gt;=Parámetros!$D$8),"&lt;="&amp;Parámetros!$D$8,"&lt;="&amp;Listas!G1153),
'Selección días no hábiles'!C:C,"X"),0)</f>
        <v>1</v>
      </c>
    </row>
    <row r="1154" spans="1:11">
      <c r="A1154" s="23"/>
      <c r="B1154" s="152">
        <v>24943566</v>
      </c>
      <c r="C1154" s="153" t="s">
        <v>1252</v>
      </c>
      <c r="D1154" s="153" t="s">
        <v>2264</v>
      </c>
      <c r="E1154" s="154" t="s">
        <v>227</v>
      </c>
      <c r="F1154" s="146">
        <v>0</v>
      </c>
      <c r="G1154" s="146">
        <v>0</v>
      </c>
      <c r="H1154" s="113">
        <f>+IF(AND(OR(F1154="",F1154=0),OR(G1154="",G1154=0)),1,IF(AND(OR(F1154&lt;=Parámetros!$B$5,F1154=0,F1154=""),OR(G1154&gt;Parámetros!$B$5,G1154="",G1154=0)),1,IF(AND(F1154&gt;Parámetros!$B$5,F1154&lt;=Parámetros!$D$5,OR(Listas!G1154&gt;Parámetros!$B$5,G1154="",G1154=0)),1,0)))</f>
        <v>1</v>
      </c>
      <c r="I1154" s="113">
        <f>+IF(AND(OR(F1154="",F1154=0),OR(G1154="",G1154=0)),1,IF(AND(OR(F1154&lt;=Parámetros!$B$8,F1154=0,F1154=""),OR(G1154&gt;Parámetros!$B$8,G1154="",G1154=0)),1,IF(AND(F1154&gt;Parámetros!$B$8,F1154&lt;=Parámetros!$D$8,OR(Listas!G1154&gt;Parámetros!$B$8,G1154="",G1154=0)),1,0)))</f>
        <v>1</v>
      </c>
      <c r="J1154" s="113">
        <f>IF(H1154=1,
IF(AND(OR(F1154=0,F1154=""),OR(G1154=0,G1154="")),Parámetros!$D$5-Parámetros!$B$5+1,
IF(AND(OR(F1154&lt;=Parámetros!$B$5,F1154=0,F1154=""),OR(G1154&gt;Parámetros!$D$5,G1154="",G1154=0)),Parámetros!$D$5-Parámetros!$B$5+1,
IF(AND(OR(F1154&lt;=Parámetros!$B$5,F1154=0,F1154=""),G1154&lt;=Parámetros!$D$5),IF(OR(G1154="",G1154=0),Parámetros!$D$5-Parámetros!$B$5+1,G1154-Parámetros!$B$5+1),
IF(AND(F1154&gt;Parámetros!$B$5,OR(G1154&gt;Parámetros!$D$5,G1154="",G1154=0)),Parámetros!$D$5-F1154+1,
IF(AND(F1154&gt;Parámetros!$B$5,G1154&lt;=Parámetros!$D$5),G1154-F1154+1))))),0)
-
IF(H1154=1,
COUNTIFS('Selección días no hábiles'!A:A,
IF(OR(F1154=0,F1154="",F1154&lt;Parámetros!$B$5),"&gt;="&amp;Parámetros!$B$5,"&gt;="&amp;Listas!F1154),
'Selección días no hábiles'!A:A,
IF(OR(G1154=0,G1154="",G1154&gt;=Parámetros!$D$5),"&lt;="&amp;Parámetros!$D$5,"&lt;="&amp;Listas!G1154),
'Selección días no hábiles'!C:C,"X"),0)</f>
        <v>43709</v>
      </c>
      <c r="K1154" s="113">
        <f>IF(I1154=1,
IF(AND(OR(F1154=0,F1154=""),OR(G1154=0,G1154="")),Parámetros!$D$8-Parámetros!$B$8+1,
IF(AND(F1154&lt;=Parámetros!$B$8,OR(G1154&gt;Parámetros!$D$8,G1154="",G1154=0)),Parámetros!$D$8-Parámetros!$B$8+1,
IF(AND(F1154&lt;=Parámetros!$B$8,G1154&lt;=Parámetros!$D$8),IF(OR(G1154="",G1154=0),Parámetros!$D$8-Parámetros!$B$8+1,G1154-Parámetros!$B$8+1),
IF(AND(F1154&gt;Parámetros!$B$8,OR(G1154&gt;Parámetros!$D$8,G1154="",G1154=0)),Parámetros!$D$8-F1154+1,
IF(AND(F1154&gt;Parámetros!$B$8,G1154&lt;=Parámetros!$D$8),G1154-F1154+1))))),0)
-
IF(I1154=1,
COUNTIFS('Selección días no hábiles'!A:A,
IF(OR(F1154=0,F1154="",F1154&lt;Parámetros!$B$8),"&gt;="&amp;Parámetros!$B$8,"&gt;="&amp;Listas!F1154),
'Selección días no hábiles'!A:A,
IF(OR(G1154=0,G1154="",G1154&gt;=Parámetros!$D$8),"&lt;="&amp;Parámetros!$D$8,"&lt;="&amp;Listas!G1154),
'Selección días no hábiles'!C:C,"X"),0)</f>
        <v>1</v>
      </c>
    </row>
    <row r="1155" spans="1:11">
      <c r="A1155" s="23"/>
      <c r="B1155" s="152">
        <v>26808933</v>
      </c>
      <c r="C1155" s="153" t="s">
        <v>1253</v>
      </c>
      <c r="D1155" s="153" t="s">
        <v>2265</v>
      </c>
      <c r="E1155" s="154" t="s">
        <v>227</v>
      </c>
      <c r="F1155" s="146">
        <v>0</v>
      </c>
      <c r="G1155" s="146">
        <v>0</v>
      </c>
      <c r="H1155" s="113">
        <f>+IF(AND(OR(F1155="",F1155=0),OR(G1155="",G1155=0)),1,IF(AND(OR(F1155&lt;=Parámetros!$B$5,F1155=0,F1155=""),OR(G1155&gt;Parámetros!$B$5,G1155="",G1155=0)),1,IF(AND(F1155&gt;Parámetros!$B$5,F1155&lt;=Parámetros!$D$5,OR(Listas!G1155&gt;Parámetros!$B$5,G1155="",G1155=0)),1,0)))</f>
        <v>1</v>
      </c>
      <c r="I1155" s="113">
        <f>+IF(AND(OR(F1155="",F1155=0),OR(G1155="",G1155=0)),1,IF(AND(OR(F1155&lt;=Parámetros!$B$8,F1155=0,F1155=""),OR(G1155&gt;Parámetros!$B$8,G1155="",G1155=0)),1,IF(AND(F1155&gt;Parámetros!$B$8,F1155&lt;=Parámetros!$D$8,OR(Listas!G1155&gt;Parámetros!$B$8,G1155="",G1155=0)),1,0)))</f>
        <v>1</v>
      </c>
      <c r="J1155" s="113">
        <f>IF(H1155=1,
IF(AND(OR(F1155=0,F1155=""),OR(G1155=0,G1155="")),Parámetros!$D$5-Parámetros!$B$5+1,
IF(AND(OR(F1155&lt;=Parámetros!$B$5,F1155=0,F1155=""),OR(G1155&gt;Parámetros!$D$5,G1155="",G1155=0)),Parámetros!$D$5-Parámetros!$B$5+1,
IF(AND(OR(F1155&lt;=Parámetros!$B$5,F1155=0,F1155=""),G1155&lt;=Parámetros!$D$5),IF(OR(G1155="",G1155=0),Parámetros!$D$5-Parámetros!$B$5+1,G1155-Parámetros!$B$5+1),
IF(AND(F1155&gt;Parámetros!$B$5,OR(G1155&gt;Parámetros!$D$5,G1155="",G1155=0)),Parámetros!$D$5-F1155+1,
IF(AND(F1155&gt;Parámetros!$B$5,G1155&lt;=Parámetros!$D$5),G1155-F1155+1))))),0)
-
IF(H1155=1,
COUNTIFS('Selección días no hábiles'!A:A,
IF(OR(F1155=0,F1155="",F1155&lt;Parámetros!$B$5),"&gt;="&amp;Parámetros!$B$5,"&gt;="&amp;Listas!F1155),
'Selección días no hábiles'!A:A,
IF(OR(G1155=0,G1155="",G1155&gt;=Parámetros!$D$5),"&lt;="&amp;Parámetros!$D$5,"&lt;="&amp;Listas!G1155),
'Selección días no hábiles'!C:C,"X"),0)</f>
        <v>43709</v>
      </c>
      <c r="K1155" s="113">
        <f>IF(I1155=1,
IF(AND(OR(F1155=0,F1155=""),OR(G1155=0,G1155="")),Parámetros!$D$8-Parámetros!$B$8+1,
IF(AND(F1155&lt;=Parámetros!$B$8,OR(G1155&gt;Parámetros!$D$8,G1155="",G1155=0)),Parámetros!$D$8-Parámetros!$B$8+1,
IF(AND(F1155&lt;=Parámetros!$B$8,G1155&lt;=Parámetros!$D$8),IF(OR(G1155="",G1155=0),Parámetros!$D$8-Parámetros!$B$8+1,G1155-Parámetros!$B$8+1),
IF(AND(F1155&gt;Parámetros!$B$8,OR(G1155&gt;Parámetros!$D$8,G1155="",G1155=0)),Parámetros!$D$8-F1155+1,
IF(AND(F1155&gt;Parámetros!$B$8,G1155&lt;=Parámetros!$D$8),G1155-F1155+1))))),0)
-
IF(I1155=1,
COUNTIFS('Selección días no hábiles'!A:A,
IF(OR(F1155=0,F1155="",F1155&lt;Parámetros!$B$8),"&gt;="&amp;Parámetros!$B$8,"&gt;="&amp;Listas!F1155),
'Selección días no hábiles'!A:A,
IF(OR(G1155=0,G1155="",G1155&gt;=Parámetros!$D$8),"&lt;="&amp;Parámetros!$D$8,"&lt;="&amp;Listas!G1155),
'Selección días no hábiles'!C:C,"X"),0)</f>
        <v>1</v>
      </c>
    </row>
    <row r="1156" spans="1:11">
      <c r="A1156" s="23"/>
      <c r="B1156" s="152">
        <v>23621901</v>
      </c>
      <c r="C1156" s="153" t="s">
        <v>1254</v>
      </c>
      <c r="D1156" s="153" t="s">
        <v>2266</v>
      </c>
      <c r="E1156" s="154" t="s">
        <v>227</v>
      </c>
      <c r="F1156" s="146">
        <v>0</v>
      </c>
      <c r="G1156" s="146">
        <v>0</v>
      </c>
      <c r="H1156" s="113">
        <f>+IF(AND(OR(F1156="",F1156=0),OR(G1156="",G1156=0)),1,IF(AND(OR(F1156&lt;=Parámetros!$B$5,F1156=0,F1156=""),OR(G1156&gt;Parámetros!$B$5,G1156="",G1156=0)),1,IF(AND(F1156&gt;Parámetros!$B$5,F1156&lt;=Parámetros!$D$5,OR(Listas!G1156&gt;Parámetros!$B$5,G1156="",G1156=0)),1,0)))</f>
        <v>1</v>
      </c>
      <c r="I1156" s="113">
        <f>+IF(AND(OR(F1156="",F1156=0),OR(G1156="",G1156=0)),1,IF(AND(OR(F1156&lt;=Parámetros!$B$8,F1156=0,F1156=""),OR(G1156&gt;Parámetros!$B$8,G1156="",G1156=0)),1,IF(AND(F1156&gt;Parámetros!$B$8,F1156&lt;=Parámetros!$D$8,OR(Listas!G1156&gt;Parámetros!$B$8,G1156="",G1156=0)),1,0)))</f>
        <v>1</v>
      </c>
      <c r="J1156" s="113">
        <f>IF(H1156=1,
IF(AND(OR(F1156=0,F1156=""),OR(G1156=0,G1156="")),Parámetros!$D$5-Parámetros!$B$5+1,
IF(AND(OR(F1156&lt;=Parámetros!$B$5,F1156=0,F1156=""),OR(G1156&gt;Parámetros!$D$5,G1156="",G1156=0)),Parámetros!$D$5-Parámetros!$B$5+1,
IF(AND(OR(F1156&lt;=Parámetros!$B$5,F1156=0,F1156=""),G1156&lt;=Parámetros!$D$5),IF(OR(G1156="",G1156=0),Parámetros!$D$5-Parámetros!$B$5+1,G1156-Parámetros!$B$5+1),
IF(AND(F1156&gt;Parámetros!$B$5,OR(G1156&gt;Parámetros!$D$5,G1156="",G1156=0)),Parámetros!$D$5-F1156+1,
IF(AND(F1156&gt;Parámetros!$B$5,G1156&lt;=Parámetros!$D$5),G1156-F1156+1))))),0)
-
IF(H1156=1,
COUNTIFS('Selección días no hábiles'!A:A,
IF(OR(F1156=0,F1156="",F1156&lt;Parámetros!$B$5),"&gt;="&amp;Parámetros!$B$5,"&gt;="&amp;Listas!F1156),
'Selección días no hábiles'!A:A,
IF(OR(G1156=0,G1156="",G1156&gt;=Parámetros!$D$5),"&lt;="&amp;Parámetros!$D$5,"&lt;="&amp;Listas!G1156),
'Selección días no hábiles'!C:C,"X"),0)</f>
        <v>43709</v>
      </c>
      <c r="K1156" s="113">
        <f>IF(I1156=1,
IF(AND(OR(F1156=0,F1156=""),OR(G1156=0,G1156="")),Parámetros!$D$8-Parámetros!$B$8+1,
IF(AND(F1156&lt;=Parámetros!$B$8,OR(G1156&gt;Parámetros!$D$8,G1156="",G1156=0)),Parámetros!$D$8-Parámetros!$B$8+1,
IF(AND(F1156&lt;=Parámetros!$B$8,G1156&lt;=Parámetros!$D$8),IF(OR(G1156="",G1156=0),Parámetros!$D$8-Parámetros!$B$8+1,G1156-Parámetros!$B$8+1),
IF(AND(F1156&gt;Parámetros!$B$8,OR(G1156&gt;Parámetros!$D$8,G1156="",G1156=0)),Parámetros!$D$8-F1156+1,
IF(AND(F1156&gt;Parámetros!$B$8,G1156&lt;=Parámetros!$D$8),G1156-F1156+1))))),0)
-
IF(I1156=1,
COUNTIFS('Selección días no hábiles'!A:A,
IF(OR(F1156=0,F1156="",F1156&lt;Parámetros!$B$8),"&gt;="&amp;Parámetros!$B$8,"&gt;="&amp;Listas!F1156),
'Selección días no hábiles'!A:A,
IF(OR(G1156=0,G1156="",G1156&gt;=Parámetros!$D$8),"&lt;="&amp;Parámetros!$D$8,"&lt;="&amp;Listas!G1156),
'Selección días no hábiles'!C:C,"X"),0)</f>
        <v>1</v>
      </c>
    </row>
    <row r="1157" spans="1:11">
      <c r="A1157" s="23"/>
      <c r="B1157" s="152">
        <v>26889700</v>
      </c>
      <c r="C1157" s="153" t="s">
        <v>1255</v>
      </c>
      <c r="D1157" s="153" t="s">
        <v>1636</v>
      </c>
      <c r="E1157" s="154" t="s">
        <v>227</v>
      </c>
      <c r="F1157" s="146">
        <v>0</v>
      </c>
      <c r="G1157" s="146">
        <v>0</v>
      </c>
      <c r="H1157" s="113">
        <f>+IF(AND(OR(F1157="",F1157=0),OR(G1157="",G1157=0)),1,IF(AND(OR(F1157&lt;=Parámetros!$B$5,F1157=0,F1157=""),OR(G1157&gt;Parámetros!$B$5,G1157="",G1157=0)),1,IF(AND(F1157&gt;Parámetros!$B$5,F1157&lt;=Parámetros!$D$5,OR(Listas!G1157&gt;Parámetros!$B$5,G1157="",G1157=0)),1,0)))</f>
        <v>1</v>
      </c>
      <c r="I1157" s="113">
        <f>+IF(AND(OR(F1157="",F1157=0),OR(G1157="",G1157=0)),1,IF(AND(OR(F1157&lt;=Parámetros!$B$8,F1157=0,F1157=""),OR(G1157&gt;Parámetros!$B$8,G1157="",G1157=0)),1,IF(AND(F1157&gt;Parámetros!$B$8,F1157&lt;=Parámetros!$D$8,OR(Listas!G1157&gt;Parámetros!$B$8,G1157="",G1157=0)),1,0)))</f>
        <v>1</v>
      </c>
      <c r="J1157" s="113">
        <f>IF(H1157=1,
IF(AND(OR(F1157=0,F1157=""),OR(G1157=0,G1157="")),Parámetros!$D$5-Parámetros!$B$5+1,
IF(AND(OR(F1157&lt;=Parámetros!$B$5,F1157=0,F1157=""),OR(G1157&gt;Parámetros!$D$5,G1157="",G1157=0)),Parámetros!$D$5-Parámetros!$B$5+1,
IF(AND(OR(F1157&lt;=Parámetros!$B$5,F1157=0,F1157=""),G1157&lt;=Parámetros!$D$5),IF(OR(G1157="",G1157=0),Parámetros!$D$5-Parámetros!$B$5+1,G1157-Parámetros!$B$5+1),
IF(AND(F1157&gt;Parámetros!$B$5,OR(G1157&gt;Parámetros!$D$5,G1157="",G1157=0)),Parámetros!$D$5-F1157+1,
IF(AND(F1157&gt;Parámetros!$B$5,G1157&lt;=Parámetros!$D$5),G1157-F1157+1))))),0)
-
IF(H1157=1,
COUNTIFS('Selección días no hábiles'!A:A,
IF(OR(F1157=0,F1157="",F1157&lt;Parámetros!$B$5),"&gt;="&amp;Parámetros!$B$5,"&gt;="&amp;Listas!F1157),
'Selección días no hábiles'!A:A,
IF(OR(G1157=0,G1157="",G1157&gt;=Parámetros!$D$5),"&lt;="&amp;Parámetros!$D$5,"&lt;="&amp;Listas!G1157),
'Selección días no hábiles'!C:C,"X"),0)</f>
        <v>43709</v>
      </c>
      <c r="K1157" s="113">
        <f>IF(I1157=1,
IF(AND(OR(F1157=0,F1157=""),OR(G1157=0,G1157="")),Parámetros!$D$8-Parámetros!$B$8+1,
IF(AND(F1157&lt;=Parámetros!$B$8,OR(G1157&gt;Parámetros!$D$8,G1157="",G1157=0)),Parámetros!$D$8-Parámetros!$B$8+1,
IF(AND(F1157&lt;=Parámetros!$B$8,G1157&lt;=Parámetros!$D$8),IF(OR(G1157="",G1157=0),Parámetros!$D$8-Parámetros!$B$8+1,G1157-Parámetros!$B$8+1),
IF(AND(F1157&gt;Parámetros!$B$8,OR(G1157&gt;Parámetros!$D$8,G1157="",G1157=0)),Parámetros!$D$8-F1157+1,
IF(AND(F1157&gt;Parámetros!$B$8,G1157&lt;=Parámetros!$D$8),G1157-F1157+1))))),0)
-
IF(I1157=1,
COUNTIFS('Selección días no hábiles'!A:A,
IF(OR(F1157=0,F1157="",F1157&lt;Parámetros!$B$8),"&gt;="&amp;Parámetros!$B$8,"&gt;="&amp;Listas!F1157),
'Selección días no hábiles'!A:A,
IF(OR(G1157=0,G1157="",G1157&gt;=Parámetros!$D$8),"&lt;="&amp;Parámetros!$D$8,"&lt;="&amp;Listas!G1157),
'Selección días no hábiles'!C:C,"X"),0)</f>
        <v>1</v>
      </c>
    </row>
    <row r="1158" spans="1:11">
      <c r="A1158" s="23"/>
      <c r="B1158" s="152">
        <v>29477757</v>
      </c>
      <c r="C1158" s="153" t="s">
        <v>1256</v>
      </c>
      <c r="D1158" s="153" t="s">
        <v>2267</v>
      </c>
      <c r="E1158" s="154" t="s">
        <v>226</v>
      </c>
      <c r="F1158" s="146">
        <v>0</v>
      </c>
      <c r="G1158" s="146">
        <v>0</v>
      </c>
      <c r="H1158" s="113">
        <f>+IF(AND(OR(F1158="",F1158=0),OR(G1158="",G1158=0)),1,IF(AND(OR(F1158&lt;=Parámetros!$B$5,F1158=0,F1158=""),OR(G1158&gt;Parámetros!$B$5,G1158="",G1158=0)),1,IF(AND(F1158&gt;Parámetros!$B$5,F1158&lt;=Parámetros!$D$5,OR(Listas!G1158&gt;Parámetros!$B$5,G1158="",G1158=0)),1,0)))</f>
        <v>1</v>
      </c>
      <c r="I1158" s="113">
        <f>+IF(AND(OR(F1158="",F1158=0),OR(G1158="",G1158=0)),1,IF(AND(OR(F1158&lt;=Parámetros!$B$8,F1158=0,F1158=""),OR(G1158&gt;Parámetros!$B$8,G1158="",G1158=0)),1,IF(AND(F1158&gt;Parámetros!$B$8,F1158&lt;=Parámetros!$D$8,OR(Listas!G1158&gt;Parámetros!$B$8,G1158="",G1158=0)),1,0)))</f>
        <v>1</v>
      </c>
      <c r="J1158" s="113">
        <f>IF(H1158=1,
IF(AND(OR(F1158=0,F1158=""),OR(G1158=0,G1158="")),Parámetros!$D$5-Parámetros!$B$5+1,
IF(AND(OR(F1158&lt;=Parámetros!$B$5,F1158=0,F1158=""),OR(G1158&gt;Parámetros!$D$5,G1158="",G1158=0)),Parámetros!$D$5-Parámetros!$B$5+1,
IF(AND(OR(F1158&lt;=Parámetros!$B$5,F1158=0,F1158=""),G1158&lt;=Parámetros!$D$5),IF(OR(G1158="",G1158=0),Parámetros!$D$5-Parámetros!$B$5+1,G1158-Parámetros!$B$5+1),
IF(AND(F1158&gt;Parámetros!$B$5,OR(G1158&gt;Parámetros!$D$5,G1158="",G1158=0)),Parámetros!$D$5-F1158+1,
IF(AND(F1158&gt;Parámetros!$B$5,G1158&lt;=Parámetros!$D$5),G1158-F1158+1))))),0)
-
IF(H1158=1,
COUNTIFS('Selección días no hábiles'!A:A,
IF(OR(F1158=0,F1158="",F1158&lt;Parámetros!$B$5),"&gt;="&amp;Parámetros!$B$5,"&gt;="&amp;Listas!F1158),
'Selección días no hábiles'!A:A,
IF(OR(G1158=0,G1158="",G1158&gt;=Parámetros!$D$5),"&lt;="&amp;Parámetros!$D$5,"&lt;="&amp;Listas!G1158),
'Selección días no hábiles'!C:C,"X"),0)</f>
        <v>43709</v>
      </c>
      <c r="K1158" s="113">
        <f>IF(I1158=1,
IF(AND(OR(F1158=0,F1158=""),OR(G1158=0,G1158="")),Parámetros!$D$8-Parámetros!$B$8+1,
IF(AND(F1158&lt;=Parámetros!$B$8,OR(G1158&gt;Parámetros!$D$8,G1158="",G1158=0)),Parámetros!$D$8-Parámetros!$B$8+1,
IF(AND(F1158&lt;=Parámetros!$B$8,G1158&lt;=Parámetros!$D$8),IF(OR(G1158="",G1158=0),Parámetros!$D$8-Parámetros!$B$8+1,G1158-Parámetros!$B$8+1),
IF(AND(F1158&gt;Parámetros!$B$8,OR(G1158&gt;Parámetros!$D$8,G1158="",G1158=0)),Parámetros!$D$8-F1158+1,
IF(AND(F1158&gt;Parámetros!$B$8,G1158&lt;=Parámetros!$D$8),G1158-F1158+1))))),0)
-
IF(I1158=1,
COUNTIFS('Selección días no hábiles'!A:A,
IF(OR(F1158=0,F1158="",F1158&lt;Parámetros!$B$8),"&gt;="&amp;Parámetros!$B$8,"&gt;="&amp;Listas!F1158),
'Selección días no hábiles'!A:A,
IF(OR(G1158=0,G1158="",G1158&gt;=Parámetros!$D$8),"&lt;="&amp;Parámetros!$D$8,"&lt;="&amp;Listas!G1158),
'Selección días no hábiles'!C:C,"X"),0)</f>
        <v>1</v>
      </c>
    </row>
    <row r="1159" spans="1:11">
      <c r="A1159" s="23"/>
      <c r="B1159" s="152">
        <v>16199546</v>
      </c>
      <c r="C1159" s="153" t="s">
        <v>1257</v>
      </c>
      <c r="D1159" s="153" t="s">
        <v>2268</v>
      </c>
      <c r="E1159" s="154" t="s">
        <v>225</v>
      </c>
      <c r="F1159" s="146">
        <v>0</v>
      </c>
      <c r="G1159" s="146">
        <v>0</v>
      </c>
      <c r="H1159" s="113">
        <f>+IF(AND(OR(F1159="",F1159=0),OR(G1159="",G1159=0)),1,IF(AND(OR(F1159&lt;=Parámetros!$B$5,F1159=0,F1159=""),OR(G1159&gt;Parámetros!$B$5,G1159="",G1159=0)),1,IF(AND(F1159&gt;Parámetros!$B$5,F1159&lt;=Parámetros!$D$5,OR(Listas!G1159&gt;Parámetros!$B$5,G1159="",G1159=0)),1,0)))</f>
        <v>1</v>
      </c>
      <c r="I1159" s="113">
        <f>+IF(AND(OR(F1159="",F1159=0),OR(G1159="",G1159=0)),1,IF(AND(OR(F1159&lt;=Parámetros!$B$8,F1159=0,F1159=""),OR(G1159&gt;Parámetros!$B$8,G1159="",G1159=0)),1,IF(AND(F1159&gt;Parámetros!$B$8,F1159&lt;=Parámetros!$D$8,OR(Listas!G1159&gt;Parámetros!$B$8,G1159="",G1159=0)),1,0)))</f>
        <v>1</v>
      </c>
      <c r="J1159" s="113">
        <f>IF(H1159=1,
IF(AND(OR(F1159=0,F1159=""),OR(G1159=0,G1159="")),Parámetros!$D$5-Parámetros!$B$5+1,
IF(AND(OR(F1159&lt;=Parámetros!$B$5,F1159=0,F1159=""),OR(G1159&gt;Parámetros!$D$5,G1159="",G1159=0)),Parámetros!$D$5-Parámetros!$B$5+1,
IF(AND(OR(F1159&lt;=Parámetros!$B$5,F1159=0,F1159=""),G1159&lt;=Parámetros!$D$5),IF(OR(G1159="",G1159=0),Parámetros!$D$5-Parámetros!$B$5+1,G1159-Parámetros!$B$5+1),
IF(AND(F1159&gt;Parámetros!$B$5,OR(G1159&gt;Parámetros!$D$5,G1159="",G1159=0)),Parámetros!$D$5-F1159+1,
IF(AND(F1159&gt;Parámetros!$B$5,G1159&lt;=Parámetros!$D$5),G1159-F1159+1))))),0)
-
IF(H1159=1,
COUNTIFS('Selección días no hábiles'!A:A,
IF(OR(F1159=0,F1159="",F1159&lt;Parámetros!$B$5),"&gt;="&amp;Parámetros!$B$5,"&gt;="&amp;Listas!F1159),
'Selección días no hábiles'!A:A,
IF(OR(G1159=0,G1159="",G1159&gt;=Parámetros!$D$5),"&lt;="&amp;Parámetros!$D$5,"&lt;="&amp;Listas!G1159),
'Selección días no hábiles'!C:C,"X"),0)</f>
        <v>43709</v>
      </c>
      <c r="K1159" s="113">
        <f>IF(I1159=1,
IF(AND(OR(F1159=0,F1159=""),OR(G1159=0,G1159="")),Parámetros!$D$8-Parámetros!$B$8+1,
IF(AND(F1159&lt;=Parámetros!$B$8,OR(G1159&gt;Parámetros!$D$8,G1159="",G1159=0)),Parámetros!$D$8-Parámetros!$B$8+1,
IF(AND(F1159&lt;=Parámetros!$B$8,G1159&lt;=Parámetros!$D$8),IF(OR(G1159="",G1159=0),Parámetros!$D$8-Parámetros!$B$8+1,G1159-Parámetros!$B$8+1),
IF(AND(F1159&gt;Parámetros!$B$8,OR(G1159&gt;Parámetros!$D$8,G1159="",G1159=0)),Parámetros!$D$8-F1159+1,
IF(AND(F1159&gt;Parámetros!$B$8,G1159&lt;=Parámetros!$D$8),G1159-F1159+1))))),0)
-
IF(I1159=1,
COUNTIFS('Selección días no hábiles'!A:A,
IF(OR(F1159=0,F1159="",F1159&lt;Parámetros!$B$8),"&gt;="&amp;Parámetros!$B$8,"&gt;="&amp;Listas!F1159),
'Selección días no hábiles'!A:A,
IF(OR(G1159=0,G1159="",G1159&gt;=Parámetros!$D$8),"&lt;="&amp;Parámetros!$D$8,"&lt;="&amp;Listas!G1159),
'Selección días no hábiles'!C:C,"X"),0)</f>
        <v>1</v>
      </c>
    </row>
    <row r="1160" spans="1:11">
      <c r="A1160" s="23"/>
      <c r="B1160" s="152">
        <v>28544327</v>
      </c>
      <c r="C1160" s="153" t="s">
        <v>282</v>
      </c>
      <c r="D1160" s="153" t="s">
        <v>2269</v>
      </c>
      <c r="E1160" s="154" t="s">
        <v>224</v>
      </c>
      <c r="F1160" s="146">
        <v>0</v>
      </c>
      <c r="G1160" s="146">
        <v>0</v>
      </c>
      <c r="H1160" s="113">
        <f>+IF(AND(OR(F1160="",F1160=0),OR(G1160="",G1160=0)),1,IF(AND(OR(F1160&lt;=Parámetros!$B$5,F1160=0,F1160=""),OR(G1160&gt;Parámetros!$B$5,G1160="",G1160=0)),1,IF(AND(F1160&gt;Parámetros!$B$5,F1160&lt;=Parámetros!$D$5,OR(Listas!G1160&gt;Parámetros!$B$5,G1160="",G1160=0)),1,0)))</f>
        <v>1</v>
      </c>
      <c r="I1160" s="113">
        <f>+IF(AND(OR(F1160="",F1160=0),OR(G1160="",G1160=0)),1,IF(AND(OR(F1160&lt;=Parámetros!$B$8,F1160=0,F1160=""),OR(G1160&gt;Parámetros!$B$8,G1160="",G1160=0)),1,IF(AND(F1160&gt;Parámetros!$B$8,F1160&lt;=Parámetros!$D$8,OR(Listas!G1160&gt;Parámetros!$B$8,G1160="",G1160=0)),1,0)))</f>
        <v>1</v>
      </c>
      <c r="J1160" s="113">
        <f>IF(H1160=1,
IF(AND(OR(F1160=0,F1160=""),OR(G1160=0,G1160="")),Parámetros!$D$5-Parámetros!$B$5+1,
IF(AND(OR(F1160&lt;=Parámetros!$B$5,F1160=0,F1160=""),OR(G1160&gt;Parámetros!$D$5,G1160="",G1160=0)),Parámetros!$D$5-Parámetros!$B$5+1,
IF(AND(OR(F1160&lt;=Parámetros!$B$5,F1160=0,F1160=""),G1160&lt;=Parámetros!$D$5),IF(OR(G1160="",G1160=0),Parámetros!$D$5-Parámetros!$B$5+1,G1160-Parámetros!$B$5+1),
IF(AND(F1160&gt;Parámetros!$B$5,OR(G1160&gt;Parámetros!$D$5,G1160="",G1160=0)),Parámetros!$D$5-F1160+1,
IF(AND(F1160&gt;Parámetros!$B$5,G1160&lt;=Parámetros!$D$5),G1160-F1160+1))))),0)
-
IF(H1160=1,
COUNTIFS('Selección días no hábiles'!A:A,
IF(OR(F1160=0,F1160="",F1160&lt;Parámetros!$B$5),"&gt;="&amp;Parámetros!$B$5,"&gt;="&amp;Listas!F1160),
'Selección días no hábiles'!A:A,
IF(OR(G1160=0,G1160="",G1160&gt;=Parámetros!$D$5),"&lt;="&amp;Parámetros!$D$5,"&lt;="&amp;Listas!G1160),
'Selección días no hábiles'!C:C,"X"),0)</f>
        <v>43709</v>
      </c>
      <c r="K1160" s="113">
        <f>IF(I1160=1,
IF(AND(OR(F1160=0,F1160=""),OR(G1160=0,G1160="")),Parámetros!$D$8-Parámetros!$B$8+1,
IF(AND(F1160&lt;=Parámetros!$B$8,OR(G1160&gt;Parámetros!$D$8,G1160="",G1160=0)),Parámetros!$D$8-Parámetros!$B$8+1,
IF(AND(F1160&lt;=Parámetros!$B$8,G1160&lt;=Parámetros!$D$8),IF(OR(G1160="",G1160=0),Parámetros!$D$8-Parámetros!$B$8+1,G1160-Parámetros!$B$8+1),
IF(AND(F1160&gt;Parámetros!$B$8,OR(G1160&gt;Parámetros!$D$8,G1160="",G1160=0)),Parámetros!$D$8-F1160+1,
IF(AND(F1160&gt;Parámetros!$B$8,G1160&lt;=Parámetros!$D$8),G1160-F1160+1))))),0)
-
IF(I1160=1,
COUNTIFS('Selección días no hábiles'!A:A,
IF(OR(F1160=0,F1160="",F1160&lt;Parámetros!$B$8),"&gt;="&amp;Parámetros!$B$8,"&gt;="&amp;Listas!F1160),
'Selección días no hábiles'!A:A,
IF(OR(G1160=0,G1160="",G1160&gt;=Parámetros!$D$8),"&lt;="&amp;Parámetros!$D$8,"&lt;="&amp;Listas!G1160),
'Selección días no hábiles'!C:C,"X"),0)</f>
        <v>1</v>
      </c>
    </row>
    <row r="1161" spans="1:11">
      <c r="A1161" s="23"/>
      <c r="B1161" s="152">
        <v>33312127</v>
      </c>
      <c r="C1161" s="153" t="s">
        <v>1258</v>
      </c>
      <c r="D1161" s="153" t="s">
        <v>2270</v>
      </c>
      <c r="E1161" s="154" t="s">
        <v>224</v>
      </c>
      <c r="F1161" s="146">
        <v>0</v>
      </c>
      <c r="G1161" s="146">
        <v>0</v>
      </c>
      <c r="H1161" s="113">
        <f>+IF(AND(OR(F1161="",F1161=0),OR(G1161="",G1161=0)),1,IF(AND(OR(F1161&lt;=Parámetros!$B$5,F1161=0,F1161=""),OR(G1161&gt;Parámetros!$B$5,G1161="",G1161=0)),1,IF(AND(F1161&gt;Parámetros!$B$5,F1161&lt;=Parámetros!$D$5,OR(Listas!G1161&gt;Parámetros!$B$5,G1161="",G1161=0)),1,0)))</f>
        <v>1</v>
      </c>
      <c r="I1161" s="113">
        <f>+IF(AND(OR(F1161="",F1161=0),OR(G1161="",G1161=0)),1,IF(AND(OR(F1161&lt;=Parámetros!$B$8,F1161=0,F1161=""),OR(G1161&gt;Parámetros!$B$8,G1161="",G1161=0)),1,IF(AND(F1161&gt;Parámetros!$B$8,F1161&lt;=Parámetros!$D$8,OR(Listas!G1161&gt;Parámetros!$B$8,G1161="",G1161=0)),1,0)))</f>
        <v>1</v>
      </c>
      <c r="J1161" s="113">
        <f>IF(H1161=1,
IF(AND(OR(F1161=0,F1161=""),OR(G1161=0,G1161="")),Parámetros!$D$5-Parámetros!$B$5+1,
IF(AND(OR(F1161&lt;=Parámetros!$B$5,F1161=0,F1161=""),OR(G1161&gt;Parámetros!$D$5,G1161="",G1161=0)),Parámetros!$D$5-Parámetros!$B$5+1,
IF(AND(OR(F1161&lt;=Parámetros!$B$5,F1161=0,F1161=""),G1161&lt;=Parámetros!$D$5),IF(OR(G1161="",G1161=0),Parámetros!$D$5-Parámetros!$B$5+1,G1161-Parámetros!$B$5+1),
IF(AND(F1161&gt;Parámetros!$B$5,OR(G1161&gt;Parámetros!$D$5,G1161="",G1161=0)),Parámetros!$D$5-F1161+1,
IF(AND(F1161&gt;Parámetros!$B$5,G1161&lt;=Parámetros!$D$5),G1161-F1161+1))))),0)
-
IF(H1161=1,
COUNTIFS('Selección días no hábiles'!A:A,
IF(OR(F1161=0,F1161="",F1161&lt;Parámetros!$B$5),"&gt;="&amp;Parámetros!$B$5,"&gt;="&amp;Listas!F1161),
'Selección días no hábiles'!A:A,
IF(OR(G1161=0,G1161="",G1161&gt;=Parámetros!$D$5),"&lt;="&amp;Parámetros!$D$5,"&lt;="&amp;Listas!G1161),
'Selección días no hábiles'!C:C,"X"),0)</f>
        <v>43709</v>
      </c>
      <c r="K1161" s="113">
        <f>IF(I1161=1,
IF(AND(OR(F1161=0,F1161=""),OR(G1161=0,G1161="")),Parámetros!$D$8-Parámetros!$B$8+1,
IF(AND(F1161&lt;=Parámetros!$B$8,OR(G1161&gt;Parámetros!$D$8,G1161="",G1161=0)),Parámetros!$D$8-Parámetros!$B$8+1,
IF(AND(F1161&lt;=Parámetros!$B$8,G1161&lt;=Parámetros!$D$8),IF(OR(G1161="",G1161=0),Parámetros!$D$8-Parámetros!$B$8+1,G1161-Parámetros!$B$8+1),
IF(AND(F1161&gt;Parámetros!$B$8,OR(G1161&gt;Parámetros!$D$8,G1161="",G1161=0)),Parámetros!$D$8-F1161+1,
IF(AND(F1161&gt;Parámetros!$B$8,G1161&lt;=Parámetros!$D$8),G1161-F1161+1))))),0)
-
IF(I1161=1,
COUNTIFS('Selección días no hábiles'!A:A,
IF(OR(F1161=0,F1161="",F1161&lt;Parámetros!$B$8),"&gt;="&amp;Parámetros!$B$8,"&gt;="&amp;Listas!F1161),
'Selección días no hábiles'!A:A,
IF(OR(G1161=0,G1161="",G1161&gt;=Parámetros!$D$8),"&lt;="&amp;Parámetros!$D$8,"&lt;="&amp;Listas!G1161),
'Selección días no hábiles'!C:C,"X"),0)</f>
        <v>1</v>
      </c>
    </row>
    <row r="1162" spans="1:11">
      <c r="A1162" s="23"/>
      <c r="B1162" s="152">
        <v>31690592</v>
      </c>
      <c r="C1162" s="153" t="s">
        <v>1015</v>
      </c>
      <c r="D1162" s="153" t="s">
        <v>2271</v>
      </c>
      <c r="E1162" s="154" t="s">
        <v>224</v>
      </c>
      <c r="F1162" s="146">
        <v>0</v>
      </c>
      <c r="G1162" s="146">
        <v>0</v>
      </c>
      <c r="H1162" s="113">
        <f>+IF(AND(OR(F1162="",F1162=0),OR(G1162="",G1162=0)),1,IF(AND(OR(F1162&lt;=Parámetros!$B$5,F1162=0,F1162=""),OR(G1162&gt;Parámetros!$B$5,G1162="",G1162=0)),1,IF(AND(F1162&gt;Parámetros!$B$5,F1162&lt;=Parámetros!$D$5,OR(Listas!G1162&gt;Parámetros!$B$5,G1162="",G1162=0)),1,0)))</f>
        <v>1</v>
      </c>
      <c r="I1162" s="113">
        <f>+IF(AND(OR(F1162="",F1162=0),OR(G1162="",G1162=0)),1,IF(AND(OR(F1162&lt;=Parámetros!$B$8,F1162=0,F1162=""),OR(G1162&gt;Parámetros!$B$8,G1162="",G1162=0)),1,IF(AND(F1162&gt;Parámetros!$B$8,F1162&lt;=Parámetros!$D$8,OR(Listas!G1162&gt;Parámetros!$B$8,G1162="",G1162=0)),1,0)))</f>
        <v>1</v>
      </c>
      <c r="J1162" s="113">
        <f>IF(H1162=1,
IF(AND(OR(F1162=0,F1162=""),OR(G1162=0,G1162="")),Parámetros!$D$5-Parámetros!$B$5+1,
IF(AND(OR(F1162&lt;=Parámetros!$B$5,F1162=0,F1162=""),OR(G1162&gt;Parámetros!$D$5,G1162="",G1162=0)),Parámetros!$D$5-Parámetros!$B$5+1,
IF(AND(OR(F1162&lt;=Parámetros!$B$5,F1162=0,F1162=""),G1162&lt;=Parámetros!$D$5),IF(OR(G1162="",G1162=0),Parámetros!$D$5-Parámetros!$B$5+1,G1162-Parámetros!$B$5+1),
IF(AND(F1162&gt;Parámetros!$B$5,OR(G1162&gt;Parámetros!$D$5,G1162="",G1162=0)),Parámetros!$D$5-F1162+1,
IF(AND(F1162&gt;Parámetros!$B$5,G1162&lt;=Parámetros!$D$5),G1162-F1162+1))))),0)
-
IF(H1162=1,
COUNTIFS('Selección días no hábiles'!A:A,
IF(OR(F1162=0,F1162="",F1162&lt;Parámetros!$B$5),"&gt;="&amp;Parámetros!$B$5,"&gt;="&amp;Listas!F1162),
'Selección días no hábiles'!A:A,
IF(OR(G1162=0,G1162="",G1162&gt;=Parámetros!$D$5),"&lt;="&amp;Parámetros!$D$5,"&lt;="&amp;Listas!G1162),
'Selección días no hábiles'!C:C,"X"),0)</f>
        <v>43709</v>
      </c>
      <c r="K1162" s="113">
        <f>IF(I1162=1,
IF(AND(OR(F1162=0,F1162=""),OR(G1162=0,G1162="")),Parámetros!$D$8-Parámetros!$B$8+1,
IF(AND(F1162&lt;=Parámetros!$B$8,OR(G1162&gt;Parámetros!$D$8,G1162="",G1162=0)),Parámetros!$D$8-Parámetros!$B$8+1,
IF(AND(F1162&lt;=Parámetros!$B$8,G1162&lt;=Parámetros!$D$8),IF(OR(G1162="",G1162=0),Parámetros!$D$8-Parámetros!$B$8+1,G1162-Parámetros!$B$8+1),
IF(AND(F1162&gt;Parámetros!$B$8,OR(G1162&gt;Parámetros!$D$8,G1162="",G1162=0)),Parámetros!$D$8-F1162+1,
IF(AND(F1162&gt;Parámetros!$B$8,G1162&lt;=Parámetros!$D$8),G1162-F1162+1))))),0)
-
IF(I1162=1,
COUNTIFS('Selección días no hábiles'!A:A,
IF(OR(F1162=0,F1162="",F1162&lt;Parámetros!$B$8),"&gt;="&amp;Parámetros!$B$8,"&gt;="&amp;Listas!F1162),
'Selección días no hábiles'!A:A,
IF(OR(G1162=0,G1162="",G1162&gt;=Parámetros!$D$8),"&lt;="&amp;Parámetros!$D$8,"&lt;="&amp;Listas!G1162),
'Selección días no hábiles'!C:C,"X"),0)</f>
        <v>1</v>
      </c>
    </row>
    <row r="1163" spans="1:11">
      <c r="A1163" s="23"/>
      <c r="B1163" s="152">
        <v>32695848</v>
      </c>
      <c r="C1163" s="153" t="s">
        <v>1259</v>
      </c>
      <c r="D1163" s="153" t="s">
        <v>2272</v>
      </c>
      <c r="E1163" s="154" t="s">
        <v>224</v>
      </c>
      <c r="F1163" s="146">
        <v>0</v>
      </c>
      <c r="G1163" s="146">
        <v>0</v>
      </c>
      <c r="H1163" s="113">
        <f>+IF(AND(OR(F1163="",F1163=0),OR(G1163="",G1163=0)),1,IF(AND(OR(F1163&lt;=Parámetros!$B$5,F1163=0,F1163=""),OR(G1163&gt;Parámetros!$B$5,G1163="",G1163=0)),1,IF(AND(F1163&gt;Parámetros!$B$5,F1163&lt;=Parámetros!$D$5,OR(Listas!G1163&gt;Parámetros!$B$5,G1163="",G1163=0)),1,0)))</f>
        <v>1</v>
      </c>
      <c r="I1163" s="113">
        <f>+IF(AND(OR(F1163="",F1163=0),OR(G1163="",G1163=0)),1,IF(AND(OR(F1163&lt;=Parámetros!$B$8,F1163=0,F1163=""),OR(G1163&gt;Parámetros!$B$8,G1163="",G1163=0)),1,IF(AND(F1163&gt;Parámetros!$B$8,F1163&lt;=Parámetros!$D$8,OR(Listas!G1163&gt;Parámetros!$B$8,G1163="",G1163=0)),1,0)))</f>
        <v>1</v>
      </c>
      <c r="J1163" s="113">
        <f>IF(H1163=1,
IF(AND(OR(F1163=0,F1163=""),OR(G1163=0,G1163="")),Parámetros!$D$5-Parámetros!$B$5+1,
IF(AND(OR(F1163&lt;=Parámetros!$B$5,F1163=0,F1163=""),OR(G1163&gt;Parámetros!$D$5,G1163="",G1163=0)),Parámetros!$D$5-Parámetros!$B$5+1,
IF(AND(OR(F1163&lt;=Parámetros!$B$5,F1163=0,F1163=""),G1163&lt;=Parámetros!$D$5),IF(OR(G1163="",G1163=0),Parámetros!$D$5-Parámetros!$B$5+1,G1163-Parámetros!$B$5+1),
IF(AND(F1163&gt;Parámetros!$B$5,OR(G1163&gt;Parámetros!$D$5,G1163="",G1163=0)),Parámetros!$D$5-F1163+1,
IF(AND(F1163&gt;Parámetros!$B$5,G1163&lt;=Parámetros!$D$5),G1163-F1163+1))))),0)
-
IF(H1163=1,
COUNTIFS('Selección días no hábiles'!A:A,
IF(OR(F1163=0,F1163="",F1163&lt;Parámetros!$B$5),"&gt;="&amp;Parámetros!$B$5,"&gt;="&amp;Listas!F1163),
'Selección días no hábiles'!A:A,
IF(OR(G1163=0,G1163="",G1163&gt;=Parámetros!$D$5),"&lt;="&amp;Parámetros!$D$5,"&lt;="&amp;Listas!G1163),
'Selección días no hábiles'!C:C,"X"),0)</f>
        <v>43709</v>
      </c>
      <c r="K1163" s="113">
        <f>IF(I1163=1,
IF(AND(OR(F1163=0,F1163=""),OR(G1163=0,G1163="")),Parámetros!$D$8-Parámetros!$B$8+1,
IF(AND(F1163&lt;=Parámetros!$B$8,OR(G1163&gt;Parámetros!$D$8,G1163="",G1163=0)),Parámetros!$D$8-Parámetros!$B$8+1,
IF(AND(F1163&lt;=Parámetros!$B$8,G1163&lt;=Parámetros!$D$8),IF(OR(G1163="",G1163=0),Parámetros!$D$8-Parámetros!$B$8+1,G1163-Parámetros!$B$8+1),
IF(AND(F1163&gt;Parámetros!$B$8,OR(G1163&gt;Parámetros!$D$8,G1163="",G1163=0)),Parámetros!$D$8-F1163+1,
IF(AND(F1163&gt;Parámetros!$B$8,G1163&lt;=Parámetros!$D$8),G1163-F1163+1))))),0)
-
IF(I1163=1,
COUNTIFS('Selección días no hábiles'!A:A,
IF(OR(F1163=0,F1163="",F1163&lt;Parámetros!$B$8),"&gt;="&amp;Parámetros!$B$8,"&gt;="&amp;Listas!F1163),
'Selección días no hábiles'!A:A,
IF(OR(G1163=0,G1163="",G1163&gt;=Parámetros!$D$8),"&lt;="&amp;Parámetros!$D$8,"&lt;="&amp;Listas!G1163),
'Selección días no hábiles'!C:C,"X"),0)</f>
        <v>1</v>
      </c>
    </row>
    <row r="1164" spans="1:11">
      <c r="A1164" s="23"/>
      <c r="B1164" s="152">
        <v>25861031</v>
      </c>
      <c r="C1164" s="153" t="s">
        <v>1260</v>
      </c>
      <c r="D1164" s="153" t="s">
        <v>2211</v>
      </c>
      <c r="E1164" s="154" t="s">
        <v>224</v>
      </c>
      <c r="F1164" s="146">
        <v>0</v>
      </c>
      <c r="G1164" s="146">
        <v>0</v>
      </c>
      <c r="H1164" s="113">
        <f>+IF(AND(OR(F1164="",F1164=0),OR(G1164="",G1164=0)),1,IF(AND(OR(F1164&lt;=Parámetros!$B$5,F1164=0,F1164=""),OR(G1164&gt;Parámetros!$B$5,G1164="",G1164=0)),1,IF(AND(F1164&gt;Parámetros!$B$5,F1164&lt;=Parámetros!$D$5,OR(Listas!G1164&gt;Parámetros!$B$5,G1164="",G1164=0)),1,0)))</f>
        <v>1</v>
      </c>
      <c r="I1164" s="113">
        <f>+IF(AND(OR(F1164="",F1164=0),OR(G1164="",G1164=0)),1,IF(AND(OR(F1164&lt;=Parámetros!$B$8,F1164=0,F1164=""),OR(G1164&gt;Parámetros!$B$8,G1164="",G1164=0)),1,IF(AND(F1164&gt;Parámetros!$B$8,F1164&lt;=Parámetros!$D$8,OR(Listas!G1164&gt;Parámetros!$B$8,G1164="",G1164=0)),1,0)))</f>
        <v>1</v>
      </c>
      <c r="J1164" s="113">
        <f>IF(H1164=1,
IF(AND(OR(F1164=0,F1164=""),OR(G1164=0,G1164="")),Parámetros!$D$5-Parámetros!$B$5+1,
IF(AND(OR(F1164&lt;=Parámetros!$B$5,F1164=0,F1164=""),OR(G1164&gt;Parámetros!$D$5,G1164="",G1164=0)),Parámetros!$D$5-Parámetros!$B$5+1,
IF(AND(OR(F1164&lt;=Parámetros!$B$5,F1164=0,F1164=""),G1164&lt;=Parámetros!$D$5),IF(OR(G1164="",G1164=0),Parámetros!$D$5-Parámetros!$B$5+1,G1164-Parámetros!$B$5+1),
IF(AND(F1164&gt;Parámetros!$B$5,OR(G1164&gt;Parámetros!$D$5,G1164="",G1164=0)),Parámetros!$D$5-F1164+1,
IF(AND(F1164&gt;Parámetros!$B$5,G1164&lt;=Parámetros!$D$5),G1164-F1164+1))))),0)
-
IF(H1164=1,
COUNTIFS('Selección días no hábiles'!A:A,
IF(OR(F1164=0,F1164="",F1164&lt;Parámetros!$B$5),"&gt;="&amp;Parámetros!$B$5,"&gt;="&amp;Listas!F1164),
'Selección días no hábiles'!A:A,
IF(OR(G1164=0,G1164="",G1164&gt;=Parámetros!$D$5),"&lt;="&amp;Parámetros!$D$5,"&lt;="&amp;Listas!G1164),
'Selección días no hábiles'!C:C,"X"),0)</f>
        <v>43709</v>
      </c>
      <c r="K1164" s="113">
        <f>IF(I1164=1,
IF(AND(OR(F1164=0,F1164=""),OR(G1164=0,G1164="")),Parámetros!$D$8-Parámetros!$B$8+1,
IF(AND(F1164&lt;=Parámetros!$B$8,OR(G1164&gt;Parámetros!$D$8,G1164="",G1164=0)),Parámetros!$D$8-Parámetros!$B$8+1,
IF(AND(F1164&lt;=Parámetros!$B$8,G1164&lt;=Parámetros!$D$8),IF(OR(G1164="",G1164=0),Parámetros!$D$8-Parámetros!$B$8+1,G1164-Parámetros!$B$8+1),
IF(AND(F1164&gt;Parámetros!$B$8,OR(G1164&gt;Parámetros!$D$8,G1164="",G1164=0)),Parámetros!$D$8-F1164+1,
IF(AND(F1164&gt;Parámetros!$B$8,G1164&lt;=Parámetros!$D$8),G1164-F1164+1))))),0)
-
IF(I1164=1,
COUNTIFS('Selección días no hábiles'!A:A,
IF(OR(F1164=0,F1164="",F1164&lt;Parámetros!$B$8),"&gt;="&amp;Parámetros!$B$8,"&gt;="&amp;Listas!F1164),
'Selección días no hábiles'!A:A,
IF(OR(G1164=0,G1164="",G1164&gt;=Parámetros!$D$8),"&lt;="&amp;Parámetros!$D$8,"&lt;="&amp;Listas!G1164),
'Selección días no hábiles'!C:C,"X"),0)</f>
        <v>1</v>
      </c>
    </row>
    <row r="1165" spans="1:11">
      <c r="A1165" s="23"/>
      <c r="B1165" s="152">
        <v>35953189</v>
      </c>
      <c r="C1165" s="153" t="s">
        <v>298</v>
      </c>
      <c r="D1165" s="153" t="s">
        <v>2273</v>
      </c>
      <c r="E1165" s="154" t="s">
        <v>224</v>
      </c>
      <c r="F1165" s="146">
        <v>0</v>
      </c>
      <c r="G1165" s="146">
        <v>0</v>
      </c>
      <c r="H1165" s="113">
        <f>+IF(AND(OR(F1165="",F1165=0),OR(G1165="",G1165=0)),1,IF(AND(OR(F1165&lt;=Parámetros!$B$5,F1165=0,F1165=""),OR(G1165&gt;Parámetros!$B$5,G1165="",G1165=0)),1,IF(AND(F1165&gt;Parámetros!$B$5,F1165&lt;=Parámetros!$D$5,OR(Listas!G1165&gt;Parámetros!$B$5,G1165="",G1165=0)),1,0)))</f>
        <v>1</v>
      </c>
      <c r="I1165" s="113">
        <f>+IF(AND(OR(F1165="",F1165=0),OR(G1165="",G1165=0)),1,IF(AND(OR(F1165&lt;=Parámetros!$B$8,F1165=0,F1165=""),OR(G1165&gt;Parámetros!$B$8,G1165="",G1165=0)),1,IF(AND(F1165&gt;Parámetros!$B$8,F1165&lt;=Parámetros!$D$8,OR(Listas!G1165&gt;Parámetros!$B$8,G1165="",G1165=0)),1,0)))</f>
        <v>1</v>
      </c>
      <c r="J1165" s="113">
        <f>IF(H1165=1,
IF(AND(OR(F1165=0,F1165=""),OR(G1165=0,G1165="")),Parámetros!$D$5-Parámetros!$B$5+1,
IF(AND(OR(F1165&lt;=Parámetros!$B$5,F1165=0,F1165=""),OR(G1165&gt;Parámetros!$D$5,G1165="",G1165=0)),Parámetros!$D$5-Parámetros!$B$5+1,
IF(AND(OR(F1165&lt;=Parámetros!$B$5,F1165=0,F1165=""),G1165&lt;=Parámetros!$D$5),IF(OR(G1165="",G1165=0),Parámetros!$D$5-Parámetros!$B$5+1,G1165-Parámetros!$B$5+1),
IF(AND(F1165&gt;Parámetros!$B$5,OR(G1165&gt;Parámetros!$D$5,G1165="",G1165=0)),Parámetros!$D$5-F1165+1,
IF(AND(F1165&gt;Parámetros!$B$5,G1165&lt;=Parámetros!$D$5),G1165-F1165+1))))),0)
-
IF(H1165=1,
COUNTIFS('Selección días no hábiles'!A:A,
IF(OR(F1165=0,F1165="",F1165&lt;Parámetros!$B$5),"&gt;="&amp;Parámetros!$B$5,"&gt;="&amp;Listas!F1165),
'Selección días no hábiles'!A:A,
IF(OR(G1165=0,G1165="",G1165&gt;=Parámetros!$D$5),"&lt;="&amp;Parámetros!$D$5,"&lt;="&amp;Listas!G1165),
'Selección días no hábiles'!C:C,"X"),0)</f>
        <v>43709</v>
      </c>
      <c r="K1165" s="113">
        <f>IF(I1165=1,
IF(AND(OR(F1165=0,F1165=""),OR(G1165=0,G1165="")),Parámetros!$D$8-Parámetros!$B$8+1,
IF(AND(F1165&lt;=Parámetros!$B$8,OR(G1165&gt;Parámetros!$D$8,G1165="",G1165=0)),Parámetros!$D$8-Parámetros!$B$8+1,
IF(AND(F1165&lt;=Parámetros!$B$8,G1165&lt;=Parámetros!$D$8),IF(OR(G1165="",G1165=0),Parámetros!$D$8-Parámetros!$B$8+1,G1165-Parámetros!$B$8+1),
IF(AND(F1165&gt;Parámetros!$B$8,OR(G1165&gt;Parámetros!$D$8,G1165="",G1165=0)),Parámetros!$D$8-F1165+1,
IF(AND(F1165&gt;Parámetros!$B$8,G1165&lt;=Parámetros!$D$8),G1165-F1165+1))))),0)
-
IF(I1165=1,
COUNTIFS('Selección días no hábiles'!A:A,
IF(OR(F1165=0,F1165="",F1165&lt;Parámetros!$B$8),"&gt;="&amp;Parámetros!$B$8,"&gt;="&amp;Listas!F1165),
'Selección días no hábiles'!A:A,
IF(OR(G1165=0,G1165="",G1165&gt;=Parámetros!$D$8),"&lt;="&amp;Parámetros!$D$8,"&lt;="&amp;Listas!G1165),
'Selección días no hábiles'!C:C,"X"),0)</f>
        <v>1</v>
      </c>
    </row>
    <row r="1166" spans="1:11">
      <c r="A1166" s="23"/>
      <c r="B1166" s="152">
        <v>31914582</v>
      </c>
      <c r="C1166" s="153" t="s">
        <v>698</v>
      </c>
      <c r="D1166" s="153" t="s">
        <v>2274</v>
      </c>
      <c r="E1166" s="154" t="s">
        <v>224</v>
      </c>
      <c r="F1166" s="146">
        <v>0</v>
      </c>
      <c r="G1166" s="146">
        <v>0</v>
      </c>
      <c r="H1166" s="113">
        <f>+IF(AND(OR(F1166="",F1166=0),OR(G1166="",G1166=0)),1,IF(AND(OR(F1166&lt;=Parámetros!$B$5,F1166=0,F1166=""),OR(G1166&gt;Parámetros!$B$5,G1166="",G1166=0)),1,IF(AND(F1166&gt;Parámetros!$B$5,F1166&lt;=Parámetros!$D$5,OR(Listas!G1166&gt;Parámetros!$B$5,G1166="",G1166=0)),1,0)))</f>
        <v>1</v>
      </c>
      <c r="I1166" s="113">
        <f>+IF(AND(OR(F1166="",F1166=0),OR(G1166="",G1166=0)),1,IF(AND(OR(F1166&lt;=Parámetros!$B$8,F1166=0,F1166=""),OR(G1166&gt;Parámetros!$B$8,G1166="",G1166=0)),1,IF(AND(F1166&gt;Parámetros!$B$8,F1166&lt;=Parámetros!$D$8,OR(Listas!G1166&gt;Parámetros!$B$8,G1166="",G1166=0)),1,0)))</f>
        <v>1</v>
      </c>
      <c r="J1166" s="113">
        <f>IF(H1166=1,
IF(AND(OR(F1166=0,F1166=""),OR(G1166=0,G1166="")),Parámetros!$D$5-Parámetros!$B$5+1,
IF(AND(OR(F1166&lt;=Parámetros!$B$5,F1166=0,F1166=""),OR(G1166&gt;Parámetros!$D$5,G1166="",G1166=0)),Parámetros!$D$5-Parámetros!$B$5+1,
IF(AND(OR(F1166&lt;=Parámetros!$B$5,F1166=0,F1166=""),G1166&lt;=Parámetros!$D$5),IF(OR(G1166="",G1166=0),Parámetros!$D$5-Parámetros!$B$5+1,G1166-Parámetros!$B$5+1),
IF(AND(F1166&gt;Parámetros!$B$5,OR(G1166&gt;Parámetros!$D$5,G1166="",G1166=0)),Parámetros!$D$5-F1166+1,
IF(AND(F1166&gt;Parámetros!$B$5,G1166&lt;=Parámetros!$D$5),G1166-F1166+1))))),0)
-
IF(H1166=1,
COUNTIFS('Selección días no hábiles'!A:A,
IF(OR(F1166=0,F1166="",F1166&lt;Parámetros!$B$5),"&gt;="&amp;Parámetros!$B$5,"&gt;="&amp;Listas!F1166),
'Selección días no hábiles'!A:A,
IF(OR(G1166=0,G1166="",G1166&gt;=Parámetros!$D$5),"&lt;="&amp;Parámetros!$D$5,"&lt;="&amp;Listas!G1166),
'Selección días no hábiles'!C:C,"X"),0)</f>
        <v>43709</v>
      </c>
      <c r="K1166" s="113">
        <f>IF(I1166=1,
IF(AND(OR(F1166=0,F1166=""),OR(G1166=0,G1166="")),Parámetros!$D$8-Parámetros!$B$8+1,
IF(AND(F1166&lt;=Parámetros!$B$8,OR(G1166&gt;Parámetros!$D$8,G1166="",G1166=0)),Parámetros!$D$8-Parámetros!$B$8+1,
IF(AND(F1166&lt;=Parámetros!$B$8,G1166&lt;=Parámetros!$D$8),IF(OR(G1166="",G1166=0),Parámetros!$D$8-Parámetros!$B$8+1,G1166-Parámetros!$B$8+1),
IF(AND(F1166&gt;Parámetros!$B$8,OR(G1166&gt;Parámetros!$D$8,G1166="",G1166=0)),Parámetros!$D$8-F1166+1,
IF(AND(F1166&gt;Parámetros!$B$8,G1166&lt;=Parámetros!$D$8),G1166-F1166+1))))),0)
-
IF(I1166=1,
COUNTIFS('Selección días no hábiles'!A:A,
IF(OR(F1166=0,F1166="",F1166&lt;Parámetros!$B$8),"&gt;="&amp;Parámetros!$B$8,"&gt;="&amp;Listas!F1166),
'Selección días no hábiles'!A:A,
IF(OR(G1166=0,G1166="",G1166&gt;=Parámetros!$D$8),"&lt;="&amp;Parámetros!$D$8,"&lt;="&amp;Listas!G1166),
'Selección días no hábiles'!C:C,"X"),0)</f>
        <v>1</v>
      </c>
    </row>
    <row r="1167" spans="1:11">
      <c r="A1167" s="23"/>
      <c r="B1167" s="152">
        <v>34495790</v>
      </c>
      <c r="C1167" s="153" t="s">
        <v>1261</v>
      </c>
      <c r="D1167" s="153" t="s">
        <v>2275</v>
      </c>
      <c r="E1167" s="154" t="s">
        <v>224</v>
      </c>
      <c r="F1167" s="146">
        <v>0</v>
      </c>
      <c r="G1167" s="146">
        <v>0</v>
      </c>
      <c r="H1167" s="113">
        <f>+IF(AND(OR(F1167="",F1167=0),OR(G1167="",G1167=0)),1,IF(AND(OR(F1167&lt;=Parámetros!$B$5,F1167=0,F1167=""),OR(G1167&gt;Parámetros!$B$5,G1167="",G1167=0)),1,IF(AND(F1167&gt;Parámetros!$B$5,F1167&lt;=Parámetros!$D$5,OR(Listas!G1167&gt;Parámetros!$B$5,G1167="",G1167=0)),1,0)))</f>
        <v>1</v>
      </c>
      <c r="I1167" s="113">
        <f>+IF(AND(OR(F1167="",F1167=0),OR(G1167="",G1167=0)),1,IF(AND(OR(F1167&lt;=Parámetros!$B$8,F1167=0,F1167=""),OR(G1167&gt;Parámetros!$B$8,G1167="",G1167=0)),1,IF(AND(F1167&gt;Parámetros!$B$8,F1167&lt;=Parámetros!$D$8,OR(Listas!G1167&gt;Parámetros!$B$8,G1167="",G1167=0)),1,0)))</f>
        <v>1</v>
      </c>
      <c r="J1167" s="113">
        <f>IF(H1167=1,
IF(AND(OR(F1167=0,F1167=""),OR(G1167=0,G1167="")),Parámetros!$D$5-Parámetros!$B$5+1,
IF(AND(OR(F1167&lt;=Parámetros!$B$5,F1167=0,F1167=""),OR(G1167&gt;Parámetros!$D$5,G1167="",G1167=0)),Parámetros!$D$5-Parámetros!$B$5+1,
IF(AND(OR(F1167&lt;=Parámetros!$B$5,F1167=0,F1167=""),G1167&lt;=Parámetros!$D$5),IF(OR(G1167="",G1167=0),Parámetros!$D$5-Parámetros!$B$5+1,G1167-Parámetros!$B$5+1),
IF(AND(F1167&gt;Parámetros!$B$5,OR(G1167&gt;Parámetros!$D$5,G1167="",G1167=0)),Parámetros!$D$5-F1167+1,
IF(AND(F1167&gt;Parámetros!$B$5,G1167&lt;=Parámetros!$D$5),G1167-F1167+1))))),0)
-
IF(H1167=1,
COUNTIFS('Selección días no hábiles'!A:A,
IF(OR(F1167=0,F1167="",F1167&lt;Parámetros!$B$5),"&gt;="&amp;Parámetros!$B$5,"&gt;="&amp;Listas!F1167),
'Selección días no hábiles'!A:A,
IF(OR(G1167=0,G1167="",G1167&gt;=Parámetros!$D$5),"&lt;="&amp;Parámetros!$D$5,"&lt;="&amp;Listas!G1167),
'Selección días no hábiles'!C:C,"X"),0)</f>
        <v>43709</v>
      </c>
      <c r="K1167" s="113">
        <f>IF(I1167=1,
IF(AND(OR(F1167=0,F1167=""),OR(G1167=0,G1167="")),Parámetros!$D$8-Parámetros!$B$8+1,
IF(AND(F1167&lt;=Parámetros!$B$8,OR(G1167&gt;Parámetros!$D$8,G1167="",G1167=0)),Parámetros!$D$8-Parámetros!$B$8+1,
IF(AND(F1167&lt;=Parámetros!$B$8,G1167&lt;=Parámetros!$D$8),IF(OR(G1167="",G1167=0),Parámetros!$D$8-Parámetros!$B$8+1,G1167-Parámetros!$B$8+1),
IF(AND(F1167&gt;Parámetros!$B$8,OR(G1167&gt;Parámetros!$D$8,G1167="",G1167=0)),Parámetros!$D$8-F1167+1,
IF(AND(F1167&gt;Parámetros!$B$8,G1167&lt;=Parámetros!$D$8),G1167-F1167+1))))),0)
-
IF(I1167=1,
COUNTIFS('Selección días no hábiles'!A:A,
IF(OR(F1167=0,F1167="",F1167&lt;Parámetros!$B$8),"&gt;="&amp;Parámetros!$B$8,"&gt;="&amp;Listas!F1167),
'Selección días no hábiles'!A:A,
IF(OR(G1167=0,G1167="",G1167&gt;=Parámetros!$D$8),"&lt;="&amp;Parámetros!$D$8,"&lt;="&amp;Listas!G1167),
'Selección días no hábiles'!C:C,"X"),0)</f>
        <v>1</v>
      </c>
    </row>
    <row r="1168" spans="1:11">
      <c r="A1168" s="23"/>
      <c r="B1168" s="152">
        <v>28764214</v>
      </c>
      <c r="C1168" s="153" t="s">
        <v>1262</v>
      </c>
      <c r="D1168" s="153" t="s">
        <v>2276</v>
      </c>
      <c r="E1168" s="154" t="s">
        <v>224</v>
      </c>
      <c r="F1168" s="146">
        <v>0</v>
      </c>
      <c r="G1168" s="146">
        <v>0</v>
      </c>
      <c r="H1168" s="113">
        <f>+IF(AND(OR(F1168="",F1168=0),OR(G1168="",G1168=0)),1,IF(AND(OR(F1168&lt;=Parámetros!$B$5,F1168=0,F1168=""),OR(G1168&gt;Parámetros!$B$5,G1168="",G1168=0)),1,IF(AND(F1168&gt;Parámetros!$B$5,F1168&lt;=Parámetros!$D$5,OR(Listas!G1168&gt;Parámetros!$B$5,G1168="",G1168=0)),1,0)))</f>
        <v>1</v>
      </c>
      <c r="I1168" s="113">
        <f>+IF(AND(OR(F1168="",F1168=0),OR(G1168="",G1168=0)),1,IF(AND(OR(F1168&lt;=Parámetros!$B$8,F1168=0,F1168=""),OR(G1168&gt;Parámetros!$B$8,G1168="",G1168=0)),1,IF(AND(F1168&gt;Parámetros!$B$8,F1168&lt;=Parámetros!$D$8,OR(Listas!G1168&gt;Parámetros!$B$8,G1168="",G1168=0)),1,0)))</f>
        <v>1</v>
      </c>
      <c r="J1168" s="113">
        <f>IF(H1168=1,
IF(AND(OR(F1168=0,F1168=""),OR(G1168=0,G1168="")),Parámetros!$D$5-Parámetros!$B$5+1,
IF(AND(OR(F1168&lt;=Parámetros!$B$5,F1168=0,F1168=""),OR(G1168&gt;Parámetros!$D$5,G1168="",G1168=0)),Parámetros!$D$5-Parámetros!$B$5+1,
IF(AND(OR(F1168&lt;=Parámetros!$B$5,F1168=0,F1168=""),G1168&lt;=Parámetros!$D$5),IF(OR(G1168="",G1168=0),Parámetros!$D$5-Parámetros!$B$5+1,G1168-Parámetros!$B$5+1),
IF(AND(F1168&gt;Parámetros!$B$5,OR(G1168&gt;Parámetros!$D$5,G1168="",G1168=0)),Parámetros!$D$5-F1168+1,
IF(AND(F1168&gt;Parámetros!$B$5,G1168&lt;=Parámetros!$D$5),G1168-F1168+1))))),0)
-
IF(H1168=1,
COUNTIFS('Selección días no hábiles'!A:A,
IF(OR(F1168=0,F1168="",F1168&lt;Parámetros!$B$5),"&gt;="&amp;Parámetros!$B$5,"&gt;="&amp;Listas!F1168),
'Selección días no hábiles'!A:A,
IF(OR(G1168=0,G1168="",G1168&gt;=Parámetros!$D$5),"&lt;="&amp;Parámetros!$D$5,"&lt;="&amp;Listas!G1168),
'Selección días no hábiles'!C:C,"X"),0)</f>
        <v>43709</v>
      </c>
      <c r="K1168" s="113">
        <f>IF(I1168=1,
IF(AND(OR(F1168=0,F1168=""),OR(G1168=0,G1168="")),Parámetros!$D$8-Parámetros!$B$8+1,
IF(AND(F1168&lt;=Parámetros!$B$8,OR(G1168&gt;Parámetros!$D$8,G1168="",G1168=0)),Parámetros!$D$8-Parámetros!$B$8+1,
IF(AND(F1168&lt;=Parámetros!$B$8,G1168&lt;=Parámetros!$D$8),IF(OR(G1168="",G1168=0),Parámetros!$D$8-Parámetros!$B$8+1,G1168-Parámetros!$B$8+1),
IF(AND(F1168&gt;Parámetros!$B$8,OR(G1168&gt;Parámetros!$D$8,G1168="",G1168=0)),Parámetros!$D$8-F1168+1,
IF(AND(F1168&gt;Parámetros!$B$8,G1168&lt;=Parámetros!$D$8),G1168-F1168+1))))),0)
-
IF(I1168=1,
COUNTIFS('Selección días no hábiles'!A:A,
IF(OR(F1168=0,F1168="",F1168&lt;Parámetros!$B$8),"&gt;="&amp;Parámetros!$B$8,"&gt;="&amp;Listas!F1168),
'Selección días no hábiles'!A:A,
IF(OR(G1168=0,G1168="",G1168&gt;=Parámetros!$D$8),"&lt;="&amp;Parámetros!$D$8,"&lt;="&amp;Listas!G1168),
'Selección días no hábiles'!C:C,"X"),0)</f>
        <v>1</v>
      </c>
    </row>
    <row r="1169" spans="1:11">
      <c r="A1169" s="23"/>
      <c r="B1169" s="152">
        <v>20804227</v>
      </c>
      <c r="C1169" s="153" t="s">
        <v>1263</v>
      </c>
      <c r="D1169" s="153" t="s">
        <v>2277</v>
      </c>
      <c r="E1169" s="154" t="s">
        <v>224</v>
      </c>
      <c r="F1169" s="146">
        <v>0</v>
      </c>
      <c r="G1169" s="146">
        <v>0</v>
      </c>
      <c r="H1169" s="113">
        <f>+IF(AND(OR(F1169="",F1169=0),OR(G1169="",G1169=0)),1,IF(AND(OR(F1169&lt;=Parámetros!$B$5,F1169=0,F1169=""),OR(G1169&gt;Parámetros!$B$5,G1169="",G1169=0)),1,IF(AND(F1169&gt;Parámetros!$B$5,F1169&lt;=Parámetros!$D$5,OR(Listas!G1169&gt;Parámetros!$B$5,G1169="",G1169=0)),1,0)))</f>
        <v>1</v>
      </c>
      <c r="I1169" s="113">
        <f>+IF(AND(OR(F1169="",F1169=0),OR(G1169="",G1169=0)),1,IF(AND(OR(F1169&lt;=Parámetros!$B$8,F1169=0,F1169=""),OR(G1169&gt;Parámetros!$B$8,G1169="",G1169=0)),1,IF(AND(F1169&gt;Parámetros!$B$8,F1169&lt;=Parámetros!$D$8,OR(Listas!G1169&gt;Parámetros!$B$8,G1169="",G1169=0)),1,0)))</f>
        <v>1</v>
      </c>
      <c r="J1169" s="113">
        <f>IF(H1169=1,
IF(AND(OR(F1169=0,F1169=""),OR(G1169=0,G1169="")),Parámetros!$D$5-Parámetros!$B$5+1,
IF(AND(OR(F1169&lt;=Parámetros!$B$5,F1169=0,F1169=""),OR(G1169&gt;Parámetros!$D$5,G1169="",G1169=0)),Parámetros!$D$5-Parámetros!$B$5+1,
IF(AND(OR(F1169&lt;=Parámetros!$B$5,F1169=0,F1169=""),G1169&lt;=Parámetros!$D$5),IF(OR(G1169="",G1169=0),Parámetros!$D$5-Parámetros!$B$5+1,G1169-Parámetros!$B$5+1),
IF(AND(F1169&gt;Parámetros!$B$5,OR(G1169&gt;Parámetros!$D$5,G1169="",G1169=0)),Parámetros!$D$5-F1169+1,
IF(AND(F1169&gt;Parámetros!$B$5,G1169&lt;=Parámetros!$D$5),G1169-F1169+1))))),0)
-
IF(H1169=1,
COUNTIFS('Selección días no hábiles'!A:A,
IF(OR(F1169=0,F1169="",F1169&lt;Parámetros!$B$5),"&gt;="&amp;Parámetros!$B$5,"&gt;="&amp;Listas!F1169),
'Selección días no hábiles'!A:A,
IF(OR(G1169=0,G1169="",G1169&gt;=Parámetros!$D$5),"&lt;="&amp;Parámetros!$D$5,"&lt;="&amp;Listas!G1169),
'Selección días no hábiles'!C:C,"X"),0)</f>
        <v>43709</v>
      </c>
      <c r="K1169" s="113">
        <f>IF(I1169=1,
IF(AND(OR(F1169=0,F1169=""),OR(G1169=0,G1169="")),Parámetros!$D$8-Parámetros!$B$8+1,
IF(AND(F1169&lt;=Parámetros!$B$8,OR(G1169&gt;Parámetros!$D$8,G1169="",G1169=0)),Parámetros!$D$8-Parámetros!$B$8+1,
IF(AND(F1169&lt;=Parámetros!$B$8,G1169&lt;=Parámetros!$D$8),IF(OR(G1169="",G1169=0),Parámetros!$D$8-Parámetros!$B$8+1,G1169-Parámetros!$B$8+1),
IF(AND(F1169&gt;Parámetros!$B$8,OR(G1169&gt;Parámetros!$D$8,G1169="",G1169=0)),Parámetros!$D$8-F1169+1,
IF(AND(F1169&gt;Parámetros!$B$8,G1169&lt;=Parámetros!$D$8),G1169-F1169+1))))),0)
-
IF(I1169=1,
COUNTIFS('Selección días no hábiles'!A:A,
IF(OR(F1169=0,F1169="",F1169&lt;Parámetros!$B$8),"&gt;="&amp;Parámetros!$B$8,"&gt;="&amp;Listas!F1169),
'Selección días no hábiles'!A:A,
IF(OR(G1169=0,G1169="",G1169&gt;=Parámetros!$D$8),"&lt;="&amp;Parámetros!$D$8,"&lt;="&amp;Listas!G1169),
'Selección días no hábiles'!C:C,"X"),0)</f>
        <v>1</v>
      </c>
    </row>
    <row r="1170" spans="1:11">
      <c r="A1170" s="23"/>
      <c r="B1170" s="152">
        <v>34654879</v>
      </c>
      <c r="C1170" s="153" t="s">
        <v>1264</v>
      </c>
      <c r="D1170" s="153" t="s">
        <v>2006</v>
      </c>
      <c r="E1170" s="154" t="s">
        <v>224</v>
      </c>
      <c r="F1170" s="146">
        <v>0</v>
      </c>
      <c r="G1170" s="146">
        <v>0</v>
      </c>
      <c r="H1170" s="113">
        <f>+IF(AND(OR(F1170="",F1170=0),OR(G1170="",G1170=0)),1,IF(AND(OR(F1170&lt;=Parámetros!$B$5,F1170=0,F1170=""),OR(G1170&gt;Parámetros!$B$5,G1170="",G1170=0)),1,IF(AND(F1170&gt;Parámetros!$B$5,F1170&lt;=Parámetros!$D$5,OR(Listas!G1170&gt;Parámetros!$B$5,G1170="",G1170=0)),1,0)))</f>
        <v>1</v>
      </c>
      <c r="I1170" s="113">
        <f>+IF(AND(OR(F1170="",F1170=0),OR(G1170="",G1170=0)),1,IF(AND(OR(F1170&lt;=Parámetros!$B$8,F1170=0,F1170=""),OR(G1170&gt;Parámetros!$B$8,G1170="",G1170=0)),1,IF(AND(F1170&gt;Parámetros!$B$8,F1170&lt;=Parámetros!$D$8,OR(Listas!G1170&gt;Parámetros!$B$8,G1170="",G1170=0)),1,0)))</f>
        <v>1</v>
      </c>
      <c r="J1170" s="113">
        <f>IF(H1170=1,
IF(AND(OR(F1170=0,F1170=""),OR(G1170=0,G1170="")),Parámetros!$D$5-Parámetros!$B$5+1,
IF(AND(OR(F1170&lt;=Parámetros!$B$5,F1170=0,F1170=""),OR(G1170&gt;Parámetros!$D$5,G1170="",G1170=0)),Parámetros!$D$5-Parámetros!$B$5+1,
IF(AND(OR(F1170&lt;=Parámetros!$B$5,F1170=0,F1170=""),G1170&lt;=Parámetros!$D$5),IF(OR(G1170="",G1170=0),Parámetros!$D$5-Parámetros!$B$5+1,G1170-Parámetros!$B$5+1),
IF(AND(F1170&gt;Parámetros!$B$5,OR(G1170&gt;Parámetros!$D$5,G1170="",G1170=0)),Parámetros!$D$5-F1170+1,
IF(AND(F1170&gt;Parámetros!$B$5,G1170&lt;=Parámetros!$D$5),G1170-F1170+1))))),0)
-
IF(H1170=1,
COUNTIFS('Selección días no hábiles'!A:A,
IF(OR(F1170=0,F1170="",F1170&lt;Parámetros!$B$5),"&gt;="&amp;Parámetros!$B$5,"&gt;="&amp;Listas!F1170),
'Selección días no hábiles'!A:A,
IF(OR(G1170=0,G1170="",G1170&gt;=Parámetros!$D$5),"&lt;="&amp;Parámetros!$D$5,"&lt;="&amp;Listas!G1170),
'Selección días no hábiles'!C:C,"X"),0)</f>
        <v>43709</v>
      </c>
      <c r="K1170" s="113">
        <f>IF(I1170=1,
IF(AND(OR(F1170=0,F1170=""),OR(G1170=0,G1170="")),Parámetros!$D$8-Parámetros!$B$8+1,
IF(AND(F1170&lt;=Parámetros!$B$8,OR(G1170&gt;Parámetros!$D$8,G1170="",G1170=0)),Parámetros!$D$8-Parámetros!$B$8+1,
IF(AND(F1170&lt;=Parámetros!$B$8,G1170&lt;=Parámetros!$D$8),IF(OR(G1170="",G1170=0),Parámetros!$D$8-Parámetros!$B$8+1,G1170-Parámetros!$B$8+1),
IF(AND(F1170&gt;Parámetros!$B$8,OR(G1170&gt;Parámetros!$D$8,G1170="",G1170=0)),Parámetros!$D$8-F1170+1,
IF(AND(F1170&gt;Parámetros!$B$8,G1170&lt;=Parámetros!$D$8),G1170-F1170+1))))),0)
-
IF(I1170=1,
COUNTIFS('Selección días no hábiles'!A:A,
IF(OR(F1170=0,F1170="",F1170&lt;Parámetros!$B$8),"&gt;="&amp;Parámetros!$B$8,"&gt;="&amp;Listas!F1170),
'Selección días no hábiles'!A:A,
IF(OR(G1170=0,G1170="",G1170&gt;=Parámetros!$D$8),"&lt;="&amp;Parámetros!$D$8,"&lt;="&amp;Listas!G1170),
'Selección días no hábiles'!C:C,"X"),0)</f>
        <v>1</v>
      </c>
    </row>
    <row r="1171" spans="1:11">
      <c r="A1171" s="23"/>
      <c r="B1171" s="152">
        <v>34549601</v>
      </c>
      <c r="C1171" s="153" t="s">
        <v>1265</v>
      </c>
      <c r="D1171" s="153" t="s">
        <v>2278</v>
      </c>
      <c r="E1171" s="154" t="s">
        <v>224</v>
      </c>
      <c r="F1171" s="146">
        <v>0</v>
      </c>
      <c r="G1171" s="146">
        <v>0</v>
      </c>
      <c r="H1171" s="113">
        <f>+IF(AND(OR(F1171="",F1171=0),OR(G1171="",G1171=0)),1,IF(AND(OR(F1171&lt;=Parámetros!$B$5,F1171=0,F1171=""),OR(G1171&gt;Parámetros!$B$5,G1171="",G1171=0)),1,IF(AND(F1171&gt;Parámetros!$B$5,F1171&lt;=Parámetros!$D$5,OR(Listas!G1171&gt;Parámetros!$B$5,G1171="",G1171=0)),1,0)))</f>
        <v>1</v>
      </c>
      <c r="I1171" s="113">
        <f>+IF(AND(OR(F1171="",F1171=0),OR(G1171="",G1171=0)),1,IF(AND(OR(F1171&lt;=Parámetros!$B$8,F1171=0,F1171=""),OR(G1171&gt;Parámetros!$B$8,G1171="",G1171=0)),1,IF(AND(F1171&gt;Parámetros!$B$8,F1171&lt;=Parámetros!$D$8,OR(Listas!G1171&gt;Parámetros!$B$8,G1171="",G1171=0)),1,0)))</f>
        <v>1</v>
      </c>
      <c r="J1171" s="113">
        <f>IF(H1171=1,
IF(AND(OR(F1171=0,F1171=""),OR(G1171=0,G1171="")),Parámetros!$D$5-Parámetros!$B$5+1,
IF(AND(OR(F1171&lt;=Parámetros!$B$5,F1171=0,F1171=""),OR(G1171&gt;Parámetros!$D$5,G1171="",G1171=0)),Parámetros!$D$5-Parámetros!$B$5+1,
IF(AND(OR(F1171&lt;=Parámetros!$B$5,F1171=0,F1171=""),G1171&lt;=Parámetros!$D$5),IF(OR(G1171="",G1171=0),Parámetros!$D$5-Parámetros!$B$5+1,G1171-Parámetros!$B$5+1),
IF(AND(F1171&gt;Parámetros!$B$5,OR(G1171&gt;Parámetros!$D$5,G1171="",G1171=0)),Parámetros!$D$5-F1171+1,
IF(AND(F1171&gt;Parámetros!$B$5,G1171&lt;=Parámetros!$D$5),G1171-F1171+1))))),0)
-
IF(H1171=1,
COUNTIFS('Selección días no hábiles'!A:A,
IF(OR(F1171=0,F1171="",F1171&lt;Parámetros!$B$5),"&gt;="&amp;Parámetros!$B$5,"&gt;="&amp;Listas!F1171),
'Selección días no hábiles'!A:A,
IF(OR(G1171=0,G1171="",G1171&gt;=Parámetros!$D$5),"&lt;="&amp;Parámetros!$D$5,"&lt;="&amp;Listas!G1171),
'Selección días no hábiles'!C:C,"X"),0)</f>
        <v>43709</v>
      </c>
      <c r="K1171" s="113">
        <f>IF(I1171=1,
IF(AND(OR(F1171=0,F1171=""),OR(G1171=0,G1171="")),Parámetros!$D$8-Parámetros!$B$8+1,
IF(AND(F1171&lt;=Parámetros!$B$8,OR(G1171&gt;Parámetros!$D$8,G1171="",G1171=0)),Parámetros!$D$8-Parámetros!$B$8+1,
IF(AND(F1171&lt;=Parámetros!$B$8,G1171&lt;=Parámetros!$D$8),IF(OR(G1171="",G1171=0),Parámetros!$D$8-Parámetros!$B$8+1,G1171-Parámetros!$B$8+1),
IF(AND(F1171&gt;Parámetros!$B$8,OR(G1171&gt;Parámetros!$D$8,G1171="",G1171=0)),Parámetros!$D$8-F1171+1,
IF(AND(F1171&gt;Parámetros!$B$8,G1171&lt;=Parámetros!$D$8),G1171-F1171+1))))),0)
-
IF(I1171=1,
COUNTIFS('Selección días no hábiles'!A:A,
IF(OR(F1171=0,F1171="",F1171&lt;Parámetros!$B$8),"&gt;="&amp;Parámetros!$B$8,"&gt;="&amp;Listas!F1171),
'Selección días no hábiles'!A:A,
IF(OR(G1171=0,G1171="",G1171&gt;=Parámetros!$D$8),"&lt;="&amp;Parámetros!$D$8,"&lt;="&amp;Listas!G1171),
'Selección días no hábiles'!C:C,"X"),0)</f>
        <v>1</v>
      </c>
    </row>
    <row r="1172" spans="1:11">
      <c r="A1172" s="23"/>
      <c r="B1172" s="152">
        <v>32979206</v>
      </c>
      <c r="C1172" s="153" t="s">
        <v>61</v>
      </c>
      <c r="D1172" s="153" t="s">
        <v>2279</v>
      </c>
      <c r="E1172" s="154" t="s">
        <v>224</v>
      </c>
      <c r="F1172" s="146">
        <v>0</v>
      </c>
      <c r="G1172" s="146">
        <v>0</v>
      </c>
      <c r="H1172" s="113">
        <f>+IF(AND(OR(F1172="",F1172=0),OR(G1172="",G1172=0)),1,IF(AND(OR(F1172&lt;=Parámetros!$B$5,F1172=0,F1172=""),OR(G1172&gt;Parámetros!$B$5,G1172="",G1172=0)),1,IF(AND(F1172&gt;Parámetros!$B$5,F1172&lt;=Parámetros!$D$5,OR(Listas!G1172&gt;Parámetros!$B$5,G1172="",G1172=0)),1,0)))</f>
        <v>1</v>
      </c>
      <c r="I1172" s="113">
        <f>+IF(AND(OR(F1172="",F1172=0),OR(G1172="",G1172=0)),1,IF(AND(OR(F1172&lt;=Parámetros!$B$8,F1172=0,F1172=""),OR(G1172&gt;Parámetros!$B$8,G1172="",G1172=0)),1,IF(AND(F1172&gt;Parámetros!$B$8,F1172&lt;=Parámetros!$D$8,OR(Listas!G1172&gt;Parámetros!$B$8,G1172="",G1172=0)),1,0)))</f>
        <v>1</v>
      </c>
      <c r="J1172" s="113">
        <f>IF(H1172=1,
IF(AND(OR(F1172=0,F1172=""),OR(G1172=0,G1172="")),Parámetros!$D$5-Parámetros!$B$5+1,
IF(AND(OR(F1172&lt;=Parámetros!$B$5,F1172=0,F1172=""),OR(G1172&gt;Parámetros!$D$5,G1172="",G1172=0)),Parámetros!$D$5-Parámetros!$B$5+1,
IF(AND(OR(F1172&lt;=Parámetros!$B$5,F1172=0,F1172=""),G1172&lt;=Parámetros!$D$5),IF(OR(G1172="",G1172=0),Parámetros!$D$5-Parámetros!$B$5+1,G1172-Parámetros!$B$5+1),
IF(AND(F1172&gt;Parámetros!$B$5,OR(G1172&gt;Parámetros!$D$5,G1172="",G1172=0)),Parámetros!$D$5-F1172+1,
IF(AND(F1172&gt;Parámetros!$B$5,G1172&lt;=Parámetros!$D$5),G1172-F1172+1))))),0)
-
IF(H1172=1,
COUNTIFS('Selección días no hábiles'!A:A,
IF(OR(F1172=0,F1172="",F1172&lt;Parámetros!$B$5),"&gt;="&amp;Parámetros!$B$5,"&gt;="&amp;Listas!F1172),
'Selección días no hábiles'!A:A,
IF(OR(G1172=0,G1172="",G1172&gt;=Parámetros!$D$5),"&lt;="&amp;Parámetros!$D$5,"&lt;="&amp;Listas!G1172),
'Selección días no hábiles'!C:C,"X"),0)</f>
        <v>43709</v>
      </c>
      <c r="K1172" s="113">
        <f>IF(I1172=1,
IF(AND(OR(F1172=0,F1172=""),OR(G1172=0,G1172="")),Parámetros!$D$8-Parámetros!$B$8+1,
IF(AND(F1172&lt;=Parámetros!$B$8,OR(G1172&gt;Parámetros!$D$8,G1172="",G1172=0)),Parámetros!$D$8-Parámetros!$B$8+1,
IF(AND(F1172&lt;=Parámetros!$B$8,G1172&lt;=Parámetros!$D$8),IF(OR(G1172="",G1172=0),Parámetros!$D$8-Parámetros!$B$8+1,G1172-Parámetros!$B$8+1),
IF(AND(F1172&gt;Parámetros!$B$8,OR(G1172&gt;Parámetros!$D$8,G1172="",G1172=0)),Parámetros!$D$8-F1172+1,
IF(AND(F1172&gt;Parámetros!$B$8,G1172&lt;=Parámetros!$D$8),G1172-F1172+1))))),0)
-
IF(I1172=1,
COUNTIFS('Selección días no hábiles'!A:A,
IF(OR(F1172=0,F1172="",F1172&lt;Parámetros!$B$8),"&gt;="&amp;Parámetros!$B$8,"&gt;="&amp;Listas!F1172),
'Selección días no hábiles'!A:A,
IF(OR(G1172=0,G1172="",G1172&gt;=Parámetros!$D$8),"&lt;="&amp;Parámetros!$D$8,"&lt;="&amp;Listas!G1172),
'Selección días no hábiles'!C:C,"X"),0)</f>
        <v>1</v>
      </c>
    </row>
    <row r="1173" spans="1:11">
      <c r="A1173" s="23"/>
      <c r="B1173" s="152">
        <v>23255060</v>
      </c>
      <c r="C1173" s="153" t="s">
        <v>1266</v>
      </c>
      <c r="D1173" s="153" t="s">
        <v>2280</v>
      </c>
      <c r="E1173" s="154" t="s">
        <v>224</v>
      </c>
      <c r="F1173" s="146">
        <v>0</v>
      </c>
      <c r="G1173" s="146">
        <v>0</v>
      </c>
      <c r="H1173" s="113">
        <f>+IF(AND(OR(F1173="",F1173=0),OR(G1173="",G1173=0)),1,IF(AND(OR(F1173&lt;=Parámetros!$B$5,F1173=0,F1173=""),OR(G1173&gt;Parámetros!$B$5,G1173="",G1173=0)),1,IF(AND(F1173&gt;Parámetros!$B$5,F1173&lt;=Parámetros!$D$5,OR(Listas!G1173&gt;Parámetros!$B$5,G1173="",G1173=0)),1,0)))</f>
        <v>1</v>
      </c>
      <c r="I1173" s="113">
        <f>+IF(AND(OR(F1173="",F1173=0),OR(G1173="",G1173=0)),1,IF(AND(OR(F1173&lt;=Parámetros!$B$8,F1173=0,F1173=""),OR(G1173&gt;Parámetros!$B$8,G1173="",G1173=0)),1,IF(AND(F1173&gt;Parámetros!$B$8,F1173&lt;=Parámetros!$D$8,OR(Listas!G1173&gt;Parámetros!$B$8,G1173="",G1173=0)),1,0)))</f>
        <v>1</v>
      </c>
      <c r="J1173" s="113">
        <f>IF(H1173=1,
IF(AND(OR(F1173=0,F1173=""),OR(G1173=0,G1173="")),Parámetros!$D$5-Parámetros!$B$5+1,
IF(AND(OR(F1173&lt;=Parámetros!$B$5,F1173=0,F1173=""),OR(G1173&gt;Parámetros!$D$5,G1173="",G1173=0)),Parámetros!$D$5-Parámetros!$B$5+1,
IF(AND(OR(F1173&lt;=Parámetros!$B$5,F1173=0,F1173=""),G1173&lt;=Parámetros!$D$5),IF(OR(G1173="",G1173=0),Parámetros!$D$5-Parámetros!$B$5+1,G1173-Parámetros!$B$5+1),
IF(AND(F1173&gt;Parámetros!$B$5,OR(G1173&gt;Parámetros!$D$5,G1173="",G1173=0)),Parámetros!$D$5-F1173+1,
IF(AND(F1173&gt;Parámetros!$B$5,G1173&lt;=Parámetros!$D$5),G1173-F1173+1))))),0)
-
IF(H1173=1,
COUNTIFS('Selección días no hábiles'!A:A,
IF(OR(F1173=0,F1173="",F1173&lt;Parámetros!$B$5),"&gt;="&amp;Parámetros!$B$5,"&gt;="&amp;Listas!F1173),
'Selección días no hábiles'!A:A,
IF(OR(G1173=0,G1173="",G1173&gt;=Parámetros!$D$5),"&lt;="&amp;Parámetros!$D$5,"&lt;="&amp;Listas!G1173),
'Selección días no hábiles'!C:C,"X"),0)</f>
        <v>43709</v>
      </c>
      <c r="K1173" s="113">
        <f>IF(I1173=1,
IF(AND(OR(F1173=0,F1173=""),OR(G1173=0,G1173="")),Parámetros!$D$8-Parámetros!$B$8+1,
IF(AND(F1173&lt;=Parámetros!$B$8,OR(G1173&gt;Parámetros!$D$8,G1173="",G1173=0)),Parámetros!$D$8-Parámetros!$B$8+1,
IF(AND(F1173&lt;=Parámetros!$B$8,G1173&lt;=Parámetros!$D$8),IF(OR(G1173="",G1173=0),Parámetros!$D$8-Parámetros!$B$8+1,G1173-Parámetros!$B$8+1),
IF(AND(F1173&gt;Parámetros!$B$8,OR(G1173&gt;Parámetros!$D$8,G1173="",G1173=0)),Parámetros!$D$8-F1173+1,
IF(AND(F1173&gt;Parámetros!$B$8,G1173&lt;=Parámetros!$D$8),G1173-F1173+1))))),0)
-
IF(I1173=1,
COUNTIFS('Selección días no hábiles'!A:A,
IF(OR(F1173=0,F1173="",F1173&lt;Parámetros!$B$8),"&gt;="&amp;Parámetros!$B$8,"&gt;="&amp;Listas!F1173),
'Selección días no hábiles'!A:A,
IF(OR(G1173=0,G1173="",G1173&gt;=Parámetros!$D$8),"&lt;="&amp;Parámetros!$D$8,"&lt;="&amp;Listas!G1173),
'Selección días no hábiles'!C:C,"X"),0)</f>
        <v>1</v>
      </c>
    </row>
    <row r="1174" spans="1:11">
      <c r="A1174" s="23"/>
      <c r="B1174" s="152">
        <v>37316042</v>
      </c>
      <c r="C1174" s="153" t="s">
        <v>1267</v>
      </c>
      <c r="D1174" s="153" t="s">
        <v>1425</v>
      </c>
      <c r="E1174" s="154" t="s">
        <v>224</v>
      </c>
      <c r="F1174" s="146">
        <v>0</v>
      </c>
      <c r="G1174" s="146">
        <v>0</v>
      </c>
      <c r="H1174" s="113">
        <f>+IF(AND(OR(F1174="",F1174=0),OR(G1174="",G1174=0)),1,IF(AND(OR(F1174&lt;=Parámetros!$B$5,F1174=0,F1174=""),OR(G1174&gt;Parámetros!$B$5,G1174="",G1174=0)),1,IF(AND(F1174&gt;Parámetros!$B$5,F1174&lt;=Parámetros!$D$5,OR(Listas!G1174&gt;Parámetros!$B$5,G1174="",G1174=0)),1,0)))</f>
        <v>1</v>
      </c>
      <c r="I1174" s="113">
        <f>+IF(AND(OR(F1174="",F1174=0),OR(G1174="",G1174=0)),1,IF(AND(OR(F1174&lt;=Parámetros!$B$8,F1174=0,F1174=""),OR(G1174&gt;Parámetros!$B$8,G1174="",G1174=0)),1,IF(AND(F1174&gt;Parámetros!$B$8,F1174&lt;=Parámetros!$D$8,OR(Listas!G1174&gt;Parámetros!$B$8,G1174="",G1174=0)),1,0)))</f>
        <v>1</v>
      </c>
      <c r="J1174" s="113">
        <f>IF(H1174=1,
IF(AND(OR(F1174=0,F1174=""),OR(G1174=0,G1174="")),Parámetros!$D$5-Parámetros!$B$5+1,
IF(AND(OR(F1174&lt;=Parámetros!$B$5,F1174=0,F1174=""),OR(G1174&gt;Parámetros!$D$5,G1174="",G1174=0)),Parámetros!$D$5-Parámetros!$B$5+1,
IF(AND(OR(F1174&lt;=Parámetros!$B$5,F1174=0,F1174=""),G1174&lt;=Parámetros!$D$5),IF(OR(G1174="",G1174=0),Parámetros!$D$5-Parámetros!$B$5+1,G1174-Parámetros!$B$5+1),
IF(AND(F1174&gt;Parámetros!$B$5,OR(G1174&gt;Parámetros!$D$5,G1174="",G1174=0)),Parámetros!$D$5-F1174+1,
IF(AND(F1174&gt;Parámetros!$B$5,G1174&lt;=Parámetros!$D$5),G1174-F1174+1))))),0)
-
IF(H1174=1,
COUNTIFS('Selección días no hábiles'!A:A,
IF(OR(F1174=0,F1174="",F1174&lt;Parámetros!$B$5),"&gt;="&amp;Parámetros!$B$5,"&gt;="&amp;Listas!F1174),
'Selección días no hábiles'!A:A,
IF(OR(G1174=0,G1174="",G1174&gt;=Parámetros!$D$5),"&lt;="&amp;Parámetros!$D$5,"&lt;="&amp;Listas!G1174),
'Selección días no hábiles'!C:C,"X"),0)</f>
        <v>43709</v>
      </c>
      <c r="K1174" s="113">
        <f>IF(I1174=1,
IF(AND(OR(F1174=0,F1174=""),OR(G1174=0,G1174="")),Parámetros!$D$8-Parámetros!$B$8+1,
IF(AND(F1174&lt;=Parámetros!$B$8,OR(G1174&gt;Parámetros!$D$8,G1174="",G1174=0)),Parámetros!$D$8-Parámetros!$B$8+1,
IF(AND(F1174&lt;=Parámetros!$B$8,G1174&lt;=Parámetros!$D$8),IF(OR(G1174="",G1174=0),Parámetros!$D$8-Parámetros!$B$8+1,G1174-Parámetros!$B$8+1),
IF(AND(F1174&gt;Parámetros!$B$8,OR(G1174&gt;Parámetros!$D$8,G1174="",G1174=0)),Parámetros!$D$8-F1174+1,
IF(AND(F1174&gt;Parámetros!$B$8,G1174&lt;=Parámetros!$D$8),G1174-F1174+1))))),0)
-
IF(I1174=1,
COUNTIFS('Selección días no hábiles'!A:A,
IF(OR(F1174=0,F1174="",F1174&lt;Parámetros!$B$8),"&gt;="&amp;Parámetros!$B$8,"&gt;="&amp;Listas!F1174),
'Selección días no hábiles'!A:A,
IF(OR(G1174=0,G1174="",G1174&gt;=Parámetros!$D$8),"&lt;="&amp;Parámetros!$D$8,"&lt;="&amp;Listas!G1174),
'Selección días no hábiles'!C:C,"X"),0)</f>
        <v>1</v>
      </c>
    </row>
    <row r="1175" spans="1:11">
      <c r="A1175" s="23"/>
      <c r="B1175" s="152">
        <v>34824699</v>
      </c>
      <c r="C1175" s="153" t="s">
        <v>1268</v>
      </c>
      <c r="D1175" s="153" t="s">
        <v>1534</v>
      </c>
      <c r="E1175" s="154" t="s">
        <v>224</v>
      </c>
      <c r="F1175" s="146">
        <v>0</v>
      </c>
      <c r="G1175" s="146">
        <v>0</v>
      </c>
      <c r="H1175" s="113">
        <f>+IF(AND(OR(F1175="",F1175=0),OR(G1175="",G1175=0)),1,IF(AND(OR(F1175&lt;=Parámetros!$B$5,F1175=0,F1175=""),OR(G1175&gt;Parámetros!$B$5,G1175="",G1175=0)),1,IF(AND(F1175&gt;Parámetros!$B$5,F1175&lt;=Parámetros!$D$5,OR(Listas!G1175&gt;Parámetros!$B$5,G1175="",G1175=0)),1,0)))</f>
        <v>1</v>
      </c>
      <c r="I1175" s="113">
        <f>+IF(AND(OR(F1175="",F1175=0),OR(G1175="",G1175=0)),1,IF(AND(OR(F1175&lt;=Parámetros!$B$8,F1175=0,F1175=""),OR(G1175&gt;Parámetros!$B$8,G1175="",G1175=0)),1,IF(AND(F1175&gt;Parámetros!$B$8,F1175&lt;=Parámetros!$D$8,OR(Listas!G1175&gt;Parámetros!$B$8,G1175="",G1175=0)),1,0)))</f>
        <v>1</v>
      </c>
      <c r="J1175" s="113">
        <f>IF(H1175=1,
IF(AND(OR(F1175=0,F1175=""),OR(G1175=0,G1175="")),Parámetros!$D$5-Parámetros!$B$5+1,
IF(AND(OR(F1175&lt;=Parámetros!$B$5,F1175=0,F1175=""),OR(G1175&gt;Parámetros!$D$5,G1175="",G1175=0)),Parámetros!$D$5-Parámetros!$B$5+1,
IF(AND(OR(F1175&lt;=Parámetros!$B$5,F1175=0,F1175=""),G1175&lt;=Parámetros!$D$5),IF(OR(G1175="",G1175=0),Parámetros!$D$5-Parámetros!$B$5+1,G1175-Parámetros!$B$5+1),
IF(AND(F1175&gt;Parámetros!$B$5,OR(G1175&gt;Parámetros!$D$5,G1175="",G1175=0)),Parámetros!$D$5-F1175+1,
IF(AND(F1175&gt;Parámetros!$B$5,G1175&lt;=Parámetros!$D$5),G1175-F1175+1))))),0)
-
IF(H1175=1,
COUNTIFS('Selección días no hábiles'!A:A,
IF(OR(F1175=0,F1175="",F1175&lt;Parámetros!$B$5),"&gt;="&amp;Parámetros!$B$5,"&gt;="&amp;Listas!F1175),
'Selección días no hábiles'!A:A,
IF(OR(G1175=0,G1175="",G1175&gt;=Parámetros!$D$5),"&lt;="&amp;Parámetros!$D$5,"&lt;="&amp;Listas!G1175),
'Selección días no hábiles'!C:C,"X"),0)</f>
        <v>43709</v>
      </c>
      <c r="K1175" s="113">
        <f>IF(I1175=1,
IF(AND(OR(F1175=0,F1175=""),OR(G1175=0,G1175="")),Parámetros!$D$8-Parámetros!$B$8+1,
IF(AND(F1175&lt;=Parámetros!$B$8,OR(G1175&gt;Parámetros!$D$8,G1175="",G1175=0)),Parámetros!$D$8-Parámetros!$B$8+1,
IF(AND(F1175&lt;=Parámetros!$B$8,G1175&lt;=Parámetros!$D$8),IF(OR(G1175="",G1175=0),Parámetros!$D$8-Parámetros!$B$8+1,G1175-Parámetros!$B$8+1),
IF(AND(F1175&gt;Parámetros!$B$8,OR(G1175&gt;Parámetros!$D$8,G1175="",G1175=0)),Parámetros!$D$8-F1175+1,
IF(AND(F1175&gt;Parámetros!$B$8,G1175&lt;=Parámetros!$D$8),G1175-F1175+1))))),0)
-
IF(I1175=1,
COUNTIFS('Selección días no hábiles'!A:A,
IF(OR(F1175=0,F1175="",F1175&lt;Parámetros!$B$8),"&gt;="&amp;Parámetros!$B$8,"&gt;="&amp;Listas!F1175),
'Selección días no hábiles'!A:A,
IF(OR(G1175=0,G1175="",G1175&gt;=Parámetros!$D$8),"&lt;="&amp;Parámetros!$D$8,"&lt;="&amp;Listas!G1175),
'Selección días no hábiles'!C:C,"X"),0)</f>
        <v>1</v>
      </c>
    </row>
    <row r="1176" spans="1:11">
      <c r="A1176" s="23"/>
      <c r="B1176" s="152">
        <v>31963377</v>
      </c>
      <c r="C1176" s="153" t="s">
        <v>1269</v>
      </c>
      <c r="D1176" s="153" t="s">
        <v>7</v>
      </c>
      <c r="E1176" s="154" t="s">
        <v>224</v>
      </c>
      <c r="F1176" s="146">
        <v>0</v>
      </c>
      <c r="G1176" s="146">
        <v>0</v>
      </c>
      <c r="H1176" s="113">
        <f>+IF(AND(OR(F1176="",F1176=0),OR(G1176="",G1176=0)),1,IF(AND(OR(F1176&lt;=Parámetros!$B$5,F1176=0,F1176=""),OR(G1176&gt;Parámetros!$B$5,G1176="",G1176=0)),1,IF(AND(F1176&gt;Parámetros!$B$5,F1176&lt;=Parámetros!$D$5,OR(Listas!G1176&gt;Parámetros!$B$5,G1176="",G1176=0)),1,0)))</f>
        <v>1</v>
      </c>
      <c r="I1176" s="113">
        <f>+IF(AND(OR(F1176="",F1176=0),OR(G1176="",G1176=0)),1,IF(AND(OR(F1176&lt;=Parámetros!$B$8,F1176=0,F1176=""),OR(G1176&gt;Parámetros!$B$8,G1176="",G1176=0)),1,IF(AND(F1176&gt;Parámetros!$B$8,F1176&lt;=Parámetros!$D$8,OR(Listas!G1176&gt;Parámetros!$B$8,G1176="",G1176=0)),1,0)))</f>
        <v>1</v>
      </c>
      <c r="J1176" s="113">
        <f>IF(H1176=1,
IF(AND(OR(F1176=0,F1176=""),OR(G1176=0,G1176="")),Parámetros!$D$5-Parámetros!$B$5+1,
IF(AND(OR(F1176&lt;=Parámetros!$B$5,F1176=0,F1176=""),OR(G1176&gt;Parámetros!$D$5,G1176="",G1176=0)),Parámetros!$D$5-Parámetros!$B$5+1,
IF(AND(OR(F1176&lt;=Parámetros!$B$5,F1176=0,F1176=""),G1176&lt;=Parámetros!$D$5),IF(OR(G1176="",G1176=0),Parámetros!$D$5-Parámetros!$B$5+1,G1176-Parámetros!$B$5+1),
IF(AND(F1176&gt;Parámetros!$B$5,OR(G1176&gt;Parámetros!$D$5,G1176="",G1176=0)),Parámetros!$D$5-F1176+1,
IF(AND(F1176&gt;Parámetros!$B$5,G1176&lt;=Parámetros!$D$5),G1176-F1176+1))))),0)
-
IF(H1176=1,
COUNTIFS('Selección días no hábiles'!A:A,
IF(OR(F1176=0,F1176="",F1176&lt;Parámetros!$B$5),"&gt;="&amp;Parámetros!$B$5,"&gt;="&amp;Listas!F1176),
'Selección días no hábiles'!A:A,
IF(OR(G1176=0,G1176="",G1176&gt;=Parámetros!$D$5),"&lt;="&amp;Parámetros!$D$5,"&lt;="&amp;Listas!G1176),
'Selección días no hábiles'!C:C,"X"),0)</f>
        <v>43709</v>
      </c>
      <c r="K1176" s="113">
        <f>IF(I1176=1,
IF(AND(OR(F1176=0,F1176=""),OR(G1176=0,G1176="")),Parámetros!$D$8-Parámetros!$B$8+1,
IF(AND(F1176&lt;=Parámetros!$B$8,OR(G1176&gt;Parámetros!$D$8,G1176="",G1176=0)),Parámetros!$D$8-Parámetros!$B$8+1,
IF(AND(F1176&lt;=Parámetros!$B$8,G1176&lt;=Parámetros!$D$8),IF(OR(G1176="",G1176=0),Parámetros!$D$8-Parámetros!$B$8+1,G1176-Parámetros!$B$8+1),
IF(AND(F1176&gt;Parámetros!$B$8,OR(G1176&gt;Parámetros!$D$8,G1176="",G1176=0)),Parámetros!$D$8-F1176+1,
IF(AND(F1176&gt;Parámetros!$B$8,G1176&lt;=Parámetros!$D$8),G1176-F1176+1))))),0)
-
IF(I1176=1,
COUNTIFS('Selección días no hábiles'!A:A,
IF(OR(F1176=0,F1176="",F1176&lt;Parámetros!$B$8),"&gt;="&amp;Parámetros!$B$8,"&gt;="&amp;Listas!F1176),
'Selección días no hábiles'!A:A,
IF(OR(G1176=0,G1176="",G1176&gt;=Parámetros!$D$8),"&lt;="&amp;Parámetros!$D$8,"&lt;="&amp;Listas!G1176),
'Selección días no hábiles'!C:C,"X"),0)</f>
        <v>1</v>
      </c>
    </row>
    <row r="1177" spans="1:11">
      <c r="A1177" s="23"/>
      <c r="B1177" s="152">
        <v>30922409</v>
      </c>
      <c r="C1177" s="153" t="s">
        <v>1270</v>
      </c>
      <c r="D1177" s="153" t="s">
        <v>2281</v>
      </c>
      <c r="E1177" s="154" t="s">
        <v>224</v>
      </c>
      <c r="F1177" s="146">
        <v>0</v>
      </c>
      <c r="G1177" s="146">
        <v>0</v>
      </c>
      <c r="H1177" s="113">
        <f>+IF(AND(OR(F1177="",F1177=0),OR(G1177="",G1177=0)),1,IF(AND(OR(F1177&lt;=Parámetros!$B$5,F1177=0,F1177=""),OR(G1177&gt;Parámetros!$B$5,G1177="",G1177=0)),1,IF(AND(F1177&gt;Parámetros!$B$5,F1177&lt;=Parámetros!$D$5,OR(Listas!G1177&gt;Parámetros!$B$5,G1177="",G1177=0)),1,0)))</f>
        <v>1</v>
      </c>
      <c r="I1177" s="113">
        <f>+IF(AND(OR(F1177="",F1177=0),OR(G1177="",G1177=0)),1,IF(AND(OR(F1177&lt;=Parámetros!$B$8,F1177=0,F1177=""),OR(G1177&gt;Parámetros!$B$8,G1177="",G1177=0)),1,IF(AND(F1177&gt;Parámetros!$B$8,F1177&lt;=Parámetros!$D$8,OR(Listas!G1177&gt;Parámetros!$B$8,G1177="",G1177=0)),1,0)))</f>
        <v>1</v>
      </c>
      <c r="J1177" s="113">
        <f>IF(H1177=1,
IF(AND(OR(F1177=0,F1177=""),OR(G1177=0,G1177="")),Parámetros!$D$5-Parámetros!$B$5+1,
IF(AND(OR(F1177&lt;=Parámetros!$B$5,F1177=0,F1177=""),OR(G1177&gt;Parámetros!$D$5,G1177="",G1177=0)),Parámetros!$D$5-Parámetros!$B$5+1,
IF(AND(OR(F1177&lt;=Parámetros!$B$5,F1177=0,F1177=""),G1177&lt;=Parámetros!$D$5),IF(OR(G1177="",G1177=0),Parámetros!$D$5-Parámetros!$B$5+1,G1177-Parámetros!$B$5+1),
IF(AND(F1177&gt;Parámetros!$B$5,OR(G1177&gt;Parámetros!$D$5,G1177="",G1177=0)),Parámetros!$D$5-F1177+1,
IF(AND(F1177&gt;Parámetros!$B$5,G1177&lt;=Parámetros!$D$5),G1177-F1177+1))))),0)
-
IF(H1177=1,
COUNTIFS('Selección días no hábiles'!A:A,
IF(OR(F1177=0,F1177="",F1177&lt;Parámetros!$B$5),"&gt;="&amp;Parámetros!$B$5,"&gt;="&amp;Listas!F1177),
'Selección días no hábiles'!A:A,
IF(OR(G1177=0,G1177="",G1177&gt;=Parámetros!$D$5),"&lt;="&amp;Parámetros!$D$5,"&lt;="&amp;Listas!G1177),
'Selección días no hábiles'!C:C,"X"),0)</f>
        <v>43709</v>
      </c>
      <c r="K1177" s="113">
        <f>IF(I1177=1,
IF(AND(OR(F1177=0,F1177=""),OR(G1177=0,G1177="")),Parámetros!$D$8-Parámetros!$B$8+1,
IF(AND(F1177&lt;=Parámetros!$B$8,OR(G1177&gt;Parámetros!$D$8,G1177="",G1177=0)),Parámetros!$D$8-Parámetros!$B$8+1,
IF(AND(F1177&lt;=Parámetros!$B$8,G1177&lt;=Parámetros!$D$8),IF(OR(G1177="",G1177=0),Parámetros!$D$8-Parámetros!$B$8+1,G1177-Parámetros!$B$8+1),
IF(AND(F1177&gt;Parámetros!$B$8,OR(G1177&gt;Parámetros!$D$8,G1177="",G1177=0)),Parámetros!$D$8-F1177+1,
IF(AND(F1177&gt;Parámetros!$B$8,G1177&lt;=Parámetros!$D$8),G1177-F1177+1))))),0)
-
IF(I1177=1,
COUNTIFS('Selección días no hábiles'!A:A,
IF(OR(F1177=0,F1177="",F1177&lt;Parámetros!$B$8),"&gt;="&amp;Parámetros!$B$8,"&gt;="&amp;Listas!F1177),
'Selección días no hábiles'!A:A,
IF(OR(G1177=0,G1177="",G1177&gt;=Parámetros!$D$8),"&lt;="&amp;Parámetros!$D$8,"&lt;="&amp;Listas!G1177),
'Selección días no hábiles'!C:C,"X"),0)</f>
        <v>1</v>
      </c>
    </row>
    <row r="1178" spans="1:11">
      <c r="A1178" s="23"/>
      <c r="B1178" s="152">
        <v>27538347</v>
      </c>
      <c r="C1178" s="153" t="s">
        <v>1201</v>
      </c>
      <c r="D1178" s="153" t="s">
        <v>2282</v>
      </c>
      <c r="E1178" s="154" t="s">
        <v>224</v>
      </c>
      <c r="F1178" s="146">
        <v>0</v>
      </c>
      <c r="G1178" s="146">
        <v>0</v>
      </c>
      <c r="H1178" s="113">
        <f>+IF(AND(OR(F1178="",F1178=0),OR(G1178="",G1178=0)),1,IF(AND(OR(F1178&lt;=Parámetros!$B$5,F1178=0,F1178=""),OR(G1178&gt;Parámetros!$B$5,G1178="",G1178=0)),1,IF(AND(F1178&gt;Parámetros!$B$5,F1178&lt;=Parámetros!$D$5,OR(Listas!G1178&gt;Parámetros!$B$5,G1178="",G1178=0)),1,0)))</f>
        <v>1</v>
      </c>
      <c r="I1178" s="113">
        <f>+IF(AND(OR(F1178="",F1178=0),OR(G1178="",G1178=0)),1,IF(AND(OR(F1178&lt;=Parámetros!$B$8,F1178=0,F1178=""),OR(G1178&gt;Parámetros!$B$8,G1178="",G1178=0)),1,IF(AND(F1178&gt;Parámetros!$B$8,F1178&lt;=Parámetros!$D$8,OR(Listas!G1178&gt;Parámetros!$B$8,G1178="",G1178=0)),1,0)))</f>
        <v>1</v>
      </c>
      <c r="J1178" s="113">
        <f>IF(H1178=1,
IF(AND(OR(F1178=0,F1178=""),OR(G1178=0,G1178="")),Parámetros!$D$5-Parámetros!$B$5+1,
IF(AND(OR(F1178&lt;=Parámetros!$B$5,F1178=0,F1178=""),OR(G1178&gt;Parámetros!$D$5,G1178="",G1178=0)),Parámetros!$D$5-Parámetros!$B$5+1,
IF(AND(OR(F1178&lt;=Parámetros!$B$5,F1178=0,F1178=""),G1178&lt;=Parámetros!$D$5),IF(OR(G1178="",G1178=0),Parámetros!$D$5-Parámetros!$B$5+1,G1178-Parámetros!$B$5+1),
IF(AND(F1178&gt;Parámetros!$B$5,OR(G1178&gt;Parámetros!$D$5,G1178="",G1178=0)),Parámetros!$D$5-F1178+1,
IF(AND(F1178&gt;Parámetros!$B$5,G1178&lt;=Parámetros!$D$5),G1178-F1178+1))))),0)
-
IF(H1178=1,
COUNTIFS('Selección días no hábiles'!A:A,
IF(OR(F1178=0,F1178="",F1178&lt;Parámetros!$B$5),"&gt;="&amp;Parámetros!$B$5,"&gt;="&amp;Listas!F1178),
'Selección días no hábiles'!A:A,
IF(OR(G1178=0,G1178="",G1178&gt;=Parámetros!$D$5),"&lt;="&amp;Parámetros!$D$5,"&lt;="&amp;Listas!G1178),
'Selección días no hábiles'!C:C,"X"),0)</f>
        <v>43709</v>
      </c>
      <c r="K1178" s="113">
        <f>IF(I1178=1,
IF(AND(OR(F1178=0,F1178=""),OR(G1178=0,G1178="")),Parámetros!$D$8-Parámetros!$B$8+1,
IF(AND(F1178&lt;=Parámetros!$B$8,OR(G1178&gt;Parámetros!$D$8,G1178="",G1178=0)),Parámetros!$D$8-Parámetros!$B$8+1,
IF(AND(F1178&lt;=Parámetros!$B$8,G1178&lt;=Parámetros!$D$8),IF(OR(G1178="",G1178=0),Parámetros!$D$8-Parámetros!$B$8+1,G1178-Parámetros!$B$8+1),
IF(AND(F1178&gt;Parámetros!$B$8,OR(G1178&gt;Parámetros!$D$8,G1178="",G1178=0)),Parámetros!$D$8-F1178+1,
IF(AND(F1178&gt;Parámetros!$B$8,G1178&lt;=Parámetros!$D$8),G1178-F1178+1))))),0)
-
IF(I1178=1,
COUNTIFS('Selección días no hábiles'!A:A,
IF(OR(F1178=0,F1178="",F1178&lt;Parámetros!$B$8),"&gt;="&amp;Parámetros!$B$8,"&gt;="&amp;Listas!F1178),
'Selección días no hábiles'!A:A,
IF(OR(G1178=0,G1178="",G1178&gt;=Parámetros!$D$8),"&lt;="&amp;Parámetros!$D$8,"&lt;="&amp;Listas!G1178),
'Selección días no hábiles'!C:C,"X"),0)</f>
        <v>1</v>
      </c>
    </row>
    <row r="1179" spans="1:11">
      <c r="A1179" s="23"/>
      <c r="B1179" s="152">
        <v>18610404</v>
      </c>
      <c r="C1179" s="153" t="s">
        <v>1271</v>
      </c>
      <c r="D1179" s="153" t="s">
        <v>2283</v>
      </c>
      <c r="E1179" s="154" t="s">
        <v>224</v>
      </c>
      <c r="F1179" s="146">
        <v>0</v>
      </c>
      <c r="G1179" s="146">
        <v>0</v>
      </c>
      <c r="H1179" s="113">
        <f>+IF(AND(OR(F1179="",F1179=0),OR(G1179="",G1179=0)),1,IF(AND(OR(F1179&lt;=Parámetros!$B$5,F1179=0,F1179=""),OR(G1179&gt;Parámetros!$B$5,G1179="",G1179=0)),1,IF(AND(F1179&gt;Parámetros!$B$5,F1179&lt;=Parámetros!$D$5,OR(Listas!G1179&gt;Parámetros!$B$5,G1179="",G1179=0)),1,0)))</f>
        <v>1</v>
      </c>
      <c r="I1179" s="113">
        <f>+IF(AND(OR(F1179="",F1179=0),OR(G1179="",G1179=0)),1,IF(AND(OR(F1179&lt;=Parámetros!$B$8,F1179=0,F1179=""),OR(G1179&gt;Parámetros!$B$8,G1179="",G1179=0)),1,IF(AND(F1179&gt;Parámetros!$B$8,F1179&lt;=Parámetros!$D$8,OR(Listas!G1179&gt;Parámetros!$B$8,G1179="",G1179=0)),1,0)))</f>
        <v>1</v>
      </c>
      <c r="J1179" s="113">
        <f>IF(H1179=1,
IF(AND(OR(F1179=0,F1179=""),OR(G1179=0,G1179="")),Parámetros!$D$5-Parámetros!$B$5+1,
IF(AND(OR(F1179&lt;=Parámetros!$B$5,F1179=0,F1179=""),OR(G1179&gt;Parámetros!$D$5,G1179="",G1179=0)),Parámetros!$D$5-Parámetros!$B$5+1,
IF(AND(OR(F1179&lt;=Parámetros!$B$5,F1179=0,F1179=""),G1179&lt;=Parámetros!$D$5),IF(OR(G1179="",G1179=0),Parámetros!$D$5-Parámetros!$B$5+1,G1179-Parámetros!$B$5+1),
IF(AND(F1179&gt;Parámetros!$B$5,OR(G1179&gt;Parámetros!$D$5,G1179="",G1179=0)),Parámetros!$D$5-F1179+1,
IF(AND(F1179&gt;Parámetros!$B$5,G1179&lt;=Parámetros!$D$5),G1179-F1179+1))))),0)
-
IF(H1179=1,
COUNTIFS('Selección días no hábiles'!A:A,
IF(OR(F1179=0,F1179="",F1179&lt;Parámetros!$B$5),"&gt;="&amp;Parámetros!$B$5,"&gt;="&amp;Listas!F1179),
'Selección días no hábiles'!A:A,
IF(OR(G1179=0,G1179="",G1179&gt;=Parámetros!$D$5),"&lt;="&amp;Parámetros!$D$5,"&lt;="&amp;Listas!G1179),
'Selección días no hábiles'!C:C,"X"),0)</f>
        <v>43709</v>
      </c>
      <c r="K1179" s="113">
        <f>IF(I1179=1,
IF(AND(OR(F1179=0,F1179=""),OR(G1179=0,G1179="")),Parámetros!$D$8-Parámetros!$B$8+1,
IF(AND(F1179&lt;=Parámetros!$B$8,OR(G1179&gt;Parámetros!$D$8,G1179="",G1179=0)),Parámetros!$D$8-Parámetros!$B$8+1,
IF(AND(F1179&lt;=Parámetros!$B$8,G1179&lt;=Parámetros!$D$8),IF(OR(G1179="",G1179=0),Parámetros!$D$8-Parámetros!$B$8+1,G1179-Parámetros!$B$8+1),
IF(AND(F1179&gt;Parámetros!$B$8,OR(G1179&gt;Parámetros!$D$8,G1179="",G1179=0)),Parámetros!$D$8-F1179+1,
IF(AND(F1179&gt;Parámetros!$B$8,G1179&lt;=Parámetros!$D$8),G1179-F1179+1))))),0)
-
IF(I1179=1,
COUNTIFS('Selección días no hábiles'!A:A,
IF(OR(F1179=0,F1179="",F1179&lt;Parámetros!$B$8),"&gt;="&amp;Parámetros!$B$8,"&gt;="&amp;Listas!F1179),
'Selección días no hábiles'!A:A,
IF(OR(G1179=0,G1179="",G1179&gt;=Parámetros!$D$8),"&lt;="&amp;Parámetros!$D$8,"&lt;="&amp;Listas!G1179),
'Selección días no hábiles'!C:C,"X"),0)</f>
        <v>1</v>
      </c>
    </row>
    <row r="1180" spans="1:11">
      <c r="A1180" s="23"/>
      <c r="B1180" s="152">
        <v>29049491</v>
      </c>
      <c r="C1180" s="153" t="s">
        <v>54</v>
      </c>
      <c r="D1180" s="153" t="s">
        <v>2284</v>
      </c>
      <c r="E1180" s="154" t="s">
        <v>224</v>
      </c>
      <c r="F1180" s="146">
        <v>0</v>
      </c>
      <c r="G1180" s="146">
        <v>0</v>
      </c>
      <c r="H1180" s="113">
        <f>+IF(AND(OR(F1180="",F1180=0),OR(G1180="",G1180=0)),1,IF(AND(OR(F1180&lt;=Parámetros!$B$5,F1180=0,F1180=""),OR(G1180&gt;Parámetros!$B$5,G1180="",G1180=0)),1,IF(AND(F1180&gt;Parámetros!$B$5,F1180&lt;=Parámetros!$D$5,OR(Listas!G1180&gt;Parámetros!$B$5,G1180="",G1180=0)),1,0)))</f>
        <v>1</v>
      </c>
      <c r="I1180" s="113">
        <f>+IF(AND(OR(F1180="",F1180=0),OR(G1180="",G1180=0)),1,IF(AND(OR(F1180&lt;=Parámetros!$B$8,F1180=0,F1180=""),OR(G1180&gt;Parámetros!$B$8,G1180="",G1180=0)),1,IF(AND(F1180&gt;Parámetros!$B$8,F1180&lt;=Parámetros!$D$8,OR(Listas!G1180&gt;Parámetros!$B$8,G1180="",G1180=0)),1,0)))</f>
        <v>1</v>
      </c>
      <c r="J1180" s="113">
        <f>IF(H1180=1,
IF(AND(OR(F1180=0,F1180=""),OR(G1180=0,G1180="")),Parámetros!$D$5-Parámetros!$B$5+1,
IF(AND(OR(F1180&lt;=Parámetros!$B$5,F1180=0,F1180=""),OR(G1180&gt;Parámetros!$D$5,G1180="",G1180=0)),Parámetros!$D$5-Parámetros!$B$5+1,
IF(AND(OR(F1180&lt;=Parámetros!$B$5,F1180=0,F1180=""),G1180&lt;=Parámetros!$D$5),IF(OR(G1180="",G1180=0),Parámetros!$D$5-Parámetros!$B$5+1,G1180-Parámetros!$B$5+1),
IF(AND(F1180&gt;Parámetros!$B$5,OR(G1180&gt;Parámetros!$D$5,G1180="",G1180=0)),Parámetros!$D$5-F1180+1,
IF(AND(F1180&gt;Parámetros!$B$5,G1180&lt;=Parámetros!$D$5),G1180-F1180+1))))),0)
-
IF(H1180=1,
COUNTIFS('Selección días no hábiles'!A:A,
IF(OR(F1180=0,F1180="",F1180&lt;Parámetros!$B$5),"&gt;="&amp;Parámetros!$B$5,"&gt;="&amp;Listas!F1180),
'Selección días no hábiles'!A:A,
IF(OR(G1180=0,G1180="",G1180&gt;=Parámetros!$D$5),"&lt;="&amp;Parámetros!$D$5,"&lt;="&amp;Listas!G1180),
'Selección días no hábiles'!C:C,"X"),0)</f>
        <v>43709</v>
      </c>
      <c r="K1180" s="113">
        <f>IF(I1180=1,
IF(AND(OR(F1180=0,F1180=""),OR(G1180=0,G1180="")),Parámetros!$D$8-Parámetros!$B$8+1,
IF(AND(F1180&lt;=Parámetros!$B$8,OR(G1180&gt;Parámetros!$D$8,G1180="",G1180=0)),Parámetros!$D$8-Parámetros!$B$8+1,
IF(AND(F1180&lt;=Parámetros!$B$8,G1180&lt;=Parámetros!$D$8),IF(OR(G1180="",G1180=0),Parámetros!$D$8-Parámetros!$B$8+1,G1180-Parámetros!$B$8+1),
IF(AND(F1180&gt;Parámetros!$B$8,OR(G1180&gt;Parámetros!$D$8,G1180="",G1180=0)),Parámetros!$D$8-F1180+1,
IF(AND(F1180&gt;Parámetros!$B$8,G1180&lt;=Parámetros!$D$8),G1180-F1180+1))))),0)
-
IF(I1180=1,
COUNTIFS('Selección días no hábiles'!A:A,
IF(OR(F1180=0,F1180="",F1180&lt;Parámetros!$B$8),"&gt;="&amp;Parámetros!$B$8,"&gt;="&amp;Listas!F1180),
'Selección días no hábiles'!A:A,
IF(OR(G1180=0,G1180="",G1180&gt;=Parámetros!$D$8),"&lt;="&amp;Parámetros!$D$8,"&lt;="&amp;Listas!G1180),
'Selección días no hábiles'!C:C,"X"),0)</f>
        <v>1</v>
      </c>
    </row>
    <row r="1181" spans="1:11">
      <c r="A1181" s="23"/>
      <c r="B1181" s="152">
        <v>29012018</v>
      </c>
      <c r="C1181" s="153" t="s">
        <v>445</v>
      </c>
      <c r="D1181" s="153" t="s">
        <v>2285</v>
      </c>
      <c r="E1181" s="154" t="s">
        <v>224</v>
      </c>
      <c r="F1181" s="146">
        <v>0</v>
      </c>
      <c r="G1181" s="146">
        <v>0</v>
      </c>
      <c r="H1181" s="113">
        <f>+IF(AND(OR(F1181="",F1181=0),OR(G1181="",G1181=0)),1,IF(AND(OR(F1181&lt;=Parámetros!$B$5,F1181=0,F1181=""),OR(G1181&gt;Parámetros!$B$5,G1181="",G1181=0)),1,IF(AND(F1181&gt;Parámetros!$B$5,F1181&lt;=Parámetros!$D$5,OR(Listas!G1181&gt;Parámetros!$B$5,G1181="",G1181=0)),1,0)))</f>
        <v>1</v>
      </c>
      <c r="I1181" s="113">
        <f>+IF(AND(OR(F1181="",F1181=0),OR(G1181="",G1181=0)),1,IF(AND(OR(F1181&lt;=Parámetros!$B$8,F1181=0,F1181=""),OR(G1181&gt;Parámetros!$B$8,G1181="",G1181=0)),1,IF(AND(F1181&gt;Parámetros!$B$8,F1181&lt;=Parámetros!$D$8,OR(Listas!G1181&gt;Parámetros!$B$8,G1181="",G1181=0)),1,0)))</f>
        <v>1</v>
      </c>
      <c r="J1181" s="113">
        <f>IF(H1181=1,
IF(AND(OR(F1181=0,F1181=""),OR(G1181=0,G1181="")),Parámetros!$D$5-Parámetros!$B$5+1,
IF(AND(OR(F1181&lt;=Parámetros!$B$5,F1181=0,F1181=""),OR(G1181&gt;Parámetros!$D$5,G1181="",G1181=0)),Parámetros!$D$5-Parámetros!$B$5+1,
IF(AND(OR(F1181&lt;=Parámetros!$B$5,F1181=0,F1181=""),G1181&lt;=Parámetros!$D$5),IF(OR(G1181="",G1181=0),Parámetros!$D$5-Parámetros!$B$5+1,G1181-Parámetros!$B$5+1),
IF(AND(F1181&gt;Parámetros!$B$5,OR(G1181&gt;Parámetros!$D$5,G1181="",G1181=0)),Parámetros!$D$5-F1181+1,
IF(AND(F1181&gt;Parámetros!$B$5,G1181&lt;=Parámetros!$D$5),G1181-F1181+1))))),0)
-
IF(H1181=1,
COUNTIFS('Selección días no hábiles'!A:A,
IF(OR(F1181=0,F1181="",F1181&lt;Parámetros!$B$5),"&gt;="&amp;Parámetros!$B$5,"&gt;="&amp;Listas!F1181),
'Selección días no hábiles'!A:A,
IF(OR(G1181=0,G1181="",G1181&gt;=Parámetros!$D$5),"&lt;="&amp;Parámetros!$D$5,"&lt;="&amp;Listas!G1181),
'Selección días no hábiles'!C:C,"X"),0)</f>
        <v>43709</v>
      </c>
      <c r="K1181" s="113">
        <f>IF(I1181=1,
IF(AND(OR(F1181=0,F1181=""),OR(G1181=0,G1181="")),Parámetros!$D$8-Parámetros!$B$8+1,
IF(AND(F1181&lt;=Parámetros!$B$8,OR(G1181&gt;Parámetros!$D$8,G1181="",G1181=0)),Parámetros!$D$8-Parámetros!$B$8+1,
IF(AND(F1181&lt;=Parámetros!$B$8,G1181&lt;=Parámetros!$D$8),IF(OR(G1181="",G1181=0),Parámetros!$D$8-Parámetros!$B$8+1,G1181-Parámetros!$B$8+1),
IF(AND(F1181&gt;Parámetros!$B$8,OR(G1181&gt;Parámetros!$D$8,G1181="",G1181=0)),Parámetros!$D$8-F1181+1,
IF(AND(F1181&gt;Parámetros!$B$8,G1181&lt;=Parámetros!$D$8),G1181-F1181+1))))),0)
-
IF(I1181=1,
COUNTIFS('Selección días no hábiles'!A:A,
IF(OR(F1181=0,F1181="",F1181&lt;Parámetros!$B$8),"&gt;="&amp;Parámetros!$B$8,"&gt;="&amp;Listas!F1181),
'Selección días no hábiles'!A:A,
IF(OR(G1181=0,G1181="",G1181&gt;=Parámetros!$D$8),"&lt;="&amp;Parámetros!$D$8,"&lt;="&amp;Listas!G1181),
'Selección días no hábiles'!C:C,"X"),0)</f>
        <v>1</v>
      </c>
    </row>
    <row r="1182" spans="1:11">
      <c r="A1182" s="23"/>
      <c r="B1182" s="152">
        <v>26386986</v>
      </c>
      <c r="C1182" s="153" t="s">
        <v>481</v>
      </c>
      <c r="D1182" s="153" t="s">
        <v>2286</v>
      </c>
      <c r="E1182" s="154" t="s">
        <v>224</v>
      </c>
      <c r="F1182" s="146">
        <v>0</v>
      </c>
      <c r="G1182" s="146">
        <v>0</v>
      </c>
      <c r="H1182" s="113">
        <f>+IF(AND(OR(F1182="",F1182=0),OR(G1182="",G1182=0)),1,IF(AND(OR(F1182&lt;=Parámetros!$B$5,F1182=0,F1182=""),OR(G1182&gt;Parámetros!$B$5,G1182="",G1182=0)),1,IF(AND(F1182&gt;Parámetros!$B$5,F1182&lt;=Parámetros!$D$5,OR(Listas!G1182&gt;Parámetros!$B$5,G1182="",G1182=0)),1,0)))</f>
        <v>1</v>
      </c>
      <c r="I1182" s="113">
        <f>+IF(AND(OR(F1182="",F1182=0),OR(G1182="",G1182=0)),1,IF(AND(OR(F1182&lt;=Parámetros!$B$8,F1182=0,F1182=""),OR(G1182&gt;Parámetros!$B$8,G1182="",G1182=0)),1,IF(AND(F1182&gt;Parámetros!$B$8,F1182&lt;=Parámetros!$D$8,OR(Listas!G1182&gt;Parámetros!$B$8,G1182="",G1182=0)),1,0)))</f>
        <v>1</v>
      </c>
      <c r="J1182" s="113">
        <f>IF(H1182=1,
IF(AND(OR(F1182=0,F1182=""),OR(G1182=0,G1182="")),Parámetros!$D$5-Parámetros!$B$5+1,
IF(AND(OR(F1182&lt;=Parámetros!$B$5,F1182=0,F1182=""),OR(G1182&gt;Parámetros!$D$5,G1182="",G1182=0)),Parámetros!$D$5-Parámetros!$B$5+1,
IF(AND(OR(F1182&lt;=Parámetros!$B$5,F1182=0,F1182=""),G1182&lt;=Parámetros!$D$5),IF(OR(G1182="",G1182=0),Parámetros!$D$5-Parámetros!$B$5+1,G1182-Parámetros!$B$5+1),
IF(AND(F1182&gt;Parámetros!$B$5,OR(G1182&gt;Parámetros!$D$5,G1182="",G1182=0)),Parámetros!$D$5-F1182+1,
IF(AND(F1182&gt;Parámetros!$B$5,G1182&lt;=Parámetros!$D$5),G1182-F1182+1))))),0)
-
IF(H1182=1,
COUNTIFS('Selección días no hábiles'!A:A,
IF(OR(F1182=0,F1182="",F1182&lt;Parámetros!$B$5),"&gt;="&amp;Parámetros!$B$5,"&gt;="&amp;Listas!F1182),
'Selección días no hábiles'!A:A,
IF(OR(G1182=0,G1182="",G1182&gt;=Parámetros!$D$5),"&lt;="&amp;Parámetros!$D$5,"&lt;="&amp;Listas!G1182),
'Selección días no hábiles'!C:C,"X"),0)</f>
        <v>43709</v>
      </c>
      <c r="K1182" s="113">
        <f>IF(I1182=1,
IF(AND(OR(F1182=0,F1182=""),OR(G1182=0,G1182="")),Parámetros!$D$8-Parámetros!$B$8+1,
IF(AND(F1182&lt;=Parámetros!$B$8,OR(G1182&gt;Parámetros!$D$8,G1182="",G1182=0)),Parámetros!$D$8-Parámetros!$B$8+1,
IF(AND(F1182&lt;=Parámetros!$B$8,G1182&lt;=Parámetros!$D$8),IF(OR(G1182="",G1182=0),Parámetros!$D$8-Parámetros!$B$8+1,G1182-Parámetros!$B$8+1),
IF(AND(F1182&gt;Parámetros!$B$8,OR(G1182&gt;Parámetros!$D$8,G1182="",G1182=0)),Parámetros!$D$8-F1182+1,
IF(AND(F1182&gt;Parámetros!$B$8,G1182&lt;=Parámetros!$D$8),G1182-F1182+1))))),0)
-
IF(I1182=1,
COUNTIFS('Selección días no hábiles'!A:A,
IF(OR(F1182=0,F1182="",F1182&lt;Parámetros!$B$8),"&gt;="&amp;Parámetros!$B$8,"&gt;="&amp;Listas!F1182),
'Selección días no hábiles'!A:A,
IF(OR(G1182=0,G1182="",G1182&gt;=Parámetros!$D$8),"&lt;="&amp;Parámetros!$D$8,"&lt;="&amp;Listas!G1182),
'Selección días no hábiles'!C:C,"X"),0)</f>
        <v>1</v>
      </c>
    </row>
    <row r="1183" spans="1:11">
      <c r="A1183" s="23"/>
      <c r="B1183" s="152">
        <v>33271121</v>
      </c>
      <c r="C1183" s="153" t="s">
        <v>1272</v>
      </c>
      <c r="D1183" s="153" t="s">
        <v>2287</v>
      </c>
      <c r="E1183" s="154" t="s">
        <v>224</v>
      </c>
      <c r="F1183" s="146">
        <v>0</v>
      </c>
      <c r="G1183" s="146">
        <v>0</v>
      </c>
      <c r="H1183" s="113">
        <f>+IF(AND(OR(F1183="",F1183=0),OR(G1183="",G1183=0)),1,IF(AND(OR(F1183&lt;=Parámetros!$B$5,F1183=0,F1183=""),OR(G1183&gt;Parámetros!$B$5,G1183="",G1183=0)),1,IF(AND(F1183&gt;Parámetros!$B$5,F1183&lt;=Parámetros!$D$5,OR(Listas!G1183&gt;Parámetros!$B$5,G1183="",G1183=0)),1,0)))</f>
        <v>1</v>
      </c>
      <c r="I1183" s="113">
        <f>+IF(AND(OR(F1183="",F1183=0),OR(G1183="",G1183=0)),1,IF(AND(OR(F1183&lt;=Parámetros!$B$8,F1183=0,F1183=""),OR(G1183&gt;Parámetros!$B$8,G1183="",G1183=0)),1,IF(AND(F1183&gt;Parámetros!$B$8,F1183&lt;=Parámetros!$D$8,OR(Listas!G1183&gt;Parámetros!$B$8,G1183="",G1183=0)),1,0)))</f>
        <v>1</v>
      </c>
      <c r="J1183" s="113">
        <f>IF(H1183=1,
IF(AND(OR(F1183=0,F1183=""),OR(G1183=0,G1183="")),Parámetros!$D$5-Parámetros!$B$5+1,
IF(AND(OR(F1183&lt;=Parámetros!$B$5,F1183=0,F1183=""),OR(G1183&gt;Parámetros!$D$5,G1183="",G1183=0)),Parámetros!$D$5-Parámetros!$B$5+1,
IF(AND(OR(F1183&lt;=Parámetros!$B$5,F1183=0,F1183=""),G1183&lt;=Parámetros!$D$5),IF(OR(G1183="",G1183=0),Parámetros!$D$5-Parámetros!$B$5+1,G1183-Parámetros!$B$5+1),
IF(AND(F1183&gt;Parámetros!$B$5,OR(G1183&gt;Parámetros!$D$5,G1183="",G1183=0)),Parámetros!$D$5-F1183+1,
IF(AND(F1183&gt;Parámetros!$B$5,G1183&lt;=Parámetros!$D$5),G1183-F1183+1))))),0)
-
IF(H1183=1,
COUNTIFS('Selección días no hábiles'!A:A,
IF(OR(F1183=0,F1183="",F1183&lt;Parámetros!$B$5),"&gt;="&amp;Parámetros!$B$5,"&gt;="&amp;Listas!F1183),
'Selección días no hábiles'!A:A,
IF(OR(G1183=0,G1183="",G1183&gt;=Parámetros!$D$5),"&lt;="&amp;Parámetros!$D$5,"&lt;="&amp;Listas!G1183),
'Selección días no hábiles'!C:C,"X"),0)</f>
        <v>43709</v>
      </c>
      <c r="K1183" s="113">
        <f>IF(I1183=1,
IF(AND(OR(F1183=0,F1183=""),OR(G1183=0,G1183="")),Parámetros!$D$8-Parámetros!$B$8+1,
IF(AND(F1183&lt;=Parámetros!$B$8,OR(G1183&gt;Parámetros!$D$8,G1183="",G1183=0)),Parámetros!$D$8-Parámetros!$B$8+1,
IF(AND(F1183&lt;=Parámetros!$B$8,G1183&lt;=Parámetros!$D$8),IF(OR(G1183="",G1183=0),Parámetros!$D$8-Parámetros!$B$8+1,G1183-Parámetros!$B$8+1),
IF(AND(F1183&gt;Parámetros!$B$8,OR(G1183&gt;Parámetros!$D$8,G1183="",G1183=0)),Parámetros!$D$8-F1183+1,
IF(AND(F1183&gt;Parámetros!$B$8,G1183&lt;=Parámetros!$D$8),G1183-F1183+1))))),0)
-
IF(I1183=1,
COUNTIFS('Selección días no hábiles'!A:A,
IF(OR(F1183=0,F1183="",F1183&lt;Parámetros!$B$8),"&gt;="&amp;Parámetros!$B$8,"&gt;="&amp;Listas!F1183),
'Selección días no hábiles'!A:A,
IF(OR(G1183=0,G1183="",G1183&gt;=Parámetros!$D$8),"&lt;="&amp;Parámetros!$D$8,"&lt;="&amp;Listas!G1183),
'Selección días no hábiles'!C:C,"X"),0)</f>
        <v>1</v>
      </c>
    </row>
    <row r="1184" spans="1:11">
      <c r="A1184" s="23"/>
      <c r="B1184" s="152">
        <v>28921786</v>
      </c>
      <c r="C1184" s="153" t="s">
        <v>1273</v>
      </c>
      <c r="D1184" s="153" t="s">
        <v>2288</v>
      </c>
      <c r="E1184" s="154" t="s">
        <v>224</v>
      </c>
      <c r="F1184" s="146">
        <v>0</v>
      </c>
      <c r="G1184" s="146">
        <v>0</v>
      </c>
      <c r="H1184" s="113">
        <f>+IF(AND(OR(F1184="",F1184=0),OR(G1184="",G1184=0)),1,IF(AND(OR(F1184&lt;=Parámetros!$B$5,F1184=0,F1184=""),OR(G1184&gt;Parámetros!$B$5,G1184="",G1184=0)),1,IF(AND(F1184&gt;Parámetros!$B$5,F1184&lt;=Parámetros!$D$5,OR(Listas!G1184&gt;Parámetros!$B$5,G1184="",G1184=0)),1,0)))</f>
        <v>1</v>
      </c>
      <c r="I1184" s="113">
        <f>+IF(AND(OR(F1184="",F1184=0),OR(G1184="",G1184=0)),1,IF(AND(OR(F1184&lt;=Parámetros!$B$8,F1184=0,F1184=""),OR(G1184&gt;Parámetros!$B$8,G1184="",G1184=0)),1,IF(AND(F1184&gt;Parámetros!$B$8,F1184&lt;=Parámetros!$D$8,OR(Listas!G1184&gt;Parámetros!$B$8,G1184="",G1184=0)),1,0)))</f>
        <v>1</v>
      </c>
      <c r="J1184" s="113">
        <f>IF(H1184=1,
IF(AND(OR(F1184=0,F1184=""),OR(G1184=0,G1184="")),Parámetros!$D$5-Parámetros!$B$5+1,
IF(AND(OR(F1184&lt;=Parámetros!$B$5,F1184=0,F1184=""),OR(G1184&gt;Parámetros!$D$5,G1184="",G1184=0)),Parámetros!$D$5-Parámetros!$B$5+1,
IF(AND(OR(F1184&lt;=Parámetros!$B$5,F1184=0,F1184=""),G1184&lt;=Parámetros!$D$5),IF(OR(G1184="",G1184=0),Parámetros!$D$5-Parámetros!$B$5+1,G1184-Parámetros!$B$5+1),
IF(AND(F1184&gt;Parámetros!$B$5,OR(G1184&gt;Parámetros!$D$5,G1184="",G1184=0)),Parámetros!$D$5-F1184+1,
IF(AND(F1184&gt;Parámetros!$B$5,G1184&lt;=Parámetros!$D$5),G1184-F1184+1))))),0)
-
IF(H1184=1,
COUNTIFS('Selección días no hábiles'!A:A,
IF(OR(F1184=0,F1184="",F1184&lt;Parámetros!$B$5),"&gt;="&amp;Parámetros!$B$5,"&gt;="&amp;Listas!F1184),
'Selección días no hábiles'!A:A,
IF(OR(G1184=0,G1184="",G1184&gt;=Parámetros!$D$5),"&lt;="&amp;Parámetros!$D$5,"&lt;="&amp;Listas!G1184),
'Selección días no hábiles'!C:C,"X"),0)</f>
        <v>43709</v>
      </c>
      <c r="K1184" s="113">
        <f>IF(I1184=1,
IF(AND(OR(F1184=0,F1184=""),OR(G1184=0,G1184="")),Parámetros!$D$8-Parámetros!$B$8+1,
IF(AND(F1184&lt;=Parámetros!$B$8,OR(G1184&gt;Parámetros!$D$8,G1184="",G1184=0)),Parámetros!$D$8-Parámetros!$B$8+1,
IF(AND(F1184&lt;=Parámetros!$B$8,G1184&lt;=Parámetros!$D$8),IF(OR(G1184="",G1184=0),Parámetros!$D$8-Parámetros!$B$8+1,G1184-Parámetros!$B$8+1),
IF(AND(F1184&gt;Parámetros!$B$8,OR(G1184&gt;Parámetros!$D$8,G1184="",G1184=0)),Parámetros!$D$8-F1184+1,
IF(AND(F1184&gt;Parámetros!$B$8,G1184&lt;=Parámetros!$D$8),G1184-F1184+1))))),0)
-
IF(I1184=1,
COUNTIFS('Selección días no hábiles'!A:A,
IF(OR(F1184=0,F1184="",F1184&lt;Parámetros!$B$8),"&gt;="&amp;Parámetros!$B$8,"&gt;="&amp;Listas!F1184),
'Selección días no hábiles'!A:A,
IF(OR(G1184=0,G1184="",G1184&gt;=Parámetros!$D$8),"&lt;="&amp;Parámetros!$D$8,"&lt;="&amp;Listas!G1184),
'Selección días no hábiles'!C:C,"X"),0)</f>
        <v>1</v>
      </c>
    </row>
    <row r="1185" spans="1:11">
      <c r="A1185" s="23"/>
      <c r="B1185" s="152">
        <v>34222125</v>
      </c>
      <c r="C1185" s="153" t="s">
        <v>1274</v>
      </c>
      <c r="D1185" s="153" t="s">
        <v>74</v>
      </c>
      <c r="E1185" s="154" t="s">
        <v>224</v>
      </c>
      <c r="F1185" s="146">
        <v>0</v>
      </c>
      <c r="G1185" s="146">
        <v>0</v>
      </c>
      <c r="H1185" s="113">
        <f>+IF(AND(OR(F1185="",F1185=0),OR(G1185="",G1185=0)),1,IF(AND(OR(F1185&lt;=Parámetros!$B$5,F1185=0,F1185=""),OR(G1185&gt;Parámetros!$B$5,G1185="",G1185=0)),1,IF(AND(F1185&gt;Parámetros!$B$5,F1185&lt;=Parámetros!$D$5,OR(Listas!G1185&gt;Parámetros!$B$5,G1185="",G1185=0)),1,0)))</f>
        <v>1</v>
      </c>
      <c r="I1185" s="113">
        <f>+IF(AND(OR(F1185="",F1185=0),OR(G1185="",G1185=0)),1,IF(AND(OR(F1185&lt;=Parámetros!$B$8,F1185=0,F1185=""),OR(G1185&gt;Parámetros!$B$8,G1185="",G1185=0)),1,IF(AND(F1185&gt;Parámetros!$B$8,F1185&lt;=Parámetros!$D$8,OR(Listas!G1185&gt;Parámetros!$B$8,G1185="",G1185=0)),1,0)))</f>
        <v>1</v>
      </c>
      <c r="J1185" s="113">
        <f>IF(H1185=1,
IF(AND(OR(F1185=0,F1185=""),OR(G1185=0,G1185="")),Parámetros!$D$5-Parámetros!$B$5+1,
IF(AND(OR(F1185&lt;=Parámetros!$B$5,F1185=0,F1185=""),OR(G1185&gt;Parámetros!$D$5,G1185="",G1185=0)),Parámetros!$D$5-Parámetros!$B$5+1,
IF(AND(OR(F1185&lt;=Parámetros!$B$5,F1185=0,F1185=""),G1185&lt;=Parámetros!$D$5),IF(OR(G1185="",G1185=0),Parámetros!$D$5-Parámetros!$B$5+1,G1185-Parámetros!$B$5+1),
IF(AND(F1185&gt;Parámetros!$B$5,OR(G1185&gt;Parámetros!$D$5,G1185="",G1185=0)),Parámetros!$D$5-F1185+1,
IF(AND(F1185&gt;Parámetros!$B$5,G1185&lt;=Parámetros!$D$5),G1185-F1185+1))))),0)
-
IF(H1185=1,
COUNTIFS('Selección días no hábiles'!A:A,
IF(OR(F1185=0,F1185="",F1185&lt;Parámetros!$B$5),"&gt;="&amp;Parámetros!$B$5,"&gt;="&amp;Listas!F1185),
'Selección días no hábiles'!A:A,
IF(OR(G1185=0,G1185="",G1185&gt;=Parámetros!$D$5),"&lt;="&amp;Parámetros!$D$5,"&lt;="&amp;Listas!G1185),
'Selección días no hábiles'!C:C,"X"),0)</f>
        <v>43709</v>
      </c>
      <c r="K1185" s="113">
        <f>IF(I1185=1,
IF(AND(OR(F1185=0,F1185=""),OR(G1185=0,G1185="")),Parámetros!$D$8-Parámetros!$B$8+1,
IF(AND(F1185&lt;=Parámetros!$B$8,OR(G1185&gt;Parámetros!$D$8,G1185="",G1185=0)),Parámetros!$D$8-Parámetros!$B$8+1,
IF(AND(F1185&lt;=Parámetros!$B$8,G1185&lt;=Parámetros!$D$8),IF(OR(G1185="",G1185=0),Parámetros!$D$8-Parámetros!$B$8+1,G1185-Parámetros!$B$8+1),
IF(AND(F1185&gt;Parámetros!$B$8,OR(G1185&gt;Parámetros!$D$8,G1185="",G1185=0)),Parámetros!$D$8-F1185+1,
IF(AND(F1185&gt;Parámetros!$B$8,G1185&lt;=Parámetros!$D$8),G1185-F1185+1))))),0)
-
IF(I1185=1,
COUNTIFS('Selección días no hábiles'!A:A,
IF(OR(F1185=0,F1185="",F1185&lt;Parámetros!$B$8),"&gt;="&amp;Parámetros!$B$8,"&gt;="&amp;Listas!F1185),
'Selección días no hábiles'!A:A,
IF(OR(G1185=0,G1185="",G1185&gt;=Parámetros!$D$8),"&lt;="&amp;Parámetros!$D$8,"&lt;="&amp;Listas!G1185),
'Selección días no hábiles'!C:C,"X"),0)</f>
        <v>1</v>
      </c>
    </row>
    <row r="1186" spans="1:11">
      <c r="A1186" s="23"/>
      <c r="B1186" s="152">
        <v>14131554</v>
      </c>
      <c r="C1186" s="153" t="s">
        <v>1275</v>
      </c>
      <c r="D1186" s="153" t="s">
        <v>2289</v>
      </c>
      <c r="E1186" s="154" t="s">
        <v>223</v>
      </c>
      <c r="F1186" s="146">
        <v>0</v>
      </c>
      <c r="G1186" s="146">
        <v>0</v>
      </c>
      <c r="H1186" s="113">
        <f>+IF(AND(OR(F1186="",F1186=0),OR(G1186="",G1186=0)),1,IF(AND(OR(F1186&lt;=Parámetros!$B$5,F1186=0,F1186=""),OR(G1186&gt;Parámetros!$B$5,G1186="",G1186=0)),1,IF(AND(F1186&gt;Parámetros!$B$5,F1186&lt;=Parámetros!$D$5,OR(Listas!G1186&gt;Parámetros!$B$5,G1186="",G1186=0)),1,0)))</f>
        <v>1</v>
      </c>
      <c r="I1186" s="113">
        <f>+IF(AND(OR(F1186="",F1186=0),OR(G1186="",G1186=0)),1,IF(AND(OR(F1186&lt;=Parámetros!$B$8,F1186=0,F1186=""),OR(G1186&gt;Parámetros!$B$8,G1186="",G1186=0)),1,IF(AND(F1186&gt;Parámetros!$B$8,F1186&lt;=Parámetros!$D$8,OR(Listas!G1186&gt;Parámetros!$B$8,G1186="",G1186=0)),1,0)))</f>
        <v>1</v>
      </c>
      <c r="J1186" s="113">
        <f>IF(H1186=1,
IF(AND(OR(F1186=0,F1186=""),OR(G1186=0,G1186="")),Parámetros!$D$5-Parámetros!$B$5+1,
IF(AND(OR(F1186&lt;=Parámetros!$B$5,F1186=0,F1186=""),OR(G1186&gt;Parámetros!$D$5,G1186="",G1186=0)),Parámetros!$D$5-Parámetros!$B$5+1,
IF(AND(OR(F1186&lt;=Parámetros!$B$5,F1186=0,F1186=""),G1186&lt;=Parámetros!$D$5),IF(OR(G1186="",G1186=0),Parámetros!$D$5-Parámetros!$B$5+1,G1186-Parámetros!$B$5+1),
IF(AND(F1186&gt;Parámetros!$B$5,OR(G1186&gt;Parámetros!$D$5,G1186="",G1186=0)),Parámetros!$D$5-F1186+1,
IF(AND(F1186&gt;Parámetros!$B$5,G1186&lt;=Parámetros!$D$5),G1186-F1186+1))))),0)
-
IF(H1186=1,
COUNTIFS('Selección días no hábiles'!A:A,
IF(OR(F1186=0,F1186="",F1186&lt;Parámetros!$B$5),"&gt;="&amp;Parámetros!$B$5,"&gt;="&amp;Listas!F1186),
'Selección días no hábiles'!A:A,
IF(OR(G1186=0,G1186="",G1186&gt;=Parámetros!$D$5),"&lt;="&amp;Parámetros!$D$5,"&lt;="&amp;Listas!G1186),
'Selección días no hábiles'!C:C,"X"),0)</f>
        <v>43709</v>
      </c>
      <c r="K1186" s="113">
        <f>IF(I1186=1,
IF(AND(OR(F1186=0,F1186=""),OR(G1186=0,G1186="")),Parámetros!$D$8-Parámetros!$B$8+1,
IF(AND(F1186&lt;=Parámetros!$B$8,OR(G1186&gt;Parámetros!$D$8,G1186="",G1186=0)),Parámetros!$D$8-Parámetros!$B$8+1,
IF(AND(F1186&lt;=Parámetros!$B$8,G1186&lt;=Parámetros!$D$8),IF(OR(G1186="",G1186=0),Parámetros!$D$8-Parámetros!$B$8+1,G1186-Parámetros!$B$8+1),
IF(AND(F1186&gt;Parámetros!$B$8,OR(G1186&gt;Parámetros!$D$8,G1186="",G1186=0)),Parámetros!$D$8-F1186+1,
IF(AND(F1186&gt;Parámetros!$B$8,G1186&lt;=Parámetros!$D$8),G1186-F1186+1))))),0)
-
IF(I1186=1,
COUNTIFS('Selección días no hábiles'!A:A,
IF(OR(F1186=0,F1186="",F1186&lt;Parámetros!$B$8),"&gt;="&amp;Parámetros!$B$8,"&gt;="&amp;Listas!F1186),
'Selección días no hábiles'!A:A,
IF(OR(G1186=0,G1186="",G1186&gt;=Parámetros!$D$8),"&lt;="&amp;Parámetros!$D$8,"&lt;="&amp;Listas!G1186),
'Selección días no hábiles'!C:C,"X"),0)</f>
        <v>1</v>
      </c>
    </row>
    <row r="1187" spans="1:11">
      <c r="A1187" s="23"/>
      <c r="B1187" s="152">
        <v>10874454</v>
      </c>
      <c r="C1187" s="153" t="s">
        <v>1276</v>
      </c>
      <c r="D1187" s="153" t="s">
        <v>2290</v>
      </c>
      <c r="E1187" s="154" t="s">
        <v>223</v>
      </c>
      <c r="F1187" s="146">
        <v>0</v>
      </c>
      <c r="G1187" s="146">
        <v>0</v>
      </c>
      <c r="H1187" s="113">
        <f>+IF(AND(OR(F1187="",F1187=0),OR(G1187="",G1187=0)),1,IF(AND(OR(F1187&lt;=Parámetros!$B$5,F1187=0,F1187=""),OR(G1187&gt;Parámetros!$B$5,G1187="",G1187=0)),1,IF(AND(F1187&gt;Parámetros!$B$5,F1187&lt;=Parámetros!$D$5,OR(Listas!G1187&gt;Parámetros!$B$5,G1187="",G1187=0)),1,0)))</f>
        <v>1</v>
      </c>
      <c r="I1187" s="113">
        <f>+IF(AND(OR(F1187="",F1187=0),OR(G1187="",G1187=0)),1,IF(AND(OR(F1187&lt;=Parámetros!$B$8,F1187=0,F1187=""),OR(G1187&gt;Parámetros!$B$8,G1187="",G1187=0)),1,IF(AND(F1187&gt;Parámetros!$B$8,F1187&lt;=Parámetros!$D$8,OR(Listas!G1187&gt;Parámetros!$B$8,G1187="",G1187=0)),1,0)))</f>
        <v>1</v>
      </c>
      <c r="J1187" s="113">
        <f>IF(H1187=1,
IF(AND(OR(F1187=0,F1187=""),OR(G1187=0,G1187="")),Parámetros!$D$5-Parámetros!$B$5+1,
IF(AND(OR(F1187&lt;=Parámetros!$B$5,F1187=0,F1187=""),OR(G1187&gt;Parámetros!$D$5,G1187="",G1187=0)),Parámetros!$D$5-Parámetros!$B$5+1,
IF(AND(OR(F1187&lt;=Parámetros!$B$5,F1187=0,F1187=""),G1187&lt;=Parámetros!$D$5),IF(OR(G1187="",G1187=0),Parámetros!$D$5-Parámetros!$B$5+1,G1187-Parámetros!$B$5+1),
IF(AND(F1187&gt;Parámetros!$B$5,OR(G1187&gt;Parámetros!$D$5,G1187="",G1187=0)),Parámetros!$D$5-F1187+1,
IF(AND(F1187&gt;Parámetros!$B$5,G1187&lt;=Parámetros!$D$5),G1187-F1187+1))))),0)
-
IF(H1187=1,
COUNTIFS('Selección días no hábiles'!A:A,
IF(OR(F1187=0,F1187="",F1187&lt;Parámetros!$B$5),"&gt;="&amp;Parámetros!$B$5,"&gt;="&amp;Listas!F1187),
'Selección días no hábiles'!A:A,
IF(OR(G1187=0,G1187="",G1187&gt;=Parámetros!$D$5),"&lt;="&amp;Parámetros!$D$5,"&lt;="&amp;Listas!G1187),
'Selección días no hábiles'!C:C,"X"),0)</f>
        <v>43709</v>
      </c>
      <c r="K1187" s="113">
        <f>IF(I1187=1,
IF(AND(OR(F1187=0,F1187=""),OR(G1187=0,G1187="")),Parámetros!$D$8-Parámetros!$B$8+1,
IF(AND(F1187&lt;=Parámetros!$B$8,OR(G1187&gt;Parámetros!$D$8,G1187="",G1187=0)),Parámetros!$D$8-Parámetros!$B$8+1,
IF(AND(F1187&lt;=Parámetros!$B$8,G1187&lt;=Parámetros!$D$8),IF(OR(G1187="",G1187=0),Parámetros!$D$8-Parámetros!$B$8+1,G1187-Parámetros!$B$8+1),
IF(AND(F1187&gt;Parámetros!$B$8,OR(G1187&gt;Parámetros!$D$8,G1187="",G1187=0)),Parámetros!$D$8-F1187+1,
IF(AND(F1187&gt;Parámetros!$B$8,G1187&lt;=Parámetros!$D$8),G1187-F1187+1))))),0)
-
IF(I1187=1,
COUNTIFS('Selección días no hábiles'!A:A,
IF(OR(F1187=0,F1187="",F1187&lt;Parámetros!$B$8),"&gt;="&amp;Parámetros!$B$8,"&gt;="&amp;Listas!F1187),
'Selección días no hábiles'!A:A,
IF(OR(G1187=0,G1187="",G1187&gt;=Parámetros!$D$8),"&lt;="&amp;Parámetros!$D$8,"&lt;="&amp;Listas!G1187),
'Selección días no hábiles'!C:C,"X"),0)</f>
        <v>1</v>
      </c>
    </row>
    <row r="1188" spans="1:11">
      <c r="A1188" s="23"/>
      <c r="B1188" s="152">
        <v>12871527</v>
      </c>
      <c r="C1188" s="153" t="s">
        <v>1277</v>
      </c>
      <c r="D1188" s="153" t="s">
        <v>2291</v>
      </c>
      <c r="E1188" s="154" t="s">
        <v>223</v>
      </c>
      <c r="F1188" s="146">
        <v>0</v>
      </c>
      <c r="G1188" s="146">
        <v>0</v>
      </c>
      <c r="H1188" s="113">
        <f>+IF(AND(OR(F1188="",F1188=0),OR(G1188="",G1188=0)),1,IF(AND(OR(F1188&lt;=Parámetros!$B$5,F1188=0,F1188=""),OR(G1188&gt;Parámetros!$B$5,G1188="",G1188=0)),1,IF(AND(F1188&gt;Parámetros!$B$5,F1188&lt;=Parámetros!$D$5,OR(Listas!G1188&gt;Parámetros!$B$5,G1188="",G1188=0)),1,0)))</f>
        <v>1</v>
      </c>
      <c r="I1188" s="113">
        <f>+IF(AND(OR(F1188="",F1188=0),OR(G1188="",G1188=0)),1,IF(AND(OR(F1188&lt;=Parámetros!$B$8,F1188=0,F1188=""),OR(G1188&gt;Parámetros!$B$8,G1188="",G1188=0)),1,IF(AND(F1188&gt;Parámetros!$B$8,F1188&lt;=Parámetros!$D$8,OR(Listas!G1188&gt;Parámetros!$B$8,G1188="",G1188=0)),1,0)))</f>
        <v>1</v>
      </c>
      <c r="J1188" s="113">
        <f>IF(H1188=1,
IF(AND(OR(F1188=0,F1188=""),OR(G1188=0,G1188="")),Parámetros!$D$5-Parámetros!$B$5+1,
IF(AND(OR(F1188&lt;=Parámetros!$B$5,F1188=0,F1188=""),OR(G1188&gt;Parámetros!$D$5,G1188="",G1188=0)),Parámetros!$D$5-Parámetros!$B$5+1,
IF(AND(OR(F1188&lt;=Parámetros!$B$5,F1188=0,F1188=""),G1188&lt;=Parámetros!$D$5),IF(OR(G1188="",G1188=0),Parámetros!$D$5-Parámetros!$B$5+1,G1188-Parámetros!$B$5+1),
IF(AND(F1188&gt;Parámetros!$B$5,OR(G1188&gt;Parámetros!$D$5,G1188="",G1188=0)),Parámetros!$D$5-F1188+1,
IF(AND(F1188&gt;Parámetros!$B$5,G1188&lt;=Parámetros!$D$5),G1188-F1188+1))))),0)
-
IF(H1188=1,
COUNTIFS('Selección días no hábiles'!A:A,
IF(OR(F1188=0,F1188="",F1188&lt;Parámetros!$B$5),"&gt;="&amp;Parámetros!$B$5,"&gt;="&amp;Listas!F1188),
'Selección días no hábiles'!A:A,
IF(OR(G1188=0,G1188="",G1188&gt;=Parámetros!$D$5),"&lt;="&amp;Parámetros!$D$5,"&lt;="&amp;Listas!G1188),
'Selección días no hábiles'!C:C,"X"),0)</f>
        <v>43709</v>
      </c>
      <c r="K1188" s="113">
        <f>IF(I1188=1,
IF(AND(OR(F1188=0,F1188=""),OR(G1188=0,G1188="")),Parámetros!$D$8-Parámetros!$B$8+1,
IF(AND(F1188&lt;=Parámetros!$B$8,OR(G1188&gt;Parámetros!$D$8,G1188="",G1188=0)),Parámetros!$D$8-Parámetros!$B$8+1,
IF(AND(F1188&lt;=Parámetros!$B$8,G1188&lt;=Parámetros!$D$8),IF(OR(G1188="",G1188=0),Parámetros!$D$8-Parámetros!$B$8+1,G1188-Parámetros!$B$8+1),
IF(AND(F1188&gt;Parámetros!$B$8,OR(G1188&gt;Parámetros!$D$8,G1188="",G1188=0)),Parámetros!$D$8-F1188+1,
IF(AND(F1188&gt;Parámetros!$B$8,G1188&lt;=Parámetros!$D$8),G1188-F1188+1))))),0)
-
IF(I1188=1,
COUNTIFS('Selección días no hábiles'!A:A,
IF(OR(F1188=0,F1188="",F1188&lt;Parámetros!$B$8),"&gt;="&amp;Parámetros!$B$8,"&gt;="&amp;Listas!F1188),
'Selección días no hábiles'!A:A,
IF(OR(G1188=0,G1188="",G1188&gt;=Parámetros!$D$8),"&lt;="&amp;Parámetros!$D$8,"&lt;="&amp;Listas!G1188),
'Selección días no hábiles'!C:C,"X"),0)</f>
        <v>1</v>
      </c>
    </row>
    <row r="1189" spans="1:11">
      <c r="A1189" s="23"/>
      <c r="B1189" s="152">
        <v>27388241</v>
      </c>
      <c r="C1189" s="153" t="s">
        <v>603</v>
      </c>
      <c r="D1189" s="153" t="s">
        <v>2292</v>
      </c>
      <c r="E1189" s="154" t="s">
        <v>223</v>
      </c>
      <c r="F1189" s="146">
        <v>0</v>
      </c>
      <c r="G1189" s="146">
        <v>0</v>
      </c>
      <c r="H1189" s="113">
        <f>+IF(AND(OR(F1189="",F1189=0),OR(G1189="",G1189=0)),1,IF(AND(OR(F1189&lt;=Parámetros!$B$5,F1189=0,F1189=""),OR(G1189&gt;Parámetros!$B$5,G1189="",G1189=0)),1,IF(AND(F1189&gt;Parámetros!$B$5,F1189&lt;=Parámetros!$D$5,OR(Listas!G1189&gt;Parámetros!$B$5,G1189="",G1189=0)),1,0)))</f>
        <v>1</v>
      </c>
      <c r="I1189" s="113">
        <f>+IF(AND(OR(F1189="",F1189=0),OR(G1189="",G1189=0)),1,IF(AND(OR(F1189&lt;=Parámetros!$B$8,F1189=0,F1189=""),OR(G1189&gt;Parámetros!$B$8,G1189="",G1189=0)),1,IF(AND(F1189&gt;Parámetros!$B$8,F1189&lt;=Parámetros!$D$8,OR(Listas!G1189&gt;Parámetros!$B$8,G1189="",G1189=0)),1,0)))</f>
        <v>1</v>
      </c>
      <c r="J1189" s="113">
        <f>IF(H1189=1,
IF(AND(OR(F1189=0,F1189=""),OR(G1189=0,G1189="")),Parámetros!$D$5-Parámetros!$B$5+1,
IF(AND(OR(F1189&lt;=Parámetros!$B$5,F1189=0,F1189=""),OR(G1189&gt;Parámetros!$D$5,G1189="",G1189=0)),Parámetros!$D$5-Parámetros!$B$5+1,
IF(AND(OR(F1189&lt;=Parámetros!$B$5,F1189=0,F1189=""),G1189&lt;=Parámetros!$D$5),IF(OR(G1189="",G1189=0),Parámetros!$D$5-Parámetros!$B$5+1,G1189-Parámetros!$B$5+1),
IF(AND(F1189&gt;Parámetros!$B$5,OR(G1189&gt;Parámetros!$D$5,G1189="",G1189=0)),Parámetros!$D$5-F1189+1,
IF(AND(F1189&gt;Parámetros!$B$5,G1189&lt;=Parámetros!$D$5),G1189-F1189+1))))),0)
-
IF(H1189=1,
COUNTIFS('Selección días no hábiles'!A:A,
IF(OR(F1189=0,F1189="",F1189&lt;Parámetros!$B$5),"&gt;="&amp;Parámetros!$B$5,"&gt;="&amp;Listas!F1189),
'Selección días no hábiles'!A:A,
IF(OR(G1189=0,G1189="",G1189&gt;=Parámetros!$D$5),"&lt;="&amp;Parámetros!$D$5,"&lt;="&amp;Listas!G1189),
'Selección días no hábiles'!C:C,"X"),0)</f>
        <v>43709</v>
      </c>
      <c r="K1189" s="113">
        <f>IF(I1189=1,
IF(AND(OR(F1189=0,F1189=""),OR(G1189=0,G1189="")),Parámetros!$D$8-Parámetros!$B$8+1,
IF(AND(F1189&lt;=Parámetros!$B$8,OR(G1189&gt;Parámetros!$D$8,G1189="",G1189=0)),Parámetros!$D$8-Parámetros!$B$8+1,
IF(AND(F1189&lt;=Parámetros!$B$8,G1189&lt;=Parámetros!$D$8),IF(OR(G1189="",G1189=0),Parámetros!$D$8-Parámetros!$B$8+1,G1189-Parámetros!$B$8+1),
IF(AND(F1189&gt;Parámetros!$B$8,OR(G1189&gt;Parámetros!$D$8,G1189="",G1189=0)),Parámetros!$D$8-F1189+1,
IF(AND(F1189&gt;Parámetros!$B$8,G1189&lt;=Parámetros!$D$8),G1189-F1189+1))))),0)
-
IF(I1189=1,
COUNTIFS('Selección días no hábiles'!A:A,
IF(OR(F1189=0,F1189="",F1189&lt;Parámetros!$B$8),"&gt;="&amp;Parámetros!$B$8,"&gt;="&amp;Listas!F1189),
'Selección días no hábiles'!A:A,
IF(OR(G1189=0,G1189="",G1189&gt;=Parámetros!$D$8),"&lt;="&amp;Parámetros!$D$8,"&lt;="&amp;Listas!G1189),
'Selección días no hábiles'!C:C,"X"),0)</f>
        <v>1</v>
      </c>
    </row>
    <row r="1190" spans="1:11">
      <c r="A1190" s="23"/>
      <c r="B1190" s="152">
        <v>21512004</v>
      </c>
      <c r="C1190" s="153" t="s">
        <v>1278</v>
      </c>
      <c r="D1190" s="153" t="s">
        <v>1346</v>
      </c>
      <c r="E1190" s="154" t="s">
        <v>244</v>
      </c>
      <c r="F1190" s="146">
        <v>0</v>
      </c>
      <c r="G1190" s="146">
        <v>0</v>
      </c>
      <c r="H1190" s="113">
        <f>+IF(AND(OR(F1190="",F1190=0),OR(G1190="",G1190=0)),1,IF(AND(OR(F1190&lt;=Parámetros!$B$5,F1190=0,F1190=""),OR(G1190&gt;Parámetros!$B$5,G1190="",G1190=0)),1,IF(AND(F1190&gt;Parámetros!$B$5,F1190&lt;=Parámetros!$D$5,OR(Listas!G1190&gt;Parámetros!$B$5,G1190="",G1190=0)),1,0)))</f>
        <v>1</v>
      </c>
      <c r="I1190" s="113">
        <f>+IF(AND(OR(F1190="",F1190=0),OR(G1190="",G1190=0)),1,IF(AND(OR(F1190&lt;=Parámetros!$B$8,F1190=0,F1190=""),OR(G1190&gt;Parámetros!$B$8,G1190="",G1190=0)),1,IF(AND(F1190&gt;Parámetros!$B$8,F1190&lt;=Parámetros!$D$8,OR(Listas!G1190&gt;Parámetros!$B$8,G1190="",G1190=0)),1,0)))</f>
        <v>1</v>
      </c>
      <c r="J1190" s="113">
        <f>IF(H1190=1,
IF(AND(OR(F1190=0,F1190=""),OR(G1190=0,G1190="")),Parámetros!$D$5-Parámetros!$B$5+1,
IF(AND(OR(F1190&lt;=Parámetros!$B$5,F1190=0,F1190=""),OR(G1190&gt;Parámetros!$D$5,G1190="",G1190=0)),Parámetros!$D$5-Parámetros!$B$5+1,
IF(AND(OR(F1190&lt;=Parámetros!$B$5,F1190=0,F1190=""),G1190&lt;=Parámetros!$D$5),IF(OR(G1190="",G1190=0),Parámetros!$D$5-Parámetros!$B$5+1,G1190-Parámetros!$B$5+1),
IF(AND(F1190&gt;Parámetros!$B$5,OR(G1190&gt;Parámetros!$D$5,G1190="",G1190=0)),Parámetros!$D$5-F1190+1,
IF(AND(F1190&gt;Parámetros!$B$5,G1190&lt;=Parámetros!$D$5),G1190-F1190+1))))),0)
-
IF(H1190=1,
COUNTIFS('Selección días no hábiles'!A:A,
IF(OR(F1190=0,F1190="",F1190&lt;Parámetros!$B$5),"&gt;="&amp;Parámetros!$B$5,"&gt;="&amp;Listas!F1190),
'Selección días no hábiles'!A:A,
IF(OR(G1190=0,G1190="",G1190&gt;=Parámetros!$D$5),"&lt;="&amp;Parámetros!$D$5,"&lt;="&amp;Listas!G1190),
'Selección días no hábiles'!C:C,"X"),0)</f>
        <v>43709</v>
      </c>
      <c r="K1190" s="113">
        <f>IF(I1190=1,
IF(AND(OR(F1190=0,F1190=""),OR(G1190=0,G1190="")),Parámetros!$D$8-Parámetros!$B$8+1,
IF(AND(F1190&lt;=Parámetros!$B$8,OR(G1190&gt;Parámetros!$D$8,G1190="",G1190=0)),Parámetros!$D$8-Parámetros!$B$8+1,
IF(AND(F1190&lt;=Parámetros!$B$8,G1190&lt;=Parámetros!$D$8),IF(OR(G1190="",G1190=0),Parámetros!$D$8-Parámetros!$B$8+1,G1190-Parámetros!$B$8+1),
IF(AND(F1190&gt;Parámetros!$B$8,OR(G1190&gt;Parámetros!$D$8,G1190="",G1190=0)),Parámetros!$D$8-F1190+1,
IF(AND(F1190&gt;Parámetros!$B$8,G1190&lt;=Parámetros!$D$8),G1190-F1190+1))))),0)
-
IF(I1190=1,
COUNTIFS('Selección días no hábiles'!A:A,
IF(OR(F1190=0,F1190="",F1190&lt;Parámetros!$B$8),"&gt;="&amp;Parámetros!$B$8,"&gt;="&amp;Listas!F1190),
'Selección días no hábiles'!A:A,
IF(OR(G1190=0,G1190="",G1190&gt;=Parámetros!$D$8),"&lt;="&amp;Parámetros!$D$8,"&lt;="&amp;Listas!G1190),
'Selección días no hábiles'!C:C,"X"),0)</f>
        <v>1</v>
      </c>
    </row>
    <row r="1191" spans="1:11">
      <c r="A1191" s="23"/>
      <c r="B1191" s="152">
        <v>23171802</v>
      </c>
      <c r="C1191" s="153" t="s">
        <v>1279</v>
      </c>
      <c r="D1191" s="153" t="s">
        <v>1939</v>
      </c>
      <c r="E1191" s="154" t="s">
        <v>223</v>
      </c>
      <c r="F1191" s="146">
        <v>0</v>
      </c>
      <c r="G1191" s="146">
        <v>0</v>
      </c>
      <c r="H1191" s="113">
        <f>+IF(AND(OR(F1191="",F1191=0),OR(G1191="",G1191=0)),1,IF(AND(OR(F1191&lt;=Parámetros!$B$5,F1191=0,F1191=""),OR(G1191&gt;Parámetros!$B$5,G1191="",G1191=0)),1,IF(AND(F1191&gt;Parámetros!$B$5,F1191&lt;=Parámetros!$D$5,OR(Listas!G1191&gt;Parámetros!$B$5,G1191="",G1191=0)),1,0)))</f>
        <v>1</v>
      </c>
      <c r="I1191" s="113">
        <f>+IF(AND(OR(F1191="",F1191=0),OR(G1191="",G1191=0)),1,IF(AND(OR(F1191&lt;=Parámetros!$B$8,F1191=0,F1191=""),OR(G1191&gt;Parámetros!$B$8,G1191="",G1191=0)),1,IF(AND(F1191&gt;Parámetros!$B$8,F1191&lt;=Parámetros!$D$8,OR(Listas!G1191&gt;Parámetros!$B$8,G1191="",G1191=0)),1,0)))</f>
        <v>1</v>
      </c>
      <c r="J1191" s="113">
        <f>IF(H1191=1,
IF(AND(OR(F1191=0,F1191=""),OR(G1191=0,G1191="")),Parámetros!$D$5-Parámetros!$B$5+1,
IF(AND(OR(F1191&lt;=Parámetros!$B$5,F1191=0,F1191=""),OR(G1191&gt;Parámetros!$D$5,G1191="",G1191=0)),Parámetros!$D$5-Parámetros!$B$5+1,
IF(AND(OR(F1191&lt;=Parámetros!$B$5,F1191=0,F1191=""),G1191&lt;=Parámetros!$D$5),IF(OR(G1191="",G1191=0),Parámetros!$D$5-Parámetros!$B$5+1,G1191-Parámetros!$B$5+1),
IF(AND(F1191&gt;Parámetros!$B$5,OR(G1191&gt;Parámetros!$D$5,G1191="",G1191=0)),Parámetros!$D$5-F1191+1,
IF(AND(F1191&gt;Parámetros!$B$5,G1191&lt;=Parámetros!$D$5),G1191-F1191+1))))),0)
-
IF(H1191=1,
COUNTIFS('Selección días no hábiles'!A:A,
IF(OR(F1191=0,F1191="",F1191&lt;Parámetros!$B$5),"&gt;="&amp;Parámetros!$B$5,"&gt;="&amp;Listas!F1191),
'Selección días no hábiles'!A:A,
IF(OR(G1191=0,G1191="",G1191&gt;=Parámetros!$D$5),"&lt;="&amp;Parámetros!$D$5,"&lt;="&amp;Listas!G1191),
'Selección días no hábiles'!C:C,"X"),0)</f>
        <v>43709</v>
      </c>
      <c r="K1191" s="113">
        <f>IF(I1191=1,
IF(AND(OR(F1191=0,F1191=""),OR(G1191=0,G1191="")),Parámetros!$D$8-Parámetros!$B$8+1,
IF(AND(F1191&lt;=Parámetros!$B$8,OR(G1191&gt;Parámetros!$D$8,G1191="",G1191=0)),Parámetros!$D$8-Parámetros!$B$8+1,
IF(AND(F1191&lt;=Parámetros!$B$8,G1191&lt;=Parámetros!$D$8),IF(OR(G1191="",G1191=0),Parámetros!$D$8-Parámetros!$B$8+1,G1191-Parámetros!$B$8+1),
IF(AND(F1191&gt;Parámetros!$B$8,OR(G1191&gt;Parámetros!$D$8,G1191="",G1191=0)),Parámetros!$D$8-F1191+1,
IF(AND(F1191&gt;Parámetros!$B$8,G1191&lt;=Parámetros!$D$8),G1191-F1191+1))))),0)
-
IF(I1191=1,
COUNTIFS('Selección días no hábiles'!A:A,
IF(OR(F1191=0,F1191="",F1191&lt;Parámetros!$B$8),"&gt;="&amp;Parámetros!$B$8,"&gt;="&amp;Listas!F1191),
'Selección días no hábiles'!A:A,
IF(OR(G1191=0,G1191="",G1191&gt;=Parámetros!$D$8),"&lt;="&amp;Parámetros!$D$8,"&lt;="&amp;Listas!G1191),
'Selección días no hábiles'!C:C,"X"),0)</f>
        <v>1</v>
      </c>
    </row>
    <row r="1192" spans="1:11">
      <c r="A1192" s="23"/>
      <c r="B1192" s="152">
        <v>24876656</v>
      </c>
      <c r="C1192" s="153" t="s">
        <v>1280</v>
      </c>
      <c r="D1192" s="153" t="s">
        <v>2293</v>
      </c>
      <c r="E1192" s="154" t="s">
        <v>223</v>
      </c>
      <c r="F1192" s="146">
        <v>0</v>
      </c>
      <c r="G1192" s="146">
        <v>0</v>
      </c>
      <c r="H1192" s="113">
        <f>+IF(AND(OR(F1192="",F1192=0),OR(G1192="",G1192=0)),1,IF(AND(OR(F1192&lt;=Parámetros!$B$5,F1192=0,F1192=""),OR(G1192&gt;Parámetros!$B$5,G1192="",G1192=0)),1,IF(AND(F1192&gt;Parámetros!$B$5,F1192&lt;=Parámetros!$D$5,OR(Listas!G1192&gt;Parámetros!$B$5,G1192="",G1192=0)),1,0)))</f>
        <v>1</v>
      </c>
      <c r="I1192" s="113">
        <f>+IF(AND(OR(F1192="",F1192=0),OR(G1192="",G1192=0)),1,IF(AND(OR(F1192&lt;=Parámetros!$B$8,F1192=0,F1192=""),OR(G1192&gt;Parámetros!$B$8,G1192="",G1192=0)),1,IF(AND(F1192&gt;Parámetros!$B$8,F1192&lt;=Parámetros!$D$8,OR(Listas!G1192&gt;Parámetros!$B$8,G1192="",G1192=0)),1,0)))</f>
        <v>1</v>
      </c>
      <c r="J1192" s="113">
        <f>IF(H1192=1,
IF(AND(OR(F1192=0,F1192=""),OR(G1192=0,G1192="")),Parámetros!$D$5-Parámetros!$B$5+1,
IF(AND(OR(F1192&lt;=Parámetros!$B$5,F1192=0,F1192=""),OR(G1192&gt;Parámetros!$D$5,G1192="",G1192=0)),Parámetros!$D$5-Parámetros!$B$5+1,
IF(AND(OR(F1192&lt;=Parámetros!$B$5,F1192=0,F1192=""),G1192&lt;=Parámetros!$D$5),IF(OR(G1192="",G1192=0),Parámetros!$D$5-Parámetros!$B$5+1,G1192-Parámetros!$B$5+1),
IF(AND(F1192&gt;Parámetros!$B$5,OR(G1192&gt;Parámetros!$D$5,G1192="",G1192=0)),Parámetros!$D$5-F1192+1,
IF(AND(F1192&gt;Parámetros!$B$5,G1192&lt;=Parámetros!$D$5),G1192-F1192+1))))),0)
-
IF(H1192=1,
COUNTIFS('Selección días no hábiles'!A:A,
IF(OR(F1192=0,F1192="",F1192&lt;Parámetros!$B$5),"&gt;="&amp;Parámetros!$B$5,"&gt;="&amp;Listas!F1192),
'Selección días no hábiles'!A:A,
IF(OR(G1192=0,G1192="",G1192&gt;=Parámetros!$D$5),"&lt;="&amp;Parámetros!$D$5,"&lt;="&amp;Listas!G1192),
'Selección días no hábiles'!C:C,"X"),0)</f>
        <v>43709</v>
      </c>
      <c r="K1192" s="113">
        <f>IF(I1192=1,
IF(AND(OR(F1192=0,F1192=""),OR(G1192=0,G1192="")),Parámetros!$D$8-Parámetros!$B$8+1,
IF(AND(F1192&lt;=Parámetros!$B$8,OR(G1192&gt;Parámetros!$D$8,G1192="",G1192=0)),Parámetros!$D$8-Parámetros!$B$8+1,
IF(AND(F1192&lt;=Parámetros!$B$8,G1192&lt;=Parámetros!$D$8),IF(OR(G1192="",G1192=0),Parámetros!$D$8-Parámetros!$B$8+1,G1192-Parámetros!$B$8+1),
IF(AND(F1192&gt;Parámetros!$B$8,OR(G1192&gt;Parámetros!$D$8,G1192="",G1192=0)),Parámetros!$D$8-F1192+1,
IF(AND(F1192&gt;Parámetros!$B$8,G1192&lt;=Parámetros!$D$8),G1192-F1192+1))))),0)
-
IF(I1192=1,
COUNTIFS('Selección días no hábiles'!A:A,
IF(OR(F1192=0,F1192="",F1192&lt;Parámetros!$B$8),"&gt;="&amp;Parámetros!$B$8,"&gt;="&amp;Listas!F1192),
'Selección días no hábiles'!A:A,
IF(OR(G1192=0,G1192="",G1192&gt;=Parámetros!$D$8),"&lt;="&amp;Parámetros!$D$8,"&lt;="&amp;Listas!G1192),
'Selección días no hábiles'!C:C,"X"),0)</f>
        <v>1</v>
      </c>
    </row>
    <row r="1193" spans="1:11">
      <c r="A1193" s="23"/>
      <c r="B1193" s="152">
        <v>29855841</v>
      </c>
      <c r="C1193" s="153" t="s">
        <v>1281</v>
      </c>
      <c r="D1193" s="153" t="s">
        <v>2294</v>
      </c>
      <c r="E1193" s="154" t="s">
        <v>223</v>
      </c>
      <c r="F1193" s="146">
        <v>0</v>
      </c>
      <c r="G1193" s="146">
        <v>0</v>
      </c>
      <c r="H1193" s="113">
        <f>+IF(AND(OR(F1193="",F1193=0),OR(G1193="",G1193=0)),1,IF(AND(OR(F1193&lt;=Parámetros!$B$5,F1193=0,F1193=""),OR(G1193&gt;Parámetros!$B$5,G1193="",G1193=0)),1,IF(AND(F1193&gt;Parámetros!$B$5,F1193&lt;=Parámetros!$D$5,OR(Listas!G1193&gt;Parámetros!$B$5,G1193="",G1193=0)),1,0)))</f>
        <v>1</v>
      </c>
      <c r="I1193" s="113">
        <f>+IF(AND(OR(F1193="",F1193=0),OR(G1193="",G1193=0)),1,IF(AND(OR(F1193&lt;=Parámetros!$B$8,F1193=0,F1193=""),OR(G1193&gt;Parámetros!$B$8,G1193="",G1193=0)),1,IF(AND(F1193&gt;Parámetros!$B$8,F1193&lt;=Parámetros!$D$8,OR(Listas!G1193&gt;Parámetros!$B$8,G1193="",G1193=0)),1,0)))</f>
        <v>1</v>
      </c>
      <c r="J1193" s="113">
        <f>IF(H1193=1,
IF(AND(OR(F1193=0,F1193=""),OR(G1193=0,G1193="")),Parámetros!$D$5-Parámetros!$B$5+1,
IF(AND(OR(F1193&lt;=Parámetros!$B$5,F1193=0,F1193=""),OR(G1193&gt;Parámetros!$D$5,G1193="",G1193=0)),Parámetros!$D$5-Parámetros!$B$5+1,
IF(AND(OR(F1193&lt;=Parámetros!$B$5,F1193=0,F1193=""),G1193&lt;=Parámetros!$D$5),IF(OR(G1193="",G1193=0),Parámetros!$D$5-Parámetros!$B$5+1,G1193-Parámetros!$B$5+1),
IF(AND(F1193&gt;Parámetros!$B$5,OR(G1193&gt;Parámetros!$D$5,G1193="",G1193=0)),Parámetros!$D$5-F1193+1,
IF(AND(F1193&gt;Parámetros!$B$5,G1193&lt;=Parámetros!$D$5),G1193-F1193+1))))),0)
-
IF(H1193=1,
COUNTIFS('Selección días no hábiles'!A:A,
IF(OR(F1193=0,F1193="",F1193&lt;Parámetros!$B$5),"&gt;="&amp;Parámetros!$B$5,"&gt;="&amp;Listas!F1193),
'Selección días no hábiles'!A:A,
IF(OR(G1193=0,G1193="",G1193&gt;=Parámetros!$D$5),"&lt;="&amp;Parámetros!$D$5,"&lt;="&amp;Listas!G1193),
'Selección días no hábiles'!C:C,"X"),0)</f>
        <v>43709</v>
      </c>
      <c r="K1193" s="113">
        <f>IF(I1193=1,
IF(AND(OR(F1193=0,F1193=""),OR(G1193=0,G1193="")),Parámetros!$D$8-Parámetros!$B$8+1,
IF(AND(F1193&lt;=Parámetros!$B$8,OR(G1193&gt;Parámetros!$D$8,G1193="",G1193=0)),Parámetros!$D$8-Parámetros!$B$8+1,
IF(AND(F1193&lt;=Parámetros!$B$8,G1193&lt;=Parámetros!$D$8),IF(OR(G1193="",G1193=0),Parámetros!$D$8-Parámetros!$B$8+1,G1193-Parámetros!$B$8+1),
IF(AND(F1193&gt;Parámetros!$B$8,OR(G1193&gt;Parámetros!$D$8,G1193="",G1193=0)),Parámetros!$D$8-F1193+1,
IF(AND(F1193&gt;Parámetros!$B$8,G1193&lt;=Parámetros!$D$8),G1193-F1193+1))))),0)
-
IF(I1193=1,
COUNTIFS('Selección días no hábiles'!A:A,
IF(OR(F1193=0,F1193="",F1193&lt;Parámetros!$B$8),"&gt;="&amp;Parámetros!$B$8,"&gt;="&amp;Listas!F1193),
'Selección días no hábiles'!A:A,
IF(OR(G1193=0,G1193="",G1193&gt;=Parámetros!$D$8),"&lt;="&amp;Parámetros!$D$8,"&lt;="&amp;Listas!G1193),
'Selección días no hábiles'!C:C,"X"),0)</f>
        <v>1</v>
      </c>
    </row>
    <row r="1194" spans="1:11">
      <c r="A1194" s="23"/>
      <c r="B1194" s="152">
        <v>13884453</v>
      </c>
      <c r="C1194" s="153" t="s">
        <v>221</v>
      </c>
      <c r="D1194" s="153" t="s">
        <v>2295</v>
      </c>
      <c r="E1194" s="154" t="s">
        <v>223</v>
      </c>
      <c r="F1194" s="146">
        <v>0</v>
      </c>
      <c r="G1194" s="146">
        <v>0</v>
      </c>
      <c r="H1194" s="113">
        <f>+IF(AND(OR(F1194="",F1194=0),OR(G1194="",G1194=0)),1,IF(AND(OR(F1194&lt;=Parámetros!$B$5,F1194=0,F1194=""),OR(G1194&gt;Parámetros!$B$5,G1194="",G1194=0)),1,IF(AND(F1194&gt;Parámetros!$B$5,F1194&lt;=Parámetros!$D$5,OR(Listas!G1194&gt;Parámetros!$B$5,G1194="",G1194=0)),1,0)))</f>
        <v>1</v>
      </c>
      <c r="I1194" s="113">
        <f>+IF(AND(OR(F1194="",F1194=0),OR(G1194="",G1194=0)),1,IF(AND(OR(F1194&lt;=Parámetros!$B$8,F1194=0,F1194=""),OR(G1194&gt;Parámetros!$B$8,G1194="",G1194=0)),1,IF(AND(F1194&gt;Parámetros!$B$8,F1194&lt;=Parámetros!$D$8,OR(Listas!G1194&gt;Parámetros!$B$8,G1194="",G1194=0)),1,0)))</f>
        <v>1</v>
      </c>
      <c r="J1194" s="113">
        <f>IF(H1194=1,
IF(AND(OR(F1194=0,F1194=""),OR(G1194=0,G1194="")),Parámetros!$D$5-Parámetros!$B$5+1,
IF(AND(OR(F1194&lt;=Parámetros!$B$5,F1194=0,F1194=""),OR(G1194&gt;Parámetros!$D$5,G1194="",G1194=0)),Parámetros!$D$5-Parámetros!$B$5+1,
IF(AND(OR(F1194&lt;=Parámetros!$B$5,F1194=0,F1194=""),G1194&lt;=Parámetros!$D$5),IF(OR(G1194="",G1194=0),Parámetros!$D$5-Parámetros!$B$5+1,G1194-Parámetros!$B$5+1),
IF(AND(F1194&gt;Parámetros!$B$5,OR(G1194&gt;Parámetros!$D$5,G1194="",G1194=0)),Parámetros!$D$5-F1194+1,
IF(AND(F1194&gt;Parámetros!$B$5,G1194&lt;=Parámetros!$D$5),G1194-F1194+1))))),0)
-
IF(H1194=1,
COUNTIFS('Selección días no hábiles'!A:A,
IF(OR(F1194=0,F1194="",F1194&lt;Parámetros!$B$5),"&gt;="&amp;Parámetros!$B$5,"&gt;="&amp;Listas!F1194),
'Selección días no hábiles'!A:A,
IF(OR(G1194=0,G1194="",G1194&gt;=Parámetros!$D$5),"&lt;="&amp;Parámetros!$D$5,"&lt;="&amp;Listas!G1194),
'Selección días no hábiles'!C:C,"X"),0)</f>
        <v>43709</v>
      </c>
      <c r="K1194" s="113">
        <f>IF(I1194=1,
IF(AND(OR(F1194=0,F1194=""),OR(G1194=0,G1194="")),Parámetros!$D$8-Parámetros!$B$8+1,
IF(AND(F1194&lt;=Parámetros!$B$8,OR(G1194&gt;Parámetros!$D$8,G1194="",G1194=0)),Parámetros!$D$8-Parámetros!$B$8+1,
IF(AND(F1194&lt;=Parámetros!$B$8,G1194&lt;=Parámetros!$D$8),IF(OR(G1194="",G1194=0),Parámetros!$D$8-Parámetros!$B$8+1,G1194-Parámetros!$B$8+1),
IF(AND(F1194&gt;Parámetros!$B$8,OR(G1194&gt;Parámetros!$D$8,G1194="",G1194=0)),Parámetros!$D$8-F1194+1,
IF(AND(F1194&gt;Parámetros!$B$8,G1194&lt;=Parámetros!$D$8),G1194-F1194+1))))),0)
-
IF(I1194=1,
COUNTIFS('Selección días no hábiles'!A:A,
IF(OR(F1194=0,F1194="",F1194&lt;Parámetros!$B$8),"&gt;="&amp;Parámetros!$B$8,"&gt;="&amp;Listas!F1194),
'Selección días no hábiles'!A:A,
IF(OR(G1194=0,G1194="",G1194&gt;=Parámetros!$D$8),"&lt;="&amp;Parámetros!$D$8,"&lt;="&amp;Listas!G1194),
'Selección días no hábiles'!C:C,"X"),0)</f>
        <v>1</v>
      </c>
    </row>
    <row r="1195" spans="1:11">
      <c r="A1195" s="23"/>
      <c r="B1195" s="152">
        <v>23160612</v>
      </c>
      <c r="C1195" s="153" t="s">
        <v>1282</v>
      </c>
      <c r="D1195" s="153" t="s">
        <v>2296</v>
      </c>
      <c r="E1195" s="154" t="s">
        <v>223</v>
      </c>
      <c r="F1195" s="146">
        <v>0</v>
      </c>
      <c r="G1195" s="146">
        <v>0</v>
      </c>
      <c r="H1195" s="113">
        <f>+IF(AND(OR(F1195="",F1195=0),OR(G1195="",G1195=0)),1,IF(AND(OR(F1195&lt;=Parámetros!$B$5,F1195=0,F1195=""),OR(G1195&gt;Parámetros!$B$5,G1195="",G1195=0)),1,IF(AND(F1195&gt;Parámetros!$B$5,F1195&lt;=Parámetros!$D$5,OR(Listas!G1195&gt;Parámetros!$B$5,G1195="",G1195=0)),1,0)))</f>
        <v>1</v>
      </c>
      <c r="I1195" s="113">
        <f>+IF(AND(OR(F1195="",F1195=0),OR(G1195="",G1195=0)),1,IF(AND(OR(F1195&lt;=Parámetros!$B$8,F1195=0,F1195=""),OR(G1195&gt;Parámetros!$B$8,G1195="",G1195=0)),1,IF(AND(F1195&gt;Parámetros!$B$8,F1195&lt;=Parámetros!$D$8,OR(Listas!G1195&gt;Parámetros!$B$8,G1195="",G1195=0)),1,0)))</f>
        <v>1</v>
      </c>
      <c r="J1195" s="113">
        <f>IF(H1195=1,
IF(AND(OR(F1195=0,F1195=""),OR(G1195=0,G1195="")),Parámetros!$D$5-Parámetros!$B$5+1,
IF(AND(OR(F1195&lt;=Parámetros!$B$5,F1195=0,F1195=""),OR(G1195&gt;Parámetros!$D$5,G1195="",G1195=0)),Parámetros!$D$5-Parámetros!$B$5+1,
IF(AND(OR(F1195&lt;=Parámetros!$B$5,F1195=0,F1195=""),G1195&lt;=Parámetros!$D$5),IF(OR(G1195="",G1195=0),Parámetros!$D$5-Parámetros!$B$5+1,G1195-Parámetros!$B$5+1),
IF(AND(F1195&gt;Parámetros!$B$5,OR(G1195&gt;Parámetros!$D$5,G1195="",G1195=0)),Parámetros!$D$5-F1195+1,
IF(AND(F1195&gt;Parámetros!$B$5,G1195&lt;=Parámetros!$D$5),G1195-F1195+1))))),0)
-
IF(H1195=1,
COUNTIFS('Selección días no hábiles'!A:A,
IF(OR(F1195=0,F1195="",F1195&lt;Parámetros!$B$5),"&gt;="&amp;Parámetros!$B$5,"&gt;="&amp;Listas!F1195),
'Selección días no hábiles'!A:A,
IF(OR(G1195=0,G1195="",G1195&gt;=Parámetros!$D$5),"&lt;="&amp;Parámetros!$D$5,"&lt;="&amp;Listas!G1195),
'Selección días no hábiles'!C:C,"X"),0)</f>
        <v>43709</v>
      </c>
      <c r="K1195" s="113">
        <f>IF(I1195=1,
IF(AND(OR(F1195=0,F1195=""),OR(G1195=0,G1195="")),Parámetros!$D$8-Parámetros!$B$8+1,
IF(AND(F1195&lt;=Parámetros!$B$8,OR(G1195&gt;Parámetros!$D$8,G1195="",G1195=0)),Parámetros!$D$8-Parámetros!$B$8+1,
IF(AND(F1195&lt;=Parámetros!$B$8,G1195&lt;=Parámetros!$D$8),IF(OR(G1195="",G1195=0),Parámetros!$D$8-Parámetros!$B$8+1,G1195-Parámetros!$B$8+1),
IF(AND(F1195&gt;Parámetros!$B$8,OR(G1195&gt;Parámetros!$D$8,G1195="",G1195=0)),Parámetros!$D$8-F1195+1,
IF(AND(F1195&gt;Parámetros!$B$8,G1195&lt;=Parámetros!$D$8),G1195-F1195+1))))),0)
-
IF(I1195=1,
COUNTIFS('Selección días no hábiles'!A:A,
IF(OR(F1195=0,F1195="",F1195&lt;Parámetros!$B$8),"&gt;="&amp;Parámetros!$B$8,"&gt;="&amp;Listas!F1195),
'Selección días no hábiles'!A:A,
IF(OR(G1195=0,G1195="",G1195&gt;=Parámetros!$D$8),"&lt;="&amp;Parámetros!$D$8,"&lt;="&amp;Listas!G1195),
'Selección días no hábiles'!C:C,"X"),0)</f>
        <v>1</v>
      </c>
    </row>
    <row r="1196" spans="1:11">
      <c r="A1196" s="23"/>
      <c r="B1196" s="152">
        <v>10316501</v>
      </c>
      <c r="C1196" s="153" t="s">
        <v>1283</v>
      </c>
      <c r="D1196" s="153" t="s">
        <v>2297</v>
      </c>
      <c r="E1196" s="154" t="s">
        <v>223</v>
      </c>
      <c r="F1196" s="146">
        <v>0</v>
      </c>
      <c r="G1196" s="146">
        <v>0</v>
      </c>
      <c r="H1196" s="113">
        <f>+IF(AND(OR(F1196="",F1196=0),OR(G1196="",G1196=0)),1,IF(AND(OR(F1196&lt;=Parámetros!$B$5,F1196=0,F1196=""),OR(G1196&gt;Parámetros!$B$5,G1196="",G1196=0)),1,IF(AND(F1196&gt;Parámetros!$B$5,F1196&lt;=Parámetros!$D$5,OR(Listas!G1196&gt;Parámetros!$B$5,G1196="",G1196=0)),1,0)))</f>
        <v>1</v>
      </c>
      <c r="I1196" s="113">
        <f>+IF(AND(OR(F1196="",F1196=0),OR(G1196="",G1196=0)),1,IF(AND(OR(F1196&lt;=Parámetros!$B$8,F1196=0,F1196=""),OR(G1196&gt;Parámetros!$B$8,G1196="",G1196=0)),1,IF(AND(F1196&gt;Parámetros!$B$8,F1196&lt;=Parámetros!$D$8,OR(Listas!G1196&gt;Parámetros!$B$8,G1196="",G1196=0)),1,0)))</f>
        <v>1</v>
      </c>
      <c r="J1196" s="113">
        <f>IF(H1196=1,
IF(AND(OR(F1196=0,F1196=""),OR(G1196=0,G1196="")),Parámetros!$D$5-Parámetros!$B$5+1,
IF(AND(OR(F1196&lt;=Parámetros!$B$5,F1196=0,F1196=""),OR(G1196&gt;Parámetros!$D$5,G1196="",G1196=0)),Parámetros!$D$5-Parámetros!$B$5+1,
IF(AND(OR(F1196&lt;=Parámetros!$B$5,F1196=0,F1196=""),G1196&lt;=Parámetros!$D$5),IF(OR(G1196="",G1196=0),Parámetros!$D$5-Parámetros!$B$5+1,G1196-Parámetros!$B$5+1),
IF(AND(F1196&gt;Parámetros!$B$5,OR(G1196&gt;Parámetros!$D$5,G1196="",G1196=0)),Parámetros!$D$5-F1196+1,
IF(AND(F1196&gt;Parámetros!$B$5,G1196&lt;=Parámetros!$D$5),G1196-F1196+1))))),0)
-
IF(H1196=1,
COUNTIFS('Selección días no hábiles'!A:A,
IF(OR(F1196=0,F1196="",F1196&lt;Parámetros!$B$5),"&gt;="&amp;Parámetros!$B$5,"&gt;="&amp;Listas!F1196),
'Selección días no hábiles'!A:A,
IF(OR(G1196=0,G1196="",G1196&gt;=Parámetros!$D$5),"&lt;="&amp;Parámetros!$D$5,"&lt;="&amp;Listas!G1196),
'Selección días no hábiles'!C:C,"X"),0)</f>
        <v>43709</v>
      </c>
      <c r="K1196" s="113">
        <f>IF(I1196=1,
IF(AND(OR(F1196=0,F1196=""),OR(G1196=0,G1196="")),Parámetros!$D$8-Parámetros!$B$8+1,
IF(AND(F1196&lt;=Parámetros!$B$8,OR(G1196&gt;Parámetros!$D$8,G1196="",G1196=0)),Parámetros!$D$8-Parámetros!$B$8+1,
IF(AND(F1196&lt;=Parámetros!$B$8,G1196&lt;=Parámetros!$D$8),IF(OR(G1196="",G1196=0),Parámetros!$D$8-Parámetros!$B$8+1,G1196-Parámetros!$B$8+1),
IF(AND(F1196&gt;Parámetros!$B$8,OR(G1196&gt;Parámetros!$D$8,G1196="",G1196=0)),Parámetros!$D$8-F1196+1,
IF(AND(F1196&gt;Parámetros!$B$8,G1196&lt;=Parámetros!$D$8),G1196-F1196+1))))),0)
-
IF(I1196=1,
COUNTIFS('Selección días no hábiles'!A:A,
IF(OR(F1196=0,F1196="",F1196&lt;Parámetros!$B$8),"&gt;="&amp;Parámetros!$B$8,"&gt;="&amp;Listas!F1196),
'Selección días no hábiles'!A:A,
IF(OR(G1196=0,G1196="",G1196&gt;=Parámetros!$D$8),"&lt;="&amp;Parámetros!$D$8,"&lt;="&amp;Listas!G1196),
'Selección días no hábiles'!C:C,"X"),0)</f>
        <v>1</v>
      </c>
    </row>
    <row r="1197" spans="1:11">
      <c r="A1197" s="23"/>
      <c r="B1197" s="152">
        <v>14538262</v>
      </c>
      <c r="C1197" s="153" t="s">
        <v>1284</v>
      </c>
      <c r="D1197" s="153" t="s">
        <v>2298</v>
      </c>
      <c r="E1197" s="154" t="s">
        <v>223</v>
      </c>
      <c r="F1197" s="146">
        <v>0</v>
      </c>
      <c r="G1197" s="146">
        <v>0</v>
      </c>
      <c r="H1197" s="113">
        <f>+IF(AND(OR(F1197="",F1197=0),OR(G1197="",G1197=0)),1,IF(AND(OR(F1197&lt;=Parámetros!$B$5,F1197=0,F1197=""),OR(G1197&gt;Parámetros!$B$5,G1197="",G1197=0)),1,IF(AND(F1197&gt;Parámetros!$B$5,F1197&lt;=Parámetros!$D$5,OR(Listas!G1197&gt;Parámetros!$B$5,G1197="",G1197=0)),1,0)))</f>
        <v>1</v>
      </c>
      <c r="I1197" s="113">
        <f>+IF(AND(OR(F1197="",F1197=0),OR(G1197="",G1197=0)),1,IF(AND(OR(F1197&lt;=Parámetros!$B$8,F1197=0,F1197=""),OR(G1197&gt;Parámetros!$B$8,G1197="",G1197=0)),1,IF(AND(F1197&gt;Parámetros!$B$8,F1197&lt;=Parámetros!$D$8,OR(Listas!G1197&gt;Parámetros!$B$8,G1197="",G1197=0)),1,0)))</f>
        <v>1</v>
      </c>
      <c r="J1197" s="113">
        <f>IF(H1197=1,
IF(AND(OR(F1197=0,F1197=""),OR(G1197=0,G1197="")),Parámetros!$D$5-Parámetros!$B$5+1,
IF(AND(OR(F1197&lt;=Parámetros!$B$5,F1197=0,F1197=""),OR(G1197&gt;Parámetros!$D$5,G1197="",G1197=0)),Parámetros!$D$5-Parámetros!$B$5+1,
IF(AND(OR(F1197&lt;=Parámetros!$B$5,F1197=0,F1197=""),G1197&lt;=Parámetros!$D$5),IF(OR(G1197="",G1197=0),Parámetros!$D$5-Parámetros!$B$5+1,G1197-Parámetros!$B$5+1),
IF(AND(F1197&gt;Parámetros!$B$5,OR(G1197&gt;Parámetros!$D$5,G1197="",G1197=0)),Parámetros!$D$5-F1197+1,
IF(AND(F1197&gt;Parámetros!$B$5,G1197&lt;=Parámetros!$D$5),G1197-F1197+1))))),0)
-
IF(H1197=1,
COUNTIFS('Selección días no hábiles'!A:A,
IF(OR(F1197=0,F1197="",F1197&lt;Parámetros!$B$5),"&gt;="&amp;Parámetros!$B$5,"&gt;="&amp;Listas!F1197),
'Selección días no hábiles'!A:A,
IF(OR(G1197=0,G1197="",G1197&gt;=Parámetros!$D$5),"&lt;="&amp;Parámetros!$D$5,"&lt;="&amp;Listas!G1197),
'Selección días no hábiles'!C:C,"X"),0)</f>
        <v>43709</v>
      </c>
      <c r="K1197" s="113">
        <f>IF(I1197=1,
IF(AND(OR(F1197=0,F1197=""),OR(G1197=0,G1197="")),Parámetros!$D$8-Parámetros!$B$8+1,
IF(AND(F1197&lt;=Parámetros!$B$8,OR(G1197&gt;Parámetros!$D$8,G1197="",G1197=0)),Parámetros!$D$8-Parámetros!$B$8+1,
IF(AND(F1197&lt;=Parámetros!$B$8,G1197&lt;=Parámetros!$D$8),IF(OR(G1197="",G1197=0),Parámetros!$D$8-Parámetros!$B$8+1,G1197-Parámetros!$B$8+1),
IF(AND(F1197&gt;Parámetros!$B$8,OR(G1197&gt;Parámetros!$D$8,G1197="",G1197=0)),Parámetros!$D$8-F1197+1,
IF(AND(F1197&gt;Parámetros!$B$8,G1197&lt;=Parámetros!$D$8),G1197-F1197+1))))),0)
-
IF(I1197=1,
COUNTIFS('Selección días no hábiles'!A:A,
IF(OR(F1197=0,F1197="",F1197&lt;Parámetros!$B$8),"&gt;="&amp;Parámetros!$B$8,"&gt;="&amp;Listas!F1197),
'Selección días no hábiles'!A:A,
IF(OR(G1197=0,G1197="",G1197&gt;=Parámetros!$D$8),"&lt;="&amp;Parámetros!$D$8,"&lt;="&amp;Listas!G1197),
'Selección días no hábiles'!C:C,"X"),0)</f>
        <v>1</v>
      </c>
    </row>
    <row r="1198" spans="1:11">
      <c r="A1198" s="23"/>
      <c r="B1198" s="152">
        <v>11085899</v>
      </c>
      <c r="C1198" s="153" t="s">
        <v>1284</v>
      </c>
      <c r="D1198" s="153" t="s">
        <v>75</v>
      </c>
      <c r="E1198" s="154" t="s">
        <v>223</v>
      </c>
      <c r="F1198" s="146">
        <v>0</v>
      </c>
      <c r="G1198" s="146">
        <v>0</v>
      </c>
      <c r="H1198" s="113">
        <f>+IF(AND(OR(F1198="",F1198=0),OR(G1198="",G1198=0)),1,IF(AND(OR(F1198&lt;=Parámetros!$B$5,F1198=0,F1198=""),OR(G1198&gt;Parámetros!$B$5,G1198="",G1198=0)),1,IF(AND(F1198&gt;Parámetros!$B$5,F1198&lt;=Parámetros!$D$5,OR(Listas!G1198&gt;Parámetros!$B$5,G1198="",G1198=0)),1,0)))</f>
        <v>1</v>
      </c>
      <c r="I1198" s="113">
        <f>+IF(AND(OR(F1198="",F1198=0),OR(G1198="",G1198=0)),1,IF(AND(OR(F1198&lt;=Parámetros!$B$8,F1198=0,F1198=""),OR(G1198&gt;Parámetros!$B$8,G1198="",G1198=0)),1,IF(AND(F1198&gt;Parámetros!$B$8,F1198&lt;=Parámetros!$D$8,OR(Listas!G1198&gt;Parámetros!$B$8,G1198="",G1198=0)),1,0)))</f>
        <v>1</v>
      </c>
      <c r="J1198" s="113">
        <f>IF(H1198=1,
IF(AND(OR(F1198=0,F1198=""),OR(G1198=0,G1198="")),Parámetros!$D$5-Parámetros!$B$5+1,
IF(AND(OR(F1198&lt;=Parámetros!$B$5,F1198=0,F1198=""),OR(G1198&gt;Parámetros!$D$5,G1198="",G1198=0)),Parámetros!$D$5-Parámetros!$B$5+1,
IF(AND(OR(F1198&lt;=Parámetros!$B$5,F1198=0,F1198=""),G1198&lt;=Parámetros!$D$5),IF(OR(G1198="",G1198=0),Parámetros!$D$5-Parámetros!$B$5+1,G1198-Parámetros!$B$5+1),
IF(AND(F1198&gt;Parámetros!$B$5,OR(G1198&gt;Parámetros!$D$5,G1198="",G1198=0)),Parámetros!$D$5-F1198+1,
IF(AND(F1198&gt;Parámetros!$B$5,G1198&lt;=Parámetros!$D$5),G1198-F1198+1))))),0)
-
IF(H1198=1,
COUNTIFS('Selección días no hábiles'!A:A,
IF(OR(F1198=0,F1198="",F1198&lt;Parámetros!$B$5),"&gt;="&amp;Parámetros!$B$5,"&gt;="&amp;Listas!F1198),
'Selección días no hábiles'!A:A,
IF(OR(G1198=0,G1198="",G1198&gt;=Parámetros!$D$5),"&lt;="&amp;Parámetros!$D$5,"&lt;="&amp;Listas!G1198),
'Selección días no hábiles'!C:C,"X"),0)</f>
        <v>43709</v>
      </c>
      <c r="K1198" s="113">
        <f>IF(I1198=1,
IF(AND(OR(F1198=0,F1198=""),OR(G1198=0,G1198="")),Parámetros!$D$8-Parámetros!$B$8+1,
IF(AND(F1198&lt;=Parámetros!$B$8,OR(G1198&gt;Parámetros!$D$8,G1198="",G1198=0)),Parámetros!$D$8-Parámetros!$B$8+1,
IF(AND(F1198&lt;=Parámetros!$B$8,G1198&lt;=Parámetros!$D$8),IF(OR(G1198="",G1198=0),Parámetros!$D$8-Parámetros!$B$8+1,G1198-Parámetros!$B$8+1),
IF(AND(F1198&gt;Parámetros!$B$8,OR(G1198&gt;Parámetros!$D$8,G1198="",G1198=0)),Parámetros!$D$8-F1198+1,
IF(AND(F1198&gt;Parámetros!$B$8,G1198&lt;=Parámetros!$D$8),G1198-F1198+1))))),0)
-
IF(I1198=1,
COUNTIFS('Selección días no hábiles'!A:A,
IF(OR(F1198=0,F1198="",F1198&lt;Parámetros!$B$8),"&gt;="&amp;Parámetros!$B$8,"&gt;="&amp;Listas!F1198),
'Selección días no hábiles'!A:A,
IF(OR(G1198=0,G1198="",G1198&gt;=Parámetros!$D$8),"&lt;="&amp;Parámetros!$D$8,"&lt;="&amp;Listas!G1198),
'Selección días no hábiles'!C:C,"X"),0)</f>
        <v>1</v>
      </c>
    </row>
    <row r="1199" spans="1:11">
      <c r="A1199" s="23"/>
      <c r="B1199" s="152">
        <v>11903348</v>
      </c>
      <c r="C1199" s="153" t="s">
        <v>1284</v>
      </c>
      <c r="D1199" s="153" t="s">
        <v>2299</v>
      </c>
      <c r="E1199" s="154" t="s">
        <v>223</v>
      </c>
      <c r="F1199" s="146">
        <v>0</v>
      </c>
      <c r="G1199" s="146">
        <v>0</v>
      </c>
      <c r="H1199" s="113">
        <f>+IF(AND(OR(F1199="",F1199=0),OR(G1199="",G1199=0)),1,IF(AND(OR(F1199&lt;=Parámetros!$B$5,F1199=0,F1199=""),OR(G1199&gt;Parámetros!$B$5,G1199="",G1199=0)),1,IF(AND(F1199&gt;Parámetros!$B$5,F1199&lt;=Parámetros!$D$5,OR(Listas!G1199&gt;Parámetros!$B$5,G1199="",G1199=0)),1,0)))</f>
        <v>1</v>
      </c>
      <c r="I1199" s="113">
        <f>+IF(AND(OR(F1199="",F1199=0),OR(G1199="",G1199=0)),1,IF(AND(OR(F1199&lt;=Parámetros!$B$8,F1199=0,F1199=""),OR(G1199&gt;Parámetros!$B$8,G1199="",G1199=0)),1,IF(AND(F1199&gt;Parámetros!$B$8,F1199&lt;=Parámetros!$D$8,OR(Listas!G1199&gt;Parámetros!$B$8,G1199="",G1199=0)),1,0)))</f>
        <v>1</v>
      </c>
      <c r="J1199" s="113">
        <f>IF(H1199=1,
IF(AND(OR(F1199=0,F1199=""),OR(G1199=0,G1199="")),Parámetros!$D$5-Parámetros!$B$5+1,
IF(AND(OR(F1199&lt;=Parámetros!$B$5,F1199=0,F1199=""),OR(G1199&gt;Parámetros!$D$5,G1199="",G1199=0)),Parámetros!$D$5-Parámetros!$B$5+1,
IF(AND(OR(F1199&lt;=Parámetros!$B$5,F1199=0,F1199=""),G1199&lt;=Parámetros!$D$5),IF(OR(G1199="",G1199=0),Parámetros!$D$5-Parámetros!$B$5+1,G1199-Parámetros!$B$5+1),
IF(AND(F1199&gt;Parámetros!$B$5,OR(G1199&gt;Parámetros!$D$5,G1199="",G1199=0)),Parámetros!$D$5-F1199+1,
IF(AND(F1199&gt;Parámetros!$B$5,G1199&lt;=Parámetros!$D$5),G1199-F1199+1))))),0)
-
IF(H1199=1,
COUNTIFS('Selección días no hábiles'!A:A,
IF(OR(F1199=0,F1199="",F1199&lt;Parámetros!$B$5),"&gt;="&amp;Parámetros!$B$5,"&gt;="&amp;Listas!F1199),
'Selección días no hábiles'!A:A,
IF(OR(G1199=0,G1199="",G1199&gt;=Parámetros!$D$5),"&lt;="&amp;Parámetros!$D$5,"&lt;="&amp;Listas!G1199),
'Selección días no hábiles'!C:C,"X"),0)</f>
        <v>43709</v>
      </c>
      <c r="K1199" s="113">
        <f>IF(I1199=1,
IF(AND(OR(F1199=0,F1199=""),OR(G1199=0,G1199="")),Parámetros!$D$8-Parámetros!$B$8+1,
IF(AND(F1199&lt;=Parámetros!$B$8,OR(G1199&gt;Parámetros!$D$8,G1199="",G1199=0)),Parámetros!$D$8-Parámetros!$B$8+1,
IF(AND(F1199&lt;=Parámetros!$B$8,G1199&lt;=Parámetros!$D$8),IF(OR(G1199="",G1199=0),Parámetros!$D$8-Parámetros!$B$8+1,G1199-Parámetros!$B$8+1),
IF(AND(F1199&gt;Parámetros!$B$8,OR(G1199&gt;Parámetros!$D$8,G1199="",G1199=0)),Parámetros!$D$8-F1199+1,
IF(AND(F1199&gt;Parámetros!$B$8,G1199&lt;=Parámetros!$D$8),G1199-F1199+1))))),0)
-
IF(I1199=1,
COUNTIFS('Selección días no hábiles'!A:A,
IF(OR(F1199=0,F1199="",F1199&lt;Parámetros!$B$8),"&gt;="&amp;Parámetros!$B$8,"&gt;="&amp;Listas!F1199),
'Selección días no hábiles'!A:A,
IF(OR(G1199=0,G1199="",G1199&gt;=Parámetros!$D$8),"&lt;="&amp;Parámetros!$D$8,"&lt;="&amp;Listas!G1199),
'Selección días no hábiles'!C:C,"X"),0)</f>
        <v>1</v>
      </c>
    </row>
    <row r="1200" spans="1:11">
      <c r="A1200" s="23"/>
      <c r="B1200" s="152">
        <v>12147813</v>
      </c>
      <c r="C1200" s="153" t="s">
        <v>1285</v>
      </c>
      <c r="D1200" s="153" t="s">
        <v>2300</v>
      </c>
      <c r="E1200" s="154" t="s">
        <v>223</v>
      </c>
      <c r="F1200" s="146">
        <v>0</v>
      </c>
      <c r="G1200" s="146">
        <v>0</v>
      </c>
      <c r="H1200" s="113">
        <f>+IF(AND(OR(F1200="",F1200=0),OR(G1200="",G1200=0)),1,IF(AND(OR(F1200&lt;=Parámetros!$B$5,F1200=0,F1200=""),OR(G1200&gt;Parámetros!$B$5,G1200="",G1200=0)),1,IF(AND(F1200&gt;Parámetros!$B$5,F1200&lt;=Parámetros!$D$5,OR(Listas!G1200&gt;Parámetros!$B$5,G1200="",G1200=0)),1,0)))</f>
        <v>1</v>
      </c>
      <c r="I1200" s="113">
        <f>+IF(AND(OR(F1200="",F1200=0),OR(G1200="",G1200=0)),1,IF(AND(OR(F1200&lt;=Parámetros!$B$8,F1200=0,F1200=""),OR(G1200&gt;Parámetros!$B$8,G1200="",G1200=0)),1,IF(AND(F1200&gt;Parámetros!$B$8,F1200&lt;=Parámetros!$D$8,OR(Listas!G1200&gt;Parámetros!$B$8,G1200="",G1200=0)),1,0)))</f>
        <v>1</v>
      </c>
      <c r="J1200" s="113">
        <f>IF(H1200=1,
IF(AND(OR(F1200=0,F1200=""),OR(G1200=0,G1200="")),Parámetros!$D$5-Parámetros!$B$5+1,
IF(AND(OR(F1200&lt;=Parámetros!$B$5,F1200=0,F1200=""),OR(G1200&gt;Parámetros!$D$5,G1200="",G1200=0)),Parámetros!$D$5-Parámetros!$B$5+1,
IF(AND(OR(F1200&lt;=Parámetros!$B$5,F1200=0,F1200=""),G1200&lt;=Parámetros!$D$5),IF(OR(G1200="",G1200=0),Parámetros!$D$5-Parámetros!$B$5+1,G1200-Parámetros!$B$5+1),
IF(AND(F1200&gt;Parámetros!$B$5,OR(G1200&gt;Parámetros!$D$5,G1200="",G1200=0)),Parámetros!$D$5-F1200+1,
IF(AND(F1200&gt;Parámetros!$B$5,G1200&lt;=Parámetros!$D$5),G1200-F1200+1))))),0)
-
IF(H1200=1,
COUNTIFS('Selección días no hábiles'!A:A,
IF(OR(F1200=0,F1200="",F1200&lt;Parámetros!$B$5),"&gt;="&amp;Parámetros!$B$5,"&gt;="&amp;Listas!F1200),
'Selección días no hábiles'!A:A,
IF(OR(G1200=0,G1200="",G1200&gt;=Parámetros!$D$5),"&lt;="&amp;Parámetros!$D$5,"&lt;="&amp;Listas!G1200),
'Selección días no hábiles'!C:C,"X"),0)</f>
        <v>43709</v>
      </c>
      <c r="K1200" s="113">
        <f>IF(I1200=1,
IF(AND(OR(F1200=0,F1200=""),OR(G1200=0,G1200="")),Parámetros!$D$8-Parámetros!$B$8+1,
IF(AND(F1200&lt;=Parámetros!$B$8,OR(G1200&gt;Parámetros!$D$8,G1200="",G1200=0)),Parámetros!$D$8-Parámetros!$B$8+1,
IF(AND(F1200&lt;=Parámetros!$B$8,G1200&lt;=Parámetros!$D$8),IF(OR(G1200="",G1200=0),Parámetros!$D$8-Parámetros!$B$8+1,G1200-Parámetros!$B$8+1),
IF(AND(F1200&gt;Parámetros!$B$8,OR(G1200&gt;Parámetros!$D$8,G1200="",G1200=0)),Parámetros!$D$8-F1200+1,
IF(AND(F1200&gt;Parámetros!$B$8,G1200&lt;=Parámetros!$D$8),G1200-F1200+1))))),0)
-
IF(I1200=1,
COUNTIFS('Selección días no hábiles'!A:A,
IF(OR(F1200=0,F1200="",F1200&lt;Parámetros!$B$8),"&gt;="&amp;Parámetros!$B$8,"&gt;="&amp;Listas!F1200),
'Selección días no hábiles'!A:A,
IF(OR(G1200=0,G1200="",G1200&gt;=Parámetros!$D$8),"&lt;="&amp;Parámetros!$D$8,"&lt;="&amp;Listas!G1200),
'Selección días no hábiles'!C:C,"X"),0)</f>
        <v>1</v>
      </c>
    </row>
    <row r="1201" spans="1:11">
      <c r="A1201" s="23"/>
      <c r="B1201" s="152">
        <v>26697410</v>
      </c>
      <c r="C1201" s="153" t="s">
        <v>1286</v>
      </c>
      <c r="D1201" s="153" t="s">
        <v>72</v>
      </c>
      <c r="E1201" s="154" t="s">
        <v>223</v>
      </c>
      <c r="F1201" s="146">
        <v>0</v>
      </c>
      <c r="G1201" s="146">
        <v>0</v>
      </c>
      <c r="H1201" s="113">
        <f>+IF(AND(OR(F1201="",F1201=0),OR(G1201="",G1201=0)),1,IF(AND(OR(F1201&lt;=Parámetros!$B$5,F1201=0,F1201=""),OR(G1201&gt;Parámetros!$B$5,G1201="",G1201=0)),1,IF(AND(F1201&gt;Parámetros!$B$5,F1201&lt;=Parámetros!$D$5,OR(Listas!G1201&gt;Parámetros!$B$5,G1201="",G1201=0)),1,0)))</f>
        <v>1</v>
      </c>
      <c r="I1201" s="113">
        <f>+IF(AND(OR(F1201="",F1201=0),OR(G1201="",G1201=0)),1,IF(AND(OR(F1201&lt;=Parámetros!$B$8,F1201=0,F1201=""),OR(G1201&gt;Parámetros!$B$8,G1201="",G1201=0)),1,IF(AND(F1201&gt;Parámetros!$B$8,F1201&lt;=Parámetros!$D$8,OR(Listas!G1201&gt;Parámetros!$B$8,G1201="",G1201=0)),1,0)))</f>
        <v>1</v>
      </c>
      <c r="J1201" s="113">
        <f>IF(H1201=1,
IF(AND(OR(F1201=0,F1201=""),OR(G1201=0,G1201="")),Parámetros!$D$5-Parámetros!$B$5+1,
IF(AND(OR(F1201&lt;=Parámetros!$B$5,F1201=0,F1201=""),OR(G1201&gt;Parámetros!$D$5,G1201="",G1201=0)),Parámetros!$D$5-Parámetros!$B$5+1,
IF(AND(OR(F1201&lt;=Parámetros!$B$5,F1201=0,F1201=""),G1201&lt;=Parámetros!$D$5),IF(OR(G1201="",G1201=0),Parámetros!$D$5-Parámetros!$B$5+1,G1201-Parámetros!$B$5+1),
IF(AND(F1201&gt;Parámetros!$B$5,OR(G1201&gt;Parámetros!$D$5,G1201="",G1201=0)),Parámetros!$D$5-F1201+1,
IF(AND(F1201&gt;Parámetros!$B$5,G1201&lt;=Parámetros!$D$5),G1201-F1201+1))))),0)
-
IF(H1201=1,
COUNTIFS('Selección días no hábiles'!A:A,
IF(OR(F1201=0,F1201="",F1201&lt;Parámetros!$B$5),"&gt;="&amp;Parámetros!$B$5,"&gt;="&amp;Listas!F1201),
'Selección días no hábiles'!A:A,
IF(OR(G1201=0,G1201="",G1201&gt;=Parámetros!$D$5),"&lt;="&amp;Parámetros!$D$5,"&lt;="&amp;Listas!G1201),
'Selección días no hábiles'!C:C,"X"),0)</f>
        <v>43709</v>
      </c>
      <c r="K1201" s="113">
        <f>IF(I1201=1,
IF(AND(OR(F1201=0,F1201=""),OR(G1201=0,G1201="")),Parámetros!$D$8-Parámetros!$B$8+1,
IF(AND(F1201&lt;=Parámetros!$B$8,OR(G1201&gt;Parámetros!$D$8,G1201="",G1201=0)),Parámetros!$D$8-Parámetros!$B$8+1,
IF(AND(F1201&lt;=Parámetros!$B$8,G1201&lt;=Parámetros!$D$8),IF(OR(G1201="",G1201=0),Parámetros!$D$8-Parámetros!$B$8+1,G1201-Parámetros!$B$8+1),
IF(AND(F1201&gt;Parámetros!$B$8,OR(G1201&gt;Parámetros!$D$8,G1201="",G1201=0)),Parámetros!$D$8-F1201+1,
IF(AND(F1201&gt;Parámetros!$B$8,G1201&lt;=Parámetros!$D$8),G1201-F1201+1))))),0)
-
IF(I1201=1,
COUNTIFS('Selección días no hábiles'!A:A,
IF(OR(F1201=0,F1201="",F1201&lt;Parámetros!$B$8),"&gt;="&amp;Parámetros!$B$8,"&gt;="&amp;Listas!F1201),
'Selección días no hábiles'!A:A,
IF(OR(G1201=0,G1201="",G1201&gt;=Parámetros!$D$8),"&lt;="&amp;Parámetros!$D$8,"&lt;="&amp;Listas!G1201),
'Selección días no hábiles'!C:C,"X"),0)</f>
        <v>1</v>
      </c>
    </row>
    <row r="1202" spans="1:11">
      <c r="A1202" s="23"/>
      <c r="B1202" s="152">
        <v>23622587</v>
      </c>
      <c r="C1202" s="153" t="s">
        <v>1287</v>
      </c>
      <c r="D1202" s="153" t="s">
        <v>1943</v>
      </c>
      <c r="E1202" s="154" t="s">
        <v>223</v>
      </c>
      <c r="F1202" s="146">
        <v>0</v>
      </c>
      <c r="G1202" s="146">
        <v>0</v>
      </c>
      <c r="H1202" s="113">
        <f>+IF(AND(OR(F1202="",F1202=0),OR(G1202="",G1202=0)),1,IF(AND(OR(F1202&lt;=Parámetros!$B$5,F1202=0,F1202=""),OR(G1202&gt;Parámetros!$B$5,G1202="",G1202=0)),1,IF(AND(F1202&gt;Parámetros!$B$5,F1202&lt;=Parámetros!$D$5,OR(Listas!G1202&gt;Parámetros!$B$5,G1202="",G1202=0)),1,0)))</f>
        <v>1</v>
      </c>
      <c r="I1202" s="113">
        <f>+IF(AND(OR(F1202="",F1202=0),OR(G1202="",G1202=0)),1,IF(AND(OR(F1202&lt;=Parámetros!$B$8,F1202=0,F1202=""),OR(G1202&gt;Parámetros!$B$8,G1202="",G1202=0)),1,IF(AND(F1202&gt;Parámetros!$B$8,F1202&lt;=Parámetros!$D$8,OR(Listas!G1202&gt;Parámetros!$B$8,G1202="",G1202=0)),1,0)))</f>
        <v>1</v>
      </c>
      <c r="J1202" s="113">
        <f>IF(H1202=1,
IF(AND(OR(F1202=0,F1202=""),OR(G1202=0,G1202="")),Parámetros!$D$5-Parámetros!$B$5+1,
IF(AND(OR(F1202&lt;=Parámetros!$B$5,F1202=0,F1202=""),OR(G1202&gt;Parámetros!$D$5,G1202="",G1202=0)),Parámetros!$D$5-Parámetros!$B$5+1,
IF(AND(OR(F1202&lt;=Parámetros!$B$5,F1202=0,F1202=""),G1202&lt;=Parámetros!$D$5),IF(OR(G1202="",G1202=0),Parámetros!$D$5-Parámetros!$B$5+1,G1202-Parámetros!$B$5+1),
IF(AND(F1202&gt;Parámetros!$B$5,OR(G1202&gt;Parámetros!$D$5,G1202="",G1202=0)),Parámetros!$D$5-F1202+1,
IF(AND(F1202&gt;Parámetros!$B$5,G1202&lt;=Parámetros!$D$5),G1202-F1202+1))))),0)
-
IF(H1202=1,
COUNTIFS('Selección días no hábiles'!A:A,
IF(OR(F1202=0,F1202="",F1202&lt;Parámetros!$B$5),"&gt;="&amp;Parámetros!$B$5,"&gt;="&amp;Listas!F1202),
'Selección días no hábiles'!A:A,
IF(OR(G1202=0,G1202="",G1202&gt;=Parámetros!$D$5),"&lt;="&amp;Parámetros!$D$5,"&lt;="&amp;Listas!G1202),
'Selección días no hábiles'!C:C,"X"),0)</f>
        <v>43709</v>
      </c>
      <c r="K1202" s="113">
        <f>IF(I1202=1,
IF(AND(OR(F1202=0,F1202=""),OR(G1202=0,G1202="")),Parámetros!$D$8-Parámetros!$B$8+1,
IF(AND(F1202&lt;=Parámetros!$B$8,OR(G1202&gt;Parámetros!$D$8,G1202="",G1202=0)),Parámetros!$D$8-Parámetros!$B$8+1,
IF(AND(F1202&lt;=Parámetros!$B$8,G1202&lt;=Parámetros!$D$8),IF(OR(G1202="",G1202=0),Parámetros!$D$8-Parámetros!$B$8+1,G1202-Parámetros!$B$8+1),
IF(AND(F1202&gt;Parámetros!$B$8,OR(G1202&gt;Parámetros!$D$8,G1202="",G1202=0)),Parámetros!$D$8-F1202+1,
IF(AND(F1202&gt;Parámetros!$B$8,G1202&lt;=Parámetros!$D$8),G1202-F1202+1))))),0)
-
IF(I1202=1,
COUNTIFS('Selección días no hábiles'!A:A,
IF(OR(F1202=0,F1202="",F1202&lt;Parámetros!$B$8),"&gt;="&amp;Parámetros!$B$8,"&gt;="&amp;Listas!F1202),
'Selección días no hábiles'!A:A,
IF(OR(G1202=0,G1202="",G1202&gt;=Parámetros!$D$8),"&lt;="&amp;Parámetros!$D$8,"&lt;="&amp;Listas!G1202),
'Selección días no hábiles'!C:C,"X"),0)</f>
        <v>1</v>
      </c>
    </row>
    <row r="1203" spans="1:11">
      <c r="A1203" s="23"/>
      <c r="B1203" s="152">
        <v>31115333</v>
      </c>
      <c r="C1203" s="153" t="s">
        <v>1288</v>
      </c>
      <c r="D1203" s="153" t="s">
        <v>1575</v>
      </c>
      <c r="E1203" s="154" t="s">
        <v>223</v>
      </c>
      <c r="F1203" s="146">
        <v>0</v>
      </c>
      <c r="G1203" s="146">
        <v>0</v>
      </c>
      <c r="H1203" s="113">
        <f>+IF(AND(OR(F1203="",F1203=0),OR(G1203="",G1203=0)),1,IF(AND(OR(F1203&lt;=Parámetros!$B$5,F1203=0,F1203=""),OR(G1203&gt;Parámetros!$B$5,G1203="",G1203=0)),1,IF(AND(F1203&gt;Parámetros!$B$5,F1203&lt;=Parámetros!$D$5,OR(Listas!G1203&gt;Parámetros!$B$5,G1203="",G1203=0)),1,0)))</f>
        <v>1</v>
      </c>
      <c r="I1203" s="113">
        <f>+IF(AND(OR(F1203="",F1203=0),OR(G1203="",G1203=0)),1,IF(AND(OR(F1203&lt;=Parámetros!$B$8,F1203=0,F1203=""),OR(G1203&gt;Parámetros!$B$8,G1203="",G1203=0)),1,IF(AND(F1203&gt;Parámetros!$B$8,F1203&lt;=Parámetros!$D$8,OR(Listas!G1203&gt;Parámetros!$B$8,G1203="",G1203=0)),1,0)))</f>
        <v>1</v>
      </c>
      <c r="J1203" s="113">
        <f>IF(H1203=1,
IF(AND(OR(F1203=0,F1203=""),OR(G1203=0,G1203="")),Parámetros!$D$5-Parámetros!$B$5+1,
IF(AND(OR(F1203&lt;=Parámetros!$B$5,F1203=0,F1203=""),OR(G1203&gt;Parámetros!$D$5,G1203="",G1203=0)),Parámetros!$D$5-Parámetros!$B$5+1,
IF(AND(OR(F1203&lt;=Parámetros!$B$5,F1203=0,F1203=""),G1203&lt;=Parámetros!$D$5),IF(OR(G1203="",G1203=0),Parámetros!$D$5-Parámetros!$B$5+1,G1203-Parámetros!$B$5+1),
IF(AND(F1203&gt;Parámetros!$B$5,OR(G1203&gt;Parámetros!$D$5,G1203="",G1203=0)),Parámetros!$D$5-F1203+1,
IF(AND(F1203&gt;Parámetros!$B$5,G1203&lt;=Parámetros!$D$5),G1203-F1203+1))))),0)
-
IF(H1203=1,
COUNTIFS('Selección días no hábiles'!A:A,
IF(OR(F1203=0,F1203="",F1203&lt;Parámetros!$B$5),"&gt;="&amp;Parámetros!$B$5,"&gt;="&amp;Listas!F1203),
'Selección días no hábiles'!A:A,
IF(OR(G1203=0,G1203="",G1203&gt;=Parámetros!$D$5),"&lt;="&amp;Parámetros!$D$5,"&lt;="&amp;Listas!G1203),
'Selección días no hábiles'!C:C,"X"),0)</f>
        <v>43709</v>
      </c>
      <c r="K1203" s="113">
        <f>IF(I1203=1,
IF(AND(OR(F1203=0,F1203=""),OR(G1203=0,G1203="")),Parámetros!$D$8-Parámetros!$B$8+1,
IF(AND(F1203&lt;=Parámetros!$B$8,OR(G1203&gt;Parámetros!$D$8,G1203="",G1203=0)),Parámetros!$D$8-Parámetros!$B$8+1,
IF(AND(F1203&lt;=Parámetros!$B$8,G1203&lt;=Parámetros!$D$8),IF(OR(G1203="",G1203=0),Parámetros!$D$8-Parámetros!$B$8+1,G1203-Parámetros!$B$8+1),
IF(AND(F1203&gt;Parámetros!$B$8,OR(G1203&gt;Parámetros!$D$8,G1203="",G1203=0)),Parámetros!$D$8-F1203+1,
IF(AND(F1203&gt;Parámetros!$B$8,G1203&lt;=Parámetros!$D$8),G1203-F1203+1))))),0)
-
IF(I1203=1,
COUNTIFS('Selección días no hábiles'!A:A,
IF(OR(F1203=0,F1203="",F1203&lt;Parámetros!$B$8),"&gt;="&amp;Parámetros!$B$8,"&gt;="&amp;Listas!F1203),
'Selección días no hábiles'!A:A,
IF(OR(G1203=0,G1203="",G1203&gt;=Parámetros!$D$8),"&lt;="&amp;Parámetros!$D$8,"&lt;="&amp;Listas!G1203),
'Selección días no hábiles'!C:C,"X"),0)</f>
        <v>1</v>
      </c>
    </row>
    <row r="1204" spans="1:11">
      <c r="A1204" s="23"/>
      <c r="B1204" s="152">
        <v>22280305</v>
      </c>
      <c r="C1204" s="153" t="s">
        <v>1289</v>
      </c>
      <c r="D1204" s="153" t="s">
        <v>1435</v>
      </c>
      <c r="E1204" s="154" t="s">
        <v>223</v>
      </c>
      <c r="F1204" s="146">
        <v>0</v>
      </c>
      <c r="G1204" s="146">
        <v>0</v>
      </c>
      <c r="H1204" s="113">
        <f>+IF(AND(OR(F1204="",F1204=0),OR(G1204="",G1204=0)),1,IF(AND(OR(F1204&lt;=Parámetros!$B$5,F1204=0,F1204=""),OR(G1204&gt;Parámetros!$B$5,G1204="",G1204=0)),1,IF(AND(F1204&gt;Parámetros!$B$5,F1204&lt;=Parámetros!$D$5,OR(Listas!G1204&gt;Parámetros!$B$5,G1204="",G1204=0)),1,0)))</f>
        <v>1</v>
      </c>
      <c r="I1204" s="113">
        <f>+IF(AND(OR(F1204="",F1204=0),OR(G1204="",G1204=0)),1,IF(AND(OR(F1204&lt;=Parámetros!$B$8,F1204=0,F1204=""),OR(G1204&gt;Parámetros!$B$8,G1204="",G1204=0)),1,IF(AND(F1204&gt;Parámetros!$B$8,F1204&lt;=Parámetros!$D$8,OR(Listas!G1204&gt;Parámetros!$B$8,G1204="",G1204=0)),1,0)))</f>
        <v>1</v>
      </c>
      <c r="J1204" s="113">
        <f>IF(H1204=1,
IF(AND(OR(F1204=0,F1204=""),OR(G1204=0,G1204="")),Parámetros!$D$5-Parámetros!$B$5+1,
IF(AND(OR(F1204&lt;=Parámetros!$B$5,F1204=0,F1204=""),OR(G1204&gt;Parámetros!$D$5,G1204="",G1204=0)),Parámetros!$D$5-Parámetros!$B$5+1,
IF(AND(OR(F1204&lt;=Parámetros!$B$5,F1204=0,F1204=""),G1204&lt;=Parámetros!$D$5),IF(OR(G1204="",G1204=0),Parámetros!$D$5-Parámetros!$B$5+1,G1204-Parámetros!$B$5+1),
IF(AND(F1204&gt;Parámetros!$B$5,OR(G1204&gt;Parámetros!$D$5,G1204="",G1204=0)),Parámetros!$D$5-F1204+1,
IF(AND(F1204&gt;Parámetros!$B$5,G1204&lt;=Parámetros!$D$5),G1204-F1204+1))))),0)
-
IF(H1204=1,
COUNTIFS('Selección días no hábiles'!A:A,
IF(OR(F1204=0,F1204="",F1204&lt;Parámetros!$B$5),"&gt;="&amp;Parámetros!$B$5,"&gt;="&amp;Listas!F1204),
'Selección días no hábiles'!A:A,
IF(OR(G1204=0,G1204="",G1204&gt;=Parámetros!$D$5),"&lt;="&amp;Parámetros!$D$5,"&lt;="&amp;Listas!G1204),
'Selección días no hábiles'!C:C,"X"),0)</f>
        <v>43709</v>
      </c>
      <c r="K1204" s="113">
        <f>IF(I1204=1,
IF(AND(OR(F1204=0,F1204=""),OR(G1204=0,G1204="")),Parámetros!$D$8-Parámetros!$B$8+1,
IF(AND(F1204&lt;=Parámetros!$B$8,OR(G1204&gt;Parámetros!$D$8,G1204="",G1204=0)),Parámetros!$D$8-Parámetros!$B$8+1,
IF(AND(F1204&lt;=Parámetros!$B$8,G1204&lt;=Parámetros!$D$8),IF(OR(G1204="",G1204=0),Parámetros!$D$8-Parámetros!$B$8+1,G1204-Parámetros!$B$8+1),
IF(AND(F1204&gt;Parámetros!$B$8,OR(G1204&gt;Parámetros!$D$8,G1204="",G1204=0)),Parámetros!$D$8-F1204+1,
IF(AND(F1204&gt;Parámetros!$B$8,G1204&lt;=Parámetros!$D$8),G1204-F1204+1))))),0)
-
IF(I1204=1,
COUNTIFS('Selección días no hábiles'!A:A,
IF(OR(F1204=0,F1204="",F1204&lt;Parámetros!$B$8),"&gt;="&amp;Parámetros!$B$8,"&gt;="&amp;Listas!F1204),
'Selección días no hábiles'!A:A,
IF(OR(G1204=0,G1204="",G1204&gt;=Parámetros!$D$8),"&lt;="&amp;Parámetros!$D$8,"&lt;="&amp;Listas!G1204),
'Selección días no hábiles'!C:C,"X"),0)</f>
        <v>1</v>
      </c>
    </row>
    <row r="1205" spans="1:11">
      <c r="A1205" s="23"/>
      <c r="B1205" s="152">
        <v>26716638</v>
      </c>
      <c r="C1205" s="153" t="s">
        <v>356</v>
      </c>
      <c r="D1205" s="153" t="s">
        <v>2301</v>
      </c>
      <c r="E1205" s="154" t="s">
        <v>223</v>
      </c>
      <c r="F1205" s="146">
        <v>0</v>
      </c>
      <c r="G1205" s="146">
        <v>0</v>
      </c>
      <c r="H1205" s="113">
        <f>+IF(AND(OR(F1205="",F1205=0),OR(G1205="",G1205=0)),1,IF(AND(OR(F1205&lt;=Parámetros!$B$5,F1205=0,F1205=""),OR(G1205&gt;Parámetros!$B$5,G1205="",G1205=0)),1,IF(AND(F1205&gt;Parámetros!$B$5,F1205&lt;=Parámetros!$D$5,OR(Listas!G1205&gt;Parámetros!$B$5,G1205="",G1205=0)),1,0)))</f>
        <v>1</v>
      </c>
      <c r="I1205" s="113">
        <f>+IF(AND(OR(F1205="",F1205=0),OR(G1205="",G1205=0)),1,IF(AND(OR(F1205&lt;=Parámetros!$B$8,F1205=0,F1205=""),OR(G1205&gt;Parámetros!$B$8,G1205="",G1205=0)),1,IF(AND(F1205&gt;Parámetros!$B$8,F1205&lt;=Parámetros!$D$8,OR(Listas!G1205&gt;Parámetros!$B$8,G1205="",G1205=0)),1,0)))</f>
        <v>1</v>
      </c>
      <c r="J1205" s="113">
        <f>IF(H1205=1,
IF(AND(OR(F1205=0,F1205=""),OR(G1205=0,G1205="")),Parámetros!$D$5-Parámetros!$B$5+1,
IF(AND(OR(F1205&lt;=Parámetros!$B$5,F1205=0,F1205=""),OR(G1205&gt;Parámetros!$D$5,G1205="",G1205=0)),Parámetros!$D$5-Parámetros!$B$5+1,
IF(AND(OR(F1205&lt;=Parámetros!$B$5,F1205=0,F1205=""),G1205&lt;=Parámetros!$D$5),IF(OR(G1205="",G1205=0),Parámetros!$D$5-Parámetros!$B$5+1,G1205-Parámetros!$B$5+1),
IF(AND(F1205&gt;Parámetros!$B$5,OR(G1205&gt;Parámetros!$D$5,G1205="",G1205=0)),Parámetros!$D$5-F1205+1,
IF(AND(F1205&gt;Parámetros!$B$5,G1205&lt;=Parámetros!$D$5),G1205-F1205+1))))),0)
-
IF(H1205=1,
COUNTIFS('Selección días no hábiles'!A:A,
IF(OR(F1205=0,F1205="",F1205&lt;Parámetros!$B$5),"&gt;="&amp;Parámetros!$B$5,"&gt;="&amp;Listas!F1205),
'Selección días no hábiles'!A:A,
IF(OR(G1205=0,G1205="",G1205&gt;=Parámetros!$D$5),"&lt;="&amp;Parámetros!$D$5,"&lt;="&amp;Listas!G1205),
'Selección días no hábiles'!C:C,"X"),0)</f>
        <v>43709</v>
      </c>
      <c r="K1205" s="113">
        <f>IF(I1205=1,
IF(AND(OR(F1205=0,F1205=""),OR(G1205=0,G1205="")),Parámetros!$D$8-Parámetros!$B$8+1,
IF(AND(F1205&lt;=Parámetros!$B$8,OR(G1205&gt;Parámetros!$D$8,G1205="",G1205=0)),Parámetros!$D$8-Parámetros!$B$8+1,
IF(AND(F1205&lt;=Parámetros!$B$8,G1205&lt;=Parámetros!$D$8),IF(OR(G1205="",G1205=0),Parámetros!$D$8-Parámetros!$B$8+1,G1205-Parámetros!$B$8+1),
IF(AND(F1205&gt;Parámetros!$B$8,OR(G1205&gt;Parámetros!$D$8,G1205="",G1205=0)),Parámetros!$D$8-F1205+1,
IF(AND(F1205&gt;Parámetros!$B$8,G1205&lt;=Parámetros!$D$8),G1205-F1205+1))))),0)
-
IF(I1205=1,
COUNTIFS('Selección días no hábiles'!A:A,
IF(OR(F1205=0,F1205="",F1205&lt;Parámetros!$B$8),"&gt;="&amp;Parámetros!$B$8,"&gt;="&amp;Listas!F1205),
'Selección días no hábiles'!A:A,
IF(OR(G1205=0,G1205="",G1205&gt;=Parámetros!$D$8),"&lt;="&amp;Parámetros!$D$8,"&lt;="&amp;Listas!G1205),
'Selección días no hábiles'!C:C,"X"),0)</f>
        <v>1</v>
      </c>
    </row>
    <row r="1206" spans="1:11">
      <c r="A1206" s="23"/>
      <c r="B1206" s="152">
        <v>16227401</v>
      </c>
      <c r="C1206" s="153" t="s">
        <v>1290</v>
      </c>
      <c r="D1206" s="153" t="s">
        <v>2302</v>
      </c>
      <c r="E1206" s="154" t="s">
        <v>223</v>
      </c>
      <c r="F1206" s="146">
        <v>0</v>
      </c>
      <c r="G1206" s="146">
        <v>0</v>
      </c>
      <c r="H1206" s="113">
        <f>+IF(AND(OR(F1206="",F1206=0),OR(G1206="",G1206=0)),1,IF(AND(OR(F1206&lt;=Parámetros!$B$5,F1206=0,F1206=""),OR(G1206&gt;Parámetros!$B$5,G1206="",G1206=0)),1,IF(AND(F1206&gt;Parámetros!$B$5,F1206&lt;=Parámetros!$D$5,OR(Listas!G1206&gt;Parámetros!$B$5,G1206="",G1206=0)),1,0)))</f>
        <v>1</v>
      </c>
      <c r="I1206" s="113">
        <f>+IF(AND(OR(F1206="",F1206=0),OR(G1206="",G1206=0)),1,IF(AND(OR(F1206&lt;=Parámetros!$B$8,F1206=0,F1206=""),OR(G1206&gt;Parámetros!$B$8,G1206="",G1206=0)),1,IF(AND(F1206&gt;Parámetros!$B$8,F1206&lt;=Parámetros!$D$8,OR(Listas!G1206&gt;Parámetros!$B$8,G1206="",G1206=0)),1,0)))</f>
        <v>1</v>
      </c>
      <c r="J1206" s="113">
        <f>IF(H1206=1,
IF(AND(OR(F1206=0,F1206=""),OR(G1206=0,G1206="")),Parámetros!$D$5-Parámetros!$B$5+1,
IF(AND(OR(F1206&lt;=Parámetros!$B$5,F1206=0,F1206=""),OR(G1206&gt;Parámetros!$D$5,G1206="",G1206=0)),Parámetros!$D$5-Parámetros!$B$5+1,
IF(AND(OR(F1206&lt;=Parámetros!$B$5,F1206=0,F1206=""),G1206&lt;=Parámetros!$D$5),IF(OR(G1206="",G1206=0),Parámetros!$D$5-Parámetros!$B$5+1,G1206-Parámetros!$B$5+1),
IF(AND(F1206&gt;Parámetros!$B$5,OR(G1206&gt;Parámetros!$D$5,G1206="",G1206=0)),Parámetros!$D$5-F1206+1,
IF(AND(F1206&gt;Parámetros!$B$5,G1206&lt;=Parámetros!$D$5),G1206-F1206+1))))),0)
-
IF(H1206=1,
COUNTIFS('Selección días no hábiles'!A:A,
IF(OR(F1206=0,F1206="",F1206&lt;Parámetros!$B$5),"&gt;="&amp;Parámetros!$B$5,"&gt;="&amp;Listas!F1206),
'Selección días no hábiles'!A:A,
IF(OR(G1206=0,G1206="",G1206&gt;=Parámetros!$D$5),"&lt;="&amp;Parámetros!$D$5,"&lt;="&amp;Listas!G1206),
'Selección días no hábiles'!C:C,"X"),0)</f>
        <v>43709</v>
      </c>
      <c r="K1206" s="113">
        <f>IF(I1206=1,
IF(AND(OR(F1206=0,F1206=""),OR(G1206=0,G1206="")),Parámetros!$D$8-Parámetros!$B$8+1,
IF(AND(F1206&lt;=Parámetros!$B$8,OR(G1206&gt;Parámetros!$D$8,G1206="",G1206=0)),Parámetros!$D$8-Parámetros!$B$8+1,
IF(AND(F1206&lt;=Parámetros!$B$8,G1206&lt;=Parámetros!$D$8),IF(OR(G1206="",G1206=0),Parámetros!$D$8-Parámetros!$B$8+1,G1206-Parámetros!$B$8+1),
IF(AND(F1206&gt;Parámetros!$B$8,OR(G1206&gt;Parámetros!$D$8,G1206="",G1206=0)),Parámetros!$D$8-F1206+1,
IF(AND(F1206&gt;Parámetros!$B$8,G1206&lt;=Parámetros!$D$8),G1206-F1206+1))))),0)
-
IF(I1206=1,
COUNTIFS('Selección días no hábiles'!A:A,
IF(OR(F1206=0,F1206="",F1206&lt;Parámetros!$B$8),"&gt;="&amp;Parámetros!$B$8,"&gt;="&amp;Listas!F1206),
'Selección días no hábiles'!A:A,
IF(OR(G1206=0,G1206="",G1206&gt;=Parámetros!$D$8),"&lt;="&amp;Parámetros!$D$8,"&lt;="&amp;Listas!G1206),
'Selección días no hábiles'!C:C,"X"),0)</f>
        <v>1</v>
      </c>
    </row>
    <row r="1207" spans="1:11">
      <c r="A1207" s="23"/>
      <c r="B1207" s="152">
        <v>31565473</v>
      </c>
      <c r="C1207" s="153" t="s">
        <v>871</v>
      </c>
      <c r="D1207" s="153" t="s">
        <v>2303</v>
      </c>
      <c r="E1207" s="154" t="s">
        <v>223</v>
      </c>
      <c r="F1207" s="146">
        <v>0</v>
      </c>
      <c r="G1207" s="146">
        <v>0</v>
      </c>
      <c r="H1207" s="113">
        <f>+IF(AND(OR(F1207="",F1207=0),OR(G1207="",G1207=0)),1,IF(AND(OR(F1207&lt;=Parámetros!$B$5,F1207=0,F1207=""),OR(G1207&gt;Parámetros!$B$5,G1207="",G1207=0)),1,IF(AND(F1207&gt;Parámetros!$B$5,F1207&lt;=Parámetros!$D$5,OR(Listas!G1207&gt;Parámetros!$B$5,G1207="",G1207=0)),1,0)))</f>
        <v>1</v>
      </c>
      <c r="I1207" s="113">
        <f>+IF(AND(OR(F1207="",F1207=0),OR(G1207="",G1207=0)),1,IF(AND(OR(F1207&lt;=Parámetros!$B$8,F1207=0,F1207=""),OR(G1207&gt;Parámetros!$B$8,G1207="",G1207=0)),1,IF(AND(F1207&gt;Parámetros!$B$8,F1207&lt;=Parámetros!$D$8,OR(Listas!G1207&gt;Parámetros!$B$8,G1207="",G1207=0)),1,0)))</f>
        <v>1</v>
      </c>
      <c r="J1207" s="113">
        <f>IF(H1207=1,
IF(AND(OR(F1207=0,F1207=""),OR(G1207=0,G1207="")),Parámetros!$D$5-Parámetros!$B$5+1,
IF(AND(OR(F1207&lt;=Parámetros!$B$5,F1207=0,F1207=""),OR(G1207&gt;Parámetros!$D$5,G1207="",G1207=0)),Parámetros!$D$5-Parámetros!$B$5+1,
IF(AND(OR(F1207&lt;=Parámetros!$B$5,F1207=0,F1207=""),G1207&lt;=Parámetros!$D$5),IF(OR(G1207="",G1207=0),Parámetros!$D$5-Parámetros!$B$5+1,G1207-Parámetros!$B$5+1),
IF(AND(F1207&gt;Parámetros!$B$5,OR(G1207&gt;Parámetros!$D$5,G1207="",G1207=0)),Parámetros!$D$5-F1207+1,
IF(AND(F1207&gt;Parámetros!$B$5,G1207&lt;=Parámetros!$D$5),G1207-F1207+1))))),0)
-
IF(H1207=1,
COUNTIFS('Selección días no hábiles'!A:A,
IF(OR(F1207=0,F1207="",F1207&lt;Parámetros!$B$5),"&gt;="&amp;Parámetros!$B$5,"&gt;="&amp;Listas!F1207),
'Selección días no hábiles'!A:A,
IF(OR(G1207=0,G1207="",G1207&gt;=Parámetros!$D$5),"&lt;="&amp;Parámetros!$D$5,"&lt;="&amp;Listas!G1207),
'Selección días no hábiles'!C:C,"X"),0)</f>
        <v>43709</v>
      </c>
      <c r="K1207" s="113">
        <f>IF(I1207=1,
IF(AND(OR(F1207=0,F1207=""),OR(G1207=0,G1207="")),Parámetros!$D$8-Parámetros!$B$8+1,
IF(AND(F1207&lt;=Parámetros!$B$8,OR(G1207&gt;Parámetros!$D$8,G1207="",G1207=0)),Parámetros!$D$8-Parámetros!$B$8+1,
IF(AND(F1207&lt;=Parámetros!$B$8,G1207&lt;=Parámetros!$D$8),IF(OR(G1207="",G1207=0),Parámetros!$D$8-Parámetros!$B$8+1,G1207-Parámetros!$B$8+1),
IF(AND(F1207&gt;Parámetros!$B$8,OR(G1207&gt;Parámetros!$D$8,G1207="",G1207=0)),Parámetros!$D$8-F1207+1,
IF(AND(F1207&gt;Parámetros!$B$8,G1207&lt;=Parámetros!$D$8),G1207-F1207+1))))),0)
-
IF(I1207=1,
COUNTIFS('Selección días no hábiles'!A:A,
IF(OR(F1207=0,F1207="",F1207&lt;Parámetros!$B$8),"&gt;="&amp;Parámetros!$B$8,"&gt;="&amp;Listas!F1207),
'Selección días no hábiles'!A:A,
IF(OR(G1207=0,G1207="",G1207&gt;=Parámetros!$D$8),"&lt;="&amp;Parámetros!$D$8,"&lt;="&amp;Listas!G1207),
'Selección días no hábiles'!C:C,"X"),0)</f>
        <v>1</v>
      </c>
    </row>
    <row r="1208" spans="1:11">
      <c r="A1208" s="23"/>
      <c r="B1208" s="152">
        <v>14337381</v>
      </c>
      <c r="C1208" s="153" t="s">
        <v>1291</v>
      </c>
      <c r="D1208" s="153" t="s">
        <v>2304</v>
      </c>
      <c r="E1208" s="154" t="s">
        <v>223</v>
      </c>
      <c r="F1208" s="146">
        <v>0</v>
      </c>
      <c r="G1208" s="146">
        <v>0</v>
      </c>
      <c r="H1208" s="113">
        <f>+IF(AND(OR(F1208="",F1208=0),OR(G1208="",G1208=0)),1,IF(AND(OR(F1208&lt;=Parámetros!$B$5,F1208=0,F1208=""),OR(G1208&gt;Parámetros!$B$5,G1208="",G1208=0)),1,IF(AND(F1208&gt;Parámetros!$B$5,F1208&lt;=Parámetros!$D$5,OR(Listas!G1208&gt;Parámetros!$B$5,G1208="",G1208=0)),1,0)))</f>
        <v>1</v>
      </c>
      <c r="I1208" s="113">
        <f>+IF(AND(OR(F1208="",F1208=0),OR(G1208="",G1208=0)),1,IF(AND(OR(F1208&lt;=Parámetros!$B$8,F1208=0,F1208=""),OR(G1208&gt;Parámetros!$B$8,G1208="",G1208=0)),1,IF(AND(F1208&gt;Parámetros!$B$8,F1208&lt;=Parámetros!$D$8,OR(Listas!G1208&gt;Parámetros!$B$8,G1208="",G1208=0)),1,0)))</f>
        <v>1</v>
      </c>
      <c r="J1208" s="113">
        <f>IF(H1208=1,
IF(AND(OR(F1208=0,F1208=""),OR(G1208=0,G1208="")),Parámetros!$D$5-Parámetros!$B$5+1,
IF(AND(OR(F1208&lt;=Parámetros!$B$5,F1208=0,F1208=""),OR(G1208&gt;Parámetros!$D$5,G1208="",G1208=0)),Parámetros!$D$5-Parámetros!$B$5+1,
IF(AND(OR(F1208&lt;=Parámetros!$B$5,F1208=0,F1208=""),G1208&lt;=Parámetros!$D$5),IF(OR(G1208="",G1208=0),Parámetros!$D$5-Parámetros!$B$5+1,G1208-Parámetros!$B$5+1),
IF(AND(F1208&gt;Parámetros!$B$5,OR(G1208&gt;Parámetros!$D$5,G1208="",G1208=0)),Parámetros!$D$5-F1208+1,
IF(AND(F1208&gt;Parámetros!$B$5,G1208&lt;=Parámetros!$D$5),G1208-F1208+1))))),0)
-
IF(H1208=1,
COUNTIFS('Selección días no hábiles'!A:A,
IF(OR(F1208=0,F1208="",F1208&lt;Parámetros!$B$5),"&gt;="&amp;Parámetros!$B$5,"&gt;="&amp;Listas!F1208),
'Selección días no hábiles'!A:A,
IF(OR(G1208=0,G1208="",G1208&gt;=Parámetros!$D$5),"&lt;="&amp;Parámetros!$D$5,"&lt;="&amp;Listas!G1208),
'Selección días no hábiles'!C:C,"X"),0)</f>
        <v>43709</v>
      </c>
      <c r="K1208" s="113">
        <f>IF(I1208=1,
IF(AND(OR(F1208=0,F1208=""),OR(G1208=0,G1208="")),Parámetros!$D$8-Parámetros!$B$8+1,
IF(AND(F1208&lt;=Parámetros!$B$8,OR(G1208&gt;Parámetros!$D$8,G1208="",G1208=0)),Parámetros!$D$8-Parámetros!$B$8+1,
IF(AND(F1208&lt;=Parámetros!$B$8,G1208&lt;=Parámetros!$D$8),IF(OR(G1208="",G1208=0),Parámetros!$D$8-Parámetros!$B$8+1,G1208-Parámetros!$B$8+1),
IF(AND(F1208&gt;Parámetros!$B$8,OR(G1208&gt;Parámetros!$D$8,G1208="",G1208=0)),Parámetros!$D$8-F1208+1,
IF(AND(F1208&gt;Parámetros!$B$8,G1208&lt;=Parámetros!$D$8),G1208-F1208+1))))),0)
-
IF(I1208=1,
COUNTIFS('Selección días no hábiles'!A:A,
IF(OR(F1208=0,F1208="",F1208&lt;Parámetros!$B$8),"&gt;="&amp;Parámetros!$B$8,"&gt;="&amp;Listas!F1208),
'Selección días no hábiles'!A:A,
IF(OR(G1208=0,G1208="",G1208&gt;=Parámetros!$D$8),"&lt;="&amp;Parámetros!$D$8,"&lt;="&amp;Listas!G1208),
'Selección días no hábiles'!C:C,"X"),0)</f>
        <v>1</v>
      </c>
    </row>
    <row r="1209" spans="1:11">
      <c r="A1209" s="23"/>
      <c r="B1209" s="152">
        <v>16550408</v>
      </c>
      <c r="C1209" s="153" t="s">
        <v>1292</v>
      </c>
      <c r="D1209" s="153" t="s">
        <v>2305</v>
      </c>
      <c r="E1209" s="154" t="s">
        <v>223</v>
      </c>
      <c r="F1209" s="146">
        <v>0</v>
      </c>
      <c r="G1209" s="146">
        <v>0</v>
      </c>
      <c r="H1209" s="113">
        <f>+IF(AND(OR(F1209="",F1209=0),OR(G1209="",G1209=0)),1,IF(AND(OR(F1209&lt;=Parámetros!$B$5,F1209=0,F1209=""),OR(G1209&gt;Parámetros!$B$5,G1209="",G1209=0)),1,IF(AND(F1209&gt;Parámetros!$B$5,F1209&lt;=Parámetros!$D$5,OR(Listas!G1209&gt;Parámetros!$B$5,G1209="",G1209=0)),1,0)))</f>
        <v>1</v>
      </c>
      <c r="I1209" s="113">
        <f>+IF(AND(OR(F1209="",F1209=0),OR(G1209="",G1209=0)),1,IF(AND(OR(F1209&lt;=Parámetros!$B$8,F1209=0,F1209=""),OR(G1209&gt;Parámetros!$B$8,G1209="",G1209=0)),1,IF(AND(F1209&gt;Parámetros!$B$8,F1209&lt;=Parámetros!$D$8,OR(Listas!G1209&gt;Parámetros!$B$8,G1209="",G1209=0)),1,0)))</f>
        <v>1</v>
      </c>
      <c r="J1209" s="113">
        <f>IF(H1209=1,
IF(AND(OR(F1209=0,F1209=""),OR(G1209=0,G1209="")),Parámetros!$D$5-Parámetros!$B$5+1,
IF(AND(OR(F1209&lt;=Parámetros!$B$5,F1209=0,F1209=""),OR(G1209&gt;Parámetros!$D$5,G1209="",G1209=0)),Parámetros!$D$5-Parámetros!$B$5+1,
IF(AND(OR(F1209&lt;=Parámetros!$B$5,F1209=0,F1209=""),G1209&lt;=Parámetros!$D$5),IF(OR(G1209="",G1209=0),Parámetros!$D$5-Parámetros!$B$5+1,G1209-Parámetros!$B$5+1),
IF(AND(F1209&gt;Parámetros!$B$5,OR(G1209&gt;Parámetros!$D$5,G1209="",G1209=0)),Parámetros!$D$5-F1209+1,
IF(AND(F1209&gt;Parámetros!$B$5,G1209&lt;=Parámetros!$D$5),G1209-F1209+1))))),0)
-
IF(H1209=1,
COUNTIFS('Selección días no hábiles'!A:A,
IF(OR(F1209=0,F1209="",F1209&lt;Parámetros!$B$5),"&gt;="&amp;Parámetros!$B$5,"&gt;="&amp;Listas!F1209),
'Selección días no hábiles'!A:A,
IF(OR(G1209=0,G1209="",G1209&gt;=Parámetros!$D$5),"&lt;="&amp;Parámetros!$D$5,"&lt;="&amp;Listas!G1209),
'Selección días no hábiles'!C:C,"X"),0)</f>
        <v>43709</v>
      </c>
      <c r="K1209" s="113">
        <f>IF(I1209=1,
IF(AND(OR(F1209=0,F1209=""),OR(G1209=0,G1209="")),Parámetros!$D$8-Parámetros!$B$8+1,
IF(AND(F1209&lt;=Parámetros!$B$8,OR(G1209&gt;Parámetros!$D$8,G1209="",G1209=0)),Parámetros!$D$8-Parámetros!$B$8+1,
IF(AND(F1209&lt;=Parámetros!$B$8,G1209&lt;=Parámetros!$D$8),IF(OR(G1209="",G1209=0),Parámetros!$D$8-Parámetros!$B$8+1,G1209-Parámetros!$B$8+1),
IF(AND(F1209&gt;Parámetros!$B$8,OR(G1209&gt;Parámetros!$D$8,G1209="",G1209=0)),Parámetros!$D$8-F1209+1,
IF(AND(F1209&gt;Parámetros!$B$8,G1209&lt;=Parámetros!$D$8),G1209-F1209+1))))),0)
-
IF(I1209=1,
COUNTIFS('Selección días no hábiles'!A:A,
IF(OR(F1209=0,F1209="",F1209&lt;Parámetros!$B$8),"&gt;="&amp;Parámetros!$B$8,"&gt;="&amp;Listas!F1209),
'Selección días no hábiles'!A:A,
IF(OR(G1209=0,G1209="",G1209&gt;=Parámetros!$D$8),"&lt;="&amp;Parámetros!$D$8,"&lt;="&amp;Listas!G1209),
'Selección días no hábiles'!C:C,"X"),0)</f>
        <v>1</v>
      </c>
    </row>
    <row r="1210" spans="1:11">
      <c r="A1210" s="23"/>
      <c r="B1210" s="152">
        <v>11933042</v>
      </c>
      <c r="C1210" s="153" t="s">
        <v>1293</v>
      </c>
      <c r="D1210" s="153" t="s">
        <v>2306</v>
      </c>
      <c r="E1210" s="154" t="s">
        <v>223</v>
      </c>
      <c r="F1210" s="146">
        <v>0</v>
      </c>
      <c r="G1210" s="146">
        <v>0</v>
      </c>
      <c r="H1210" s="113">
        <f>+IF(AND(OR(F1210="",F1210=0),OR(G1210="",G1210=0)),1,IF(AND(OR(F1210&lt;=Parámetros!$B$5,F1210=0,F1210=""),OR(G1210&gt;Parámetros!$B$5,G1210="",G1210=0)),1,IF(AND(F1210&gt;Parámetros!$B$5,F1210&lt;=Parámetros!$D$5,OR(Listas!G1210&gt;Parámetros!$B$5,G1210="",G1210=0)),1,0)))</f>
        <v>1</v>
      </c>
      <c r="I1210" s="113">
        <f>+IF(AND(OR(F1210="",F1210=0),OR(G1210="",G1210=0)),1,IF(AND(OR(F1210&lt;=Parámetros!$B$8,F1210=0,F1210=""),OR(G1210&gt;Parámetros!$B$8,G1210="",G1210=0)),1,IF(AND(F1210&gt;Parámetros!$B$8,F1210&lt;=Parámetros!$D$8,OR(Listas!G1210&gt;Parámetros!$B$8,G1210="",G1210=0)),1,0)))</f>
        <v>1</v>
      </c>
      <c r="J1210" s="113">
        <f>IF(H1210=1,
IF(AND(OR(F1210=0,F1210=""),OR(G1210=0,G1210="")),Parámetros!$D$5-Parámetros!$B$5+1,
IF(AND(OR(F1210&lt;=Parámetros!$B$5,F1210=0,F1210=""),OR(G1210&gt;Parámetros!$D$5,G1210="",G1210=0)),Parámetros!$D$5-Parámetros!$B$5+1,
IF(AND(OR(F1210&lt;=Parámetros!$B$5,F1210=0,F1210=""),G1210&lt;=Parámetros!$D$5),IF(OR(G1210="",G1210=0),Parámetros!$D$5-Parámetros!$B$5+1,G1210-Parámetros!$B$5+1),
IF(AND(F1210&gt;Parámetros!$B$5,OR(G1210&gt;Parámetros!$D$5,G1210="",G1210=0)),Parámetros!$D$5-F1210+1,
IF(AND(F1210&gt;Parámetros!$B$5,G1210&lt;=Parámetros!$D$5),G1210-F1210+1))))),0)
-
IF(H1210=1,
COUNTIFS('Selección días no hábiles'!A:A,
IF(OR(F1210=0,F1210="",F1210&lt;Parámetros!$B$5),"&gt;="&amp;Parámetros!$B$5,"&gt;="&amp;Listas!F1210),
'Selección días no hábiles'!A:A,
IF(OR(G1210=0,G1210="",G1210&gt;=Parámetros!$D$5),"&lt;="&amp;Parámetros!$D$5,"&lt;="&amp;Listas!G1210),
'Selección días no hábiles'!C:C,"X"),0)</f>
        <v>43709</v>
      </c>
      <c r="K1210" s="113">
        <f>IF(I1210=1,
IF(AND(OR(F1210=0,F1210=""),OR(G1210=0,G1210="")),Parámetros!$D$8-Parámetros!$B$8+1,
IF(AND(F1210&lt;=Parámetros!$B$8,OR(G1210&gt;Parámetros!$D$8,G1210="",G1210=0)),Parámetros!$D$8-Parámetros!$B$8+1,
IF(AND(F1210&lt;=Parámetros!$B$8,G1210&lt;=Parámetros!$D$8),IF(OR(G1210="",G1210=0),Parámetros!$D$8-Parámetros!$B$8+1,G1210-Parámetros!$B$8+1),
IF(AND(F1210&gt;Parámetros!$B$8,OR(G1210&gt;Parámetros!$D$8,G1210="",G1210=0)),Parámetros!$D$8-F1210+1,
IF(AND(F1210&gt;Parámetros!$B$8,G1210&lt;=Parámetros!$D$8),G1210-F1210+1))))),0)
-
IF(I1210=1,
COUNTIFS('Selección días no hábiles'!A:A,
IF(OR(F1210=0,F1210="",F1210&lt;Parámetros!$B$8),"&gt;="&amp;Parámetros!$B$8,"&gt;="&amp;Listas!F1210),
'Selección días no hábiles'!A:A,
IF(OR(G1210=0,G1210="",G1210&gt;=Parámetros!$D$8),"&lt;="&amp;Parámetros!$D$8,"&lt;="&amp;Listas!G1210),
'Selección días no hábiles'!C:C,"X"),0)</f>
        <v>1</v>
      </c>
    </row>
    <row r="1211" spans="1:11">
      <c r="A1211" s="23"/>
      <c r="B1211" s="152">
        <v>12437868</v>
      </c>
      <c r="C1211" s="153" t="s">
        <v>1294</v>
      </c>
      <c r="D1211" s="153" t="s">
        <v>2307</v>
      </c>
      <c r="E1211" s="154" t="s">
        <v>223</v>
      </c>
      <c r="F1211" s="146">
        <v>0</v>
      </c>
      <c r="G1211" s="146">
        <v>0</v>
      </c>
      <c r="H1211" s="113">
        <f>+IF(AND(OR(F1211="",F1211=0),OR(G1211="",G1211=0)),1,IF(AND(OR(F1211&lt;=Parámetros!$B$5,F1211=0,F1211=""),OR(G1211&gt;Parámetros!$B$5,G1211="",G1211=0)),1,IF(AND(F1211&gt;Parámetros!$B$5,F1211&lt;=Parámetros!$D$5,OR(Listas!G1211&gt;Parámetros!$B$5,G1211="",G1211=0)),1,0)))</f>
        <v>1</v>
      </c>
      <c r="I1211" s="113">
        <f>+IF(AND(OR(F1211="",F1211=0),OR(G1211="",G1211=0)),1,IF(AND(OR(F1211&lt;=Parámetros!$B$8,F1211=0,F1211=""),OR(G1211&gt;Parámetros!$B$8,G1211="",G1211=0)),1,IF(AND(F1211&gt;Parámetros!$B$8,F1211&lt;=Parámetros!$D$8,OR(Listas!G1211&gt;Parámetros!$B$8,G1211="",G1211=0)),1,0)))</f>
        <v>1</v>
      </c>
      <c r="J1211" s="113">
        <f>IF(H1211=1,
IF(AND(OR(F1211=0,F1211=""),OR(G1211=0,G1211="")),Parámetros!$D$5-Parámetros!$B$5+1,
IF(AND(OR(F1211&lt;=Parámetros!$B$5,F1211=0,F1211=""),OR(G1211&gt;Parámetros!$D$5,G1211="",G1211=0)),Parámetros!$D$5-Parámetros!$B$5+1,
IF(AND(OR(F1211&lt;=Parámetros!$B$5,F1211=0,F1211=""),G1211&lt;=Parámetros!$D$5),IF(OR(G1211="",G1211=0),Parámetros!$D$5-Parámetros!$B$5+1,G1211-Parámetros!$B$5+1),
IF(AND(F1211&gt;Parámetros!$B$5,OR(G1211&gt;Parámetros!$D$5,G1211="",G1211=0)),Parámetros!$D$5-F1211+1,
IF(AND(F1211&gt;Parámetros!$B$5,G1211&lt;=Parámetros!$D$5),G1211-F1211+1))))),0)
-
IF(H1211=1,
COUNTIFS('Selección días no hábiles'!A:A,
IF(OR(F1211=0,F1211="",F1211&lt;Parámetros!$B$5),"&gt;="&amp;Parámetros!$B$5,"&gt;="&amp;Listas!F1211),
'Selección días no hábiles'!A:A,
IF(OR(G1211=0,G1211="",G1211&gt;=Parámetros!$D$5),"&lt;="&amp;Parámetros!$D$5,"&lt;="&amp;Listas!G1211),
'Selección días no hábiles'!C:C,"X"),0)</f>
        <v>43709</v>
      </c>
      <c r="K1211" s="113">
        <f>IF(I1211=1,
IF(AND(OR(F1211=0,F1211=""),OR(G1211=0,G1211="")),Parámetros!$D$8-Parámetros!$B$8+1,
IF(AND(F1211&lt;=Parámetros!$B$8,OR(G1211&gt;Parámetros!$D$8,G1211="",G1211=0)),Parámetros!$D$8-Parámetros!$B$8+1,
IF(AND(F1211&lt;=Parámetros!$B$8,G1211&lt;=Parámetros!$D$8),IF(OR(G1211="",G1211=0),Parámetros!$D$8-Parámetros!$B$8+1,G1211-Parámetros!$B$8+1),
IF(AND(F1211&gt;Parámetros!$B$8,OR(G1211&gt;Parámetros!$D$8,G1211="",G1211=0)),Parámetros!$D$8-F1211+1,
IF(AND(F1211&gt;Parámetros!$B$8,G1211&lt;=Parámetros!$D$8),G1211-F1211+1))))),0)
-
IF(I1211=1,
COUNTIFS('Selección días no hábiles'!A:A,
IF(OR(F1211=0,F1211="",F1211&lt;Parámetros!$B$8),"&gt;="&amp;Parámetros!$B$8,"&gt;="&amp;Listas!F1211),
'Selección días no hábiles'!A:A,
IF(OR(G1211=0,G1211="",G1211&gt;=Parámetros!$D$8),"&lt;="&amp;Parámetros!$D$8,"&lt;="&amp;Listas!G1211),
'Selección días no hábiles'!C:C,"X"),0)</f>
        <v>1</v>
      </c>
    </row>
    <row r="1212" spans="1:11">
      <c r="A1212" s="23"/>
      <c r="B1212" s="152">
        <v>16817823</v>
      </c>
      <c r="C1212" s="153" t="s">
        <v>1156</v>
      </c>
      <c r="D1212" s="153" t="s">
        <v>2308</v>
      </c>
      <c r="E1212" s="154" t="s">
        <v>223</v>
      </c>
      <c r="F1212" s="146">
        <v>0</v>
      </c>
      <c r="G1212" s="146">
        <v>0</v>
      </c>
      <c r="H1212" s="113">
        <f>+IF(AND(OR(F1212="",F1212=0),OR(G1212="",G1212=0)),1,IF(AND(OR(F1212&lt;=Parámetros!$B$5,F1212=0,F1212=""),OR(G1212&gt;Parámetros!$B$5,G1212="",G1212=0)),1,IF(AND(F1212&gt;Parámetros!$B$5,F1212&lt;=Parámetros!$D$5,OR(Listas!G1212&gt;Parámetros!$B$5,G1212="",G1212=0)),1,0)))</f>
        <v>1</v>
      </c>
      <c r="I1212" s="113">
        <f>+IF(AND(OR(F1212="",F1212=0),OR(G1212="",G1212=0)),1,IF(AND(OR(F1212&lt;=Parámetros!$B$8,F1212=0,F1212=""),OR(G1212&gt;Parámetros!$B$8,G1212="",G1212=0)),1,IF(AND(F1212&gt;Parámetros!$B$8,F1212&lt;=Parámetros!$D$8,OR(Listas!G1212&gt;Parámetros!$B$8,G1212="",G1212=0)),1,0)))</f>
        <v>1</v>
      </c>
      <c r="J1212" s="113">
        <f>IF(H1212=1,
IF(AND(OR(F1212=0,F1212=""),OR(G1212=0,G1212="")),Parámetros!$D$5-Parámetros!$B$5+1,
IF(AND(OR(F1212&lt;=Parámetros!$B$5,F1212=0,F1212=""),OR(G1212&gt;Parámetros!$D$5,G1212="",G1212=0)),Parámetros!$D$5-Parámetros!$B$5+1,
IF(AND(OR(F1212&lt;=Parámetros!$B$5,F1212=0,F1212=""),G1212&lt;=Parámetros!$D$5),IF(OR(G1212="",G1212=0),Parámetros!$D$5-Parámetros!$B$5+1,G1212-Parámetros!$B$5+1),
IF(AND(F1212&gt;Parámetros!$B$5,OR(G1212&gt;Parámetros!$D$5,G1212="",G1212=0)),Parámetros!$D$5-F1212+1,
IF(AND(F1212&gt;Parámetros!$B$5,G1212&lt;=Parámetros!$D$5),G1212-F1212+1))))),0)
-
IF(H1212=1,
COUNTIFS('Selección días no hábiles'!A:A,
IF(OR(F1212=0,F1212="",F1212&lt;Parámetros!$B$5),"&gt;="&amp;Parámetros!$B$5,"&gt;="&amp;Listas!F1212),
'Selección días no hábiles'!A:A,
IF(OR(G1212=0,G1212="",G1212&gt;=Parámetros!$D$5),"&lt;="&amp;Parámetros!$D$5,"&lt;="&amp;Listas!G1212),
'Selección días no hábiles'!C:C,"X"),0)</f>
        <v>43709</v>
      </c>
      <c r="K1212" s="113">
        <f>IF(I1212=1,
IF(AND(OR(F1212=0,F1212=""),OR(G1212=0,G1212="")),Parámetros!$D$8-Parámetros!$B$8+1,
IF(AND(F1212&lt;=Parámetros!$B$8,OR(G1212&gt;Parámetros!$D$8,G1212="",G1212=0)),Parámetros!$D$8-Parámetros!$B$8+1,
IF(AND(F1212&lt;=Parámetros!$B$8,G1212&lt;=Parámetros!$D$8),IF(OR(G1212="",G1212=0),Parámetros!$D$8-Parámetros!$B$8+1,G1212-Parámetros!$B$8+1),
IF(AND(F1212&gt;Parámetros!$B$8,OR(G1212&gt;Parámetros!$D$8,G1212="",G1212=0)),Parámetros!$D$8-F1212+1,
IF(AND(F1212&gt;Parámetros!$B$8,G1212&lt;=Parámetros!$D$8),G1212-F1212+1))))),0)
-
IF(I1212=1,
COUNTIFS('Selección días no hábiles'!A:A,
IF(OR(F1212=0,F1212="",F1212&lt;Parámetros!$B$8),"&gt;="&amp;Parámetros!$B$8,"&gt;="&amp;Listas!F1212),
'Selección días no hábiles'!A:A,
IF(OR(G1212=0,G1212="",G1212&gt;=Parámetros!$D$8),"&lt;="&amp;Parámetros!$D$8,"&lt;="&amp;Listas!G1212),
'Selección días no hábiles'!C:C,"X"),0)</f>
        <v>1</v>
      </c>
    </row>
    <row r="1213" spans="1:11">
      <c r="A1213" s="23"/>
      <c r="B1213" s="152">
        <v>17876950</v>
      </c>
      <c r="C1213" s="153" t="s">
        <v>1295</v>
      </c>
      <c r="D1213" s="153" t="s">
        <v>2309</v>
      </c>
      <c r="E1213" s="154" t="s">
        <v>223</v>
      </c>
      <c r="F1213" s="146">
        <v>0</v>
      </c>
      <c r="G1213" s="146">
        <v>0</v>
      </c>
      <c r="H1213" s="113">
        <f>+IF(AND(OR(F1213="",F1213=0),OR(G1213="",G1213=0)),1,IF(AND(OR(F1213&lt;=Parámetros!$B$5,F1213=0,F1213=""),OR(G1213&gt;Parámetros!$B$5,G1213="",G1213=0)),1,IF(AND(F1213&gt;Parámetros!$B$5,F1213&lt;=Parámetros!$D$5,OR(Listas!G1213&gt;Parámetros!$B$5,G1213="",G1213=0)),1,0)))</f>
        <v>1</v>
      </c>
      <c r="I1213" s="113">
        <f>+IF(AND(OR(F1213="",F1213=0),OR(G1213="",G1213=0)),1,IF(AND(OR(F1213&lt;=Parámetros!$B$8,F1213=0,F1213=""),OR(G1213&gt;Parámetros!$B$8,G1213="",G1213=0)),1,IF(AND(F1213&gt;Parámetros!$B$8,F1213&lt;=Parámetros!$D$8,OR(Listas!G1213&gt;Parámetros!$B$8,G1213="",G1213=0)),1,0)))</f>
        <v>1</v>
      </c>
      <c r="J1213" s="113">
        <f>IF(H1213=1,
IF(AND(OR(F1213=0,F1213=""),OR(G1213=0,G1213="")),Parámetros!$D$5-Parámetros!$B$5+1,
IF(AND(OR(F1213&lt;=Parámetros!$B$5,F1213=0,F1213=""),OR(G1213&gt;Parámetros!$D$5,G1213="",G1213=0)),Parámetros!$D$5-Parámetros!$B$5+1,
IF(AND(OR(F1213&lt;=Parámetros!$B$5,F1213=0,F1213=""),G1213&lt;=Parámetros!$D$5),IF(OR(G1213="",G1213=0),Parámetros!$D$5-Parámetros!$B$5+1,G1213-Parámetros!$B$5+1),
IF(AND(F1213&gt;Parámetros!$B$5,OR(G1213&gt;Parámetros!$D$5,G1213="",G1213=0)),Parámetros!$D$5-F1213+1,
IF(AND(F1213&gt;Parámetros!$B$5,G1213&lt;=Parámetros!$D$5),G1213-F1213+1))))),0)
-
IF(H1213=1,
COUNTIFS('Selección días no hábiles'!A:A,
IF(OR(F1213=0,F1213="",F1213&lt;Parámetros!$B$5),"&gt;="&amp;Parámetros!$B$5,"&gt;="&amp;Listas!F1213),
'Selección días no hábiles'!A:A,
IF(OR(G1213=0,G1213="",G1213&gt;=Parámetros!$D$5),"&lt;="&amp;Parámetros!$D$5,"&lt;="&amp;Listas!G1213),
'Selección días no hábiles'!C:C,"X"),0)</f>
        <v>43709</v>
      </c>
      <c r="K1213" s="113">
        <f>IF(I1213=1,
IF(AND(OR(F1213=0,F1213=""),OR(G1213=0,G1213="")),Parámetros!$D$8-Parámetros!$B$8+1,
IF(AND(F1213&lt;=Parámetros!$B$8,OR(G1213&gt;Parámetros!$D$8,G1213="",G1213=0)),Parámetros!$D$8-Parámetros!$B$8+1,
IF(AND(F1213&lt;=Parámetros!$B$8,G1213&lt;=Parámetros!$D$8),IF(OR(G1213="",G1213=0),Parámetros!$D$8-Parámetros!$B$8+1,G1213-Parámetros!$B$8+1),
IF(AND(F1213&gt;Parámetros!$B$8,OR(G1213&gt;Parámetros!$D$8,G1213="",G1213=0)),Parámetros!$D$8-F1213+1,
IF(AND(F1213&gt;Parámetros!$B$8,G1213&lt;=Parámetros!$D$8),G1213-F1213+1))))),0)
-
IF(I1213=1,
COUNTIFS('Selección días no hábiles'!A:A,
IF(OR(F1213=0,F1213="",F1213&lt;Parámetros!$B$8),"&gt;="&amp;Parámetros!$B$8,"&gt;="&amp;Listas!F1213),
'Selección días no hábiles'!A:A,
IF(OR(G1213=0,G1213="",G1213&gt;=Parámetros!$D$8),"&lt;="&amp;Parámetros!$D$8,"&lt;="&amp;Listas!G1213),
'Selección días no hábiles'!C:C,"X"),0)</f>
        <v>1</v>
      </c>
    </row>
    <row r="1214" spans="1:11">
      <c r="A1214" s="23"/>
      <c r="B1214" s="152">
        <v>18010580</v>
      </c>
      <c r="C1214" s="153" t="s">
        <v>1296</v>
      </c>
      <c r="D1214" s="153" t="s">
        <v>2310</v>
      </c>
      <c r="E1214" s="154" t="s">
        <v>223</v>
      </c>
      <c r="F1214" s="146">
        <v>0</v>
      </c>
      <c r="G1214" s="146">
        <v>0</v>
      </c>
      <c r="H1214" s="113">
        <f>+IF(AND(OR(F1214="",F1214=0),OR(G1214="",G1214=0)),1,IF(AND(OR(F1214&lt;=Parámetros!$B$5,F1214=0,F1214=""),OR(G1214&gt;Parámetros!$B$5,G1214="",G1214=0)),1,IF(AND(F1214&gt;Parámetros!$B$5,F1214&lt;=Parámetros!$D$5,OR(Listas!G1214&gt;Parámetros!$B$5,G1214="",G1214=0)),1,0)))</f>
        <v>1</v>
      </c>
      <c r="I1214" s="113">
        <f>+IF(AND(OR(F1214="",F1214=0),OR(G1214="",G1214=0)),1,IF(AND(OR(F1214&lt;=Parámetros!$B$8,F1214=0,F1214=""),OR(G1214&gt;Parámetros!$B$8,G1214="",G1214=0)),1,IF(AND(F1214&gt;Parámetros!$B$8,F1214&lt;=Parámetros!$D$8,OR(Listas!G1214&gt;Parámetros!$B$8,G1214="",G1214=0)),1,0)))</f>
        <v>1</v>
      </c>
      <c r="J1214" s="113">
        <f>IF(H1214=1,
IF(AND(OR(F1214=0,F1214=""),OR(G1214=0,G1214="")),Parámetros!$D$5-Parámetros!$B$5+1,
IF(AND(OR(F1214&lt;=Parámetros!$B$5,F1214=0,F1214=""),OR(G1214&gt;Parámetros!$D$5,G1214="",G1214=0)),Parámetros!$D$5-Parámetros!$B$5+1,
IF(AND(OR(F1214&lt;=Parámetros!$B$5,F1214=0,F1214=""),G1214&lt;=Parámetros!$D$5),IF(OR(G1214="",G1214=0),Parámetros!$D$5-Parámetros!$B$5+1,G1214-Parámetros!$B$5+1),
IF(AND(F1214&gt;Parámetros!$B$5,OR(G1214&gt;Parámetros!$D$5,G1214="",G1214=0)),Parámetros!$D$5-F1214+1,
IF(AND(F1214&gt;Parámetros!$B$5,G1214&lt;=Parámetros!$D$5),G1214-F1214+1))))),0)
-
IF(H1214=1,
COUNTIFS('Selección días no hábiles'!A:A,
IF(OR(F1214=0,F1214="",F1214&lt;Parámetros!$B$5),"&gt;="&amp;Parámetros!$B$5,"&gt;="&amp;Listas!F1214),
'Selección días no hábiles'!A:A,
IF(OR(G1214=0,G1214="",G1214&gt;=Parámetros!$D$5),"&lt;="&amp;Parámetros!$D$5,"&lt;="&amp;Listas!G1214),
'Selección días no hábiles'!C:C,"X"),0)</f>
        <v>43709</v>
      </c>
      <c r="K1214" s="113">
        <f>IF(I1214=1,
IF(AND(OR(F1214=0,F1214=""),OR(G1214=0,G1214="")),Parámetros!$D$8-Parámetros!$B$8+1,
IF(AND(F1214&lt;=Parámetros!$B$8,OR(G1214&gt;Parámetros!$D$8,G1214="",G1214=0)),Parámetros!$D$8-Parámetros!$B$8+1,
IF(AND(F1214&lt;=Parámetros!$B$8,G1214&lt;=Parámetros!$D$8),IF(OR(G1214="",G1214=0),Parámetros!$D$8-Parámetros!$B$8+1,G1214-Parámetros!$B$8+1),
IF(AND(F1214&gt;Parámetros!$B$8,OR(G1214&gt;Parámetros!$D$8,G1214="",G1214=0)),Parámetros!$D$8-F1214+1,
IF(AND(F1214&gt;Parámetros!$B$8,G1214&lt;=Parámetros!$D$8),G1214-F1214+1))))),0)
-
IF(I1214=1,
COUNTIFS('Selección días no hábiles'!A:A,
IF(OR(F1214=0,F1214="",F1214&lt;Parámetros!$B$8),"&gt;="&amp;Parámetros!$B$8,"&gt;="&amp;Listas!F1214),
'Selección días no hábiles'!A:A,
IF(OR(G1214=0,G1214="",G1214&gt;=Parámetros!$D$8),"&lt;="&amp;Parámetros!$D$8,"&lt;="&amp;Listas!G1214),
'Selección días no hábiles'!C:C,"X"),0)</f>
        <v>1</v>
      </c>
    </row>
    <row r="1215" spans="1:11">
      <c r="A1215" s="23"/>
      <c r="B1215" s="152">
        <v>11278016</v>
      </c>
      <c r="C1215" s="153" t="s">
        <v>880</v>
      </c>
      <c r="D1215" s="153" t="s">
        <v>2311</v>
      </c>
      <c r="E1215" s="154" t="s">
        <v>223</v>
      </c>
      <c r="F1215" s="146">
        <v>0</v>
      </c>
      <c r="G1215" s="146">
        <v>0</v>
      </c>
      <c r="H1215" s="113">
        <f>+IF(AND(OR(F1215="",F1215=0),OR(G1215="",G1215=0)),1,IF(AND(OR(F1215&lt;=Parámetros!$B$5,F1215=0,F1215=""),OR(G1215&gt;Parámetros!$B$5,G1215="",G1215=0)),1,IF(AND(F1215&gt;Parámetros!$B$5,F1215&lt;=Parámetros!$D$5,OR(Listas!G1215&gt;Parámetros!$B$5,G1215="",G1215=0)),1,0)))</f>
        <v>1</v>
      </c>
      <c r="I1215" s="113">
        <f>+IF(AND(OR(F1215="",F1215=0),OR(G1215="",G1215=0)),1,IF(AND(OR(F1215&lt;=Parámetros!$B$8,F1215=0,F1215=""),OR(G1215&gt;Parámetros!$B$8,G1215="",G1215=0)),1,IF(AND(F1215&gt;Parámetros!$B$8,F1215&lt;=Parámetros!$D$8,OR(Listas!G1215&gt;Parámetros!$B$8,G1215="",G1215=0)),1,0)))</f>
        <v>1</v>
      </c>
      <c r="J1215" s="113">
        <f>IF(H1215=1,
IF(AND(OR(F1215=0,F1215=""),OR(G1215=0,G1215="")),Parámetros!$D$5-Parámetros!$B$5+1,
IF(AND(OR(F1215&lt;=Parámetros!$B$5,F1215=0,F1215=""),OR(G1215&gt;Parámetros!$D$5,G1215="",G1215=0)),Parámetros!$D$5-Parámetros!$B$5+1,
IF(AND(OR(F1215&lt;=Parámetros!$B$5,F1215=0,F1215=""),G1215&lt;=Parámetros!$D$5),IF(OR(G1215="",G1215=0),Parámetros!$D$5-Parámetros!$B$5+1,G1215-Parámetros!$B$5+1),
IF(AND(F1215&gt;Parámetros!$B$5,OR(G1215&gt;Parámetros!$D$5,G1215="",G1215=0)),Parámetros!$D$5-F1215+1,
IF(AND(F1215&gt;Parámetros!$B$5,G1215&lt;=Parámetros!$D$5),G1215-F1215+1))))),0)
-
IF(H1215=1,
COUNTIFS('Selección días no hábiles'!A:A,
IF(OR(F1215=0,F1215="",F1215&lt;Parámetros!$B$5),"&gt;="&amp;Parámetros!$B$5,"&gt;="&amp;Listas!F1215),
'Selección días no hábiles'!A:A,
IF(OR(G1215=0,G1215="",G1215&gt;=Parámetros!$D$5),"&lt;="&amp;Parámetros!$D$5,"&lt;="&amp;Listas!G1215),
'Selección días no hábiles'!C:C,"X"),0)</f>
        <v>43709</v>
      </c>
      <c r="K1215" s="113">
        <f>IF(I1215=1,
IF(AND(OR(F1215=0,F1215=""),OR(G1215=0,G1215="")),Parámetros!$D$8-Parámetros!$B$8+1,
IF(AND(F1215&lt;=Parámetros!$B$8,OR(G1215&gt;Parámetros!$D$8,G1215="",G1215=0)),Parámetros!$D$8-Parámetros!$B$8+1,
IF(AND(F1215&lt;=Parámetros!$B$8,G1215&lt;=Parámetros!$D$8),IF(OR(G1215="",G1215=0),Parámetros!$D$8-Parámetros!$B$8+1,G1215-Parámetros!$B$8+1),
IF(AND(F1215&gt;Parámetros!$B$8,OR(G1215&gt;Parámetros!$D$8,G1215="",G1215=0)),Parámetros!$D$8-F1215+1,
IF(AND(F1215&gt;Parámetros!$B$8,G1215&lt;=Parámetros!$D$8),G1215-F1215+1))))),0)
-
IF(I1215=1,
COUNTIFS('Selección días no hábiles'!A:A,
IF(OR(F1215=0,F1215="",F1215&lt;Parámetros!$B$8),"&gt;="&amp;Parámetros!$B$8,"&gt;="&amp;Listas!F1215),
'Selección días no hábiles'!A:A,
IF(OR(G1215=0,G1215="",G1215&gt;=Parámetros!$D$8),"&lt;="&amp;Parámetros!$D$8,"&lt;="&amp;Listas!G1215),
'Selección días no hábiles'!C:C,"X"),0)</f>
        <v>1</v>
      </c>
    </row>
    <row r="1216" spans="1:11">
      <c r="A1216" s="23"/>
      <c r="B1216" s="152">
        <v>14396771</v>
      </c>
      <c r="C1216" s="153" t="s">
        <v>364</v>
      </c>
      <c r="D1216" s="153" t="s">
        <v>2312</v>
      </c>
      <c r="E1216" s="154" t="s">
        <v>223</v>
      </c>
      <c r="F1216" s="146">
        <v>0</v>
      </c>
      <c r="G1216" s="146">
        <v>0</v>
      </c>
      <c r="H1216" s="113">
        <f>+IF(AND(OR(F1216="",F1216=0),OR(G1216="",G1216=0)),1,IF(AND(OR(F1216&lt;=Parámetros!$B$5,F1216=0,F1216=""),OR(G1216&gt;Parámetros!$B$5,G1216="",G1216=0)),1,IF(AND(F1216&gt;Parámetros!$B$5,F1216&lt;=Parámetros!$D$5,OR(Listas!G1216&gt;Parámetros!$B$5,G1216="",G1216=0)),1,0)))</f>
        <v>1</v>
      </c>
      <c r="I1216" s="113">
        <f>+IF(AND(OR(F1216="",F1216=0),OR(G1216="",G1216=0)),1,IF(AND(OR(F1216&lt;=Parámetros!$B$8,F1216=0,F1216=""),OR(G1216&gt;Parámetros!$B$8,G1216="",G1216=0)),1,IF(AND(F1216&gt;Parámetros!$B$8,F1216&lt;=Parámetros!$D$8,OR(Listas!G1216&gt;Parámetros!$B$8,G1216="",G1216=0)),1,0)))</f>
        <v>1</v>
      </c>
      <c r="J1216" s="113">
        <f>IF(H1216=1,
IF(AND(OR(F1216=0,F1216=""),OR(G1216=0,G1216="")),Parámetros!$D$5-Parámetros!$B$5+1,
IF(AND(OR(F1216&lt;=Parámetros!$B$5,F1216=0,F1216=""),OR(G1216&gt;Parámetros!$D$5,G1216="",G1216=0)),Parámetros!$D$5-Parámetros!$B$5+1,
IF(AND(OR(F1216&lt;=Parámetros!$B$5,F1216=0,F1216=""),G1216&lt;=Parámetros!$D$5),IF(OR(G1216="",G1216=0),Parámetros!$D$5-Parámetros!$B$5+1,G1216-Parámetros!$B$5+1),
IF(AND(F1216&gt;Parámetros!$B$5,OR(G1216&gt;Parámetros!$D$5,G1216="",G1216=0)),Parámetros!$D$5-F1216+1,
IF(AND(F1216&gt;Parámetros!$B$5,G1216&lt;=Parámetros!$D$5),G1216-F1216+1))))),0)
-
IF(H1216=1,
COUNTIFS('Selección días no hábiles'!A:A,
IF(OR(F1216=0,F1216="",F1216&lt;Parámetros!$B$5),"&gt;="&amp;Parámetros!$B$5,"&gt;="&amp;Listas!F1216),
'Selección días no hábiles'!A:A,
IF(OR(G1216=0,G1216="",G1216&gt;=Parámetros!$D$5),"&lt;="&amp;Parámetros!$D$5,"&lt;="&amp;Listas!G1216),
'Selección días no hábiles'!C:C,"X"),0)</f>
        <v>43709</v>
      </c>
      <c r="K1216" s="113">
        <f>IF(I1216=1,
IF(AND(OR(F1216=0,F1216=""),OR(G1216=0,G1216="")),Parámetros!$D$8-Parámetros!$B$8+1,
IF(AND(F1216&lt;=Parámetros!$B$8,OR(G1216&gt;Parámetros!$D$8,G1216="",G1216=0)),Parámetros!$D$8-Parámetros!$B$8+1,
IF(AND(F1216&lt;=Parámetros!$B$8,G1216&lt;=Parámetros!$D$8),IF(OR(G1216="",G1216=0),Parámetros!$D$8-Parámetros!$B$8+1,G1216-Parámetros!$B$8+1),
IF(AND(F1216&gt;Parámetros!$B$8,OR(G1216&gt;Parámetros!$D$8,G1216="",G1216=0)),Parámetros!$D$8-F1216+1,
IF(AND(F1216&gt;Parámetros!$B$8,G1216&lt;=Parámetros!$D$8),G1216-F1216+1))))),0)
-
IF(I1216=1,
COUNTIFS('Selección días no hábiles'!A:A,
IF(OR(F1216=0,F1216="",F1216&lt;Parámetros!$B$8),"&gt;="&amp;Parámetros!$B$8,"&gt;="&amp;Listas!F1216),
'Selección días no hábiles'!A:A,
IF(OR(G1216=0,G1216="",G1216&gt;=Parámetros!$D$8),"&lt;="&amp;Parámetros!$D$8,"&lt;="&amp;Listas!G1216),
'Selección días no hábiles'!C:C,"X"),0)</f>
        <v>1</v>
      </c>
    </row>
    <row r="1217" spans="1:11">
      <c r="A1217" s="23"/>
      <c r="B1217" s="152">
        <v>12399815</v>
      </c>
      <c r="C1217" s="153" t="s">
        <v>508</v>
      </c>
      <c r="D1217" s="153" t="s">
        <v>2313</v>
      </c>
      <c r="E1217" s="154" t="s">
        <v>223</v>
      </c>
      <c r="F1217" s="146">
        <v>0</v>
      </c>
      <c r="G1217" s="146">
        <v>0</v>
      </c>
      <c r="H1217" s="113">
        <f>+IF(AND(OR(F1217="",F1217=0),OR(G1217="",G1217=0)),1,IF(AND(OR(F1217&lt;=Parámetros!$B$5,F1217=0,F1217=""),OR(G1217&gt;Parámetros!$B$5,G1217="",G1217=0)),1,IF(AND(F1217&gt;Parámetros!$B$5,F1217&lt;=Parámetros!$D$5,OR(Listas!G1217&gt;Parámetros!$B$5,G1217="",G1217=0)),1,0)))</f>
        <v>1</v>
      </c>
      <c r="I1217" s="113">
        <f>+IF(AND(OR(F1217="",F1217=0),OR(G1217="",G1217=0)),1,IF(AND(OR(F1217&lt;=Parámetros!$B$8,F1217=0,F1217=""),OR(G1217&gt;Parámetros!$B$8,G1217="",G1217=0)),1,IF(AND(F1217&gt;Parámetros!$B$8,F1217&lt;=Parámetros!$D$8,OR(Listas!G1217&gt;Parámetros!$B$8,G1217="",G1217=0)),1,0)))</f>
        <v>1</v>
      </c>
      <c r="J1217" s="113">
        <f>IF(H1217=1,
IF(AND(OR(F1217=0,F1217=""),OR(G1217=0,G1217="")),Parámetros!$D$5-Parámetros!$B$5+1,
IF(AND(OR(F1217&lt;=Parámetros!$B$5,F1217=0,F1217=""),OR(G1217&gt;Parámetros!$D$5,G1217="",G1217=0)),Parámetros!$D$5-Parámetros!$B$5+1,
IF(AND(OR(F1217&lt;=Parámetros!$B$5,F1217=0,F1217=""),G1217&lt;=Parámetros!$D$5),IF(OR(G1217="",G1217=0),Parámetros!$D$5-Parámetros!$B$5+1,G1217-Parámetros!$B$5+1),
IF(AND(F1217&gt;Parámetros!$B$5,OR(G1217&gt;Parámetros!$D$5,G1217="",G1217=0)),Parámetros!$D$5-F1217+1,
IF(AND(F1217&gt;Parámetros!$B$5,G1217&lt;=Parámetros!$D$5),G1217-F1217+1))))),0)
-
IF(H1217=1,
COUNTIFS('Selección días no hábiles'!A:A,
IF(OR(F1217=0,F1217="",F1217&lt;Parámetros!$B$5),"&gt;="&amp;Parámetros!$B$5,"&gt;="&amp;Listas!F1217),
'Selección días no hábiles'!A:A,
IF(OR(G1217=0,G1217="",G1217&gt;=Parámetros!$D$5),"&lt;="&amp;Parámetros!$D$5,"&lt;="&amp;Listas!G1217),
'Selección días no hábiles'!C:C,"X"),0)</f>
        <v>43709</v>
      </c>
      <c r="K1217" s="113">
        <f>IF(I1217=1,
IF(AND(OR(F1217=0,F1217=""),OR(G1217=0,G1217="")),Parámetros!$D$8-Parámetros!$B$8+1,
IF(AND(F1217&lt;=Parámetros!$B$8,OR(G1217&gt;Parámetros!$D$8,G1217="",G1217=0)),Parámetros!$D$8-Parámetros!$B$8+1,
IF(AND(F1217&lt;=Parámetros!$B$8,G1217&lt;=Parámetros!$D$8),IF(OR(G1217="",G1217=0),Parámetros!$D$8-Parámetros!$B$8+1,G1217-Parámetros!$B$8+1),
IF(AND(F1217&gt;Parámetros!$B$8,OR(G1217&gt;Parámetros!$D$8,G1217="",G1217=0)),Parámetros!$D$8-F1217+1,
IF(AND(F1217&gt;Parámetros!$B$8,G1217&lt;=Parámetros!$D$8),G1217-F1217+1))))),0)
-
IF(I1217=1,
COUNTIFS('Selección días no hábiles'!A:A,
IF(OR(F1217=0,F1217="",F1217&lt;Parámetros!$B$8),"&gt;="&amp;Parámetros!$B$8,"&gt;="&amp;Listas!F1217),
'Selección días no hábiles'!A:A,
IF(OR(G1217=0,G1217="",G1217&gt;=Parámetros!$D$8),"&lt;="&amp;Parámetros!$D$8,"&lt;="&amp;Listas!G1217),
'Selección días no hábiles'!C:C,"X"),0)</f>
        <v>1</v>
      </c>
    </row>
    <row r="1218" spans="1:11">
      <c r="A1218" s="23"/>
      <c r="B1218" s="152">
        <v>18099658</v>
      </c>
      <c r="C1218" s="153" t="s">
        <v>402</v>
      </c>
      <c r="D1218" s="153" t="s">
        <v>1791</v>
      </c>
      <c r="E1218" s="154" t="s">
        <v>223</v>
      </c>
      <c r="F1218" s="146">
        <v>0</v>
      </c>
      <c r="G1218" s="146">
        <v>0</v>
      </c>
      <c r="H1218" s="113">
        <f>+IF(AND(OR(F1218="",F1218=0),OR(G1218="",G1218=0)),1,IF(AND(OR(F1218&lt;=Parámetros!$B$5,F1218=0,F1218=""),OR(G1218&gt;Parámetros!$B$5,G1218="",G1218=0)),1,IF(AND(F1218&gt;Parámetros!$B$5,F1218&lt;=Parámetros!$D$5,OR(Listas!G1218&gt;Parámetros!$B$5,G1218="",G1218=0)),1,0)))</f>
        <v>1</v>
      </c>
      <c r="I1218" s="113">
        <f>+IF(AND(OR(F1218="",F1218=0),OR(G1218="",G1218=0)),1,IF(AND(OR(F1218&lt;=Parámetros!$B$8,F1218=0,F1218=""),OR(G1218&gt;Parámetros!$B$8,G1218="",G1218=0)),1,IF(AND(F1218&gt;Parámetros!$B$8,F1218&lt;=Parámetros!$D$8,OR(Listas!G1218&gt;Parámetros!$B$8,G1218="",G1218=0)),1,0)))</f>
        <v>1</v>
      </c>
      <c r="J1218" s="113">
        <f>IF(H1218=1,
IF(AND(OR(F1218=0,F1218=""),OR(G1218=0,G1218="")),Parámetros!$D$5-Parámetros!$B$5+1,
IF(AND(OR(F1218&lt;=Parámetros!$B$5,F1218=0,F1218=""),OR(G1218&gt;Parámetros!$D$5,G1218="",G1218=0)),Parámetros!$D$5-Parámetros!$B$5+1,
IF(AND(OR(F1218&lt;=Parámetros!$B$5,F1218=0,F1218=""),G1218&lt;=Parámetros!$D$5),IF(OR(G1218="",G1218=0),Parámetros!$D$5-Parámetros!$B$5+1,G1218-Parámetros!$B$5+1),
IF(AND(F1218&gt;Parámetros!$B$5,OR(G1218&gt;Parámetros!$D$5,G1218="",G1218=0)),Parámetros!$D$5-F1218+1,
IF(AND(F1218&gt;Parámetros!$B$5,G1218&lt;=Parámetros!$D$5),G1218-F1218+1))))),0)
-
IF(H1218=1,
COUNTIFS('Selección días no hábiles'!A:A,
IF(OR(F1218=0,F1218="",F1218&lt;Parámetros!$B$5),"&gt;="&amp;Parámetros!$B$5,"&gt;="&amp;Listas!F1218),
'Selección días no hábiles'!A:A,
IF(OR(G1218=0,G1218="",G1218&gt;=Parámetros!$D$5),"&lt;="&amp;Parámetros!$D$5,"&lt;="&amp;Listas!G1218),
'Selección días no hábiles'!C:C,"X"),0)</f>
        <v>43709</v>
      </c>
      <c r="K1218" s="113">
        <f>IF(I1218=1,
IF(AND(OR(F1218=0,F1218=""),OR(G1218=0,G1218="")),Parámetros!$D$8-Parámetros!$B$8+1,
IF(AND(F1218&lt;=Parámetros!$B$8,OR(G1218&gt;Parámetros!$D$8,G1218="",G1218=0)),Parámetros!$D$8-Parámetros!$B$8+1,
IF(AND(F1218&lt;=Parámetros!$B$8,G1218&lt;=Parámetros!$D$8),IF(OR(G1218="",G1218=0),Parámetros!$D$8-Parámetros!$B$8+1,G1218-Parámetros!$B$8+1),
IF(AND(F1218&gt;Parámetros!$B$8,OR(G1218&gt;Parámetros!$D$8,G1218="",G1218=0)),Parámetros!$D$8-F1218+1,
IF(AND(F1218&gt;Parámetros!$B$8,G1218&lt;=Parámetros!$D$8),G1218-F1218+1))))),0)
-
IF(I1218=1,
COUNTIFS('Selección días no hábiles'!A:A,
IF(OR(F1218=0,F1218="",F1218&lt;Parámetros!$B$8),"&gt;="&amp;Parámetros!$B$8,"&gt;="&amp;Listas!F1218),
'Selección días no hábiles'!A:A,
IF(OR(G1218=0,G1218="",G1218&gt;=Parámetros!$D$8),"&lt;="&amp;Parámetros!$D$8,"&lt;="&amp;Listas!G1218),
'Selección días no hábiles'!C:C,"X"),0)</f>
        <v>1</v>
      </c>
    </row>
    <row r="1219" spans="1:11">
      <c r="A1219" s="23"/>
      <c r="B1219" s="152">
        <v>13839110</v>
      </c>
      <c r="C1219" s="153" t="s">
        <v>1297</v>
      </c>
      <c r="D1219" s="153" t="s">
        <v>2314</v>
      </c>
      <c r="E1219" s="154" t="s">
        <v>223</v>
      </c>
      <c r="F1219" s="146">
        <v>0</v>
      </c>
      <c r="G1219" s="146">
        <v>0</v>
      </c>
      <c r="H1219" s="113">
        <f>+IF(AND(OR(F1219="",F1219=0),OR(G1219="",G1219=0)),1,IF(AND(OR(F1219&lt;=Parámetros!$B$5,F1219=0,F1219=""),OR(G1219&gt;Parámetros!$B$5,G1219="",G1219=0)),1,IF(AND(F1219&gt;Parámetros!$B$5,F1219&lt;=Parámetros!$D$5,OR(Listas!G1219&gt;Parámetros!$B$5,G1219="",G1219=0)),1,0)))</f>
        <v>1</v>
      </c>
      <c r="I1219" s="113">
        <f>+IF(AND(OR(F1219="",F1219=0),OR(G1219="",G1219=0)),1,IF(AND(OR(F1219&lt;=Parámetros!$B$8,F1219=0,F1219=""),OR(G1219&gt;Parámetros!$B$8,G1219="",G1219=0)),1,IF(AND(F1219&gt;Parámetros!$B$8,F1219&lt;=Parámetros!$D$8,OR(Listas!G1219&gt;Parámetros!$B$8,G1219="",G1219=0)),1,0)))</f>
        <v>1</v>
      </c>
      <c r="J1219" s="113">
        <f>IF(H1219=1,
IF(AND(OR(F1219=0,F1219=""),OR(G1219=0,G1219="")),Parámetros!$D$5-Parámetros!$B$5+1,
IF(AND(OR(F1219&lt;=Parámetros!$B$5,F1219=0,F1219=""),OR(G1219&gt;Parámetros!$D$5,G1219="",G1219=0)),Parámetros!$D$5-Parámetros!$B$5+1,
IF(AND(OR(F1219&lt;=Parámetros!$B$5,F1219=0,F1219=""),G1219&lt;=Parámetros!$D$5),IF(OR(G1219="",G1219=0),Parámetros!$D$5-Parámetros!$B$5+1,G1219-Parámetros!$B$5+1),
IF(AND(F1219&gt;Parámetros!$B$5,OR(G1219&gt;Parámetros!$D$5,G1219="",G1219=0)),Parámetros!$D$5-F1219+1,
IF(AND(F1219&gt;Parámetros!$B$5,G1219&lt;=Parámetros!$D$5),G1219-F1219+1))))),0)
-
IF(H1219=1,
COUNTIFS('Selección días no hábiles'!A:A,
IF(OR(F1219=0,F1219="",F1219&lt;Parámetros!$B$5),"&gt;="&amp;Parámetros!$B$5,"&gt;="&amp;Listas!F1219),
'Selección días no hábiles'!A:A,
IF(OR(G1219=0,G1219="",G1219&gt;=Parámetros!$D$5),"&lt;="&amp;Parámetros!$D$5,"&lt;="&amp;Listas!G1219),
'Selección días no hábiles'!C:C,"X"),0)</f>
        <v>43709</v>
      </c>
      <c r="K1219" s="113">
        <f>IF(I1219=1,
IF(AND(OR(F1219=0,F1219=""),OR(G1219=0,G1219="")),Parámetros!$D$8-Parámetros!$B$8+1,
IF(AND(F1219&lt;=Parámetros!$B$8,OR(G1219&gt;Parámetros!$D$8,G1219="",G1219=0)),Parámetros!$D$8-Parámetros!$B$8+1,
IF(AND(F1219&lt;=Parámetros!$B$8,G1219&lt;=Parámetros!$D$8),IF(OR(G1219="",G1219=0),Parámetros!$D$8-Parámetros!$B$8+1,G1219-Parámetros!$B$8+1),
IF(AND(F1219&gt;Parámetros!$B$8,OR(G1219&gt;Parámetros!$D$8,G1219="",G1219=0)),Parámetros!$D$8-F1219+1,
IF(AND(F1219&gt;Parámetros!$B$8,G1219&lt;=Parámetros!$D$8),G1219-F1219+1))))),0)
-
IF(I1219=1,
COUNTIFS('Selección días no hábiles'!A:A,
IF(OR(F1219=0,F1219="",F1219&lt;Parámetros!$B$8),"&gt;="&amp;Parámetros!$B$8,"&gt;="&amp;Listas!F1219),
'Selección días no hábiles'!A:A,
IF(OR(G1219=0,G1219="",G1219&gt;=Parámetros!$D$8),"&lt;="&amp;Parámetros!$D$8,"&lt;="&amp;Listas!G1219),
'Selección días no hábiles'!C:C,"X"),0)</f>
        <v>1</v>
      </c>
    </row>
    <row r="1220" spans="1:11">
      <c r="A1220" s="23"/>
      <c r="B1220" s="152">
        <v>23814806</v>
      </c>
      <c r="C1220" s="153" t="s">
        <v>45</v>
      </c>
      <c r="D1220" s="153" t="s">
        <v>2315</v>
      </c>
      <c r="E1220" s="154" t="s">
        <v>223</v>
      </c>
      <c r="F1220" s="146">
        <v>0</v>
      </c>
      <c r="G1220" s="146">
        <v>0</v>
      </c>
      <c r="H1220" s="113">
        <f>+IF(AND(OR(F1220="",F1220=0),OR(G1220="",G1220=0)),1,IF(AND(OR(F1220&lt;=Parámetros!$B$5,F1220=0,F1220=""),OR(G1220&gt;Parámetros!$B$5,G1220="",G1220=0)),1,IF(AND(F1220&gt;Parámetros!$B$5,F1220&lt;=Parámetros!$D$5,OR(Listas!G1220&gt;Parámetros!$B$5,G1220="",G1220=0)),1,0)))</f>
        <v>1</v>
      </c>
      <c r="I1220" s="113">
        <f>+IF(AND(OR(F1220="",F1220=0),OR(G1220="",G1220=0)),1,IF(AND(OR(F1220&lt;=Parámetros!$B$8,F1220=0,F1220=""),OR(G1220&gt;Parámetros!$B$8,G1220="",G1220=0)),1,IF(AND(F1220&gt;Parámetros!$B$8,F1220&lt;=Parámetros!$D$8,OR(Listas!G1220&gt;Parámetros!$B$8,G1220="",G1220=0)),1,0)))</f>
        <v>1</v>
      </c>
      <c r="J1220" s="113">
        <f>IF(H1220=1,
IF(AND(OR(F1220=0,F1220=""),OR(G1220=0,G1220="")),Parámetros!$D$5-Parámetros!$B$5+1,
IF(AND(OR(F1220&lt;=Parámetros!$B$5,F1220=0,F1220=""),OR(G1220&gt;Parámetros!$D$5,G1220="",G1220=0)),Parámetros!$D$5-Parámetros!$B$5+1,
IF(AND(OR(F1220&lt;=Parámetros!$B$5,F1220=0,F1220=""),G1220&lt;=Parámetros!$D$5),IF(OR(G1220="",G1220=0),Parámetros!$D$5-Parámetros!$B$5+1,G1220-Parámetros!$B$5+1),
IF(AND(F1220&gt;Parámetros!$B$5,OR(G1220&gt;Parámetros!$D$5,G1220="",G1220=0)),Parámetros!$D$5-F1220+1,
IF(AND(F1220&gt;Parámetros!$B$5,G1220&lt;=Parámetros!$D$5),G1220-F1220+1))))),0)
-
IF(H1220=1,
COUNTIFS('Selección días no hábiles'!A:A,
IF(OR(F1220=0,F1220="",F1220&lt;Parámetros!$B$5),"&gt;="&amp;Parámetros!$B$5,"&gt;="&amp;Listas!F1220),
'Selección días no hábiles'!A:A,
IF(OR(G1220=0,G1220="",G1220&gt;=Parámetros!$D$5),"&lt;="&amp;Parámetros!$D$5,"&lt;="&amp;Listas!G1220),
'Selección días no hábiles'!C:C,"X"),0)</f>
        <v>43709</v>
      </c>
      <c r="K1220" s="113">
        <f>IF(I1220=1,
IF(AND(OR(F1220=0,F1220=""),OR(G1220=0,G1220="")),Parámetros!$D$8-Parámetros!$B$8+1,
IF(AND(F1220&lt;=Parámetros!$B$8,OR(G1220&gt;Parámetros!$D$8,G1220="",G1220=0)),Parámetros!$D$8-Parámetros!$B$8+1,
IF(AND(F1220&lt;=Parámetros!$B$8,G1220&lt;=Parámetros!$D$8),IF(OR(G1220="",G1220=0),Parámetros!$D$8-Parámetros!$B$8+1,G1220-Parámetros!$B$8+1),
IF(AND(F1220&gt;Parámetros!$B$8,OR(G1220&gt;Parámetros!$D$8,G1220="",G1220=0)),Parámetros!$D$8-F1220+1,
IF(AND(F1220&gt;Parámetros!$B$8,G1220&lt;=Parámetros!$D$8),G1220-F1220+1))))),0)
-
IF(I1220=1,
COUNTIFS('Selección días no hábiles'!A:A,
IF(OR(F1220=0,F1220="",F1220&lt;Parámetros!$B$8),"&gt;="&amp;Parámetros!$B$8,"&gt;="&amp;Listas!F1220),
'Selección días no hábiles'!A:A,
IF(OR(G1220=0,G1220="",G1220&gt;=Parámetros!$D$8),"&lt;="&amp;Parámetros!$D$8,"&lt;="&amp;Listas!G1220),
'Selección días no hábiles'!C:C,"X"),0)</f>
        <v>1</v>
      </c>
    </row>
    <row r="1221" spans="1:11">
      <c r="A1221" s="23"/>
      <c r="B1221" s="152">
        <v>16573312</v>
      </c>
      <c r="C1221" s="153" t="s">
        <v>1298</v>
      </c>
      <c r="D1221" s="153" t="s">
        <v>1488</v>
      </c>
      <c r="E1221" s="154" t="s">
        <v>223</v>
      </c>
      <c r="F1221" s="146">
        <v>0</v>
      </c>
      <c r="G1221" s="146">
        <v>0</v>
      </c>
      <c r="H1221" s="113">
        <f>+IF(AND(OR(F1221="",F1221=0),OR(G1221="",G1221=0)),1,IF(AND(OR(F1221&lt;=Parámetros!$B$5,F1221=0,F1221=""),OR(G1221&gt;Parámetros!$B$5,G1221="",G1221=0)),1,IF(AND(F1221&gt;Parámetros!$B$5,F1221&lt;=Parámetros!$D$5,OR(Listas!G1221&gt;Parámetros!$B$5,G1221="",G1221=0)),1,0)))</f>
        <v>1</v>
      </c>
      <c r="I1221" s="113">
        <f>+IF(AND(OR(F1221="",F1221=0),OR(G1221="",G1221=0)),1,IF(AND(OR(F1221&lt;=Parámetros!$B$8,F1221=0,F1221=""),OR(G1221&gt;Parámetros!$B$8,G1221="",G1221=0)),1,IF(AND(F1221&gt;Parámetros!$B$8,F1221&lt;=Parámetros!$D$8,OR(Listas!G1221&gt;Parámetros!$B$8,G1221="",G1221=0)),1,0)))</f>
        <v>1</v>
      </c>
      <c r="J1221" s="113">
        <f>IF(H1221=1,
IF(AND(OR(F1221=0,F1221=""),OR(G1221=0,G1221="")),Parámetros!$D$5-Parámetros!$B$5+1,
IF(AND(OR(F1221&lt;=Parámetros!$B$5,F1221=0,F1221=""),OR(G1221&gt;Parámetros!$D$5,G1221="",G1221=0)),Parámetros!$D$5-Parámetros!$B$5+1,
IF(AND(OR(F1221&lt;=Parámetros!$B$5,F1221=0,F1221=""),G1221&lt;=Parámetros!$D$5),IF(OR(G1221="",G1221=0),Parámetros!$D$5-Parámetros!$B$5+1,G1221-Parámetros!$B$5+1),
IF(AND(F1221&gt;Parámetros!$B$5,OR(G1221&gt;Parámetros!$D$5,G1221="",G1221=0)),Parámetros!$D$5-F1221+1,
IF(AND(F1221&gt;Parámetros!$B$5,G1221&lt;=Parámetros!$D$5),G1221-F1221+1))))),0)
-
IF(H1221=1,
COUNTIFS('Selección días no hábiles'!A:A,
IF(OR(F1221=0,F1221="",F1221&lt;Parámetros!$B$5),"&gt;="&amp;Parámetros!$B$5,"&gt;="&amp;Listas!F1221),
'Selección días no hábiles'!A:A,
IF(OR(G1221=0,G1221="",G1221&gt;=Parámetros!$D$5),"&lt;="&amp;Parámetros!$D$5,"&lt;="&amp;Listas!G1221),
'Selección días no hábiles'!C:C,"X"),0)</f>
        <v>43709</v>
      </c>
      <c r="K1221" s="113">
        <f>IF(I1221=1,
IF(AND(OR(F1221=0,F1221=""),OR(G1221=0,G1221="")),Parámetros!$D$8-Parámetros!$B$8+1,
IF(AND(F1221&lt;=Parámetros!$B$8,OR(G1221&gt;Parámetros!$D$8,G1221="",G1221=0)),Parámetros!$D$8-Parámetros!$B$8+1,
IF(AND(F1221&lt;=Parámetros!$B$8,G1221&lt;=Parámetros!$D$8),IF(OR(G1221="",G1221=0),Parámetros!$D$8-Parámetros!$B$8+1,G1221-Parámetros!$B$8+1),
IF(AND(F1221&gt;Parámetros!$B$8,OR(G1221&gt;Parámetros!$D$8,G1221="",G1221=0)),Parámetros!$D$8-F1221+1,
IF(AND(F1221&gt;Parámetros!$B$8,G1221&lt;=Parámetros!$D$8),G1221-F1221+1))))),0)
-
IF(I1221=1,
COUNTIFS('Selección días no hábiles'!A:A,
IF(OR(F1221=0,F1221="",F1221&lt;Parámetros!$B$8),"&gt;="&amp;Parámetros!$B$8,"&gt;="&amp;Listas!F1221),
'Selección días no hábiles'!A:A,
IF(OR(G1221=0,G1221="",G1221&gt;=Parámetros!$D$8),"&lt;="&amp;Parámetros!$D$8,"&lt;="&amp;Listas!G1221),
'Selección días no hábiles'!C:C,"X"),0)</f>
        <v>1</v>
      </c>
    </row>
    <row r="1222" spans="1:11">
      <c r="A1222" s="23"/>
      <c r="B1222" s="152">
        <v>31474277</v>
      </c>
      <c r="C1222" s="153" t="s">
        <v>1299</v>
      </c>
      <c r="D1222" s="153" t="s">
        <v>2316</v>
      </c>
      <c r="E1222" s="154" t="s">
        <v>223</v>
      </c>
      <c r="F1222" s="146">
        <v>0</v>
      </c>
      <c r="G1222" s="146">
        <v>0</v>
      </c>
      <c r="H1222" s="113">
        <f>+IF(AND(OR(F1222="",F1222=0),OR(G1222="",G1222=0)),1,IF(AND(OR(F1222&lt;=Parámetros!$B$5,F1222=0,F1222=""),OR(G1222&gt;Parámetros!$B$5,G1222="",G1222=0)),1,IF(AND(F1222&gt;Parámetros!$B$5,F1222&lt;=Parámetros!$D$5,OR(Listas!G1222&gt;Parámetros!$B$5,G1222="",G1222=0)),1,0)))</f>
        <v>1</v>
      </c>
      <c r="I1222" s="113">
        <f>+IF(AND(OR(F1222="",F1222=0),OR(G1222="",G1222=0)),1,IF(AND(OR(F1222&lt;=Parámetros!$B$8,F1222=0,F1222=""),OR(G1222&gt;Parámetros!$B$8,G1222="",G1222=0)),1,IF(AND(F1222&gt;Parámetros!$B$8,F1222&lt;=Parámetros!$D$8,OR(Listas!G1222&gt;Parámetros!$B$8,G1222="",G1222=0)),1,0)))</f>
        <v>1</v>
      </c>
      <c r="J1222" s="113">
        <f>IF(H1222=1,
IF(AND(OR(F1222=0,F1222=""),OR(G1222=0,G1222="")),Parámetros!$D$5-Parámetros!$B$5+1,
IF(AND(OR(F1222&lt;=Parámetros!$B$5,F1222=0,F1222=""),OR(G1222&gt;Parámetros!$D$5,G1222="",G1222=0)),Parámetros!$D$5-Parámetros!$B$5+1,
IF(AND(OR(F1222&lt;=Parámetros!$B$5,F1222=0,F1222=""),G1222&lt;=Parámetros!$D$5),IF(OR(G1222="",G1222=0),Parámetros!$D$5-Parámetros!$B$5+1,G1222-Parámetros!$B$5+1),
IF(AND(F1222&gt;Parámetros!$B$5,OR(G1222&gt;Parámetros!$D$5,G1222="",G1222=0)),Parámetros!$D$5-F1222+1,
IF(AND(F1222&gt;Parámetros!$B$5,G1222&lt;=Parámetros!$D$5),G1222-F1222+1))))),0)
-
IF(H1222=1,
COUNTIFS('Selección días no hábiles'!A:A,
IF(OR(F1222=0,F1222="",F1222&lt;Parámetros!$B$5),"&gt;="&amp;Parámetros!$B$5,"&gt;="&amp;Listas!F1222),
'Selección días no hábiles'!A:A,
IF(OR(G1222=0,G1222="",G1222&gt;=Parámetros!$D$5),"&lt;="&amp;Parámetros!$D$5,"&lt;="&amp;Listas!G1222),
'Selección días no hábiles'!C:C,"X"),0)</f>
        <v>43709</v>
      </c>
      <c r="K1222" s="113">
        <f>IF(I1222=1,
IF(AND(OR(F1222=0,F1222=""),OR(G1222=0,G1222="")),Parámetros!$D$8-Parámetros!$B$8+1,
IF(AND(F1222&lt;=Parámetros!$B$8,OR(G1222&gt;Parámetros!$D$8,G1222="",G1222=0)),Parámetros!$D$8-Parámetros!$B$8+1,
IF(AND(F1222&lt;=Parámetros!$B$8,G1222&lt;=Parámetros!$D$8),IF(OR(G1222="",G1222=0),Parámetros!$D$8-Parámetros!$B$8+1,G1222-Parámetros!$B$8+1),
IF(AND(F1222&gt;Parámetros!$B$8,OR(G1222&gt;Parámetros!$D$8,G1222="",G1222=0)),Parámetros!$D$8-F1222+1,
IF(AND(F1222&gt;Parámetros!$B$8,G1222&lt;=Parámetros!$D$8),G1222-F1222+1))))),0)
-
IF(I1222=1,
COUNTIFS('Selección días no hábiles'!A:A,
IF(OR(F1222=0,F1222="",F1222&lt;Parámetros!$B$8),"&gt;="&amp;Parámetros!$B$8,"&gt;="&amp;Listas!F1222),
'Selección días no hábiles'!A:A,
IF(OR(G1222=0,G1222="",G1222&gt;=Parámetros!$D$8),"&lt;="&amp;Parámetros!$D$8,"&lt;="&amp;Listas!G1222),
'Selección días no hábiles'!C:C,"X"),0)</f>
        <v>1</v>
      </c>
    </row>
    <row r="1223" spans="1:11">
      <c r="A1223" s="23"/>
      <c r="B1223" s="152">
        <v>22800513</v>
      </c>
      <c r="C1223" s="153" t="s">
        <v>1300</v>
      </c>
      <c r="D1223" s="153" t="s">
        <v>2317</v>
      </c>
      <c r="E1223" s="154" t="s">
        <v>223</v>
      </c>
      <c r="F1223" s="146">
        <v>0</v>
      </c>
      <c r="G1223" s="146">
        <v>0</v>
      </c>
      <c r="H1223" s="113">
        <f>+IF(AND(OR(F1223="",F1223=0),OR(G1223="",G1223=0)),1,IF(AND(OR(F1223&lt;=Parámetros!$B$5,F1223=0,F1223=""),OR(G1223&gt;Parámetros!$B$5,G1223="",G1223=0)),1,IF(AND(F1223&gt;Parámetros!$B$5,F1223&lt;=Parámetros!$D$5,OR(Listas!G1223&gt;Parámetros!$B$5,G1223="",G1223=0)),1,0)))</f>
        <v>1</v>
      </c>
      <c r="I1223" s="113">
        <f>+IF(AND(OR(F1223="",F1223=0),OR(G1223="",G1223=0)),1,IF(AND(OR(F1223&lt;=Parámetros!$B$8,F1223=0,F1223=""),OR(G1223&gt;Parámetros!$B$8,G1223="",G1223=0)),1,IF(AND(F1223&gt;Parámetros!$B$8,F1223&lt;=Parámetros!$D$8,OR(Listas!G1223&gt;Parámetros!$B$8,G1223="",G1223=0)),1,0)))</f>
        <v>1</v>
      </c>
      <c r="J1223" s="113">
        <f>IF(H1223=1,
IF(AND(OR(F1223=0,F1223=""),OR(G1223=0,G1223="")),Parámetros!$D$5-Parámetros!$B$5+1,
IF(AND(OR(F1223&lt;=Parámetros!$B$5,F1223=0,F1223=""),OR(G1223&gt;Parámetros!$D$5,G1223="",G1223=0)),Parámetros!$D$5-Parámetros!$B$5+1,
IF(AND(OR(F1223&lt;=Parámetros!$B$5,F1223=0,F1223=""),G1223&lt;=Parámetros!$D$5),IF(OR(G1223="",G1223=0),Parámetros!$D$5-Parámetros!$B$5+1,G1223-Parámetros!$B$5+1),
IF(AND(F1223&gt;Parámetros!$B$5,OR(G1223&gt;Parámetros!$D$5,G1223="",G1223=0)),Parámetros!$D$5-F1223+1,
IF(AND(F1223&gt;Parámetros!$B$5,G1223&lt;=Parámetros!$D$5),G1223-F1223+1))))),0)
-
IF(H1223=1,
COUNTIFS('Selección días no hábiles'!A:A,
IF(OR(F1223=0,F1223="",F1223&lt;Parámetros!$B$5),"&gt;="&amp;Parámetros!$B$5,"&gt;="&amp;Listas!F1223),
'Selección días no hábiles'!A:A,
IF(OR(G1223=0,G1223="",G1223&gt;=Parámetros!$D$5),"&lt;="&amp;Parámetros!$D$5,"&lt;="&amp;Listas!G1223),
'Selección días no hábiles'!C:C,"X"),0)</f>
        <v>43709</v>
      </c>
      <c r="K1223" s="113">
        <f>IF(I1223=1,
IF(AND(OR(F1223=0,F1223=""),OR(G1223=0,G1223="")),Parámetros!$D$8-Parámetros!$B$8+1,
IF(AND(F1223&lt;=Parámetros!$B$8,OR(G1223&gt;Parámetros!$D$8,G1223="",G1223=0)),Parámetros!$D$8-Parámetros!$B$8+1,
IF(AND(F1223&lt;=Parámetros!$B$8,G1223&lt;=Parámetros!$D$8),IF(OR(G1223="",G1223=0),Parámetros!$D$8-Parámetros!$B$8+1,G1223-Parámetros!$B$8+1),
IF(AND(F1223&gt;Parámetros!$B$8,OR(G1223&gt;Parámetros!$D$8,G1223="",G1223=0)),Parámetros!$D$8-F1223+1,
IF(AND(F1223&gt;Parámetros!$B$8,G1223&lt;=Parámetros!$D$8),G1223-F1223+1))))),0)
-
IF(I1223=1,
COUNTIFS('Selección días no hábiles'!A:A,
IF(OR(F1223=0,F1223="",F1223&lt;Parámetros!$B$8),"&gt;="&amp;Parámetros!$B$8,"&gt;="&amp;Listas!F1223),
'Selección días no hábiles'!A:A,
IF(OR(G1223=0,G1223="",G1223&gt;=Parámetros!$D$8),"&lt;="&amp;Parámetros!$D$8,"&lt;="&amp;Listas!G1223),
'Selección días no hábiles'!C:C,"X"),0)</f>
        <v>1</v>
      </c>
    </row>
    <row r="1224" spans="1:11">
      <c r="A1224" s="23"/>
      <c r="B1224" s="152">
        <v>23427911</v>
      </c>
      <c r="C1224" s="153" t="s">
        <v>1301</v>
      </c>
      <c r="D1224" s="153" t="s">
        <v>2318</v>
      </c>
      <c r="E1224" s="154" t="s">
        <v>223</v>
      </c>
      <c r="F1224" s="146">
        <v>0</v>
      </c>
      <c r="G1224" s="146">
        <v>0</v>
      </c>
      <c r="H1224" s="113">
        <f>+IF(AND(OR(F1224="",F1224=0),OR(G1224="",G1224=0)),1,IF(AND(OR(F1224&lt;=Parámetros!$B$5,F1224=0,F1224=""),OR(G1224&gt;Parámetros!$B$5,G1224="",G1224=0)),1,IF(AND(F1224&gt;Parámetros!$B$5,F1224&lt;=Parámetros!$D$5,OR(Listas!G1224&gt;Parámetros!$B$5,G1224="",G1224=0)),1,0)))</f>
        <v>1</v>
      </c>
      <c r="I1224" s="113">
        <f>+IF(AND(OR(F1224="",F1224=0),OR(G1224="",G1224=0)),1,IF(AND(OR(F1224&lt;=Parámetros!$B$8,F1224=0,F1224=""),OR(G1224&gt;Parámetros!$B$8,G1224="",G1224=0)),1,IF(AND(F1224&gt;Parámetros!$B$8,F1224&lt;=Parámetros!$D$8,OR(Listas!G1224&gt;Parámetros!$B$8,G1224="",G1224=0)),1,0)))</f>
        <v>1</v>
      </c>
      <c r="J1224" s="113">
        <f>IF(H1224=1,
IF(AND(OR(F1224=0,F1224=""),OR(G1224=0,G1224="")),Parámetros!$D$5-Parámetros!$B$5+1,
IF(AND(OR(F1224&lt;=Parámetros!$B$5,F1224=0,F1224=""),OR(G1224&gt;Parámetros!$D$5,G1224="",G1224=0)),Parámetros!$D$5-Parámetros!$B$5+1,
IF(AND(OR(F1224&lt;=Parámetros!$B$5,F1224=0,F1224=""),G1224&lt;=Parámetros!$D$5),IF(OR(G1224="",G1224=0),Parámetros!$D$5-Parámetros!$B$5+1,G1224-Parámetros!$B$5+1),
IF(AND(F1224&gt;Parámetros!$B$5,OR(G1224&gt;Parámetros!$D$5,G1224="",G1224=0)),Parámetros!$D$5-F1224+1,
IF(AND(F1224&gt;Parámetros!$B$5,G1224&lt;=Parámetros!$D$5),G1224-F1224+1))))),0)
-
IF(H1224=1,
COUNTIFS('Selección días no hábiles'!A:A,
IF(OR(F1224=0,F1224="",F1224&lt;Parámetros!$B$5),"&gt;="&amp;Parámetros!$B$5,"&gt;="&amp;Listas!F1224),
'Selección días no hábiles'!A:A,
IF(OR(G1224=0,G1224="",G1224&gt;=Parámetros!$D$5),"&lt;="&amp;Parámetros!$D$5,"&lt;="&amp;Listas!G1224),
'Selección días no hábiles'!C:C,"X"),0)</f>
        <v>43709</v>
      </c>
      <c r="K1224" s="113">
        <f>IF(I1224=1,
IF(AND(OR(F1224=0,F1224=""),OR(G1224=0,G1224="")),Parámetros!$D$8-Parámetros!$B$8+1,
IF(AND(F1224&lt;=Parámetros!$B$8,OR(G1224&gt;Parámetros!$D$8,G1224="",G1224=0)),Parámetros!$D$8-Parámetros!$B$8+1,
IF(AND(F1224&lt;=Parámetros!$B$8,G1224&lt;=Parámetros!$D$8),IF(OR(G1224="",G1224=0),Parámetros!$D$8-Parámetros!$B$8+1,G1224-Parámetros!$B$8+1),
IF(AND(F1224&gt;Parámetros!$B$8,OR(G1224&gt;Parámetros!$D$8,G1224="",G1224=0)),Parámetros!$D$8-F1224+1,
IF(AND(F1224&gt;Parámetros!$B$8,G1224&lt;=Parámetros!$D$8),G1224-F1224+1))))),0)
-
IF(I1224=1,
COUNTIFS('Selección días no hábiles'!A:A,
IF(OR(F1224=0,F1224="",F1224&lt;Parámetros!$B$8),"&gt;="&amp;Parámetros!$B$8,"&gt;="&amp;Listas!F1224),
'Selección días no hábiles'!A:A,
IF(OR(G1224=0,G1224="",G1224&gt;=Parámetros!$D$8),"&lt;="&amp;Parámetros!$D$8,"&lt;="&amp;Listas!G1224),
'Selección días no hábiles'!C:C,"X"),0)</f>
        <v>1</v>
      </c>
    </row>
    <row r="1225" spans="1:11">
      <c r="A1225" s="23"/>
      <c r="B1225" s="152">
        <v>16387872</v>
      </c>
      <c r="C1225" s="153" t="s">
        <v>309</v>
      </c>
      <c r="D1225" s="153" t="s">
        <v>2319</v>
      </c>
      <c r="E1225" s="154" t="s">
        <v>223</v>
      </c>
      <c r="F1225" s="146">
        <v>0</v>
      </c>
      <c r="G1225" s="146">
        <v>0</v>
      </c>
      <c r="H1225" s="113">
        <f>+IF(AND(OR(F1225="",F1225=0),OR(G1225="",G1225=0)),1,IF(AND(OR(F1225&lt;=Parámetros!$B$5,F1225=0,F1225=""),OR(G1225&gt;Parámetros!$B$5,G1225="",G1225=0)),1,IF(AND(F1225&gt;Parámetros!$B$5,F1225&lt;=Parámetros!$D$5,OR(Listas!G1225&gt;Parámetros!$B$5,G1225="",G1225=0)),1,0)))</f>
        <v>1</v>
      </c>
      <c r="I1225" s="113">
        <f>+IF(AND(OR(F1225="",F1225=0),OR(G1225="",G1225=0)),1,IF(AND(OR(F1225&lt;=Parámetros!$B$8,F1225=0,F1225=""),OR(G1225&gt;Parámetros!$B$8,G1225="",G1225=0)),1,IF(AND(F1225&gt;Parámetros!$B$8,F1225&lt;=Parámetros!$D$8,OR(Listas!G1225&gt;Parámetros!$B$8,G1225="",G1225=0)),1,0)))</f>
        <v>1</v>
      </c>
      <c r="J1225" s="113">
        <f>IF(H1225=1,
IF(AND(OR(F1225=0,F1225=""),OR(G1225=0,G1225="")),Parámetros!$D$5-Parámetros!$B$5+1,
IF(AND(OR(F1225&lt;=Parámetros!$B$5,F1225=0,F1225=""),OR(G1225&gt;Parámetros!$D$5,G1225="",G1225=0)),Parámetros!$D$5-Parámetros!$B$5+1,
IF(AND(OR(F1225&lt;=Parámetros!$B$5,F1225=0,F1225=""),G1225&lt;=Parámetros!$D$5),IF(OR(G1225="",G1225=0),Parámetros!$D$5-Parámetros!$B$5+1,G1225-Parámetros!$B$5+1),
IF(AND(F1225&gt;Parámetros!$B$5,OR(G1225&gt;Parámetros!$D$5,G1225="",G1225=0)),Parámetros!$D$5-F1225+1,
IF(AND(F1225&gt;Parámetros!$B$5,G1225&lt;=Parámetros!$D$5),G1225-F1225+1))))),0)
-
IF(H1225=1,
COUNTIFS('Selección días no hábiles'!A:A,
IF(OR(F1225=0,F1225="",F1225&lt;Parámetros!$B$5),"&gt;="&amp;Parámetros!$B$5,"&gt;="&amp;Listas!F1225),
'Selección días no hábiles'!A:A,
IF(OR(G1225=0,G1225="",G1225&gt;=Parámetros!$D$5),"&lt;="&amp;Parámetros!$D$5,"&lt;="&amp;Listas!G1225),
'Selección días no hábiles'!C:C,"X"),0)</f>
        <v>43709</v>
      </c>
      <c r="K1225" s="113">
        <f>IF(I1225=1,
IF(AND(OR(F1225=0,F1225=""),OR(G1225=0,G1225="")),Parámetros!$D$8-Parámetros!$B$8+1,
IF(AND(F1225&lt;=Parámetros!$B$8,OR(G1225&gt;Parámetros!$D$8,G1225="",G1225=0)),Parámetros!$D$8-Parámetros!$B$8+1,
IF(AND(F1225&lt;=Parámetros!$B$8,G1225&lt;=Parámetros!$D$8),IF(OR(G1225="",G1225=0),Parámetros!$D$8-Parámetros!$B$8+1,G1225-Parámetros!$B$8+1),
IF(AND(F1225&gt;Parámetros!$B$8,OR(G1225&gt;Parámetros!$D$8,G1225="",G1225=0)),Parámetros!$D$8-F1225+1,
IF(AND(F1225&gt;Parámetros!$B$8,G1225&lt;=Parámetros!$D$8),G1225-F1225+1))))),0)
-
IF(I1225=1,
COUNTIFS('Selección días no hábiles'!A:A,
IF(OR(F1225=0,F1225="",F1225&lt;Parámetros!$B$8),"&gt;="&amp;Parámetros!$B$8,"&gt;="&amp;Listas!F1225),
'Selección días no hábiles'!A:A,
IF(OR(G1225=0,G1225="",G1225&gt;=Parámetros!$D$8),"&lt;="&amp;Parámetros!$D$8,"&lt;="&amp;Listas!G1225),
'Selección días no hábiles'!C:C,"X"),0)</f>
        <v>1</v>
      </c>
    </row>
    <row r="1226" spans="1:11">
      <c r="A1226" s="23"/>
      <c r="B1226" s="152">
        <v>13759307</v>
      </c>
      <c r="C1226" s="153" t="s">
        <v>1302</v>
      </c>
      <c r="D1226" s="153" t="s">
        <v>2320</v>
      </c>
      <c r="E1226" s="154" t="s">
        <v>223</v>
      </c>
      <c r="F1226" s="146">
        <v>0</v>
      </c>
      <c r="G1226" s="146">
        <v>0</v>
      </c>
      <c r="H1226" s="113">
        <f>+IF(AND(OR(F1226="",F1226=0),OR(G1226="",G1226=0)),1,IF(AND(OR(F1226&lt;=Parámetros!$B$5,F1226=0,F1226=""),OR(G1226&gt;Parámetros!$B$5,G1226="",G1226=0)),1,IF(AND(F1226&gt;Parámetros!$B$5,F1226&lt;=Parámetros!$D$5,OR(Listas!G1226&gt;Parámetros!$B$5,G1226="",G1226=0)),1,0)))</f>
        <v>1</v>
      </c>
      <c r="I1226" s="113">
        <f>+IF(AND(OR(F1226="",F1226=0),OR(G1226="",G1226=0)),1,IF(AND(OR(F1226&lt;=Parámetros!$B$8,F1226=0,F1226=""),OR(G1226&gt;Parámetros!$B$8,G1226="",G1226=0)),1,IF(AND(F1226&gt;Parámetros!$B$8,F1226&lt;=Parámetros!$D$8,OR(Listas!G1226&gt;Parámetros!$B$8,G1226="",G1226=0)),1,0)))</f>
        <v>1</v>
      </c>
      <c r="J1226" s="113">
        <f>IF(H1226=1,
IF(AND(OR(F1226=0,F1226=""),OR(G1226=0,G1226="")),Parámetros!$D$5-Parámetros!$B$5+1,
IF(AND(OR(F1226&lt;=Parámetros!$B$5,F1226=0,F1226=""),OR(G1226&gt;Parámetros!$D$5,G1226="",G1226=0)),Parámetros!$D$5-Parámetros!$B$5+1,
IF(AND(OR(F1226&lt;=Parámetros!$B$5,F1226=0,F1226=""),G1226&lt;=Parámetros!$D$5),IF(OR(G1226="",G1226=0),Parámetros!$D$5-Parámetros!$B$5+1,G1226-Parámetros!$B$5+1),
IF(AND(F1226&gt;Parámetros!$B$5,OR(G1226&gt;Parámetros!$D$5,G1226="",G1226=0)),Parámetros!$D$5-F1226+1,
IF(AND(F1226&gt;Parámetros!$B$5,G1226&lt;=Parámetros!$D$5),G1226-F1226+1))))),0)
-
IF(H1226=1,
COUNTIFS('Selección días no hábiles'!A:A,
IF(OR(F1226=0,F1226="",F1226&lt;Parámetros!$B$5),"&gt;="&amp;Parámetros!$B$5,"&gt;="&amp;Listas!F1226),
'Selección días no hábiles'!A:A,
IF(OR(G1226=0,G1226="",G1226&gt;=Parámetros!$D$5),"&lt;="&amp;Parámetros!$D$5,"&lt;="&amp;Listas!G1226),
'Selección días no hábiles'!C:C,"X"),0)</f>
        <v>43709</v>
      </c>
      <c r="K1226" s="113">
        <f>IF(I1226=1,
IF(AND(OR(F1226=0,F1226=""),OR(G1226=0,G1226="")),Parámetros!$D$8-Parámetros!$B$8+1,
IF(AND(F1226&lt;=Parámetros!$B$8,OR(G1226&gt;Parámetros!$D$8,G1226="",G1226=0)),Parámetros!$D$8-Parámetros!$B$8+1,
IF(AND(F1226&lt;=Parámetros!$B$8,G1226&lt;=Parámetros!$D$8),IF(OR(G1226="",G1226=0),Parámetros!$D$8-Parámetros!$B$8+1,G1226-Parámetros!$B$8+1),
IF(AND(F1226&gt;Parámetros!$B$8,OR(G1226&gt;Parámetros!$D$8,G1226="",G1226=0)),Parámetros!$D$8-F1226+1,
IF(AND(F1226&gt;Parámetros!$B$8,G1226&lt;=Parámetros!$D$8),G1226-F1226+1))))),0)
-
IF(I1226=1,
COUNTIFS('Selección días no hábiles'!A:A,
IF(OR(F1226=0,F1226="",F1226&lt;Parámetros!$B$8),"&gt;="&amp;Parámetros!$B$8,"&gt;="&amp;Listas!F1226),
'Selección días no hábiles'!A:A,
IF(OR(G1226=0,G1226="",G1226&gt;=Parámetros!$D$8),"&lt;="&amp;Parámetros!$D$8,"&lt;="&amp;Listas!G1226),
'Selección días no hábiles'!C:C,"X"),0)</f>
        <v>1</v>
      </c>
    </row>
    <row r="1227" spans="1:11">
      <c r="A1227" s="23"/>
      <c r="B1227" s="152">
        <v>16817606</v>
      </c>
      <c r="C1227" s="153" t="s">
        <v>57</v>
      </c>
      <c r="D1227" s="153" t="s">
        <v>2321</v>
      </c>
      <c r="E1227" s="154" t="s">
        <v>223</v>
      </c>
      <c r="F1227" s="146">
        <v>0</v>
      </c>
      <c r="G1227" s="146">
        <v>0</v>
      </c>
      <c r="H1227" s="113">
        <f>+IF(AND(OR(F1227="",F1227=0),OR(G1227="",G1227=0)),1,IF(AND(OR(F1227&lt;=Parámetros!$B$5,F1227=0,F1227=""),OR(G1227&gt;Parámetros!$B$5,G1227="",G1227=0)),1,IF(AND(F1227&gt;Parámetros!$B$5,F1227&lt;=Parámetros!$D$5,OR(Listas!G1227&gt;Parámetros!$B$5,G1227="",G1227=0)),1,0)))</f>
        <v>1</v>
      </c>
      <c r="I1227" s="113">
        <f>+IF(AND(OR(F1227="",F1227=0),OR(G1227="",G1227=0)),1,IF(AND(OR(F1227&lt;=Parámetros!$B$8,F1227=0,F1227=""),OR(G1227&gt;Parámetros!$B$8,G1227="",G1227=0)),1,IF(AND(F1227&gt;Parámetros!$B$8,F1227&lt;=Parámetros!$D$8,OR(Listas!G1227&gt;Parámetros!$B$8,G1227="",G1227=0)),1,0)))</f>
        <v>1</v>
      </c>
      <c r="J1227" s="113">
        <f>IF(H1227=1,
IF(AND(OR(F1227=0,F1227=""),OR(G1227=0,G1227="")),Parámetros!$D$5-Parámetros!$B$5+1,
IF(AND(OR(F1227&lt;=Parámetros!$B$5,F1227=0,F1227=""),OR(G1227&gt;Parámetros!$D$5,G1227="",G1227=0)),Parámetros!$D$5-Parámetros!$B$5+1,
IF(AND(OR(F1227&lt;=Parámetros!$B$5,F1227=0,F1227=""),G1227&lt;=Parámetros!$D$5),IF(OR(G1227="",G1227=0),Parámetros!$D$5-Parámetros!$B$5+1,G1227-Parámetros!$B$5+1),
IF(AND(F1227&gt;Parámetros!$B$5,OR(G1227&gt;Parámetros!$D$5,G1227="",G1227=0)),Parámetros!$D$5-F1227+1,
IF(AND(F1227&gt;Parámetros!$B$5,G1227&lt;=Parámetros!$D$5),G1227-F1227+1))))),0)
-
IF(H1227=1,
COUNTIFS('Selección días no hábiles'!A:A,
IF(OR(F1227=0,F1227="",F1227&lt;Parámetros!$B$5),"&gt;="&amp;Parámetros!$B$5,"&gt;="&amp;Listas!F1227),
'Selección días no hábiles'!A:A,
IF(OR(G1227=0,G1227="",G1227&gt;=Parámetros!$D$5),"&lt;="&amp;Parámetros!$D$5,"&lt;="&amp;Listas!G1227),
'Selección días no hábiles'!C:C,"X"),0)</f>
        <v>43709</v>
      </c>
      <c r="K1227" s="113">
        <f>IF(I1227=1,
IF(AND(OR(F1227=0,F1227=""),OR(G1227=0,G1227="")),Parámetros!$D$8-Parámetros!$B$8+1,
IF(AND(F1227&lt;=Parámetros!$B$8,OR(G1227&gt;Parámetros!$D$8,G1227="",G1227=0)),Parámetros!$D$8-Parámetros!$B$8+1,
IF(AND(F1227&lt;=Parámetros!$B$8,G1227&lt;=Parámetros!$D$8),IF(OR(G1227="",G1227=0),Parámetros!$D$8-Parámetros!$B$8+1,G1227-Parámetros!$B$8+1),
IF(AND(F1227&gt;Parámetros!$B$8,OR(G1227&gt;Parámetros!$D$8,G1227="",G1227=0)),Parámetros!$D$8-F1227+1,
IF(AND(F1227&gt;Parámetros!$B$8,G1227&lt;=Parámetros!$D$8),G1227-F1227+1))))),0)
-
IF(I1227=1,
COUNTIFS('Selección días no hábiles'!A:A,
IF(OR(F1227=0,F1227="",F1227&lt;Parámetros!$B$8),"&gt;="&amp;Parámetros!$B$8,"&gt;="&amp;Listas!F1227),
'Selección días no hábiles'!A:A,
IF(OR(G1227=0,G1227="",G1227&gt;=Parámetros!$D$8),"&lt;="&amp;Parámetros!$D$8,"&lt;="&amp;Listas!G1227),
'Selección días no hábiles'!C:C,"X"),0)</f>
        <v>1</v>
      </c>
    </row>
    <row r="1228" spans="1:11">
      <c r="A1228" s="23"/>
      <c r="B1228" s="152">
        <v>17728486</v>
      </c>
      <c r="C1228" s="153" t="s">
        <v>57</v>
      </c>
      <c r="D1228" s="153" t="s">
        <v>2322</v>
      </c>
      <c r="E1228" s="154" t="s">
        <v>223</v>
      </c>
      <c r="F1228" s="146">
        <v>0</v>
      </c>
      <c r="G1228" s="146">
        <v>0</v>
      </c>
      <c r="H1228" s="113">
        <f>+IF(AND(OR(F1228="",F1228=0),OR(G1228="",G1228=0)),1,IF(AND(OR(F1228&lt;=Parámetros!$B$5,F1228=0,F1228=""),OR(G1228&gt;Parámetros!$B$5,G1228="",G1228=0)),1,IF(AND(F1228&gt;Parámetros!$B$5,F1228&lt;=Parámetros!$D$5,OR(Listas!G1228&gt;Parámetros!$B$5,G1228="",G1228=0)),1,0)))</f>
        <v>1</v>
      </c>
      <c r="I1228" s="113">
        <f>+IF(AND(OR(F1228="",F1228=0),OR(G1228="",G1228=0)),1,IF(AND(OR(F1228&lt;=Parámetros!$B$8,F1228=0,F1228=""),OR(G1228&gt;Parámetros!$B$8,G1228="",G1228=0)),1,IF(AND(F1228&gt;Parámetros!$B$8,F1228&lt;=Parámetros!$D$8,OR(Listas!G1228&gt;Parámetros!$B$8,G1228="",G1228=0)),1,0)))</f>
        <v>1</v>
      </c>
      <c r="J1228" s="113">
        <f>IF(H1228=1,
IF(AND(OR(F1228=0,F1228=""),OR(G1228=0,G1228="")),Parámetros!$D$5-Parámetros!$B$5+1,
IF(AND(OR(F1228&lt;=Parámetros!$B$5,F1228=0,F1228=""),OR(G1228&gt;Parámetros!$D$5,G1228="",G1228=0)),Parámetros!$D$5-Parámetros!$B$5+1,
IF(AND(OR(F1228&lt;=Parámetros!$B$5,F1228=0,F1228=""),G1228&lt;=Parámetros!$D$5),IF(OR(G1228="",G1228=0),Parámetros!$D$5-Parámetros!$B$5+1,G1228-Parámetros!$B$5+1),
IF(AND(F1228&gt;Parámetros!$B$5,OR(G1228&gt;Parámetros!$D$5,G1228="",G1228=0)),Parámetros!$D$5-F1228+1,
IF(AND(F1228&gt;Parámetros!$B$5,G1228&lt;=Parámetros!$D$5),G1228-F1228+1))))),0)
-
IF(H1228=1,
COUNTIFS('Selección días no hábiles'!A:A,
IF(OR(F1228=0,F1228="",F1228&lt;Parámetros!$B$5),"&gt;="&amp;Parámetros!$B$5,"&gt;="&amp;Listas!F1228),
'Selección días no hábiles'!A:A,
IF(OR(G1228=0,G1228="",G1228&gt;=Parámetros!$D$5),"&lt;="&amp;Parámetros!$D$5,"&lt;="&amp;Listas!G1228),
'Selección días no hábiles'!C:C,"X"),0)</f>
        <v>43709</v>
      </c>
      <c r="K1228" s="113">
        <f>IF(I1228=1,
IF(AND(OR(F1228=0,F1228=""),OR(G1228=0,G1228="")),Parámetros!$D$8-Parámetros!$B$8+1,
IF(AND(F1228&lt;=Parámetros!$B$8,OR(G1228&gt;Parámetros!$D$8,G1228="",G1228=0)),Parámetros!$D$8-Parámetros!$B$8+1,
IF(AND(F1228&lt;=Parámetros!$B$8,G1228&lt;=Parámetros!$D$8),IF(OR(G1228="",G1228=0),Parámetros!$D$8-Parámetros!$B$8+1,G1228-Parámetros!$B$8+1),
IF(AND(F1228&gt;Parámetros!$B$8,OR(G1228&gt;Parámetros!$D$8,G1228="",G1228=0)),Parámetros!$D$8-F1228+1,
IF(AND(F1228&gt;Parámetros!$B$8,G1228&lt;=Parámetros!$D$8),G1228-F1228+1))))),0)
-
IF(I1228=1,
COUNTIFS('Selección días no hábiles'!A:A,
IF(OR(F1228=0,F1228="",F1228&lt;Parámetros!$B$8),"&gt;="&amp;Parámetros!$B$8,"&gt;="&amp;Listas!F1228),
'Selección días no hábiles'!A:A,
IF(OR(G1228=0,G1228="",G1228&gt;=Parámetros!$D$8),"&lt;="&amp;Parámetros!$D$8,"&lt;="&amp;Listas!G1228),
'Selección días no hábiles'!C:C,"X"),0)</f>
        <v>1</v>
      </c>
    </row>
    <row r="1229" spans="1:11">
      <c r="A1229" s="23"/>
      <c r="B1229" s="152">
        <v>17876948</v>
      </c>
      <c r="C1229" s="153" t="s">
        <v>1303</v>
      </c>
      <c r="D1229" s="153" t="s">
        <v>2323</v>
      </c>
      <c r="E1229" s="154" t="s">
        <v>223</v>
      </c>
      <c r="F1229" s="146">
        <v>0</v>
      </c>
      <c r="G1229" s="146">
        <v>0</v>
      </c>
      <c r="H1229" s="113">
        <f>+IF(AND(OR(F1229="",F1229=0),OR(G1229="",G1229=0)),1,IF(AND(OR(F1229&lt;=Parámetros!$B$5,F1229=0,F1229=""),OR(G1229&gt;Parámetros!$B$5,G1229="",G1229=0)),1,IF(AND(F1229&gt;Parámetros!$B$5,F1229&lt;=Parámetros!$D$5,OR(Listas!G1229&gt;Parámetros!$B$5,G1229="",G1229=0)),1,0)))</f>
        <v>1</v>
      </c>
      <c r="I1229" s="113">
        <f>+IF(AND(OR(F1229="",F1229=0),OR(G1229="",G1229=0)),1,IF(AND(OR(F1229&lt;=Parámetros!$B$8,F1229=0,F1229=""),OR(G1229&gt;Parámetros!$B$8,G1229="",G1229=0)),1,IF(AND(F1229&gt;Parámetros!$B$8,F1229&lt;=Parámetros!$D$8,OR(Listas!G1229&gt;Parámetros!$B$8,G1229="",G1229=0)),1,0)))</f>
        <v>1</v>
      </c>
      <c r="J1229" s="113">
        <f>IF(H1229=1,
IF(AND(OR(F1229=0,F1229=""),OR(G1229=0,G1229="")),Parámetros!$D$5-Parámetros!$B$5+1,
IF(AND(OR(F1229&lt;=Parámetros!$B$5,F1229=0,F1229=""),OR(G1229&gt;Parámetros!$D$5,G1229="",G1229=0)),Parámetros!$D$5-Parámetros!$B$5+1,
IF(AND(OR(F1229&lt;=Parámetros!$B$5,F1229=0,F1229=""),G1229&lt;=Parámetros!$D$5),IF(OR(G1229="",G1229=0),Parámetros!$D$5-Parámetros!$B$5+1,G1229-Parámetros!$B$5+1),
IF(AND(F1229&gt;Parámetros!$B$5,OR(G1229&gt;Parámetros!$D$5,G1229="",G1229=0)),Parámetros!$D$5-F1229+1,
IF(AND(F1229&gt;Parámetros!$B$5,G1229&lt;=Parámetros!$D$5),G1229-F1229+1))))),0)
-
IF(H1229=1,
COUNTIFS('Selección días no hábiles'!A:A,
IF(OR(F1229=0,F1229="",F1229&lt;Parámetros!$B$5),"&gt;="&amp;Parámetros!$B$5,"&gt;="&amp;Listas!F1229),
'Selección días no hábiles'!A:A,
IF(OR(G1229=0,G1229="",G1229&gt;=Parámetros!$D$5),"&lt;="&amp;Parámetros!$D$5,"&lt;="&amp;Listas!G1229),
'Selección días no hábiles'!C:C,"X"),0)</f>
        <v>43709</v>
      </c>
      <c r="K1229" s="113">
        <f>IF(I1229=1,
IF(AND(OR(F1229=0,F1229=""),OR(G1229=0,G1229="")),Parámetros!$D$8-Parámetros!$B$8+1,
IF(AND(F1229&lt;=Parámetros!$B$8,OR(G1229&gt;Parámetros!$D$8,G1229="",G1229=0)),Parámetros!$D$8-Parámetros!$B$8+1,
IF(AND(F1229&lt;=Parámetros!$B$8,G1229&lt;=Parámetros!$D$8),IF(OR(G1229="",G1229=0),Parámetros!$D$8-Parámetros!$B$8+1,G1229-Parámetros!$B$8+1),
IF(AND(F1229&gt;Parámetros!$B$8,OR(G1229&gt;Parámetros!$D$8,G1229="",G1229=0)),Parámetros!$D$8-F1229+1,
IF(AND(F1229&gt;Parámetros!$B$8,G1229&lt;=Parámetros!$D$8),G1229-F1229+1))))),0)
-
IF(I1229=1,
COUNTIFS('Selección días no hábiles'!A:A,
IF(OR(F1229=0,F1229="",F1229&lt;Parámetros!$B$8),"&gt;="&amp;Parámetros!$B$8,"&gt;="&amp;Listas!F1229),
'Selección días no hábiles'!A:A,
IF(OR(G1229=0,G1229="",G1229&gt;=Parámetros!$D$8),"&lt;="&amp;Parámetros!$D$8,"&lt;="&amp;Listas!G1229),
'Selección días no hábiles'!C:C,"X"),0)</f>
        <v>1</v>
      </c>
    </row>
    <row r="1230" spans="1:11">
      <c r="A1230" s="23"/>
      <c r="B1230" s="152">
        <v>20146023</v>
      </c>
      <c r="C1230" s="153" t="s">
        <v>1304</v>
      </c>
      <c r="D1230" s="153" t="s">
        <v>2324</v>
      </c>
      <c r="E1230" s="154" t="s">
        <v>223</v>
      </c>
      <c r="F1230" s="146">
        <v>0</v>
      </c>
      <c r="G1230" s="146">
        <v>0</v>
      </c>
      <c r="H1230" s="113">
        <f>+IF(AND(OR(F1230="",F1230=0),OR(G1230="",G1230=0)),1,IF(AND(OR(F1230&lt;=Parámetros!$B$5,F1230=0,F1230=""),OR(G1230&gt;Parámetros!$B$5,G1230="",G1230=0)),1,IF(AND(F1230&gt;Parámetros!$B$5,F1230&lt;=Parámetros!$D$5,OR(Listas!G1230&gt;Parámetros!$B$5,G1230="",G1230=0)),1,0)))</f>
        <v>1</v>
      </c>
      <c r="I1230" s="113">
        <f>+IF(AND(OR(F1230="",F1230=0),OR(G1230="",G1230=0)),1,IF(AND(OR(F1230&lt;=Parámetros!$B$8,F1230=0,F1230=""),OR(G1230&gt;Parámetros!$B$8,G1230="",G1230=0)),1,IF(AND(F1230&gt;Parámetros!$B$8,F1230&lt;=Parámetros!$D$8,OR(Listas!G1230&gt;Parámetros!$B$8,G1230="",G1230=0)),1,0)))</f>
        <v>1</v>
      </c>
      <c r="J1230" s="113">
        <f>IF(H1230=1,
IF(AND(OR(F1230=0,F1230=""),OR(G1230=0,G1230="")),Parámetros!$D$5-Parámetros!$B$5+1,
IF(AND(OR(F1230&lt;=Parámetros!$B$5,F1230=0,F1230=""),OR(G1230&gt;Parámetros!$D$5,G1230="",G1230=0)),Parámetros!$D$5-Parámetros!$B$5+1,
IF(AND(OR(F1230&lt;=Parámetros!$B$5,F1230=0,F1230=""),G1230&lt;=Parámetros!$D$5),IF(OR(G1230="",G1230=0),Parámetros!$D$5-Parámetros!$B$5+1,G1230-Parámetros!$B$5+1),
IF(AND(F1230&gt;Parámetros!$B$5,OR(G1230&gt;Parámetros!$D$5,G1230="",G1230=0)),Parámetros!$D$5-F1230+1,
IF(AND(F1230&gt;Parámetros!$B$5,G1230&lt;=Parámetros!$D$5),G1230-F1230+1))))),0)
-
IF(H1230=1,
COUNTIFS('Selección días no hábiles'!A:A,
IF(OR(F1230=0,F1230="",F1230&lt;Parámetros!$B$5),"&gt;="&amp;Parámetros!$B$5,"&gt;="&amp;Listas!F1230),
'Selección días no hábiles'!A:A,
IF(OR(G1230=0,G1230="",G1230&gt;=Parámetros!$D$5),"&lt;="&amp;Parámetros!$D$5,"&lt;="&amp;Listas!G1230),
'Selección días no hábiles'!C:C,"X"),0)</f>
        <v>43709</v>
      </c>
      <c r="K1230" s="113">
        <f>IF(I1230=1,
IF(AND(OR(F1230=0,F1230=""),OR(G1230=0,G1230="")),Parámetros!$D$8-Parámetros!$B$8+1,
IF(AND(F1230&lt;=Parámetros!$B$8,OR(G1230&gt;Parámetros!$D$8,G1230="",G1230=0)),Parámetros!$D$8-Parámetros!$B$8+1,
IF(AND(F1230&lt;=Parámetros!$B$8,G1230&lt;=Parámetros!$D$8),IF(OR(G1230="",G1230=0),Parámetros!$D$8-Parámetros!$B$8+1,G1230-Parámetros!$B$8+1),
IF(AND(F1230&gt;Parámetros!$B$8,OR(G1230&gt;Parámetros!$D$8,G1230="",G1230=0)),Parámetros!$D$8-F1230+1,
IF(AND(F1230&gt;Parámetros!$B$8,G1230&lt;=Parámetros!$D$8),G1230-F1230+1))))),0)
-
IF(I1230=1,
COUNTIFS('Selección días no hábiles'!A:A,
IF(OR(F1230=0,F1230="",F1230&lt;Parámetros!$B$8),"&gt;="&amp;Parámetros!$B$8,"&gt;="&amp;Listas!F1230),
'Selección días no hábiles'!A:A,
IF(OR(G1230=0,G1230="",G1230&gt;=Parámetros!$D$8),"&lt;="&amp;Parámetros!$D$8,"&lt;="&amp;Listas!G1230),
'Selección días no hábiles'!C:C,"X"),0)</f>
        <v>1</v>
      </c>
    </row>
    <row r="1231" spans="1:11">
      <c r="A1231" s="23"/>
      <c r="B1231" s="152">
        <v>13589329</v>
      </c>
      <c r="C1231" s="153" t="s">
        <v>48</v>
      </c>
      <c r="D1231" s="153" t="s">
        <v>2325</v>
      </c>
      <c r="E1231" s="154" t="s">
        <v>223</v>
      </c>
      <c r="F1231" s="146">
        <v>0</v>
      </c>
      <c r="G1231" s="146">
        <v>0</v>
      </c>
      <c r="H1231" s="113">
        <f>+IF(AND(OR(F1231="",F1231=0),OR(G1231="",G1231=0)),1,IF(AND(OR(F1231&lt;=Parámetros!$B$5,F1231=0,F1231=""),OR(G1231&gt;Parámetros!$B$5,G1231="",G1231=0)),1,IF(AND(F1231&gt;Parámetros!$B$5,F1231&lt;=Parámetros!$D$5,OR(Listas!G1231&gt;Parámetros!$B$5,G1231="",G1231=0)),1,0)))</f>
        <v>1</v>
      </c>
      <c r="I1231" s="113">
        <f>+IF(AND(OR(F1231="",F1231=0),OR(G1231="",G1231=0)),1,IF(AND(OR(F1231&lt;=Parámetros!$B$8,F1231=0,F1231=""),OR(G1231&gt;Parámetros!$B$8,G1231="",G1231=0)),1,IF(AND(F1231&gt;Parámetros!$B$8,F1231&lt;=Parámetros!$D$8,OR(Listas!G1231&gt;Parámetros!$B$8,G1231="",G1231=0)),1,0)))</f>
        <v>1</v>
      </c>
      <c r="J1231" s="113">
        <f>IF(H1231=1,
IF(AND(OR(F1231=0,F1231=""),OR(G1231=0,G1231="")),Parámetros!$D$5-Parámetros!$B$5+1,
IF(AND(OR(F1231&lt;=Parámetros!$B$5,F1231=0,F1231=""),OR(G1231&gt;Parámetros!$D$5,G1231="",G1231=0)),Parámetros!$D$5-Parámetros!$B$5+1,
IF(AND(OR(F1231&lt;=Parámetros!$B$5,F1231=0,F1231=""),G1231&lt;=Parámetros!$D$5),IF(OR(G1231="",G1231=0),Parámetros!$D$5-Parámetros!$B$5+1,G1231-Parámetros!$B$5+1),
IF(AND(F1231&gt;Parámetros!$B$5,OR(G1231&gt;Parámetros!$D$5,G1231="",G1231=0)),Parámetros!$D$5-F1231+1,
IF(AND(F1231&gt;Parámetros!$B$5,G1231&lt;=Parámetros!$D$5),G1231-F1231+1))))),0)
-
IF(H1231=1,
COUNTIFS('Selección días no hábiles'!A:A,
IF(OR(F1231=0,F1231="",F1231&lt;Parámetros!$B$5),"&gt;="&amp;Parámetros!$B$5,"&gt;="&amp;Listas!F1231),
'Selección días no hábiles'!A:A,
IF(OR(G1231=0,G1231="",G1231&gt;=Parámetros!$D$5),"&lt;="&amp;Parámetros!$D$5,"&lt;="&amp;Listas!G1231),
'Selección días no hábiles'!C:C,"X"),0)</f>
        <v>43709</v>
      </c>
      <c r="K1231" s="113">
        <f>IF(I1231=1,
IF(AND(OR(F1231=0,F1231=""),OR(G1231=0,G1231="")),Parámetros!$D$8-Parámetros!$B$8+1,
IF(AND(F1231&lt;=Parámetros!$B$8,OR(G1231&gt;Parámetros!$D$8,G1231="",G1231=0)),Parámetros!$D$8-Parámetros!$B$8+1,
IF(AND(F1231&lt;=Parámetros!$B$8,G1231&lt;=Parámetros!$D$8),IF(OR(G1231="",G1231=0),Parámetros!$D$8-Parámetros!$B$8+1,G1231-Parámetros!$B$8+1),
IF(AND(F1231&gt;Parámetros!$B$8,OR(G1231&gt;Parámetros!$D$8,G1231="",G1231=0)),Parámetros!$D$8-F1231+1,
IF(AND(F1231&gt;Parámetros!$B$8,G1231&lt;=Parámetros!$D$8),G1231-F1231+1))))),0)
-
IF(I1231=1,
COUNTIFS('Selección días no hábiles'!A:A,
IF(OR(F1231=0,F1231="",F1231&lt;Parámetros!$B$8),"&gt;="&amp;Parámetros!$B$8,"&gt;="&amp;Listas!F1231),
'Selección días no hábiles'!A:A,
IF(OR(G1231=0,G1231="",G1231&gt;=Parámetros!$D$8),"&lt;="&amp;Parámetros!$D$8,"&lt;="&amp;Listas!G1231),
'Selección días no hábiles'!C:C,"X"),0)</f>
        <v>1</v>
      </c>
    </row>
    <row r="1232" spans="1:11">
      <c r="A1232" s="23"/>
      <c r="B1232" s="152">
        <v>25216542</v>
      </c>
      <c r="C1232" s="153" t="s">
        <v>1305</v>
      </c>
      <c r="D1232" s="153" t="s">
        <v>2114</v>
      </c>
      <c r="E1232" s="154" t="s">
        <v>223</v>
      </c>
      <c r="F1232" s="146">
        <v>0</v>
      </c>
      <c r="G1232" s="146">
        <v>0</v>
      </c>
      <c r="H1232" s="113">
        <f>+IF(AND(OR(F1232="",F1232=0),OR(G1232="",G1232=0)),1,IF(AND(OR(F1232&lt;=Parámetros!$B$5,F1232=0,F1232=""),OR(G1232&gt;Parámetros!$B$5,G1232="",G1232=0)),1,IF(AND(F1232&gt;Parámetros!$B$5,F1232&lt;=Parámetros!$D$5,OR(Listas!G1232&gt;Parámetros!$B$5,G1232="",G1232=0)),1,0)))</f>
        <v>1</v>
      </c>
      <c r="I1232" s="113">
        <f>+IF(AND(OR(F1232="",F1232=0),OR(G1232="",G1232=0)),1,IF(AND(OR(F1232&lt;=Parámetros!$B$8,F1232=0,F1232=""),OR(G1232&gt;Parámetros!$B$8,G1232="",G1232=0)),1,IF(AND(F1232&gt;Parámetros!$B$8,F1232&lt;=Parámetros!$D$8,OR(Listas!G1232&gt;Parámetros!$B$8,G1232="",G1232=0)),1,0)))</f>
        <v>1</v>
      </c>
      <c r="J1232" s="113">
        <f>IF(H1232=1,
IF(AND(OR(F1232=0,F1232=""),OR(G1232=0,G1232="")),Parámetros!$D$5-Parámetros!$B$5+1,
IF(AND(OR(F1232&lt;=Parámetros!$B$5,F1232=0,F1232=""),OR(G1232&gt;Parámetros!$D$5,G1232="",G1232=0)),Parámetros!$D$5-Parámetros!$B$5+1,
IF(AND(OR(F1232&lt;=Parámetros!$B$5,F1232=0,F1232=""),G1232&lt;=Parámetros!$D$5),IF(OR(G1232="",G1232=0),Parámetros!$D$5-Parámetros!$B$5+1,G1232-Parámetros!$B$5+1),
IF(AND(F1232&gt;Parámetros!$B$5,OR(G1232&gt;Parámetros!$D$5,G1232="",G1232=0)),Parámetros!$D$5-F1232+1,
IF(AND(F1232&gt;Parámetros!$B$5,G1232&lt;=Parámetros!$D$5),G1232-F1232+1))))),0)
-
IF(H1232=1,
COUNTIFS('Selección días no hábiles'!A:A,
IF(OR(F1232=0,F1232="",F1232&lt;Parámetros!$B$5),"&gt;="&amp;Parámetros!$B$5,"&gt;="&amp;Listas!F1232),
'Selección días no hábiles'!A:A,
IF(OR(G1232=0,G1232="",G1232&gt;=Parámetros!$D$5),"&lt;="&amp;Parámetros!$D$5,"&lt;="&amp;Listas!G1232),
'Selección días no hábiles'!C:C,"X"),0)</f>
        <v>43709</v>
      </c>
      <c r="K1232" s="113">
        <f>IF(I1232=1,
IF(AND(OR(F1232=0,F1232=""),OR(G1232=0,G1232="")),Parámetros!$D$8-Parámetros!$B$8+1,
IF(AND(F1232&lt;=Parámetros!$B$8,OR(G1232&gt;Parámetros!$D$8,G1232="",G1232=0)),Parámetros!$D$8-Parámetros!$B$8+1,
IF(AND(F1232&lt;=Parámetros!$B$8,G1232&lt;=Parámetros!$D$8),IF(OR(G1232="",G1232=0),Parámetros!$D$8-Parámetros!$B$8+1,G1232-Parámetros!$B$8+1),
IF(AND(F1232&gt;Parámetros!$B$8,OR(G1232&gt;Parámetros!$D$8,G1232="",G1232=0)),Parámetros!$D$8-F1232+1,
IF(AND(F1232&gt;Parámetros!$B$8,G1232&lt;=Parámetros!$D$8),G1232-F1232+1))))),0)
-
IF(I1232=1,
COUNTIFS('Selección días no hábiles'!A:A,
IF(OR(F1232=0,F1232="",F1232&lt;Parámetros!$B$8),"&gt;="&amp;Parámetros!$B$8,"&gt;="&amp;Listas!F1232),
'Selección días no hábiles'!A:A,
IF(OR(G1232=0,G1232="",G1232&gt;=Parámetros!$D$8),"&lt;="&amp;Parámetros!$D$8,"&lt;="&amp;Listas!G1232),
'Selección días no hábiles'!C:C,"X"),0)</f>
        <v>1</v>
      </c>
    </row>
    <row r="1233" spans="1:11">
      <c r="A1233" s="23"/>
      <c r="B1233" s="152">
        <v>21870131</v>
      </c>
      <c r="C1233" s="153" t="s">
        <v>1306</v>
      </c>
      <c r="D1233" s="153" t="s">
        <v>2326</v>
      </c>
      <c r="E1233" s="154" t="s">
        <v>223</v>
      </c>
      <c r="F1233" s="146">
        <v>0</v>
      </c>
      <c r="G1233" s="146">
        <v>0</v>
      </c>
      <c r="H1233" s="113">
        <f>+IF(AND(OR(F1233="",F1233=0),OR(G1233="",G1233=0)),1,IF(AND(OR(F1233&lt;=Parámetros!$B$5,F1233=0,F1233=""),OR(G1233&gt;Parámetros!$B$5,G1233="",G1233=0)),1,IF(AND(F1233&gt;Parámetros!$B$5,F1233&lt;=Parámetros!$D$5,OR(Listas!G1233&gt;Parámetros!$B$5,G1233="",G1233=0)),1,0)))</f>
        <v>1</v>
      </c>
      <c r="I1233" s="113">
        <f>+IF(AND(OR(F1233="",F1233=0),OR(G1233="",G1233=0)),1,IF(AND(OR(F1233&lt;=Parámetros!$B$8,F1233=0,F1233=""),OR(G1233&gt;Parámetros!$B$8,G1233="",G1233=0)),1,IF(AND(F1233&gt;Parámetros!$B$8,F1233&lt;=Parámetros!$D$8,OR(Listas!G1233&gt;Parámetros!$B$8,G1233="",G1233=0)),1,0)))</f>
        <v>1</v>
      </c>
      <c r="J1233" s="113">
        <f>IF(H1233=1,
IF(AND(OR(F1233=0,F1233=""),OR(G1233=0,G1233="")),Parámetros!$D$5-Parámetros!$B$5+1,
IF(AND(OR(F1233&lt;=Parámetros!$B$5,F1233=0,F1233=""),OR(G1233&gt;Parámetros!$D$5,G1233="",G1233=0)),Parámetros!$D$5-Parámetros!$B$5+1,
IF(AND(OR(F1233&lt;=Parámetros!$B$5,F1233=0,F1233=""),G1233&lt;=Parámetros!$D$5),IF(OR(G1233="",G1233=0),Parámetros!$D$5-Parámetros!$B$5+1,G1233-Parámetros!$B$5+1),
IF(AND(F1233&gt;Parámetros!$B$5,OR(G1233&gt;Parámetros!$D$5,G1233="",G1233=0)),Parámetros!$D$5-F1233+1,
IF(AND(F1233&gt;Parámetros!$B$5,G1233&lt;=Parámetros!$D$5),G1233-F1233+1))))),0)
-
IF(H1233=1,
COUNTIFS('Selección días no hábiles'!A:A,
IF(OR(F1233=0,F1233="",F1233&lt;Parámetros!$B$5),"&gt;="&amp;Parámetros!$B$5,"&gt;="&amp;Listas!F1233),
'Selección días no hábiles'!A:A,
IF(OR(G1233=0,G1233="",G1233&gt;=Parámetros!$D$5),"&lt;="&amp;Parámetros!$D$5,"&lt;="&amp;Listas!G1233),
'Selección días no hábiles'!C:C,"X"),0)</f>
        <v>43709</v>
      </c>
      <c r="K1233" s="113">
        <f>IF(I1233=1,
IF(AND(OR(F1233=0,F1233=""),OR(G1233=0,G1233="")),Parámetros!$D$8-Parámetros!$B$8+1,
IF(AND(F1233&lt;=Parámetros!$B$8,OR(G1233&gt;Parámetros!$D$8,G1233="",G1233=0)),Parámetros!$D$8-Parámetros!$B$8+1,
IF(AND(F1233&lt;=Parámetros!$B$8,G1233&lt;=Parámetros!$D$8),IF(OR(G1233="",G1233=0),Parámetros!$D$8-Parámetros!$B$8+1,G1233-Parámetros!$B$8+1),
IF(AND(F1233&gt;Parámetros!$B$8,OR(G1233&gt;Parámetros!$D$8,G1233="",G1233=0)),Parámetros!$D$8-F1233+1,
IF(AND(F1233&gt;Parámetros!$B$8,G1233&lt;=Parámetros!$D$8),G1233-F1233+1))))),0)
-
IF(I1233=1,
COUNTIFS('Selección días no hábiles'!A:A,
IF(OR(F1233=0,F1233="",F1233&lt;Parámetros!$B$8),"&gt;="&amp;Parámetros!$B$8,"&gt;="&amp;Listas!F1233),
'Selección días no hábiles'!A:A,
IF(OR(G1233=0,G1233="",G1233&gt;=Parámetros!$D$8),"&lt;="&amp;Parámetros!$D$8,"&lt;="&amp;Listas!G1233),
'Selección días no hábiles'!C:C,"X"),0)</f>
        <v>1</v>
      </c>
    </row>
    <row r="1234" spans="1:11">
      <c r="A1234" s="23"/>
      <c r="B1234" s="152">
        <v>27745238</v>
      </c>
      <c r="C1234" s="153" t="s">
        <v>1307</v>
      </c>
      <c r="D1234" s="153" t="s">
        <v>2327</v>
      </c>
      <c r="E1234" s="154" t="s">
        <v>223</v>
      </c>
      <c r="F1234" s="146">
        <v>0</v>
      </c>
      <c r="G1234" s="146">
        <v>0</v>
      </c>
      <c r="H1234" s="113">
        <f>+IF(AND(OR(F1234="",F1234=0),OR(G1234="",G1234=0)),1,IF(AND(OR(F1234&lt;=Parámetros!$B$5,F1234=0,F1234=""),OR(G1234&gt;Parámetros!$B$5,G1234="",G1234=0)),1,IF(AND(F1234&gt;Parámetros!$B$5,F1234&lt;=Parámetros!$D$5,OR(Listas!G1234&gt;Parámetros!$B$5,G1234="",G1234=0)),1,0)))</f>
        <v>1</v>
      </c>
      <c r="I1234" s="113">
        <f>+IF(AND(OR(F1234="",F1234=0),OR(G1234="",G1234=0)),1,IF(AND(OR(F1234&lt;=Parámetros!$B$8,F1234=0,F1234=""),OR(G1234&gt;Parámetros!$B$8,G1234="",G1234=0)),1,IF(AND(F1234&gt;Parámetros!$B$8,F1234&lt;=Parámetros!$D$8,OR(Listas!G1234&gt;Parámetros!$B$8,G1234="",G1234=0)),1,0)))</f>
        <v>1</v>
      </c>
      <c r="J1234" s="113">
        <f>IF(H1234=1,
IF(AND(OR(F1234=0,F1234=""),OR(G1234=0,G1234="")),Parámetros!$D$5-Parámetros!$B$5+1,
IF(AND(OR(F1234&lt;=Parámetros!$B$5,F1234=0,F1234=""),OR(G1234&gt;Parámetros!$D$5,G1234="",G1234=0)),Parámetros!$D$5-Parámetros!$B$5+1,
IF(AND(OR(F1234&lt;=Parámetros!$B$5,F1234=0,F1234=""),G1234&lt;=Parámetros!$D$5),IF(OR(G1234="",G1234=0),Parámetros!$D$5-Parámetros!$B$5+1,G1234-Parámetros!$B$5+1),
IF(AND(F1234&gt;Parámetros!$B$5,OR(G1234&gt;Parámetros!$D$5,G1234="",G1234=0)),Parámetros!$D$5-F1234+1,
IF(AND(F1234&gt;Parámetros!$B$5,G1234&lt;=Parámetros!$D$5),G1234-F1234+1))))),0)
-
IF(H1234=1,
COUNTIFS('Selección días no hábiles'!A:A,
IF(OR(F1234=0,F1234="",F1234&lt;Parámetros!$B$5),"&gt;="&amp;Parámetros!$B$5,"&gt;="&amp;Listas!F1234),
'Selección días no hábiles'!A:A,
IF(OR(G1234=0,G1234="",G1234&gt;=Parámetros!$D$5),"&lt;="&amp;Parámetros!$D$5,"&lt;="&amp;Listas!G1234),
'Selección días no hábiles'!C:C,"X"),0)</f>
        <v>43709</v>
      </c>
      <c r="K1234" s="113">
        <f>IF(I1234=1,
IF(AND(OR(F1234=0,F1234=""),OR(G1234=0,G1234="")),Parámetros!$D$8-Parámetros!$B$8+1,
IF(AND(F1234&lt;=Parámetros!$B$8,OR(G1234&gt;Parámetros!$D$8,G1234="",G1234=0)),Parámetros!$D$8-Parámetros!$B$8+1,
IF(AND(F1234&lt;=Parámetros!$B$8,G1234&lt;=Parámetros!$D$8),IF(OR(G1234="",G1234=0),Parámetros!$D$8-Parámetros!$B$8+1,G1234-Parámetros!$B$8+1),
IF(AND(F1234&gt;Parámetros!$B$8,OR(G1234&gt;Parámetros!$D$8,G1234="",G1234=0)),Parámetros!$D$8-F1234+1,
IF(AND(F1234&gt;Parámetros!$B$8,G1234&lt;=Parámetros!$D$8),G1234-F1234+1))))),0)
-
IF(I1234=1,
COUNTIFS('Selección días no hábiles'!A:A,
IF(OR(F1234=0,F1234="",F1234&lt;Parámetros!$B$8),"&gt;="&amp;Parámetros!$B$8,"&gt;="&amp;Listas!F1234),
'Selección días no hábiles'!A:A,
IF(OR(G1234=0,G1234="",G1234&gt;=Parámetros!$D$8),"&lt;="&amp;Parámetros!$D$8,"&lt;="&amp;Listas!G1234),
'Selección días no hábiles'!C:C,"X"),0)</f>
        <v>1</v>
      </c>
    </row>
    <row r="1235" spans="1:11">
      <c r="A1235" s="23"/>
      <c r="B1235" s="152">
        <v>14854814</v>
      </c>
      <c r="C1235" s="153" t="s">
        <v>39</v>
      </c>
      <c r="D1235" s="153" t="s">
        <v>2328</v>
      </c>
      <c r="E1235" s="154" t="s">
        <v>223</v>
      </c>
      <c r="F1235" s="146">
        <v>0</v>
      </c>
      <c r="G1235" s="146">
        <v>0</v>
      </c>
      <c r="H1235" s="113">
        <f>+IF(AND(OR(F1235="",F1235=0),OR(G1235="",G1235=0)),1,IF(AND(OR(F1235&lt;=Parámetros!$B$5,F1235=0,F1235=""),OR(G1235&gt;Parámetros!$B$5,G1235="",G1235=0)),1,IF(AND(F1235&gt;Parámetros!$B$5,F1235&lt;=Parámetros!$D$5,OR(Listas!G1235&gt;Parámetros!$B$5,G1235="",G1235=0)),1,0)))</f>
        <v>1</v>
      </c>
      <c r="I1235" s="113">
        <f>+IF(AND(OR(F1235="",F1235=0),OR(G1235="",G1235=0)),1,IF(AND(OR(F1235&lt;=Parámetros!$B$8,F1235=0,F1235=""),OR(G1235&gt;Parámetros!$B$8,G1235="",G1235=0)),1,IF(AND(F1235&gt;Parámetros!$B$8,F1235&lt;=Parámetros!$D$8,OR(Listas!G1235&gt;Parámetros!$B$8,G1235="",G1235=0)),1,0)))</f>
        <v>1</v>
      </c>
      <c r="J1235" s="113">
        <f>IF(H1235=1,
IF(AND(OR(F1235=0,F1235=""),OR(G1235=0,G1235="")),Parámetros!$D$5-Parámetros!$B$5+1,
IF(AND(OR(F1235&lt;=Parámetros!$B$5,F1235=0,F1235=""),OR(G1235&gt;Parámetros!$D$5,G1235="",G1235=0)),Parámetros!$D$5-Parámetros!$B$5+1,
IF(AND(OR(F1235&lt;=Parámetros!$B$5,F1235=0,F1235=""),G1235&lt;=Parámetros!$D$5),IF(OR(G1235="",G1235=0),Parámetros!$D$5-Parámetros!$B$5+1,G1235-Parámetros!$B$5+1),
IF(AND(F1235&gt;Parámetros!$B$5,OR(G1235&gt;Parámetros!$D$5,G1235="",G1235=0)),Parámetros!$D$5-F1235+1,
IF(AND(F1235&gt;Parámetros!$B$5,G1235&lt;=Parámetros!$D$5),G1235-F1235+1))))),0)
-
IF(H1235=1,
COUNTIFS('Selección días no hábiles'!A:A,
IF(OR(F1235=0,F1235="",F1235&lt;Parámetros!$B$5),"&gt;="&amp;Parámetros!$B$5,"&gt;="&amp;Listas!F1235),
'Selección días no hábiles'!A:A,
IF(OR(G1235=0,G1235="",G1235&gt;=Parámetros!$D$5),"&lt;="&amp;Parámetros!$D$5,"&lt;="&amp;Listas!G1235),
'Selección días no hábiles'!C:C,"X"),0)</f>
        <v>43709</v>
      </c>
      <c r="K1235" s="113">
        <f>IF(I1235=1,
IF(AND(OR(F1235=0,F1235=""),OR(G1235=0,G1235="")),Parámetros!$D$8-Parámetros!$B$8+1,
IF(AND(F1235&lt;=Parámetros!$B$8,OR(G1235&gt;Parámetros!$D$8,G1235="",G1235=0)),Parámetros!$D$8-Parámetros!$B$8+1,
IF(AND(F1235&lt;=Parámetros!$B$8,G1235&lt;=Parámetros!$D$8),IF(OR(G1235="",G1235=0),Parámetros!$D$8-Parámetros!$B$8+1,G1235-Parámetros!$B$8+1),
IF(AND(F1235&gt;Parámetros!$B$8,OR(G1235&gt;Parámetros!$D$8,G1235="",G1235=0)),Parámetros!$D$8-F1235+1,
IF(AND(F1235&gt;Parámetros!$B$8,G1235&lt;=Parámetros!$D$8),G1235-F1235+1))))),0)
-
IF(I1235=1,
COUNTIFS('Selección días no hábiles'!A:A,
IF(OR(F1235=0,F1235="",F1235&lt;Parámetros!$B$8),"&gt;="&amp;Parámetros!$B$8,"&gt;="&amp;Listas!F1235),
'Selección días no hábiles'!A:A,
IF(OR(G1235=0,G1235="",G1235&gt;=Parámetros!$D$8),"&lt;="&amp;Parámetros!$D$8,"&lt;="&amp;Listas!G1235),
'Selección días no hábiles'!C:C,"X"),0)</f>
        <v>1</v>
      </c>
    </row>
    <row r="1236" spans="1:11">
      <c r="A1236" s="23"/>
      <c r="B1236" s="152">
        <v>17222771</v>
      </c>
      <c r="C1236" s="153" t="s">
        <v>39</v>
      </c>
      <c r="D1236" s="153" t="s">
        <v>78</v>
      </c>
      <c r="E1236" s="154" t="s">
        <v>223</v>
      </c>
      <c r="F1236" s="146">
        <v>0</v>
      </c>
      <c r="G1236" s="146">
        <v>0</v>
      </c>
      <c r="H1236" s="113">
        <f>+IF(AND(OR(F1236="",F1236=0),OR(G1236="",G1236=0)),1,IF(AND(OR(F1236&lt;=Parámetros!$B$5,F1236=0,F1236=""),OR(G1236&gt;Parámetros!$B$5,G1236="",G1236=0)),1,IF(AND(F1236&gt;Parámetros!$B$5,F1236&lt;=Parámetros!$D$5,OR(Listas!G1236&gt;Parámetros!$B$5,G1236="",G1236=0)),1,0)))</f>
        <v>1</v>
      </c>
      <c r="I1236" s="113">
        <f>+IF(AND(OR(F1236="",F1236=0),OR(G1236="",G1236=0)),1,IF(AND(OR(F1236&lt;=Parámetros!$B$8,F1236=0,F1236=""),OR(G1236&gt;Parámetros!$B$8,G1236="",G1236=0)),1,IF(AND(F1236&gt;Parámetros!$B$8,F1236&lt;=Parámetros!$D$8,OR(Listas!G1236&gt;Parámetros!$B$8,G1236="",G1236=0)),1,0)))</f>
        <v>1</v>
      </c>
      <c r="J1236" s="113">
        <f>IF(H1236=1,
IF(AND(OR(F1236=0,F1236=""),OR(G1236=0,G1236="")),Parámetros!$D$5-Parámetros!$B$5+1,
IF(AND(OR(F1236&lt;=Parámetros!$B$5,F1236=0,F1236=""),OR(G1236&gt;Parámetros!$D$5,G1236="",G1236=0)),Parámetros!$D$5-Parámetros!$B$5+1,
IF(AND(OR(F1236&lt;=Parámetros!$B$5,F1236=0,F1236=""),G1236&lt;=Parámetros!$D$5),IF(OR(G1236="",G1236=0),Parámetros!$D$5-Parámetros!$B$5+1,G1236-Parámetros!$B$5+1),
IF(AND(F1236&gt;Parámetros!$B$5,OR(G1236&gt;Parámetros!$D$5,G1236="",G1236=0)),Parámetros!$D$5-F1236+1,
IF(AND(F1236&gt;Parámetros!$B$5,G1236&lt;=Parámetros!$D$5),G1236-F1236+1))))),0)
-
IF(H1236=1,
COUNTIFS('Selección días no hábiles'!A:A,
IF(OR(F1236=0,F1236="",F1236&lt;Parámetros!$B$5),"&gt;="&amp;Parámetros!$B$5,"&gt;="&amp;Listas!F1236),
'Selección días no hábiles'!A:A,
IF(OR(G1236=0,G1236="",G1236&gt;=Parámetros!$D$5),"&lt;="&amp;Parámetros!$D$5,"&lt;="&amp;Listas!G1236),
'Selección días no hábiles'!C:C,"X"),0)</f>
        <v>43709</v>
      </c>
      <c r="K1236" s="113">
        <f>IF(I1236=1,
IF(AND(OR(F1236=0,F1236=""),OR(G1236=0,G1236="")),Parámetros!$D$8-Parámetros!$B$8+1,
IF(AND(F1236&lt;=Parámetros!$B$8,OR(G1236&gt;Parámetros!$D$8,G1236="",G1236=0)),Parámetros!$D$8-Parámetros!$B$8+1,
IF(AND(F1236&lt;=Parámetros!$B$8,G1236&lt;=Parámetros!$D$8),IF(OR(G1236="",G1236=0),Parámetros!$D$8-Parámetros!$B$8+1,G1236-Parámetros!$B$8+1),
IF(AND(F1236&gt;Parámetros!$B$8,OR(G1236&gt;Parámetros!$D$8,G1236="",G1236=0)),Parámetros!$D$8-F1236+1,
IF(AND(F1236&gt;Parámetros!$B$8,G1236&lt;=Parámetros!$D$8),G1236-F1236+1))))),0)
-
IF(I1236=1,
COUNTIFS('Selección días no hábiles'!A:A,
IF(OR(F1236=0,F1236="",F1236&lt;Parámetros!$B$8),"&gt;="&amp;Parámetros!$B$8,"&gt;="&amp;Listas!F1236),
'Selección días no hábiles'!A:A,
IF(OR(G1236=0,G1236="",G1236&gt;=Parámetros!$D$8),"&lt;="&amp;Parámetros!$D$8,"&lt;="&amp;Listas!G1236),
'Selección días no hábiles'!C:C,"X"),0)</f>
        <v>1</v>
      </c>
    </row>
    <row r="1237" spans="1:11">
      <c r="A1237" s="23"/>
      <c r="B1237" s="152">
        <v>12215207</v>
      </c>
      <c r="C1237" s="153" t="s">
        <v>637</v>
      </c>
      <c r="D1237" s="153" t="s">
        <v>1801</v>
      </c>
      <c r="E1237" s="154" t="s">
        <v>223</v>
      </c>
      <c r="F1237" s="146">
        <v>0</v>
      </c>
      <c r="G1237" s="146">
        <v>0</v>
      </c>
      <c r="H1237" s="113">
        <f>+IF(AND(OR(F1237="",F1237=0),OR(G1237="",G1237=0)),1,IF(AND(OR(F1237&lt;=Parámetros!$B$5,F1237=0,F1237=""),OR(G1237&gt;Parámetros!$B$5,G1237="",G1237=0)),1,IF(AND(F1237&gt;Parámetros!$B$5,F1237&lt;=Parámetros!$D$5,OR(Listas!G1237&gt;Parámetros!$B$5,G1237="",G1237=0)),1,0)))</f>
        <v>1</v>
      </c>
      <c r="I1237" s="113">
        <f>+IF(AND(OR(F1237="",F1237=0),OR(G1237="",G1237=0)),1,IF(AND(OR(F1237&lt;=Parámetros!$B$8,F1237=0,F1237=""),OR(G1237&gt;Parámetros!$B$8,G1237="",G1237=0)),1,IF(AND(F1237&gt;Parámetros!$B$8,F1237&lt;=Parámetros!$D$8,OR(Listas!G1237&gt;Parámetros!$B$8,G1237="",G1237=0)),1,0)))</f>
        <v>1</v>
      </c>
      <c r="J1237" s="113">
        <f>IF(H1237=1,
IF(AND(OR(F1237=0,F1237=""),OR(G1237=0,G1237="")),Parámetros!$D$5-Parámetros!$B$5+1,
IF(AND(OR(F1237&lt;=Parámetros!$B$5,F1237=0,F1237=""),OR(G1237&gt;Parámetros!$D$5,G1237="",G1237=0)),Parámetros!$D$5-Parámetros!$B$5+1,
IF(AND(OR(F1237&lt;=Parámetros!$B$5,F1237=0,F1237=""),G1237&lt;=Parámetros!$D$5),IF(OR(G1237="",G1237=0),Parámetros!$D$5-Parámetros!$B$5+1,G1237-Parámetros!$B$5+1),
IF(AND(F1237&gt;Parámetros!$B$5,OR(G1237&gt;Parámetros!$D$5,G1237="",G1237=0)),Parámetros!$D$5-F1237+1,
IF(AND(F1237&gt;Parámetros!$B$5,G1237&lt;=Parámetros!$D$5),G1237-F1237+1))))),0)
-
IF(H1237=1,
COUNTIFS('Selección días no hábiles'!A:A,
IF(OR(F1237=0,F1237="",F1237&lt;Parámetros!$B$5),"&gt;="&amp;Parámetros!$B$5,"&gt;="&amp;Listas!F1237),
'Selección días no hábiles'!A:A,
IF(OR(G1237=0,G1237="",G1237&gt;=Parámetros!$D$5),"&lt;="&amp;Parámetros!$D$5,"&lt;="&amp;Listas!G1237),
'Selección días no hábiles'!C:C,"X"),0)</f>
        <v>43709</v>
      </c>
      <c r="K1237" s="113">
        <f>IF(I1237=1,
IF(AND(OR(F1237=0,F1237=""),OR(G1237=0,G1237="")),Parámetros!$D$8-Parámetros!$B$8+1,
IF(AND(F1237&lt;=Parámetros!$B$8,OR(G1237&gt;Parámetros!$D$8,G1237="",G1237=0)),Parámetros!$D$8-Parámetros!$B$8+1,
IF(AND(F1237&lt;=Parámetros!$B$8,G1237&lt;=Parámetros!$D$8),IF(OR(G1237="",G1237=0),Parámetros!$D$8-Parámetros!$B$8+1,G1237-Parámetros!$B$8+1),
IF(AND(F1237&gt;Parámetros!$B$8,OR(G1237&gt;Parámetros!$D$8,G1237="",G1237=0)),Parámetros!$D$8-F1237+1,
IF(AND(F1237&gt;Parámetros!$B$8,G1237&lt;=Parámetros!$D$8),G1237-F1237+1))))),0)
-
IF(I1237=1,
COUNTIFS('Selección días no hábiles'!A:A,
IF(OR(F1237=0,F1237="",F1237&lt;Parámetros!$B$8),"&gt;="&amp;Parámetros!$B$8,"&gt;="&amp;Listas!F1237),
'Selección días no hábiles'!A:A,
IF(OR(G1237=0,G1237="",G1237&gt;=Parámetros!$D$8),"&lt;="&amp;Parámetros!$D$8,"&lt;="&amp;Listas!G1237),
'Selección días no hábiles'!C:C,"X"),0)</f>
        <v>1</v>
      </c>
    </row>
    <row r="1238" spans="1:11">
      <c r="A1238" s="23"/>
      <c r="B1238" s="152">
        <v>33924689</v>
      </c>
      <c r="C1238" s="153" t="s">
        <v>1308</v>
      </c>
      <c r="D1238" s="153" t="s">
        <v>2329</v>
      </c>
      <c r="E1238" s="154" t="s">
        <v>223</v>
      </c>
      <c r="F1238" s="146">
        <v>0</v>
      </c>
      <c r="G1238" s="146">
        <v>0</v>
      </c>
      <c r="H1238" s="113">
        <f>+IF(AND(OR(F1238="",F1238=0),OR(G1238="",G1238=0)),1,IF(AND(OR(F1238&lt;=Parámetros!$B$5,F1238=0,F1238=""),OR(G1238&gt;Parámetros!$B$5,G1238="",G1238=0)),1,IF(AND(F1238&gt;Parámetros!$B$5,F1238&lt;=Parámetros!$D$5,OR(Listas!G1238&gt;Parámetros!$B$5,G1238="",G1238=0)),1,0)))</f>
        <v>1</v>
      </c>
      <c r="I1238" s="113">
        <f>+IF(AND(OR(F1238="",F1238=0),OR(G1238="",G1238=0)),1,IF(AND(OR(F1238&lt;=Parámetros!$B$8,F1238=0,F1238=""),OR(G1238&gt;Parámetros!$B$8,G1238="",G1238=0)),1,IF(AND(F1238&gt;Parámetros!$B$8,F1238&lt;=Parámetros!$D$8,OR(Listas!G1238&gt;Parámetros!$B$8,G1238="",G1238=0)),1,0)))</f>
        <v>1</v>
      </c>
      <c r="J1238" s="113">
        <f>IF(H1238=1,
IF(AND(OR(F1238=0,F1238=""),OR(G1238=0,G1238="")),Parámetros!$D$5-Parámetros!$B$5+1,
IF(AND(OR(F1238&lt;=Parámetros!$B$5,F1238=0,F1238=""),OR(G1238&gt;Parámetros!$D$5,G1238="",G1238=0)),Parámetros!$D$5-Parámetros!$B$5+1,
IF(AND(OR(F1238&lt;=Parámetros!$B$5,F1238=0,F1238=""),G1238&lt;=Parámetros!$D$5),IF(OR(G1238="",G1238=0),Parámetros!$D$5-Parámetros!$B$5+1,G1238-Parámetros!$B$5+1),
IF(AND(F1238&gt;Parámetros!$B$5,OR(G1238&gt;Parámetros!$D$5,G1238="",G1238=0)),Parámetros!$D$5-F1238+1,
IF(AND(F1238&gt;Parámetros!$B$5,G1238&lt;=Parámetros!$D$5),G1238-F1238+1))))),0)
-
IF(H1238=1,
COUNTIFS('Selección días no hábiles'!A:A,
IF(OR(F1238=0,F1238="",F1238&lt;Parámetros!$B$5),"&gt;="&amp;Parámetros!$B$5,"&gt;="&amp;Listas!F1238),
'Selección días no hábiles'!A:A,
IF(OR(G1238=0,G1238="",G1238&gt;=Parámetros!$D$5),"&lt;="&amp;Parámetros!$D$5,"&lt;="&amp;Listas!G1238),
'Selección días no hábiles'!C:C,"X"),0)</f>
        <v>43709</v>
      </c>
      <c r="K1238" s="113">
        <f>IF(I1238=1,
IF(AND(OR(F1238=0,F1238=""),OR(G1238=0,G1238="")),Parámetros!$D$8-Parámetros!$B$8+1,
IF(AND(F1238&lt;=Parámetros!$B$8,OR(G1238&gt;Parámetros!$D$8,G1238="",G1238=0)),Parámetros!$D$8-Parámetros!$B$8+1,
IF(AND(F1238&lt;=Parámetros!$B$8,G1238&lt;=Parámetros!$D$8),IF(OR(G1238="",G1238=0),Parámetros!$D$8-Parámetros!$B$8+1,G1238-Parámetros!$B$8+1),
IF(AND(F1238&gt;Parámetros!$B$8,OR(G1238&gt;Parámetros!$D$8,G1238="",G1238=0)),Parámetros!$D$8-F1238+1,
IF(AND(F1238&gt;Parámetros!$B$8,G1238&lt;=Parámetros!$D$8),G1238-F1238+1))))),0)
-
IF(I1238=1,
COUNTIFS('Selección días no hábiles'!A:A,
IF(OR(F1238=0,F1238="",F1238&lt;Parámetros!$B$8),"&gt;="&amp;Parámetros!$B$8,"&gt;="&amp;Listas!F1238),
'Selección días no hábiles'!A:A,
IF(OR(G1238=0,G1238="",G1238&gt;=Parámetros!$D$8),"&lt;="&amp;Parámetros!$D$8,"&lt;="&amp;Listas!G1238),
'Selección días no hábiles'!C:C,"X"),0)</f>
        <v>1</v>
      </c>
    </row>
    <row r="1239" spans="1:11">
      <c r="A1239" s="23"/>
      <c r="B1239" s="152">
        <v>14113663</v>
      </c>
      <c r="C1239" s="153" t="s">
        <v>1309</v>
      </c>
      <c r="D1239" s="153" t="s">
        <v>2330</v>
      </c>
      <c r="E1239" s="154" t="s">
        <v>223</v>
      </c>
      <c r="F1239" s="146">
        <v>0</v>
      </c>
      <c r="G1239" s="146">
        <v>0</v>
      </c>
      <c r="H1239" s="113">
        <f>+IF(AND(OR(F1239="",F1239=0),OR(G1239="",G1239=0)),1,IF(AND(OR(F1239&lt;=Parámetros!$B$5,F1239=0,F1239=""),OR(G1239&gt;Parámetros!$B$5,G1239="",G1239=0)),1,IF(AND(F1239&gt;Parámetros!$B$5,F1239&lt;=Parámetros!$D$5,OR(Listas!G1239&gt;Parámetros!$B$5,G1239="",G1239=0)),1,0)))</f>
        <v>1</v>
      </c>
      <c r="I1239" s="113">
        <f>+IF(AND(OR(F1239="",F1239=0),OR(G1239="",G1239=0)),1,IF(AND(OR(F1239&lt;=Parámetros!$B$8,F1239=0,F1239=""),OR(G1239&gt;Parámetros!$B$8,G1239="",G1239=0)),1,IF(AND(F1239&gt;Parámetros!$B$8,F1239&lt;=Parámetros!$D$8,OR(Listas!G1239&gt;Parámetros!$B$8,G1239="",G1239=0)),1,0)))</f>
        <v>1</v>
      </c>
      <c r="J1239" s="113">
        <f>IF(H1239=1,
IF(AND(OR(F1239=0,F1239=""),OR(G1239=0,G1239="")),Parámetros!$D$5-Parámetros!$B$5+1,
IF(AND(OR(F1239&lt;=Parámetros!$B$5,F1239=0,F1239=""),OR(G1239&gt;Parámetros!$D$5,G1239="",G1239=0)),Parámetros!$D$5-Parámetros!$B$5+1,
IF(AND(OR(F1239&lt;=Parámetros!$B$5,F1239=0,F1239=""),G1239&lt;=Parámetros!$D$5),IF(OR(G1239="",G1239=0),Parámetros!$D$5-Parámetros!$B$5+1,G1239-Parámetros!$B$5+1),
IF(AND(F1239&gt;Parámetros!$B$5,OR(G1239&gt;Parámetros!$D$5,G1239="",G1239=0)),Parámetros!$D$5-F1239+1,
IF(AND(F1239&gt;Parámetros!$B$5,G1239&lt;=Parámetros!$D$5),G1239-F1239+1))))),0)
-
IF(H1239=1,
COUNTIFS('Selección días no hábiles'!A:A,
IF(OR(F1239=0,F1239="",F1239&lt;Parámetros!$B$5),"&gt;="&amp;Parámetros!$B$5,"&gt;="&amp;Listas!F1239),
'Selección días no hábiles'!A:A,
IF(OR(G1239=0,G1239="",G1239&gt;=Parámetros!$D$5),"&lt;="&amp;Parámetros!$D$5,"&lt;="&amp;Listas!G1239),
'Selección días no hábiles'!C:C,"X"),0)</f>
        <v>43709</v>
      </c>
      <c r="K1239" s="113">
        <f>IF(I1239=1,
IF(AND(OR(F1239=0,F1239=""),OR(G1239=0,G1239="")),Parámetros!$D$8-Parámetros!$B$8+1,
IF(AND(F1239&lt;=Parámetros!$B$8,OR(G1239&gt;Parámetros!$D$8,G1239="",G1239=0)),Parámetros!$D$8-Parámetros!$B$8+1,
IF(AND(F1239&lt;=Parámetros!$B$8,G1239&lt;=Parámetros!$D$8),IF(OR(G1239="",G1239=0),Parámetros!$D$8-Parámetros!$B$8+1,G1239-Parámetros!$B$8+1),
IF(AND(F1239&gt;Parámetros!$B$8,OR(G1239&gt;Parámetros!$D$8,G1239="",G1239=0)),Parámetros!$D$8-F1239+1,
IF(AND(F1239&gt;Parámetros!$B$8,G1239&lt;=Parámetros!$D$8),G1239-F1239+1))))),0)
-
IF(I1239=1,
COUNTIFS('Selección días no hábiles'!A:A,
IF(OR(F1239=0,F1239="",F1239&lt;Parámetros!$B$8),"&gt;="&amp;Parámetros!$B$8,"&gt;="&amp;Listas!F1239),
'Selección días no hábiles'!A:A,
IF(OR(G1239=0,G1239="",G1239&gt;=Parámetros!$D$8),"&lt;="&amp;Parámetros!$D$8,"&lt;="&amp;Listas!G1239),
'Selección días no hábiles'!C:C,"X"),0)</f>
        <v>1</v>
      </c>
    </row>
    <row r="1240" spans="1:11">
      <c r="A1240" s="23"/>
      <c r="B1240" s="152">
        <v>24876719</v>
      </c>
      <c r="C1240" s="153" t="s">
        <v>1310</v>
      </c>
      <c r="D1240" s="153" t="s">
        <v>2331</v>
      </c>
      <c r="E1240" s="154" t="s">
        <v>223</v>
      </c>
      <c r="F1240" s="146">
        <v>0</v>
      </c>
      <c r="G1240" s="146">
        <v>0</v>
      </c>
      <c r="H1240" s="113">
        <f>+IF(AND(OR(F1240="",F1240=0),OR(G1240="",G1240=0)),1,IF(AND(OR(F1240&lt;=Parámetros!$B$5,F1240=0,F1240=""),OR(G1240&gt;Parámetros!$B$5,G1240="",G1240=0)),1,IF(AND(F1240&gt;Parámetros!$B$5,F1240&lt;=Parámetros!$D$5,OR(Listas!G1240&gt;Parámetros!$B$5,G1240="",G1240=0)),1,0)))</f>
        <v>1</v>
      </c>
      <c r="I1240" s="113">
        <f>+IF(AND(OR(F1240="",F1240=0),OR(G1240="",G1240=0)),1,IF(AND(OR(F1240&lt;=Parámetros!$B$8,F1240=0,F1240=""),OR(G1240&gt;Parámetros!$B$8,G1240="",G1240=0)),1,IF(AND(F1240&gt;Parámetros!$B$8,F1240&lt;=Parámetros!$D$8,OR(Listas!G1240&gt;Parámetros!$B$8,G1240="",G1240=0)),1,0)))</f>
        <v>1</v>
      </c>
      <c r="J1240" s="113">
        <f>IF(H1240=1,
IF(AND(OR(F1240=0,F1240=""),OR(G1240=0,G1240="")),Parámetros!$D$5-Parámetros!$B$5+1,
IF(AND(OR(F1240&lt;=Parámetros!$B$5,F1240=0,F1240=""),OR(G1240&gt;Parámetros!$D$5,G1240="",G1240=0)),Parámetros!$D$5-Parámetros!$B$5+1,
IF(AND(OR(F1240&lt;=Parámetros!$B$5,F1240=0,F1240=""),G1240&lt;=Parámetros!$D$5),IF(OR(G1240="",G1240=0),Parámetros!$D$5-Parámetros!$B$5+1,G1240-Parámetros!$B$5+1),
IF(AND(F1240&gt;Parámetros!$B$5,OR(G1240&gt;Parámetros!$D$5,G1240="",G1240=0)),Parámetros!$D$5-F1240+1,
IF(AND(F1240&gt;Parámetros!$B$5,G1240&lt;=Parámetros!$D$5),G1240-F1240+1))))),0)
-
IF(H1240=1,
COUNTIFS('Selección días no hábiles'!A:A,
IF(OR(F1240=0,F1240="",F1240&lt;Parámetros!$B$5),"&gt;="&amp;Parámetros!$B$5,"&gt;="&amp;Listas!F1240),
'Selección días no hábiles'!A:A,
IF(OR(G1240=0,G1240="",G1240&gt;=Parámetros!$D$5),"&lt;="&amp;Parámetros!$D$5,"&lt;="&amp;Listas!G1240),
'Selección días no hábiles'!C:C,"X"),0)</f>
        <v>43709</v>
      </c>
      <c r="K1240" s="113">
        <f>IF(I1240=1,
IF(AND(OR(F1240=0,F1240=""),OR(G1240=0,G1240="")),Parámetros!$D$8-Parámetros!$B$8+1,
IF(AND(F1240&lt;=Parámetros!$B$8,OR(G1240&gt;Parámetros!$D$8,G1240="",G1240=0)),Parámetros!$D$8-Parámetros!$B$8+1,
IF(AND(F1240&lt;=Parámetros!$B$8,G1240&lt;=Parámetros!$D$8),IF(OR(G1240="",G1240=0),Parámetros!$D$8-Parámetros!$B$8+1,G1240-Parámetros!$B$8+1),
IF(AND(F1240&gt;Parámetros!$B$8,OR(G1240&gt;Parámetros!$D$8,G1240="",G1240=0)),Parámetros!$D$8-F1240+1,
IF(AND(F1240&gt;Parámetros!$B$8,G1240&lt;=Parámetros!$D$8),G1240-F1240+1))))),0)
-
IF(I1240=1,
COUNTIFS('Selección días no hábiles'!A:A,
IF(OR(F1240=0,F1240="",F1240&lt;Parámetros!$B$8),"&gt;="&amp;Parámetros!$B$8,"&gt;="&amp;Listas!F1240),
'Selección días no hábiles'!A:A,
IF(OR(G1240=0,G1240="",G1240&gt;=Parámetros!$D$8),"&lt;="&amp;Parámetros!$D$8,"&lt;="&amp;Listas!G1240),
'Selección días no hábiles'!C:C,"X"),0)</f>
        <v>1</v>
      </c>
    </row>
    <row r="1241" spans="1:11">
      <c r="A1241" s="23"/>
      <c r="B1241" s="152">
        <v>12375383</v>
      </c>
      <c r="C1241" s="153" t="s">
        <v>1311</v>
      </c>
      <c r="D1241" s="153" t="s">
        <v>91</v>
      </c>
      <c r="E1241" s="154" t="s">
        <v>223</v>
      </c>
      <c r="F1241" s="146">
        <v>0</v>
      </c>
      <c r="G1241" s="146">
        <v>0</v>
      </c>
      <c r="H1241" s="113">
        <f>+IF(AND(OR(F1241="",F1241=0),OR(G1241="",G1241=0)),1,IF(AND(OR(F1241&lt;=Parámetros!$B$5,F1241=0,F1241=""),OR(G1241&gt;Parámetros!$B$5,G1241="",G1241=0)),1,IF(AND(F1241&gt;Parámetros!$B$5,F1241&lt;=Parámetros!$D$5,OR(Listas!G1241&gt;Parámetros!$B$5,G1241="",G1241=0)),1,0)))</f>
        <v>1</v>
      </c>
      <c r="I1241" s="113">
        <f>+IF(AND(OR(F1241="",F1241=0),OR(G1241="",G1241=0)),1,IF(AND(OR(F1241&lt;=Parámetros!$B$8,F1241=0,F1241=""),OR(G1241&gt;Parámetros!$B$8,G1241="",G1241=0)),1,IF(AND(F1241&gt;Parámetros!$B$8,F1241&lt;=Parámetros!$D$8,OR(Listas!G1241&gt;Parámetros!$B$8,G1241="",G1241=0)),1,0)))</f>
        <v>1</v>
      </c>
      <c r="J1241" s="113">
        <f>IF(H1241=1,
IF(AND(OR(F1241=0,F1241=""),OR(G1241=0,G1241="")),Parámetros!$D$5-Parámetros!$B$5+1,
IF(AND(OR(F1241&lt;=Parámetros!$B$5,F1241=0,F1241=""),OR(G1241&gt;Parámetros!$D$5,G1241="",G1241=0)),Parámetros!$D$5-Parámetros!$B$5+1,
IF(AND(OR(F1241&lt;=Parámetros!$B$5,F1241=0,F1241=""),G1241&lt;=Parámetros!$D$5),IF(OR(G1241="",G1241=0),Parámetros!$D$5-Parámetros!$B$5+1,G1241-Parámetros!$B$5+1),
IF(AND(F1241&gt;Parámetros!$B$5,OR(G1241&gt;Parámetros!$D$5,G1241="",G1241=0)),Parámetros!$D$5-F1241+1,
IF(AND(F1241&gt;Parámetros!$B$5,G1241&lt;=Parámetros!$D$5),G1241-F1241+1))))),0)
-
IF(H1241=1,
COUNTIFS('Selección días no hábiles'!A:A,
IF(OR(F1241=0,F1241="",F1241&lt;Parámetros!$B$5),"&gt;="&amp;Parámetros!$B$5,"&gt;="&amp;Listas!F1241),
'Selección días no hábiles'!A:A,
IF(OR(G1241=0,G1241="",G1241&gt;=Parámetros!$D$5),"&lt;="&amp;Parámetros!$D$5,"&lt;="&amp;Listas!G1241),
'Selección días no hábiles'!C:C,"X"),0)</f>
        <v>43709</v>
      </c>
      <c r="K1241" s="113">
        <f>IF(I1241=1,
IF(AND(OR(F1241=0,F1241=""),OR(G1241=0,G1241="")),Parámetros!$D$8-Parámetros!$B$8+1,
IF(AND(F1241&lt;=Parámetros!$B$8,OR(G1241&gt;Parámetros!$D$8,G1241="",G1241=0)),Parámetros!$D$8-Parámetros!$B$8+1,
IF(AND(F1241&lt;=Parámetros!$B$8,G1241&lt;=Parámetros!$D$8),IF(OR(G1241="",G1241=0),Parámetros!$D$8-Parámetros!$B$8+1,G1241-Parámetros!$B$8+1),
IF(AND(F1241&gt;Parámetros!$B$8,OR(G1241&gt;Parámetros!$D$8,G1241="",G1241=0)),Parámetros!$D$8-F1241+1,
IF(AND(F1241&gt;Parámetros!$B$8,G1241&lt;=Parámetros!$D$8),G1241-F1241+1))))),0)
-
IF(I1241=1,
COUNTIFS('Selección días no hábiles'!A:A,
IF(OR(F1241=0,F1241="",F1241&lt;Parámetros!$B$8),"&gt;="&amp;Parámetros!$B$8,"&gt;="&amp;Listas!F1241),
'Selección días no hábiles'!A:A,
IF(OR(G1241=0,G1241="",G1241&gt;=Parámetros!$D$8),"&lt;="&amp;Parámetros!$D$8,"&lt;="&amp;Listas!G1241),
'Selección días no hábiles'!C:C,"X"),0)</f>
        <v>1</v>
      </c>
    </row>
    <row r="1242" spans="1:11">
      <c r="A1242" s="23"/>
      <c r="B1242" s="152">
        <v>11511388</v>
      </c>
      <c r="C1242" s="153" t="s">
        <v>982</v>
      </c>
      <c r="D1242" s="153" t="s">
        <v>2332</v>
      </c>
      <c r="E1242" s="154" t="s">
        <v>223</v>
      </c>
      <c r="F1242" s="146">
        <v>0</v>
      </c>
      <c r="G1242" s="146">
        <v>0</v>
      </c>
      <c r="H1242" s="113">
        <f>+IF(AND(OR(F1242="",F1242=0),OR(G1242="",G1242=0)),1,IF(AND(OR(F1242&lt;=Parámetros!$B$5,F1242=0,F1242=""),OR(G1242&gt;Parámetros!$B$5,G1242="",G1242=0)),1,IF(AND(F1242&gt;Parámetros!$B$5,F1242&lt;=Parámetros!$D$5,OR(Listas!G1242&gt;Parámetros!$B$5,G1242="",G1242=0)),1,0)))</f>
        <v>1</v>
      </c>
      <c r="I1242" s="113">
        <f>+IF(AND(OR(F1242="",F1242=0),OR(G1242="",G1242=0)),1,IF(AND(OR(F1242&lt;=Parámetros!$B$8,F1242=0,F1242=""),OR(G1242&gt;Parámetros!$B$8,G1242="",G1242=0)),1,IF(AND(F1242&gt;Parámetros!$B$8,F1242&lt;=Parámetros!$D$8,OR(Listas!G1242&gt;Parámetros!$B$8,G1242="",G1242=0)),1,0)))</f>
        <v>1</v>
      </c>
      <c r="J1242" s="113">
        <f>IF(H1242=1,
IF(AND(OR(F1242=0,F1242=""),OR(G1242=0,G1242="")),Parámetros!$D$5-Parámetros!$B$5+1,
IF(AND(OR(F1242&lt;=Parámetros!$B$5,F1242=0,F1242=""),OR(G1242&gt;Parámetros!$D$5,G1242="",G1242=0)),Parámetros!$D$5-Parámetros!$B$5+1,
IF(AND(OR(F1242&lt;=Parámetros!$B$5,F1242=0,F1242=""),G1242&lt;=Parámetros!$D$5),IF(OR(G1242="",G1242=0),Parámetros!$D$5-Parámetros!$B$5+1,G1242-Parámetros!$B$5+1),
IF(AND(F1242&gt;Parámetros!$B$5,OR(G1242&gt;Parámetros!$D$5,G1242="",G1242=0)),Parámetros!$D$5-F1242+1,
IF(AND(F1242&gt;Parámetros!$B$5,G1242&lt;=Parámetros!$D$5),G1242-F1242+1))))),0)
-
IF(H1242=1,
COUNTIFS('Selección días no hábiles'!A:A,
IF(OR(F1242=0,F1242="",F1242&lt;Parámetros!$B$5),"&gt;="&amp;Parámetros!$B$5,"&gt;="&amp;Listas!F1242),
'Selección días no hábiles'!A:A,
IF(OR(G1242=0,G1242="",G1242&gt;=Parámetros!$D$5),"&lt;="&amp;Parámetros!$D$5,"&lt;="&amp;Listas!G1242),
'Selección días no hábiles'!C:C,"X"),0)</f>
        <v>43709</v>
      </c>
      <c r="K1242" s="113">
        <f>IF(I1242=1,
IF(AND(OR(F1242=0,F1242=""),OR(G1242=0,G1242="")),Parámetros!$D$8-Parámetros!$B$8+1,
IF(AND(F1242&lt;=Parámetros!$B$8,OR(G1242&gt;Parámetros!$D$8,G1242="",G1242=0)),Parámetros!$D$8-Parámetros!$B$8+1,
IF(AND(F1242&lt;=Parámetros!$B$8,G1242&lt;=Parámetros!$D$8),IF(OR(G1242="",G1242=0),Parámetros!$D$8-Parámetros!$B$8+1,G1242-Parámetros!$B$8+1),
IF(AND(F1242&gt;Parámetros!$B$8,OR(G1242&gt;Parámetros!$D$8,G1242="",G1242=0)),Parámetros!$D$8-F1242+1,
IF(AND(F1242&gt;Parámetros!$B$8,G1242&lt;=Parámetros!$D$8),G1242-F1242+1))))),0)
-
IF(I1242=1,
COUNTIFS('Selección días no hábiles'!A:A,
IF(OR(F1242=0,F1242="",F1242&lt;Parámetros!$B$8),"&gt;="&amp;Parámetros!$B$8,"&gt;="&amp;Listas!F1242),
'Selección días no hábiles'!A:A,
IF(OR(G1242=0,G1242="",G1242&gt;=Parámetros!$D$8),"&lt;="&amp;Parámetros!$D$8,"&lt;="&amp;Listas!G1242),
'Selección días no hábiles'!C:C,"X"),0)</f>
        <v>1</v>
      </c>
    </row>
    <row r="1243" spans="1:11">
      <c r="A1243" s="23"/>
      <c r="B1243" s="152">
        <v>11933616</v>
      </c>
      <c r="C1243" s="153" t="s">
        <v>982</v>
      </c>
      <c r="D1243" s="153" t="s">
        <v>2333</v>
      </c>
      <c r="E1243" s="154" t="s">
        <v>223</v>
      </c>
      <c r="F1243" s="146">
        <v>0</v>
      </c>
      <c r="G1243" s="146">
        <v>0</v>
      </c>
      <c r="H1243" s="113">
        <f>+IF(AND(OR(F1243="",F1243=0),OR(G1243="",G1243=0)),1,IF(AND(OR(F1243&lt;=Parámetros!$B$5,F1243=0,F1243=""),OR(G1243&gt;Parámetros!$B$5,G1243="",G1243=0)),1,IF(AND(F1243&gt;Parámetros!$B$5,F1243&lt;=Parámetros!$D$5,OR(Listas!G1243&gt;Parámetros!$B$5,G1243="",G1243=0)),1,0)))</f>
        <v>1</v>
      </c>
      <c r="I1243" s="113">
        <f>+IF(AND(OR(F1243="",F1243=0),OR(G1243="",G1243=0)),1,IF(AND(OR(F1243&lt;=Parámetros!$B$8,F1243=0,F1243=""),OR(G1243&gt;Parámetros!$B$8,G1243="",G1243=0)),1,IF(AND(F1243&gt;Parámetros!$B$8,F1243&lt;=Parámetros!$D$8,OR(Listas!G1243&gt;Parámetros!$B$8,G1243="",G1243=0)),1,0)))</f>
        <v>1</v>
      </c>
      <c r="J1243" s="113">
        <f>IF(H1243=1,
IF(AND(OR(F1243=0,F1243=""),OR(G1243=0,G1243="")),Parámetros!$D$5-Parámetros!$B$5+1,
IF(AND(OR(F1243&lt;=Parámetros!$B$5,F1243=0,F1243=""),OR(G1243&gt;Parámetros!$D$5,G1243="",G1243=0)),Parámetros!$D$5-Parámetros!$B$5+1,
IF(AND(OR(F1243&lt;=Parámetros!$B$5,F1243=0,F1243=""),G1243&lt;=Parámetros!$D$5),IF(OR(G1243="",G1243=0),Parámetros!$D$5-Parámetros!$B$5+1,G1243-Parámetros!$B$5+1),
IF(AND(F1243&gt;Parámetros!$B$5,OR(G1243&gt;Parámetros!$D$5,G1243="",G1243=0)),Parámetros!$D$5-F1243+1,
IF(AND(F1243&gt;Parámetros!$B$5,G1243&lt;=Parámetros!$D$5),G1243-F1243+1))))),0)
-
IF(H1243=1,
COUNTIFS('Selección días no hábiles'!A:A,
IF(OR(F1243=0,F1243="",F1243&lt;Parámetros!$B$5),"&gt;="&amp;Parámetros!$B$5,"&gt;="&amp;Listas!F1243),
'Selección días no hábiles'!A:A,
IF(OR(G1243=0,G1243="",G1243&gt;=Parámetros!$D$5),"&lt;="&amp;Parámetros!$D$5,"&lt;="&amp;Listas!G1243),
'Selección días no hábiles'!C:C,"X"),0)</f>
        <v>43709</v>
      </c>
      <c r="K1243" s="113">
        <f>IF(I1243=1,
IF(AND(OR(F1243=0,F1243=""),OR(G1243=0,G1243="")),Parámetros!$D$8-Parámetros!$B$8+1,
IF(AND(F1243&lt;=Parámetros!$B$8,OR(G1243&gt;Parámetros!$D$8,G1243="",G1243=0)),Parámetros!$D$8-Parámetros!$B$8+1,
IF(AND(F1243&lt;=Parámetros!$B$8,G1243&lt;=Parámetros!$D$8),IF(OR(G1243="",G1243=0),Parámetros!$D$8-Parámetros!$B$8+1,G1243-Parámetros!$B$8+1),
IF(AND(F1243&gt;Parámetros!$B$8,OR(G1243&gt;Parámetros!$D$8,G1243="",G1243=0)),Parámetros!$D$8-F1243+1,
IF(AND(F1243&gt;Parámetros!$B$8,G1243&lt;=Parámetros!$D$8),G1243-F1243+1))))),0)
-
IF(I1243=1,
COUNTIFS('Selección días no hábiles'!A:A,
IF(OR(F1243=0,F1243="",F1243&lt;Parámetros!$B$8),"&gt;="&amp;Parámetros!$B$8,"&gt;="&amp;Listas!F1243),
'Selección días no hábiles'!A:A,
IF(OR(G1243=0,G1243="",G1243&gt;=Parámetros!$D$8),"&lt;="&amp;Parámetros!$D$8,"&lt;="&amp;Listas!G1243),
'Selección días no hábiles'!C:C,"X"),0)</f>
        <v>1</v>
      </c>
    </row>
    <row r="1244" spans="1:11">
      <c r="A1244" s="23"/>
      <c r="B1244" s="152">
        <v>16206515</v>
      </c>
      <c r="C1244" s="153" t="s">
        <v>1312</v>
      </c>
      <c r="D1244" s="153" t="s">
        <v>2334</v>
      </c>
      <c r="E1244" s="154" t="s">
        <v>223</v>
      </c>
      <c r="F1244" s="146">
        <v>0</v>
      </c>
      <c r="G1244" s="146">
        <v>0</v>
      </c>
      <c r="H1244" s="113">
        <f>+IF(AND(OR(F1244="",F1244=0),OR(G1244="",G1244=0)),1,IF(AND(OR(F1244&lt;=Parámetros!$B$5,F1244=0,F1244=""),OR(G1244&gt;Parámetros!$B$5,G1244="",G1244=0)),1,IF(AND(F1244&gt;Parámetros!$B$5,F1244&lt;=Parámetros!$D$5,OR(Listas!G1244&gt;Parámetros!$B$5,G1244="",G1244=0)),1,0)))</f>
        <v>1</v>
      </c>
      <c r="I1244" s="113">
        <f>+IF(AND(OR(F1244="",F1244=0),OR(G1244="",G1244=0)),1,IF(AND(OR(F1244&lt;=Parámetros!$B$8,F1244=0,F1244=""),OR(G1244&gt;Parámetros!$B$8,G1244="",G1244=0)),1,IF(AND(F1244&gt;Parámetros!$B$8,F1244&lt;=Parámetros!$D$8,OR(Listas!G1244&gt;Parámetros!$B$8,G1244="",G1244=0)),1,0)))</f>
        <v>1</v>
      </c>
      <c r="J1244" s="113">
        <f>IF(H1244=1,
IF(AND(OR(F1244=0,F1244=""),OR(G1244=0,G1244="")),Parámetros!$D$5-Parámetros!$B$5+1,
IF(AND(OR(F1244&lt;=Parámetros!$B$5,F1244=0,F1244=""),OR(G1244&gt;Parámetros!$D$5,G1244="",G1244=0)),Parámetros!$D$5-Parámetros!$B$5+1,
IF(AND(OR(F1244&lt;=Parámetros!$B$5,F1244=0,F1244=""),G1244&lt;=Parámetros!$D$5),IF(OR(G1244="",G1244=0),Parámetros!$D$5-Parámetros!$B$5+1,G1244-Parámetros!$B$5+1),
IF(AND(F1244&gt;Parámetros!$B$5,OR(G1244&gt;Parámetros!$D$5,G1244="",G1244=0)),Parámetros!$D$5-F1244+1,
IF(AND(F1244&gt;Parámetros!$B$5,G1244&lt;=Parámetros!$D$5),G1244-F1244+1))))),0)
-
IF(H1244=1,
COUNTIFS('Selección días no hábiles'!A:A,
IF(OR(F1244=0,F1244="",F1244&lt;Parámetros!$B$5),"&gt;="&amp;Parámetros!$B$5,"&gt;="&amp;Listas!F1244),
'Selección días no hábiles'!A:A,
IF(OR(G1244=0,G1244="",G1244&gt;=Parámetros!$D$5),"&lt;="&amp;Parámetros!$D$5,"&lt;="&amp;Listas!G1244),
'Selección días no hábiles'!C:C,"X"),0)</f>
        <v>43709</v>
      </c>
      <c r="K1244" s="113">
        <f>IF(I1244=1,
IF(AND(OR(F1244=0,F1244=""),OR(G1244=0,G1244="")),Parámetros!$D$8-Parámetros!$B$8+1,
IF(AND(F1244&lt;=Parámetros!$B$8,OR(G1244&gt;Parámetros!$D$8,G1244="",G1244=0)),Parámetros!$D$8-Parámetros!$B$8+1,
IF(AND(F1244&lt;=Parámetros!$B$8,G1244&lt;=Parámetros!$D$8),IF(OR(G1244="",G1244=0),Parámetros!$D$8-Parámetros!$B$8+1,G1244-Parámetros!$B$8+1),
IF(AND(F1244&gt;Parámetros!$B$8,OR(G1244&gt;Parámetros!$D$8,G1244="",G1244=0)),Parámetros!$D$8-F1244+1,
IF(AND(F1244&gt;Parámetros!$B$8,G1244&lt;=Parámetros!$D$8),G1244-F1244+1))))),0)
-
IF(I1244=1,
COUNTIFS('Selección días no hábiles'!A:A,
IF(OR(F1244=0,F1244="",F1244&lt;Parámetros!$B$8),"&gt;="&amp;Parámetros!$B$8,"&gt;="&amp;Listas!F1244),
'Selección días no hábiles'!A:A,
IF(OR(G1244=0,G1244="",G1244&gt;=Parámetros!$D$8),"&lt;="&amp;Parámetros!$D$8,"&lt;="&amp;Listas!G1244),
'Selección días no hábiles'!C:C,"X"),0)</f>
        <v>1</v>
      </c>
    </row>
    <row r="1245" spans="1:11">
      <c r="A1245" s="23"/>
      <c r="B1245" s="152">
        <v>16237759</v>
      </c>
      <c r="C1245" s="153" t="s">
        <v>1313</v>
      </c>
      <c r="D1245" s="153" t="s">
        <v>2335</v>
      </c>
      <c r="E1245" s="154" t="s">
        <v>223</v>
      </c>
      <c r="F1245" s="146">
        <v>0</v>
      </c>
      <c r="G1245" s="146">
        <v>0</v>
      </c>
      <c r="H1245" s="113">
        <f>+IF(AND(OR(F1245="",F1245=0),OR(G1245="",G1245=0)),1,IF(AND(OR(F1245&lt;=Parámetros!$B$5,F1245=0,F1245=""),OR(G1245&gt;Parámetros!$B$5,G1245="",G1245=0)),1,IF(AND(F1245&gt;Parámetros!$B$5,F1245&lt;=Parámetros!$D$5,OR(Listas!G1245&gt;Parámetros!$B$5,G1245="",G1245=0)),1,0)))</f>
        <v>1</v>
      </c>
      <c r="I1245" s="113">
        <f>+IF(AND(OR(F1245="",F1245=0),OR(G1245="",G1245=0)),1,IF(AND(OR(F1245&lt;=Parámetros!$B$8,F1245=0,F1245=""),OR(G1245&gt;Parámetros!$B$8,G1245="",G1245=0)),1,IF(AND(F1245&gt;Parámetros!$B$8,F1245&lt;=Parámetros!$D$8,OR(Listas!G1245&gt;Parámetros!$B$8,G1245="",G1245=0)),1,0)))</f>
        <v>1</v>
      </c>
      <c r="J1245" s="113">
        <f>IF(H1245=1,
IF(AND(OR(F1245=0,F1245=""),OR(G1245=0,G1245="")),Parámetros!$D$5-Parámetros!$B$5+1,
IF(AND(OR(F1245&lt;=Parámetros!$B$5,F1245=0,F1245=""),OR(G1245&gt;Parámetros!$D$5,G1245="",G1245=0)),Parámetros!$D$5-Parámetros!$B$5+1,
IF(AND(OR(F1245&lt;=Parámetros!$B$5,F1245=0,F1245=""),G1245&lt;=Parámetros!$D$5),IF(OR(G1245="",G1245=0),Parámetros!$D$5-Parámetros!$B$5+1,G1245-Parámetros!$B$5+1),
IF(AND(F1245&gt;Parámetros!$B$5,OR(G1245&gt;Parámetros!$D$5,G1245="",G1245=0)),Parámetros!$D$5-F1245+1,
IF(AND(F1245&gt;Parámetros!$B$5,G1245&lt;=Parámetros!$D$5),G1245-F1245+1))))),0)
-
IF(H1245=1,
COUNTIFS('Selección días no hábiles'!A:A,
IF(OR(F1245=0,F1245="",F1245&lt;Parámetros!$B$5),"&gt;="&amp;Parámetros!$B$5,"&gt;="&amp;Listas!F1245),
'Selección días no hábiles'!A:A,
IF(OR(G1245=0,G1245="",G1245&gt;=Parámetros!$D$5),"&lt;="&amp;Parámetros!$D$5,"&lt;="&amp;Listas!G1245),
'Selección días no hábiles'!C:C,"X"),0)</f>
        <v>43709</v>
      </c>
      <c r="K1245" s="113">
        <f>IF(I1245=1,
IF(AND(OR(F1245=0,F1245=""),OR(G1245=0,G1245="")),Parámetros!$D$8-Parámetros!$B$8+1,
IF(AND(F1245&lt;=Parámetros!$B$8,OR(G1245&gt;Parámetros!$D$8,G1245="",G1245=0)),Parámetros!$D$8-Parámetros!$B$8+1,
IF(AND(F1245&lt;=Parámetros!$B$8,G1245&lt;=Parámetros!$D$8),IF(OR(G1245="",G1245=0),Parámetros!$D$8-Parámetros!$B$8+1,G1245-Parámetros!$B$8+1),
IF(AND(F1245&gt;Parámetros!$B$8,OR(G1245&gt;Parámetros!$D$8,G1245="",G1245=0)),Parámetros!$D$8-F1245+1,
IF(AND(F1245&gt;Parámetros!$B$8,G1245&lt;=Parámetros!$D$8),G1245-F1245+1))))),0)
-
IF(I1245=1,
COUNTIFS('Selección días no hábiles'!A:A,
IF(OR(F1245=0,F1245="",F1245&lt;Parámetros!$B$8),"&gt;="&amp;Parámetros!$B$8,"&gt;="&amp;Listas!F1245),
'Selección días no hábiles'!A:A,
IF(OR(G1245=0,G1245="",G1245&gt;=Parámetros!$D$8),"&lt;="&amp;Parámetros!$D$8,"&lt;="&amp;Listas!G1245),
'Selección días no hábiles'!C:C,"X"),0)</f>
        <v>1</v>
      </c>
    </row>
    <row r="1246" spans="1:11">
      <c r="A1246" s="23"/>
      <c r="B1246" s="152">
        <v>18563237</v>
      </c>
      <c r="C1246" s="153" t="s">
        <v>1313</v>
      </c>
      <c r="D1246" s="153" t="s">
        <v>2336</v>
      </c>
      <c r="E1246" s="154" t="s">
        <v>223</v>
      </c>
      <c r="F1246" s="146">
        <v>0</v>
      </c>
      <c r="G1246" s="146">
        <v>0</v>
      </c>
      <c r="H1246" s="113">
        <f>+IF(AND(OR(F1246="",F1246=0),OR(G1246="",G1246=0)),1,IF(AND(OR(F1246&lt;=Parámetros!$B$5,F1246=0,F1246=""),OR(G1246&gt;Parámetros!$B$5,G1246="",G1246=0)),1,IF(AND(F1246&gt;Parámetros!$B$5,F1246&lt;=Parámetros!$D$5,OR(Listas!G1246&gt;Parámetros!$B$5,G1246="",G1246=0)),1,0)))</f>
        <v>1</v>
      </c>
      <c r="I1246" s="113">
        <f>+IF(AND(OR(F1246="",F1246=0),OR(G1246="",G1246=0)),1,IF(AND(OR(F1246&lt;=Parámetros!$B$8,F1246=0,F1246=""),OR(G1246&gt;Parámetros!$B$8,G1246="",G1246=0)),1,IF(AND(F1246&gt;Parámetros!$B$8,F1246&lt;=Parámetros!$D$8,OR(Listas!G1246&gt;Parámetros!$B$8,G1246="",G1246=0)),1,0)))</f>
        <v>1</v>
      </c>
      <c r="J1246" s="113">
        <f>IF(H1246=1,
IF(AND(OR(F1246=0,F1246=""),OR(G1246=0,G1246="")),Parámetros!$D$5-Parámetros!$B$5+1,
IF(AND(OR(F1246&lt;=Parámetros!$B$5,F1246=0,F1246=""),OR(G1246&gt;Parámetros!$D$5,G1246="",G1246=0)),Parámetros!$D$5-Parámetros!$B$5+1,
IF(AND(OR(F1246&lt;=Parámetros!$B$5,F1246=0,F1246=""),G1246&lt;=Parámetros!$D$5),IF(OR(G1246="",G1246=0),Parámetros!$D$5-Parámetros!$B$5+1,G1246-Parámetros!$B$5+1),
IF(AND(F1246&gt;Parámetros!$B$5,OR(G1246&gt;Parámetros!$D$5,G1246="",G1246=0)),Parámetros!$D$5-F1246+1,
IF(AND(F1246&gt;Parámetros!$B$5,G1246&lt;=Parámetros!$D$5),G1246-F1246+1))))),0)
-
IF(H1246=1,
COUNTIFS('Selección días no hábiles'!A:A,
IF(OR(F1246=0,F1246="",F1246&lt;Parámetros!$B$5),"&gt;="&amp;Parámetros!$B$5,"&gt;="&amp;Listas!F1246),
'Selección días no hábiles'!A:A,
IF(OR(G1246=0,G1246="",G1246&gt;=Parámetros!$D$5),"&lt;="&amp;Parámetros!$D$5,"&lt;="&amp;Listas!G1246),
'Selección días no hábiles'!C:C,"X"),0)</f>
        <v>43709</v>
      </c>
      <c r="K1246" s="113">
        <f>IF(I1246=1,
IF(AND(OR(F1246=0,F1246=""),OR(G1246=0,G1246="")),Parámetros!$D$8-Parámetros!$B$8+1,
IF(AND(F1246&lt;=Parámetros!$B$8,OR(G1246&gt;Parámetros!$D$8,G1246="",G1246=0)),Parámetros!$D$8-Parámetros!$B$8+1,
IF(AND(F1246&lt;=Parámetros!$B$8,G1246&lt;=Parámetros!$D$8),IF(OR(G1246="",G1246=0),Parámetros!$D$8-Parámetros!$B$8+1,G1246-Parámetros!$B$8+1),
IF(AND(F1246&gt;Parámetros!$B$8,OR(G1246&gt;Parámetros!$D$8,G1246="",G1246=0)),Parámetros!$D$8-F1246+1,
IF(AND(F1246&gt;Parámetros!$B$8,G1246&lt;=Parámetros!$D$8),G1246-F1246+1))))),0)
-
IF(I1246=1,
COUNTIFS('Selección días no hábiles'!A:A,
IF(OR(F1246=0,F1246="",F1246&lt;Parámetros!$B$8),"&gt;="&amp;Parámetros!$B$8,"&gt;="&amp;Listas!F1246),
'Selección días no hábiles'!A:A,
IF(OR(G1246=0,G1246="",G1246&gt;=Parámetros!$D$8),"&lt;="&amp;Parámetros!$D$8,"&lt;="&amp;Listas!G1246),
'Selección días no hábiles'!C:C,"X"),0)</f>
        <v>1</v>
      </c>
    </row>
    <row r="1247" spans="1:11">
      <c r="A1247" s="23"/>
      <c r="B1247" s="152">
        <v>10714763</v>
      </c>
      <c r="C1247" s="153" t="s">
        <v>1314</v>
      </c>
      <c r="D1247" s="153" t="s">
        <v>2337</v>
      </c>
      <c r="E1247" s="154" t="s">
        <v>223</v>
      </c>
      <c r="F1247" s="146">
        <v>0</v>
      </c>
      <c r="G1247" s="146">
        <v>0</v>
      </c>
      <c r="H1247" s="113">
        <f>+IF(AND(OR(F1247="",F1247=0),OR(G1247="",G1247=0)),1,IF(AND(OR(F1247&lt;=Parámetros!$B$5,F1247=0,F1247=""),OR(G1247&gt;Parámetros!$B$5,G1247="",G1247=0)),1,IF(AND(F1247&gt;Parámetros!$B$5,F1247&lt;=Parámetros!$D$5,OR(Listas!G1247&gt;Parámetros!$B$5,G1247="",G1247=0)),1,0)))</f>
        <v>1</v>
      </c>
      <c r="I1247" s="113">
        <f>+IF(AND(OR(F1247="",F1247=0),OR(G1247="",G1247=0)),1,IF(AND(OR(F1247&lt;=Parámetros!$B$8,F1247=0,F1247=""),OR(G1247&gt;Parámetros!$B$8,G1247="",G1247=0)),1,IF(AND(F1247&gt;Parámetros!$B$8,F1247&lt;=Parámetros!$D$8,OR(Listas!G1247&gt;Parámetros!$B$8,G1247="",G1247=0)),1,0)))</f>
        <v>1</v>
      </c>
      <c r="J1247" s="113">
        <f>IF(H1247=1,
IF(AND(OR(F1247=0,F1247=""),OR(G1247=0,G1247="")),Parámetros!$D$5-Parámetros!$B$5+1,
IF(AND(OR(F1247&lt;=Parámetros!$B$5,F1247=0,F1247=""),OR(G1247&gt;Parámetros!$D$5,G1247="",G1247=0)),Parámetros!$D$5-Parámetros!$B$5+1,
IF(AND(OR(F1247&lt;=Parámetros!$B$5,F1247=0,F1247=""),G1247&lt;=Parámetros!$D$5),IF(OR(G1247="",G1247=0),Parámetros!$D$5-Parámetros!$B$5+1,G1247-Parámetros!$B$5+1),
IF(AND(F1247&gt;Parámetros!$B$5,OR(G1247&gt;Parámetros!$D$5,G1247="",G1247=0)),Parámetros!$D$5-F1247+1,
IF(AND(F1247&gt;Parámetros!$B$5,G1247&lt;=Parámetros!$D$5),G1247-F1247+1))))),0)
-
IF(H1247=1,
COUNTIFS('Selección días no hábiles'!A:A,
IF(OR(F1247=0,F1247="",F1247&lt;Parámetros!$B$5),"&gt;="&amp;Parámetros!$B$5,"&gt;="&amp;Listas!F1247),
'Selección días no hábiles'!A:A,
IF(OR(G1247=0,G1247="",G1247&gt;=Parámetros!$D$5),"&lt;="&amp;Parámetros!$D$5,"&lt;="&amp;Listas!G1247),
'Selección días no hábiles'!C:C,"X"),0)</f>
        <v>43709</v>
      </c>
      <c r="K1247" s="113">
        <f>IF(I1247=1,
IF(AND(OR(F1247=0,F1247=""),OR(G1247=0,G1247="")),Parámetros!$D$8-Parámetros!$B$8+1,
IF(AND(F1247&lt;=Parámetros!$B$8,OR(G1247&gt;Parámetros!$D$8,G1247="",G1247=0)),Parámetros!$D$8-Parámetros!$B$8+1,
IF(AND(F1247&lt;=Parámetros!$B$8,G1247&lt;=Parámetros!$D$8),IF(OR(G1247="",G1247=0),Parámetros!$D$8-Parámetros!$B$8+1,G1247-Parámetros!$B$8+1),
IF(AND(F1247&gt;Parámetros!$B$8,OR(G1247&gt;Parámetros!$D$8,G1247="",G1247=0)),Parámetros!$D$8-F1247+1,
IF(AND(F1247&gt;Parámetros!$B$8,G1247&lt;=Parámetros!$D$8),G1247-F1247+1))))),0)
-
IF(I1247=1,
COUNTIFS('Selección días no hábiles'!A:A,
IF(OR(F1247=0,F1247="",F1247&lt;Parámetros!$B$8),"&gt;="&amp;Parámetros!$B$8,"&gt;="&amp;Listas!F1247),
'Selección días no hábiles'!A:A,
IF(OR(G1247=0,G1247="",G1247&gt;=Parámetros!$D$8),"&lt;="&amp;Parámetros!$D$8,"&lt;="&amp;Listas!G1247),
'Selección días no hábiles'!C:C,"X"),0)</f>
        <v>1</v>
      </c>
    </row>
    <row r="1248" spans="1:11">
      <c r="A1248" s="23"/>
      <c r="B1248" s="152">
        <v>13333816</v>
      </c>
      <c r="C1248" s="153" t="s">
        <v>1315</v>
      </c>
      <c r="D1248" s="153" t="s">
        <v>2338</v>
      </c>
      <c r="E1248" s="154" t="s">
        <v>223</v>
      </c>
      <c r="F1248" s="146">
        <v>0</v>
      </c>
      <c r="G1248" s="146">
        <v>0</v>
      </c>
      <c r="H1248" s="113">
        <f>+IF(AND(OR(F1248="",F1248=0),OR(G1248="",G1248=0)),1,IF(AND(OR(F1248&lt;=Parámetros!$B$5,F1248=0,F1248=""),OR(G1248&gt;Parámetros!$B$5,G1248="",G1248=0)),1,IF(AND(F1248&gt;Parámetros!$B$5,F1248&lt;=Parámetros!$D$5,OR(Listas!G1248&gt;Parámetros!$B$5,G1248="",G1248=0)),1,0)))</f>
        <v>1</v>
      </c>
      <c r="I1248" s="113">
        <f>+IF(AND(OR(F1248="",F1248=0),OR(G1248="",G1248=0)),1,IF(AND(OR(F1248&lt;=Parámetros!$B$8,F1248=0,F1248=""),OR(G1248&gt;Parámetros!$B$8,G1248="",G1248=0)),1,IF(AND(F1248&gt;Parámetros!$B$8,F1248&lt;=Parámetros!$D$8,OR(Listas!G1248&gt;Parámetros!$B$8,G1248="",G1248=0)),1,0)))</f>
        <v>1</v>
      </c>
      <c r="J1248" s="113">
        <f>IF(H1248=1,
IF(AND(OR(F1248=0,F1248=""),OR(G1248=0,G1248="")),Parámetros!$D$5-Parámetros!$B$5+1,
IF(AND(OR(F1248&lt;=Parámetros!$B$5,F1248=0,F1248=""),OR(G1248&gt;Parámetros!$D$5,G1248="",G1248=0)),Parámetros!$D$5-Parámetros!$B$5+1,
IF(AND(OR(F1248&lt;=Parámetros!$B$5,F1248=0,F1248=""),G1248&lt;=Parámetros!$D$5),IF(OR(G1248="",G1248=0),Parámetros!$D$5-Parámetros!$B$5+1,G1248-Parámetros!$B$5+1),
IF(AND(F1248&gt;Parámetros!$B$5,OR(G1248&gt;Parámetros!$D$5,G1248="",G1248=0)),Parámetros!$D$5-F1248+1,
IF(AND(F1248&gt;Parámetros!$B$5,G1248&lt;=Parámetros!$D$5),G1248-F1248+1))))),0)
-
IF(H1248=1,
COUNTIFS('Selección días no hábiles'!A:A,
IF(OR(F1248=0,F1248="",F1248&lt;Parámetros!$B$5),"&gt;="&amp;Parámetros!$B$5,"&gt;="&amp;Listas!F1248),
'Selección días no hábiles'!A:A,
IF(OR(G1248=0,G1248="",G1248&gt;=Parámetros!$D$5),"&lt;="&amp;Parámetros!$D$5,"&lt;="&amp;Listas!G1248),
'Selección días no hábiles'!C:C,"X"),0)</f>
        <v>43709</v>
      </c>
      <c r="K1248" s="113">
        <f>IF(I1248=1,
IF(AND(OR(F1248=0,F1248=""),OR(G1248=0,G1248="")),Parámetros!$D$8-Parámetros!$B$8+1,
IF(AND(F1248&lt;=Parámetros!$B$8,OR(G1248&gt;Parámetros!$D$8,G1248="",G1248=0)),Parámetros!$D$8-Parámetros!$B$8+1,
IF(AND(F1248&lt;=Parámetros!$B$8,G1248&lt;=Parámetros!$D$8),IF(OR(G1248="",G1248=0),Parámetros!$D$8-Parámetros!$B$8+1,G1248-Parámetros!$B$8+1),
IF(AND(F1248&gt;Parámetros!$B$8,OR(G1248&gt;Parámetros!$D$8,G1248="",G1248=0)),Parámetros!$D$8-F1248+1,
IF(AND(F1248&gt;Parámetros!$B$8,G1248&lt;=Parámetros!$D$8),G1248-F1248+1))))),0)
-
IF(I1248=1,
COUNTIFS('Selección días no hábiles'!A:A,
IF(OR(F1248=0,F1248="",F1248&lt;Parámetros!$B$8),"&gt;="&amp;Parámetros!$B$8,"&gt;="&amp;Listas!F1248),
'Selección días no hábiles'!A:A,
IF(OR(G1248=0,G1248="",G1248&gt;=Parámetros!$D$8),"&lt;="&amp;Parámetros!$D$8,"&lt;="&amp;Listas!G1248),
'Selección días no hábiles'!C:C,"X"),0)</f>
        <v>1</v>
      </c>
    </row>
    <row r="1249" spans="1:11">
      <c r="A1249" s="23"/>
      <c r="B1249" s="152">
        <v>23800003</v>
      </c>
      <c r="C1249" s="153" t="s">
        <v>1316</v>
      </c>
      <c r="D1249" s="153" t="s">
        <v>2339</v>
      </c>
      <c r="E1249" s="154" t="s">
        <v>223</v>
      </c>
      <c r="F1249" s="146">
        <v>0</v>
      </c>
      <c r="G1249" s="146">
        <v>0</v>
      </c>
      <c r="H1249" s="113">
        <f>+IF(AND(OR(F1249="",F1249=0),OR(G1249="",G1249=0)),1,IF(AND(OR(F1249&lt;=Parámetros!$B$5,F1249=0,F1249=""),OR(G1249&gt;Parámetros!$B$5,G1249="",G1249=0)),1,IF(AND(F1249&gt;Parámetros!$B$5,F1249&lt;=Parámetros!$D$5,OR(Listas!G1249&gt;Parámetros!$B$5,G1249="",G1249=0)),1,0)))</f>
        <v>1</v>
      </c>
      <c r="I1249" s="113">
        <f>+IF(AND(OR(F1249="",F1249=0),OR(G1249="",G1249=0)),1,IF(AND(OR(F1249&lt;=Parámetros!$B$8,F1249=0,F1249=""),OR(G1249&gt;Parámetros!$B$8,G1249="",G1249=0)),1,IF(AND(F1249&gt;Parámetros!$B$8,F1249&lt;=Parámetros!$D$8,OR(Listas!G1249&gt;Parámetros!$B$8,G1249="",G1249=0)),1,0)))</f>
        <v>1</v>
      </c>
      <c r="J1249" s="113">
        <f>IF(H1249=1,
IF(AND(OR(F1249=0,F1249=""),OR(G1249=0,G1249="")),Parámetros!$D$5-Parámetros!$B$5+1,
IF(AND(OR(F1249&lt;=Parámetros!$B$5,F1249=0,F1249=""),OR(G1249&gt;Parámetros!$D$5,G1249="",G1249=0)),Parámetros!$D$5-Parámetros!$B$5+1,
IF(AND(OR(F1249&lt;=Parámetros!$B$5,F1249=0,F1249=""),G1249&lt;=Parámetros!$D$5),IF(OR(G1249="",G1249=0),Parámetros!$D$5-Parámetros!$B$5+1,G1249-Parámetros!$B$5+1),
IF(AND(F1249&gt;Parámetros!$B$5,OR(G1249&gt;Parámetros!$D$5,G1249="",G1249=0)),Parámetros!$D$5-F1249+1,
IF(AND(F1249&gt;Parámetros!$B$5,G1249&lt;=Parámetros!$D$5),G1249-F1249+1))))),0)
-
IF(H1249=1,
COUNTIFS('Selección días no hábiles'!A:A,
IF(OR(F1249=0,F1249="",F1249&lt;Parámetros!$B$5),"&gt;="&amp;Parámetros!$B$5,"&gt;="&amp;Listas!F1249),
'Selección días no hábiles'!A:A,
IF(OR(G1249=0,G1249="",G1249&gt;=Parámetros!$D$5),"&lt;="&amp;Parámetros!$D$5,"&lt;="&amp;Listas!G1249),
'Selección días no hábiles'!C:C,"X"),0)</f>
        <v>43709</v>
      </c>
      <c r="K1249" s="113">
        <f>IF(I1249=1,
IF(AND(OR(F1249=0,F1249=""),OR(G1249=0,G1249="")),Parámetros!$D$8-Parámetros!$B$8+1,
IF(AND(F1249&lt;=Parámetros!$B$8,OR(G1249&gt;Parámetros!$D$8,G1249="",G1249=0)),Parámetros!$D$8-Parámetros!$B$8+1,
IF(AND(F1249&lt;=Parámetros!$B$8,G1249&lt;=Parámetros!$D$8),IF(OR(G1249="",G1249=0),Parámetros!$D$8-Parámetros!$B$8+1,G1249-Parámetros!$B$8+1),
IF(AND(F1249&gt;Parámetros!$B$8,OR(G1249&gt;Parámetros!$D$8,G1249="",G1249=0)),Parámetros!$D$8-F1249+1,
IF(AND(F1249&gt;Parámetros!$B$8,G1249&lt;=Parámetros!$D$8),G1249-F1249+1))))),0)
-
IF(I1249=1,
COUNTIFS('Selección días no hábiles'!A:A,
IF(OR(F1249=0,F1249="",F1249&lt;Parámetros!$B$8),"&gt;="&amp;Parámetros!$B$8,"&gt;="&amp;Listas!F1249),
'Selección días no hábiles'!A:A,
IF(OR(G1249=0,G1249="",G1249&gt;=Parámetros!$D$8),"&lt;="&amp;Parámetros!$D$8,"&lt;="&amp;Listas!G1249),
'Selección días no hábiles'!C:C,"X"),0)</f>
        <v>1</v>
      </c>
    </row>
    <row r="1250" spans="1:11">
      <c r="A1250" s="23"/>
      <c r="B1250" s="152">
        <v>12565171</v>
      </c>
      <c r="C1250" s="153" t="s">
        <v>1317</v>
      </c>
      <c r="D1250" s="153" t="s">
        <v>2340</v>
      </c>
      <c r="E1250" s="154" t="s">
        <v>223</v>
      </c>
      <c r="F1250" s="146">
        <v>0</v>
      </c>
      <c r="G1250" s="146">
        <v>0</v>
      </c>
      <c r="H1250" s="113">
        <f>+IF(AND(OR(F1250="",F1250=0),OR(G1250="",G1250=0)),1,IF(AND(OR(F1250&lt;=Parámetros!$B$5,F1250=0,F1250=""),OR(G1250&gt;Parámetros!$B$5,G1250="",G1250=0)),1,IF(AND(F1250&gt;Parámetros!$B$5,F1250&lt;=Parámetros!$D$5,OR(Listas!G1250&gt;Parámetros!$B$5,G1250="",G1250=0)),1,0)))</f>
        <v>1</v>
      </c>
      <c r="I1250" s="113">
        <f>+IF(AND(OR(F1250="",F1250=0),OR(G1250="",G1250=0)),1,IF(AND(OR(F1250&lt;=Parámetros!$B$8,F1250=0,F1250=""),OR(G1250&gt;Parámetros!$B$8,G1250="",G1250=0)),1,IF(AND(F1250&gt;Parámetros!$B$8,F1250&lt;=Parámetros!$D$8,OR(Listas!G1250&gt;Parámetros!$B$8,G1250="",G1250=0)),1,0)))</f>
        <v>1</v>
      </c>
      <c r="J1250" s="113">
        <f>IF(H1250=1,
IF(AND(OR(F1250=0,F1250=""),OR(G1250=0,G1250="")),Parámetros!$D$5-Parámetros!$B$5+1,
IF(AND(OR(F1250&lt;=Parámetros!$B$5,F1250=0,F1250=""),OR(G1250&gt;Parámetros!$D$5,G1250="",G1250=0)),Parámetros!$D$5-Parámetros!$B$5+1,
IF(AND(OR(F1250&lt;=Parámetros!$B$5,F1250=0,F1250=""),G1250&lt;=Parámetros!$D$5),IF(OR(G1250="",G1250=0),Parámetros!$D$5-Parámetros!$B$5+1,G1250-Parámetros!$B$5+1),
IF(AND(F1250&gt;Parámetros!$B$5,OR(G1250&gt;Parámetros!$D$5,G1250="",G1250=0)),Parámetros!$D$5-F1250+1,
IF(AND(F1250&gt;Parámetros!$B$5,G1250&lt;=Parámetros!$D$5),G1250-F1250+1))))),0)
-
IF(H1250=1,
COUNTIFS('Selección días no hábiles'!A:A,
IF(OR(F1250=0,F1250="",F1250&lt;Parámetros!$B$5),"&gt;="&amp;Parámetros!$B$5,"&gt;="&amp;Listas!F1250),
'Selección días no hábiles'!A:A,
IF(OR(G1250=0,G1250="",G1250&gt;=Parámetros!$D$5),"&lt;="&amp;Parámetros!$D$5,"&lt;="&amp;Listas!G1250),
'Selección días no hábiles'!C:C,"X"),0)</f>
        <v>43709</v>
      </c>
      <c r="K1250" s="113">
        <f>IF(I1250=1,
IF(AND(OR(F1250=0,F1250=""),OR(G1250=0,G1250="")),Parámetros!$D$8-Parámetros!$B$8+1,
IF(AND(F1250&lt;=Parámetros!$B$8,OR(G1250&gt;Parámetros!$D$8,G1250="",G1250=0)),Parámetros!$D$8-Parámetros!$B$8+1,
IF(AND(F1250&lt;=Parámetros!$B$8,G1250&lt;=Parámetros!$D$8),IF(OR(G1250="",G1250=0),Parámetros!$D$8-Parámetros!$B$8+1,G1250-Parámetros!$B$8+1),
IF(AND(F1250&gt;Parámetros!$B$8,OR(G1250&gt;Parámetros!$D$8,G1250="",G1250=0)),Parámetros!$D$8-F1250+1,
IF(AND(F1250&gt;Parámetros!$B$8,G1250&lt;=Parámetros!$D$8),G1250-F1250+1))))),0)
-
IF(I1250=1,
COUNTIFS('Selección días no hábiles'!A:A,
IF(OR(F1250=0,F1250="",F1250&lt;Parámetros!$B$8),"&gt;="&amp;Parámetros!$B$8,"&gt;="&amp;Listas!F1250),
'Selección días no hábiles'!A:A,
IF(OR(G1250=0,G1250="",G1250&gt;=Parámetros!$D$8),"&lt;="&amp;Parámetros!$D$8,"&lt;="&amp;Listas!G1250),
'Selección días no hábiles'!C:C,"X"),0)</f>
        <v>1</v>
      </c>
    </row>
    <row r="1251" spans="1:11">
      <c r="A1251" s="23"/>
      <c r="B1251" s="152">
        <v>11316179</v>
      </c>
      <c r="C1251" s="153" t="s">
        <v>1318</v>
      </c>
      <c r="D1251" s="153" t="s">
        <v>2341</v>
      </c>
      <c r="E1251" s="154" t="s">
        <v>223</v>
      </c>
      <c r="F1251" s="146">
        <v>0</v>
      </c>
      <c r="G1251" s="146">
        <v>0</v>
      </c>
      <c r="H1251" s="113">
        <f>+IF(AND(OR(F1251="",F1251=0),OR(G1251="",G1251=0)),1,IF(AND(OR(F1251&lt;=Parámetros!$B$5,F1251=0,F1251=""),OR(G1251&gt;Parámetros!$B$5,G1251="",G1251=0)),1,IF(AND(F1251&gt;Parámetros!$B$5,F1251&lt;=Parámetros!$D$5,OR(Listas!G1251&gt;Parámetros!$B$5,G1251="",G1251=0)),1,0)))</f>
        <v>1</v>
      </c>
      <c r="I1251" s="113">
        <f>+IF(AND(OR(F1251="",F1251=0),OR(G1251="",G1251=0)),1,IF(AND(OR(F1251&lt;=Parámetros!$B$8,F1251=0,F1251=""),OR(G1251&gt;Parámetros!$B$8,G1251="",G1251=0)),1,IF(AND(F1251&gt;Parámetros!$B$8,F1251&lt;=Parámetros!$D$8,OR(Listas!G1251&gt;Parámetros!$B$8,G1251="",G1251=0)),1,0)))</f>
        <v>1</v>
      </c>
      <c r="J1251" s="113">
        <f>IF(H1251=1,
IF(AND(OR(F1251=0,F1251=""),OR(G1251=0,G1251="")),Parámetros!$D$5-Parámetros!$B$5+1,
IF(AND(OR(F1251&lt;=Parámetros!$B$5,F1251=0,F1251=""),OR(G1251&gt;Parámetros!$D$5,G1251="",G1251=0)),Parámetros!$D$5-Parámetros!$B$5+1,
IF(AND(OR(F1251&lt;=Parámetros!$B$5,F1251=0,F1251=""),G1251&lt;=Parámetros!$D$5),IF(OR(G1251="",G1251=0),Parámetros!$D$5-Parámetros!$B$5+1,G1251-Parámetros!$B$5+1),
IF(AND(F1251&gt;Parámetros!$B$5,OR(G1251&gt;Parámetros!$D$5,G1251="",G1251=0)),Parámetros!$D$5-F1251+1,
IF(AND(F1251&gt;Parámetros!$B$5,G1251&lt;=Parámetros!$D$5),G1251-F1251+1))))),0)
-
IF(H1251=1,
COUNTIFS('Selección días no hábiles'!A:A,
IF(OR(F1251=0,F1251="",F1251&lt;Parámetros!$B$5),"&gt;="&amp;Parámetros!$B$5,"&gt;="&amp;Listas!F1251),
'Selección días no hábiles'!A:A,
IF(OR(G1251=0,G1251="",G1251&gt;=Parámetros!$D$5),"&lt;="&amp;Parámetros!$D$5,"&lt;="&amp;Listas!G1251),
'Selección días no hábiles'!C:C,"X"),0)</f>
        <v>43709</v>
      </c>
      <c r="K1251" s="113">
        <f>IF(I1251=1,
IF(AND(OR(F1251=0,F1251=""),OR(G1251=0,G1251="")),Parámetros!$D$8-Parámetros!$B$8+1,
IF(AND(F1251&lt;=Parámetros!$B$8,OR(G1251&gt;Parámetros!$D$8,G1251="",G1251=0)),Parámetros!$D$8-Parámetros!$B$8+1,
IF(AND(F1251&lt;=Parámetros!$B$8,G1251&lt;=Parámetros!$D$8),IF(OR(G1251="",G1251=0),Parámetros!$D$8-Parámetros!$B$8+1,G1251-Parámetros!$B$8+1),
IF(AND(F1251&gt;Parámetros!$B$8,OR(G1251&gt;Parámetros!$D$8,G1251="",G1251=0)),Parámetros!$D$8-F1251+1,
IF(AND(F1251&gt;Parámetros!$B$8,G1251&lt;=Parámetros!$D$8),G1251-F1251+1))))),0)
-
IF(I1251=1,
COUNTIFS('Selección días no hábiles'!A:A,
IF(OR(F1251=0,F1251="",F1251&lt;Parámetros!$B$8),"&gt;="&amp;Parámetros!$B$8,"&gt;="&amp;Listas!F1251),
'Selección días no hábiles'!A:A,
IF(OR(G1251=0,G1251="",G1251&gt;=Parámetros!$D$8),"&lt;="&amp;Parámetros!$D$8,"&lt;="&amp;Listas!G1251),
'Selección días no hábiles'!C:C,"X"),0)</f>
        <v>1</v>
      </c>
    </row>
    <row r="1252" spans="1:11">
      <c r="A1252" s="23"/>
      <c r="B1252" s="152">
        <v>12884725</v>
      </c>
      <c r="C1252" s="153" t="s">
        <v>1319</v>
      </c>
      <c r="D1252" s="153" t="s">
        <v>1870</v>
      </c>
      <c r="E1252" s="154" t="s">
        <v>223</v>
      </c>
      <c r="F1252" s="146">
        <v>0</v>
      </c>
      <c r="G1252" s="146">
        <v>0</v>
      </c>
      <c r="H1252" s="113">
        <f>+IF(AND(OR(F1252="",F1252=0),OR(G1252="",G1252=0)),1,IF(AND(OR(F1252&lt;=Parámetros!$B$5,F1252=0,F1252=""),OR(G1252&gt;Parámetros!$B$5,G1252="",G1252=0)),1,IF(AND(F1252&gt;Parámetros!$B$5,F1252&lt;=Parámetros!$D$5,OR(Listas!G1252&gt;Parámetros!$B$5,G1252="",G1252=0)),1,0)))</f>
        <v>1</v>
      </c>
      <c r="I1252" s="113">
        <f>+IF(AND(OR(F1252="",F1252=0),OR(G1252="",G1252=0)),1,IF(AND(OR(F1252&lt;=Parámetros!$B$8,F1252=0,F1252=""),OR(G1252&gt;Parámetros!$B$8,G1252="",G1252=0)),1,IF(AND(F1252&gt;Parámetros!$B$8,F1252&lt;=Parámetros!$D$8,OR(Listas!G1252&gt;Parámetros!$B$8,G1252="",G1252=0)),1,0)))</f>
        <v>1</v>
      </c>
      <c r="J1252" s="113">
        <f>IF(H1252=1,
IF(AND(OR(F1252=0,F1252=""),OR(G1252=0,G1252="")),Parámetros!$D$5-Parámetros!$B$5+1,
IF(AND(OR(F1252&lt;=Parámetros!$B$5,F1252=0,F1252=""),OR(G1252&gt;Parámetros!$D$5,G1252="",G1252=0)),Parámetros!$D$5-Parámetros!$B$5+1,
IF(AND(OR(F1252&lt;=Parámetros!$B$5,F1252=0,F1252=""),G1252&lt;=Parámetros!$D$5),IF(OR(G1252="",G1252=0),Parámetros!$D$5-Parámetros!$B$5+1,G1252-Parámetros!$B$5+1),
IF(AND(F1252&gt;Parámetros!$B$5,OR(G1252&gt;Parámetros!$D$5,G1252="",G1252=0)),Parámetros!$D$5-F1252+1,
IF(AND(F1252&gt;Parámetros!$B$5,G1252&lt;=Parámetros!$D$5),G1252-F1252+1))))),0)
-
IF(H1252=1,
COUNTIFS('Selección días no hábiles'!A:A,
IF(OR(F1252=0,F1252="",F1252&lt;Parámetros!$B$5),"&gt;="&amp;Parámetros!$B$5,"&gt;="&amp;Listas!F1252),
'Selección días no hábiles'!A:A,
IF(OR(G1252=0,G1252="",G1252&gt;=Parámetros!$D$5),"&lt;="&amp;Parámetros!$D$5,"&lt;="&amp;Listas!G1252),
'Selección días no hábiles'!C:C,"X"),0)</f>
        <v>43709</v>
      </c>
      <c r="K1252" s="113">
        <f>IF(I1252=1,
IF(AND(OR(F1252=0,F1252=""),OR(G1252=0,G1252="")),Parámetros!$D$8-Parámetros!$B$8+1,
IF(AND(F1252&lt;=Parámetros!$B$8,OR(G1252&gt;Parámetros!$D$8,G1252="",G1252=0)),Parámetros!$D$8-Parámetros!$B$8+1,
IF(AND(F1252&lt;=Parámetros!$B$8,G1252&lt;=Parámetros!$D$8),IF(OR(G1252="",G1252=0),Parámetros!$D$8-Parámetros!$B$8+1,G1252-Parámetros!$B$8+1),
IF(AND(F1252&gt;Parámetros!$B$8,OR(G1252&gt;Parámetros!$D$8,G1252="",G1252=0)),Parámetros!$D$8-F1252+1,
IF(AND(F1252&gt;Parámetros!$B$8,G1252&lt;=Parámetros!$D$8),G1252-F1252+1))))),0)
-
IF(I1252=1,
COUNTIFS('Selección días no hábiles'!A:A,
IF(OR(F1252=0,F1252="",F1252&lt;Parámetros!$B$8),"&gt;="&amp;Parámetros!$B$8,"&gt;="&amp;Listas!F1252),
'Selección días no hábiles'!A:A,
IF(OR(G1252=0,G1252="",G1252&gt;=Parámetros!$D$8),"&lt;="&amp;Parámetros!$D$8,"&lt;="&amp;Listas!G1252),
'Selección días no hábiles'!C:C,"X"),0)</f>
        <v>1</v>
      </c>
    </row>
    <row r="1253" spans="1:11">
      <c r="A1253" s="23"/>
      <c r="B1253" s="152">
        <v>17461548</v>
      </c>
      <c r="C1253" s="153" t="s">
        <v>65</v>
      </c>
      <c r="D1253" s="153" t="s">
        <v>84</v>
      </c>
      <c r="E1253" s="154" t="s">
        <v>223</v>
      </c>
      <c r="F1253" s="146">
        <v>0</v>
      </c>
      <c r="G1253" s="146">
        <v>0</v>
      </c>
      <c r="H1253" s="113">
        <f>+IF(AND(OR(F1253="",F1253=0),OR(G1253="",G1253=0)),1,IF(AND(OR(F1253&lt;=Parámetros!$B$5,F1253=0,F1253=""),OR(G1253&gt;Parámetros!$B$5,G1253="",G1253=0)),1,IF(AND(F1253&gt;Parámetros!$B$5,F1253&lt;=Parámetros!$D$5,OR(Listas!G1253&gt;Parámetros!$B$5,G1253="",G1253=0)),1,0)))</f>
        <v>1</v>
      </c>
      <c r="I1253" s="113">
        <f>+IF(AND(OR(F1253="",F1253=0),OR(G1253="",G1253=0)),1,IF(AND(OR(F1253&lt;=Parámetros!$B$8,F1253=0,F1253=""),OR(G1253&gt;Parámetros!$B$8,G1253="",G1253=0)),1,IF(AND(F1253&gt;Parámetros!$B$8,F1253&lt;=Parámetros!$D$8,OR(Listas!G1253&gt;Parámetros!$B$8,G1253="",G1253=0)),1,0)))</f>
        <v>1</v>
      </c>
      <c r="J1253" s="113">
        <f>IF(H1253=1,
IF(AND(OR(F1253=0,F1253=""),OR(G1253=0,G1253="")),Parámetros!$D$5-Parámetros!$B$5+1,
IF(AND(OR(F1253&lt;=Parámetros!$B$5,F1253=0,F1253=""),OR(G1253&gt;Parámetros!$D$5,G1253="",G1253=0)),Parámetros!$D$5-Parámetros!$B$5+1,
IF(AND(OR(F1253&lt;=Parámetros!$B$5,F1253=0,F1253=""),G1253&lt;=Parámetros!$D$5),IF(OR(G1253="",G1253=0),Parámetros!$D$5-Parámetros!$B$5+1,G1253-Parámetros!$B$5+1),
IF(AND(F1253&gt;Parámetros!$B$5,OR(G1253&gt;Parámetros!$D$5,G1253="",G1253=0)),Parámetros!$D$5-F1253+1,
IF(AND(F1253&gt;Parámetros!$B$5,G1253&lt;=Parámetros!$D$5),G1253-F1253+1))))),0)
-
IF(H1253=1,
COUNTIFS('Selección días no hábiles'!A:A,
IF(OR(F1253=0,F1253="",F1253&lt;Parámetros!$B$5),"&gt;="&amp;Parámetros!$B$5,"&gt;="&amp;Listas!F1253),
'Selección días no hábiles'!A:A,
IF(OR(G1253=0,G1253="",G1253&gt;=Parámetros!$D$5),"&lt;="&amp;Parámetros!$D$5,"&lt;="&amp;Listas!G1253),
'Selección días no hábiles'!C:C,"X"),0)</f>
        <v>43709</v>
      </c>
      <c r="K1253" s="113">
        <f>IF(I1253=1,
IF(AND(OR(F1253=0,F1253=""),OR(G1253=0,G1253="")),Parámetros!$D$8-Parámetros!$B$8+1,
IF(AND(F1253&lt;=Parámetros!$B$8,OR(G1253&gt;Parámetros!$D$8,G1253="",G1253=0)),Parámetros!$D$8-Parámetros!$B$8+1,
IF(AND(F1253&lt;=Parámetros!$B$8,G1253&lt;=Parámetros!$D$8),IF(OR(G1253="",G1253=0),Parámetros!$D$8-Parámetros!$B$8+1,G1253-Parámetros!$B$8+1),
IF(AND(F1253&gt;Parámetros!$B$8,OR(G1253&gt;Parámetros!$D$8,G1253="",G1253=0)),Parámetros!$D$8-F1253+1,
IF(AND(F1253&gt;Parámetros!$B$8,G1253&lt;=Parámetros!$D$8),G1253-F1253+1))))),0)
-
IF(I1253=1,
COUNTIFS('Selección días no hábiles'!A:A,
IF(OR(F1253=0,F1253="",F1253&lt;Parámetros!$B$8),"&gt;="&amp;Parámetros!$B$8,"&gt;="&amp;Listas!F1253),
'Selección días no hábiles'!A:A,
IF(OR(G1253=0,G1253="",G1253&gt;=Parámetros!$D$8),"&lt;="&amp;Parámetros!$D$8,"&lt;="&amp;Listas!G1253),
'Selección días no hábiles'!C:C,"X"),0)</f>
        <v>1</v>
      </c>
    </row>
    <row r="1254" spans="1:11">
      <c r="A1254" s="23"/>
      <c r="B1254" s="152">
        <v>12891829</v>
      </c>
      <c r="C1254" s="153" t="s">
        <v>65</v>
      </c>
      <c r="D1254" s="153" t="s">
        <v>2342</v>
      </c>
      <c r="E1254" s="154" t="s">
        <v>223</v>
      </c>
      <c r="F1254" s="146">
        <v>0</v>
      </c>
      <c r="G1254" s="146">
        <v>0</v>
      </c>
      <c r="H1254" s="113">
        <f>+IF(AND(OR(F1254="",F1254=0),OR(G1254="",G1254=0)),1,IF(AND(OR(F1254&lt;=Parámetros!$B$5,F1254=0,F1254=""),OR(G1254&gt;Parámetros!$B$5,G1254="",G1254=0)),1,IF(AND(F1254&gt;Parámetros!$B$5,F1254&lt;=Parámetros!$D$5,OR(Listas!G1254&gt;Parámetros!$B$5,G1254="",G1254=0)),1,0)))</f>
        <v>1</v>
      </c>
      <c r="I1254" s="113">
        <f>+IF(AND(OR(F1254="",F1254=0),OR(G1254="",G1254=0)),1,IF(AND(OR(F1254&lt;=Parámetros!$B$8,F1254=0,F1254=""),OR(G1254&gt;Parámetros!$B$8,G1254="",G1254=0)),1,IF(AND(F1254&gt;Parámetros!$B$8,F1254&lt;=Parámetros!$D$8,OR(Listas!G1254&gt;Parámetros!$B$8,G1254="",G1254=0)),1,0)))</f>
        <v>1</v>
      </c>
      <c r="J1254" s="113">
        <f>IF(H1254=1,
IF(AND(OR(F1254=0,F1254=""),OR(G1254=0,G1254="")),Parámetros!$D$5-Parámetros!$B$5+1,
IF(AND(OR(F1254&lt;=Parámetros!$B$5,F1254=0,F1254=""),OR(G1254&gt;Parámetros!$D$5,G1254="",G1254=0)),Parámetros!$D$5-Parámetros!$B$5+1,
IF(AND(OR(F1254&lt;=Parámetros!$B$5,F1254=0,F1254=""),G1254&lt;=Parámetros!$D$5),IF(OR(G1254="",G1254=0),Parámetros!$D$5-Parámetros!$B$5+1,G1254-Parámetros!$B$5+1),
IF(AND(F1254&gt;Parámetros!$B$5,OR(G1254&gt;Parámetros!$D$5,G1254="",G1254=0)),Parámetros!$D$5-F1254+1,
IF(AND(F1254&gt;Parámetros!$B$5,G1254&lt;=Parámetros!$D$5),G1254-F1254+1))))),0)
-
IF(H1254=1,
COUNTIFS('Selección días no hábiles'!A:A,
IF(OR(F1254=0,F1254="",F1254&lt;Parámetros!$B$5),"&gt;="&amp;Parámetros!$B$5,"&gt;="&amp;Listas!F1254),
'Selección días no hábiles'!A:A,
IF(OR(G1254=0,G1254="",G1254&gt;=Parámetros!$D$5),"&lt;="&amp;Parámetros!$D$5,"&lt;="&amp;Listas!G1254),
'Selección días no hábiles'!C:C,"X"),0)</f>
        <v>43709</v>
      </c>
      <c r="K1254" s="113">
        <f>IF(I1254=1,
IF(AND(OR(F1254=0,F1254=""),OR(G1254=0,G1254="")),Parámetros!$D$8-Parámetros!$B$8+1,
IF(AND(F1254&lt;=Parámetros!$B$8,OR(G1254&gt;Parámetros!$D$8,G1254="",G1254=0)),Parámetros!$D$8-Parámetros!$B$8+1,
IF(AND(F1254&lt;=Parámetros!$B$8,G1254&lt;=Parámetros!$D$8),IF(OR(G1254="",G1254=0),Parámetros!$D$8-Parámetros!$B$8+1,G1254-Parámetros!$B$8+1),
IF(AND(F1254&gt;Parámetros!$B$8,OR(G1254&gt;Parámetros!$D$8,G1254="",G1254=0)),Parámetros!$D$8-F1254+1,
IF(AND(F1254&gt;Parámetros!$B$8,G1254&lt;=Parámetros!$D$8),G1254-F1254+1))))),0)
-
IF(I1254=1,
COUNTIFS('Selección días no hábiles'!A:A,
IF(OR(F1254=0,F1254="",F1254&lt;Parámetros!$B$8),"&gt;="&amp;Parámetros!$B$8,"&gt;="&amp;Listas!F1254),
'Selección días no hábiles'!A:A,
IF(OR(G1254=0,G1254="",G1254&gt;=Parámetros!$D$8),"&lt;="&amp;Parámetros!$D$8,"&lt;="&amp;Listas!G1254),
'Selección días no hábiles'!C:C,"X"),0)</f>
        <v>1</v>
      </c>
    </row>
    <row r="1255" spans="1:11">
      <c r="A1255" s="23"/>
      <c r="B1255" s="152">
        <v>18574227</v>
      </c>
      <c r="C1255" s="153" t="s">
        <v>1320</v>
      </c>
      <c r="D1255" s="153" t="s">
        <v>75</v>
      </c>
      <c r="E1255" s="154" t="s">
        <v>223</v>
      </c>
      <c r="F1255" s="146">
        <v>0</v>
      </c>
      <c r="G1255" s="146">
        <v>0</v>
      </c>
      <c r="H1255" s="113">
        <f>+IF(AND(OR(F1255="",F1255=0),OR(G1255="",G1255=0)),1,IF(AND(OR(F1255&lt;=Parámetros!$B$5,F1255=0,F1255=""),OR(G1255&gt;Parámetros!$B$5,G1255="",G1255=0)),1,IF(AND(F1255&gt;Parámetros!$B$5,F1255&lt;=Parámetros!$D$5,OR(Listas!G1255&gt;Parámetros!$B$5,G1255="",G1255=0)),1,0)))</f>
        <v>1</v>
      </c>
      <c r="I1255" s="113">
        <f>+IF(AND(OR(F1255="",F1255=0),OR(G1255="",G1255=0)),1,IF(AND(OR(F1255&lt;=Parámetros!$B$8,F1255=0,F1255=""),OR(G1255&gt;Parámetros!$B$8,G1255="",G1255=0)),1,IF(AND(F1255&gt;Parámetros!$B$8,F1255&lt;=Parámetros!$D$8,OR(Listas!G1255&gt;Parámetros!$B$8,G1255="",G1255=0)),1,0)))</f>
        <v>1</v>
      </c>
      <c r="J1255" s="113">
        <f>IF(H1255=1,
IF(AND(OR(F1255=0,F1255=""),OR(G1255=0,G1255="")),Parámetros!$D$5-Parámetros!$B$5+1,
IF(AND(OR(F1255&lt;=Parámetros!$B$5,F1255=0,F1255=""),OR(G1255&gt;Parámetros!$D$5,G1255="",G1255=0)),Parámetros!$D$5-Parámetros!$B$5+1,
IF(AND(OR(F1255&lt;=Parámetros!$B$5,F1255=0,F1255=""),G1255&lt;=Parámetros!$D$5),IF(OR(G1255="",G1255=0),Parámetros!$D$5-Parámetros!$B$5+1,G1255-Parámetros!$B$5+1),
IF(AND(F1255&gt;Parámetros!$B$5,OR(G1255&gt;Parámetros!$D$5,G1255="",G1255=0)),Parámetros!$D$5-F1255+1,
IF(AND(F1255&gt;Parámetros!$B$5,G1255&lt;=Parámetros!$D$5),G1255-F1255+1))))),0)
-
IF(H1255=1,
COUNTIFS('Selección días no hábiles'!A:A,
IF(OR(F1255=0,F1255="",F1255&lt;Parámetros!$B$5),"&gt;="&amp;Parámetros!$B$5,"&gt;="&amp;Listas!F1255),
'Selección días no hábiles'!A:A,
IF(OR(G1255=0,G1255="",G1255&gt;=Parámetros!$D$5),"&lt;="&amp;Parámetros!$D$5,"&lt;="&amp;Listas!G1255),
'Selección días no hábiles'!C:C,"X"),0)</f>
        <v>43709</v>
      </c>
      <c r="K1255" s="113">
        <f>IF(I1255=1,
IF(AND(OR(F1255=0,F1255=""),OR(G1255=0,G1255="")),Parámetros!$D$8-Parámetros!$B$8+1,
IF(AND(F1255&lt;=Parámetros!$B$8,OR(G1255&gt;Parámetros!$D$8,G1255="",G1255=0)),Parámetros!$D$8-Parámetros!$B$8+1,
IF(AND(F1255&lt;=Parámetros!$B$8,G1255&lt;=Parámetros!$D$8),IF(OR(G1255="",G1255=0),Parámetros!$D$8-Parámetros!$B$8+1,G1255-Parámetros!$B$8+1),
IF(AND(F1255&gt;Parámetros!$B$8,OR(G1255&gt;Parámetros!$D$8,G1255="",G1255=0)),Parámetros!$D$8-F1255+1,
IF(AND(F1255&gt;Parámetros!$B$8,G1255&lt;=Parámetros!$D$8),G1255-F1255+1))))),0)
-
IF(I1255=1,
COUNTIFS('Selección días no hábiles'!A:A,
IF(OR(F1255=0,F1255="",F1255&lt;Parámetros!$B$8),"&gt;="&amp;Parámetros!$B$8,"&gt;="&amp;Listas!F1255),
'Selección días no hábiles'!A:A,
IF(OR(G1255=0,G1255="",G1255&gt;=Parámetros!$D$8),"&lt;="&amp;Parámetros!$D$8,"&lt;="&amp;Listas!G1255),
'Selección días no hábiles'!C:C,"X"),0)</f>
        <v>1</v>
      </c>
    </row>
    <row r="1256" spans="1:11">
      <c r="A1256" s="23"/>
      <c r="B1256" s="152">
        <v>13043308</v>
      </c>
      <c r="C1256" s="153" t="s">
        <v>559</v>
      </c>
      <c r="D1256" s="153" t="s">
        <v>2343</v>
      </c>
      <c r="E1256" s="154" t="s">
        <v>223</v>
      </c>
      <c r="F1256" s="146">
        <v>0</v>
      </c>
      <c r="G1256" s="146">
        <v>0</v>
      </c>
      <c r="H1256" s="113">
        <f>+IF(AND(OR(F1256="",F1256=0),OR(G1256="",G1256=0)),1,IF(AND(OR(F1256&lt;=Parámetros!$B$5,F1256=0,F1256=""),OR(G1256&gt;Parámetros!$B$5,G1256="",G1256=0)),1,IF(AND(F1256&gt;Parámetros!$B$5,F1256&lt;=Parámetros!$D$5,OR(Listas!G1256&gt;Parámetros!$B$5,G1256="",G1256=0)),1,0)))</f>
        <v>1</v>
      </c>
      <c r="I1256" s="113">
        <f>+IF(AND(OR(F1256="",F1256=0),OR(G1256="",G1256=0)),1,IF(AND(OR(F1256&lt;=Parámetros!$B$8,F1256=0,F1256=""),OR(G1256&gt;Parámetros!$B$8,G1256="",G1256=0)),1,IF(AND(F1256&gt;Parámetros!$B$8,F1256&lt;=Parámetros!$D$8,OR(Listas!G1256&gt;Parámetros!$B$8,G1256="",G1256=0)),1,0)))</f>
        <v>1</v>
      </c>
      <c r="J1256" s="113">
        <f>IF(H1256=1,
IF(AND(OR(F1256=0,F1256=""),OR(G1256=0,G1256="")),Parámetros!$D$5-Parámetros!$B$5+1,
IF(AND(OR(F1256&lt;=Parámetros!$B$5,F1256=0,F1256=""),OR(G1256&gt;Parámetros!$D$5,G1256="",G1256=0)),Parámetros!$D$5-Parámetros!$B$5+1,
IF(AND(OR(F1256&lt;=Parámetros!$B$5,F1256=0,F1256=""),G1256&lt;=Parámetros!$D$5),IF(OR(G1256="",G1256=0),Parámetros!$D$5-Parámetros!$B$5+1,G1256-Parámetros!$B$5+1),
IF(AND(F1256&gt;Parámetros!$B$5,OR(G1256&gt;Parámetros!$D$5,G1256="",G1256=0)),Parámetros!$D$5-F1256+1,
IF(AND(F1256&gt;Parámetros!$B$5,G1256&lt;=Parámetros!$D$5),G1256-F1256+1))))),0)
-
IF(H1256=1,
COUNTIFS('Selección días no hábiles'!A:A,
IF(OR(F1256=0,F1256="",F1256&lt;Parámetros!$B$5),"&gt;="&amp;Parámetros!$B$5,"&gt;="&amp;Listas!F1256),
'Selección días no hábiles'!A:A,
IF(OR(G1256=0,G1256="",G1256&gt;=Parámetros!$D$5),"&lt;="&amp;Parámetros!$D$5,"&lt;="&amp;Listas!G1256),
'Selección días no hábiles'!C:C,"X"),0)</f>
        <v>43709</v>
      </c>
      <c r="K1256" s="113">
        <f>IF(I1256=1,
IF(AND(OR(F1256=0,F1256=""),OR(G1256=0,G1256="")),Parámetros!$D$8-Parámetros!$B$8+1,
IF(AND(F1256&lt;=Parámetros!$B$8,OR(G1256&gt;Parámetros!$D$8,G1256="",G1256=0)),Parámetros!$D$8-Parámetros!$B$8+1,
IF(AND(F1256&lt;=Parámetros!$B$8,G1256&lt;=Parámetros!$D$8),IF(OR(G1256="",G1256=0),Parámetros!$D$8-Parámetros!$B$8+1,G1256-Parámetros!$B$8+1),
IF(AND(F1256&gt;Parámetros!$B$8,OR(G1256&gt;Parámetros!$D$8,G1256="",G1256=0)),Parámetros!$D$8-F1256+1,
IF(AND(F1256&gt;Parámetros!$B$8,G1256&lt;=Parámetros!$D$8),G1256-F1256+1))))),0)
-
IF(I1256=1,
COUNTIFS('Selección días no hábiles'!A:A,
IF(OR(F1256=0,F1256="",F1256&lt;Parámetros!$B$8),"&gt;="&amp;Parámetros!$B$8,"&gt;="&amp;Listas!F1256),
'Selección días no hábiles'!A:A,
IF(OR(G1256=0,G1256="",G1256&gt;=Parámetros!$D$8),"&lt;="&amp;Parámetros!$D$8,"&lt;="&amp;Listas!G1256),
'Selección días no hábiles'!C:C,"X"),0)</f>
        <v>1</v>
      </c>
    </row>
    <row r="1257" spans="1:11">
      <c r="A1257" s="23"/>
      <c r="B1257" s="152">
        <v>23622432</v>
      </c>
      <c r="C1257" s="153" t="s">
        <v>1321</v>
      </c>
      <c r="D1257" s="153" t="s">
        <v>2344</v>
      </c>
      <c r="E1257" s="154" t="s">
        <v>223</v>
      </c>
      <c r="F1257" s="146">
        <v>0</v>
      </c>
      <c r="G1257" s="146">
        <v>0</v>
      </c>
      <c r="H1257" s="113">
        <f>+IF(AND(OR(F1257="",F1257=0),OR(G1257="",G1257=0)),1,IF(AND(OR(F1257&lt;=Parámetros!$B$5,F1257=0,F1257=""),OR(G1257&gt;Parámetros!$B$5,G1257="",G1257=0)),1,IF(AND(F1257&gt;Parámetros!$B$5,F1257&lt;=Parámetros!$D$5,OR(Listas!G1257&gt;Parámetros!$B$5,G1257="",G1257=0)),1,0)))</f>
        <v>1</v>
      </c>
      <c r="I1257" s="113">
        <f>+IF(AND(OR(F1257="",F1257=0),OR(G1257="",G1257=0)),1,IF(AND(OR(F1257&lt;=Parámetros!$B$8,F1257=0,F1257=""),OR(G1257&gt;Parámetros!$B$8,G1257="",G1257=0)),1,IF(AND(F1257&gt;Parámetros!$B$8,F1257&lt;=Parámetros!$D$8,OR(Listas!G1257&gt;Parámetros!$B$8,G1257="",G1257=0)),1,0)))</f>
        <v>1</v>
      </c>
      <c r="J1257" s="113">
        <f>IF(H1257=1,
IF(AND(OR(F1257=0,F1257=""),OR(G1257=0,G1257="")),Parámetros!$D$5-Parámetros!$B$5+1,
IF(AND(OR(F1257&lt;=Parámetros!$B$5,F1257=0,F1257=""),OR(G1257&gt;Parámetros!$D$5,G1257="",G1257=0)),Parámetros!$D$5-Parámetros!$B$5+1,
IF(AND(OR(F1257&lt;=Parámetros!$B$5,F1257=0,F1257=""),G1257&lt;=Parámetros!$D$5),IF(OR(G1257="",G1257=0),Parámetros!$D$5-Parámetros!$B$5+1,G1257-Parámetros!$B$5+1),
IF(AND(F1257&gt;Parámetros!$B$5,OR(G1257&gt;Parámetros!$D$5,G1257="",G1257=0)),Parámetros!$D$5-F1257+1,
IF(AND(F1257&gt;Parámetros!$B$5,G1257&lt;=Parámetros!$D$5),G1257-F1257+1))))),0)
-
IF(H1257=1,
COUNTIFS('Selección días no hábiles'!A:A,
IF(OR(F1257=0,F1257="",F1257&lt;Parámetros!$B$5),"&gt;="&amp;Parámetros!$B$5,"&gt;="&amp;Listas!F1257),
'Selección días no hábiles'!A:A,
IF(OR(G1257=0,G1257="",G1257&gt;=Parámetros!$D$5),"&lt;="&amp;Parámetros!$D$5,"&lt;="&amp;Listas!G1257),
'Selección días no hábiles'!C:C,"X"),0)</f>
        <v>43709</v>
      </c>
      <c r="K1257" s="113">
        <f>IF(I1257=1,
IF(AND(OR(F1257=0,F1257=""),OR(G1257=0,G1257="")),Parámetros!$D$8-Parámetros!$B$8+1,
IF(AND(F1257&lt;=Parámetros!$B$8,OR(G1257&gt;Parámetros!$D$8,G1257="",G1257=0)),Parámetros!$D$8-Parámetros!$B$8+1,
IF(AND(F1257&lt;=Parámetros!$B$8,G1257&lt;=Parámetros!$D$8),IF(OR(G1257="",G1257=0),Parámetros!$D$8-Parámetros!$B$8+1,G1257-Parámetros!$B$8+1),
IF(AND(F1257&gt;Parámetros!$B$8,OR(G1257&gt;Parámetros!$D$8,G1257="",G1257=0)),Parámetros!$D$8-F1257+1,
IF(AND(F1257&gt;Parámetros!$B$8,G1257&lt;=Parámetros!$D$8),G1257-F1257+1))))),0)
-
IF(I1257=1,
COUNTIFS('Selección días no hábiles'!A:A,
IF(OR(F1257=0,F1257="",F1257&lt;Parámetros!$B$8),"&gt;="&amp;Parámetros!$B$8,"&gt;="&amp;Listas!F1257),
'Selección días no hábiles'!A:A,
IF(OR(G1257=0,G1257="",G1257&gt;=Parámetros!$D$8),"&lt;="&amp;Parámetros!$D$8,"&lt;="&amp;Listas!G1257),
'Selección días no hábiles'!C:C,"X"),0)</f>
        <v>1</v>
      </c>
    </row>
    <row r="1258" spans="1:11">
      <c r="A1258" s="23"/>
      <c r="B1258" s="152">
        <v>13894748</v>
      </c>
      <c r="C1258" s="153" t="s">
        <v>44</v>
      </c>
      <c r="D1258" s="153" t="s">
        <v>2345</v>
      </c>
      <c r="E1258" s="154" t="s">
        <v>223</v>
      </c>
      <c r="F1258" s="146">
        <v>0</v>
      </c>
      <c r="G1258" s="146">
        <v>0</v>
      </c>
      <c r="H1258" s="113">
        <f>+IF(AND(OR(F1258="",F1258=0),OR(G1258="",G1258=0)),1,IF(AND(OR(F1258&lt;=Parámetros!$B$5,F1258=0,F1258=""),OR(G1258&gt;Parámetros!$B$5,G1258="",G1258=0)),1,IF(AND(F1258&gt;Parámetros!$B$5,F1258&lt;=Parámetros!$D$5,OR(Listas!G1258&gt;Parámetros!$B$5,G1258="",G1258=0)),1,0)))</f>
        <v>1</v>
      </c>
      <c r="I1258" s="113">
        <f>+IF(AND(OR(F1258="",F1258=0),OR(G1258="",G1258=0)),1,IF(AND(OR(F1258&lt;=Parámetros!$B$8,F1258=0,F1258=""),OR(G1258&gt;Parámetros!$B$8,G1258="",G1258=0)),1,IF(AND(F1258&gt;Parámetros!$B$8,F1258&lt;=Parámetros!$D$8,OR(Listas!G1258&gt;Parámetros!$B$8,G1258="",G1258=0)),1,0)))</f>
        <v>1</v>
      </c>
      <c r="J1258" s="113">
        <f>IF(H1258=1,
IF(AND(OR(F1258=0,F1258=""),OR(G1258=0,G1258="")),Parámetros!$D$5-Parámetros!$B$5+1,
IF(AND(OR(F1258&lt;=Parámetros!$B$5,F1258=0,F1258=""),OR(G1258&gt;Parámetros!$D$5,G1258="",G1258=0)),Parámetros!$D$5-Parámetros!$B$5+1,
IF(AND(OR(F1258&lt;=Parámetros!$B$5,F1258=0,F1258=""),G1258&lt;=Parámetros!$D$5),IF(OR(G1258="",G1258=0),Parámetros!$D$5-Parámetros!$B$5+1,G1258-Parámetros!$B$5+1),
IF(AND(F1258&gt;Parámetros!$B$5,OR(G1258&gt;Parámetros!$D$5,G1258="",G1258=0)),Parámetros!$D$5-F1258+1,
IF(AND(F1258&gt;Parámetros!$B$5,G1258&lt;=Parámetros!$D$5),G1258-F1258+1))))),0)
-
IF(H1258=1,
COUNTIFS('Selección días no hábiles'!A:A,
IF(OR(F1258=0,F1258="",F1258&lt;Parámetros!$B$5),"&gt;="&amp;Parámetros!$B$5,"&gt;="&amp;Listas!F1258),
'Selección días no hábiles'!A:A,
IF(OR(G1258=0,G1258="",G1258&gt;=Parámetros!$D$5),"&lt;="&amp;Parámetros!$D$5,"&lt;="&amp;Listas!G1258),
'Selección días no hábiles'!C:C,"X"),0)</f>
        <v>43709</v>
      </c>
      <c r="K1258" s="113">
        <f>IF(I1258=1,
IF(AND(OR(F1258=0,F1258=""),OR(G1258=0,G1258="")),Parámetros!$D$8-Parámetros!$B$8+1,
IF(AND(F1258&lt;=Parámetros!$B$8,OR(G1258&gt;Parámetros!$D$8,G1258="",G1258=0)),Parámetros!$D$8-Parámetros!$B$8+1,
IF(AND(F1258&lt;=Parámetros!$B$8,G1258&lt;=Parámetros!$D$8),IF(OR(G1258="",G1258=0),Parámetros!$D$8-Parámetros!$B$8+1,G1258-Parámetros!$B$8+1),
IF(AND(F1258&gt;Parámetros!$B$8,OR(G1258&gt;Parámetros!$D$8,G1258="",G1258=0)),Parámetros!$D$8-F1258+1,
IF(AND(F1258&gt;Parámetros!$B$8,G1258&lt;=Parámetros!$D$8),G1258-F1258+1))))),0)
-
IF(I1258=1,
COUNTIFS('Selección días no hábiles'!A:A,
IF(OR(F1258=0,F1258="",F1258&lt;Parámetros!$B$8),"&gt;="&amp;Parámetros!$B$8,"&gt;="&amp;Listas!F1258),
'Selección días no hábiles'!A:A,
IF(OR(G1258=0,G1258="",G1258&gt;=Parámetros!$D$8),"&lt;="&amp;Parámetros!$D$8,"&lt;="&amp;Listas!G1258),
'Selección días no hábiles'!C:C,"X"),0)</f>
        <v>1</v>
      </c>
    </row>
    <row r="1259" spans="1:11">
      <c r="A1259" s="23"/>
      <c r="B1259" s="152">
        <v>21641308</v>
      </c>
      <c r="C1259" s="153" t="s">
        <v>1322</v>
      </c>
      <c r="D1259" s="153" t="s">
        <v>69</v>
      </c>
      <c r="E1259" s="154" t="s">
        <v>223</v>
      </c>
      <c r="F1259" s="146">
        <v>0</v>
      </c>
      <c r="G1259" s="146">
        <v>0</v>
      </c>
      <c r="H1259" s="113">
        <f>+IF(AND(OR(F1259="",F1259=0),OR(G1259="",G1259=0)),1,IF(AND(OR(F1259&lt;=Parámetros!$B$5,F1259=0,F1259=""),OR(G1259&gt;Parámetros!$B$5,G1259="",G1259=0)),1,IF(AND(F1259&gt;Parámetros!$B$5,F1259&lt;=Parámetros!$D$5,OR(Listas!G1259&gt;Parámetros!$B$5,G1259="",G1259=0)),1,0)))</f>
        <v>1</v>
      </c>
      <c r="I1259" s="113">
        <f>+IF(AND(OR(F1259="",F1259=0),OR(G1259="",G1259=0)),1,IF(AND(OR(F1259&lt;=Parámetros!$B$8,F1259=0,F1259=""),OR(G1259&gt;Parámetros!$B$8,G1259="",G1259=0)),1,IF(AND(F1259&gt;Parámetros!$B$8,F1259&lt;=Parámetros!$D$8,OR(Listas!G1259&gt;Parámetros!$B$8,G1259="",G1259=0)),1,0)))</f>
        <v>1</v>
      </c>
      <c r="J1259" s="113">
        <f>IF(H1259=1,
IF(AND(OR(F1259=0,F1259=""),OR(G1259=0,G1259="")),Parámetros!$D$5-Parámetros!$B$5+1,
IF(AND(OR(F1259&lt;=Parámetros!$B$5,F1259=0,F1259=""),OR(G1259&gt;Parámetros!$D$5,G1259="",G1259=0)),Parámetros!$D$5-Parámetros!$B$5+1,
IF(AND(OR(F1259&lt;=Parámetros!$B$5,F1259=0,F1259=""),G1259&lt;=Parámetros!$D$5),IF(OR(G1259="",G1259=0),Parámetros!$D$5-Parámetros!$B$5+1,G1259-Parámetros!$B$5+1),
IF(AND(F1259&gt;Parámetros!$B$5,OR(G1259&gt;Parámetros!$D$5,G1259="",G1259=0)),Parámetros!$D$5-F1259+1,
IF(AND(F1259&gt;Parámetros!$B$5,G1259&lt;=Parámetros!$D$5),G1259-F1259+1))))),0)
-
IF(H1259=1,
COUNTIFS('Selección días no hábiles'!A:A,
IF(OR(F1259=0,F1259="",F1259&lt;Parámetros!$B$5),"&gt;="&amp;Parámetros!$B$5,"&gt;="&amp;Listas!F1259),
'Selección días no hábiles'!A:A,
IF(OR(G1259=0,G1259="",G1259&gt;=Parámetros!$D$5),"&lt;="&amp;Parámetros!$D$5,"&lt;="&amp;Listas!G1259),
'Selección días no hábiles'!C:C,"X"),0)</f>
        <v>43709</v>
      </c>
      <c r="K1259" s="113">
        <f>IF(I1259=1,
IF(AND(OR(F1259=0,F1259=""),OR(G1259=0,G1259="")),Parámetros!$D$8-Parámetros!$B$8+1,
IF(AND(F1259&lt;=Parámetros!$B$8,OR(G1259&gt;Parámetros!$D$8,G1259="",G1259=0)),Parámetros!$D$8-Parámetros!$B$8+1,
IF(AND(F1259&lt;=Parámetros!$B$8,G1259&lt;=Parámetros!$D$8),IF(OR(G1259="",G1259=0),Parámetros!$D$8-Parámetros!$B$8+1,G1259-Parámetros!$B$8+1),
IF(AND(F1259&gt;Parámetros!$B$8,OR(G1259&gt;Parámetros!$D$8,G1259="",G1259=0)),Parámetros!$D$8-F1259+1,
IF(AND(F1259&gt;Parámetros!$B$8,G1259&lt;=Parámetros!$D$8),G1259-F1259+1))))),0)
-
IF(I1259=1,
COUNTIFS('Selección días no hábiles'!A:A,
IF(OR(F1259=0,F1259="",F1259&lt;Parámetros!$B$8),"&gt;="&amp;Parámetros!$B$8,"&gt;="&amp;Listas!F1259),
'Selección días no hábiles'!A:A,
IF(OR(G1259=0,G1259="",G1259&gt;=Parámetros!$D$8),"&lt;="&amp;Parámetros!$D$8,"&lt;="&amp;Listas!G1259),
'Selección días no hábiles'!C:C,"X"),0)</f>
        <v>1</v>
      </c>
    </row>
    <row r="1260" spans="1:11">
      <c r="A1260" s="23"/>
      <c r="B1260" s="152">
        <v>17353590</v>
      </c>
      <c r="C1260" s="153" t="s">
        <v>1219</v>
      </c>
      <c r="D1260" s="153" t="s">
        <v>2346</v>
      </c>
      <c r="E1260" s="154" t="s">
        <v>223</v>
      </c>
      <c r="F1260" s="146">
        <v>0</v>
      </c>
      <c r="G1260" s="146">
        <v>0</v>
      </c>
      <c r="H1260" s="113">
        <f>+IF(AND(OR(F1260="",F1260=0),OR(G1260="",G1260=0)),1,IF(AND(OR(F1260&lt;=Parámetros!$B$5,F1260=0,F1260=""),OR(G1260&gt;Parámetros!$B$5,G1260="",G1260=0)),1,IF(AND(F1260&gt;Parámetros!$B$5,F1260&lt;=Parámetros!$D$5,OR(Listas!G1260&gt;Parámetros!$B$5,G1260="",G1260=0)),1,0)))</f>
        <v>1</v>
      </c>
      <c r="I1260" s="113">
        <f>+IF(AND(OR(F1260="",F1260=0),OR(G1260="",G1260=0)),1,IF(AND(OR(F1260&lt;=Parámetros!$B$8,F1260=0,F1260=""),OR(G1260&gt;Parámetros!$B$8,G1260="",G1260=0)),1,IF(AND(F1260&gt;Parámetros!$B$8,F1260&lt;=Parámetros!$D$8,OR(Listas!G1260&gt;Parámetros!$B$8,G1260="",G1260=0)),1,0)))</f>
        <v>1</v>
      </c>
      <c r="J1260" s="113">
        <f>IF(H1260=1,
IF(AND(OR(F1260=0,F1260=""),OR(G1260=0,G1260="")),Parámetros!$D$5-Parámetros!$B$5+1,
IF(AND(OR(F1260&lt;=Parámetros!$B$5,F1260=0,F1260=""),OR(G1260&gt;Parámetros!$D$5,G1260="",G1260=0)),Parámetros!$D$5-Parámetros!$B$5+1,
IF(AND(OR(F1260&lt;=Parámetros!$B$5,F1260=0,F1260=""),G1260&lt;=Parámetros!$D$5),IF(OR(G1260="",G1260=0),Parámetros!$D$5-Parámetros!$B$5+1,G1260-Parámetros!$B$5+1),
IF(AND(F1260&gt;Parámetros!$B$5,OR(G1260&gt;Parámetros!$D$5,G1260="",G1260=0)),Parámetros!$D$5-F1260+1,
IF(AND(F1260&gt;Parámetros!$B$5,G1260&lt;=Parámetros!$D$5),G1260-F1260+1))))),0)
-
IF(H1260=1,
COUNTIFS('Selección días no hábiles'!A:A,
IF(OR(F1260=0,F1260="",F1260&lt;Parámetros!$B$5),"&gt;="&amp;Parámetros!$B$5,"&gt;="&amp;Listas!F1260),
'Selección días no hábiles'!A:A,
IF(OR(G1260=0,G1260="",G1260&gt;=Parámetros!$D$5),"&lt;="&amp;Parámetros!$D$5,"&lt;="&amp;Listas!G1260),
'Selección días no hábiles'!C:C,"X"),0)</f>
        <v>43709</v>
      </c>
      <c r="K1260" s="113">
        <f>IF(I1260=1,
IF(AND(OR(F1260=0,F1260=""),OR(G1260=0,G1260="")),Parámetros!$D$8-Parámetros!$B$8+1,
IF(AND(F1260&lt;=Parámetros!$B$8,OR(G1260&gt;Parámetros!$D$8,G1260="",G1260=0)),Parámetros!$D$8-Parámetros!$B$8+1,
IF(AND(F1260&lt;=Parámetros!$B$8,G1260&lt;=Parámetros!$D$8),IF(OR(G1260="",G1260=0),Parámetros!$D$8-Parámetros!$B$8+1,G1260-Parámetros!$B$8+1),
IF(AND(F1260&gt;Parámetros!$B$8,OR(G1260&gt;Parámetros!$D$8,G1260="",G1260=0)),Parámetros!$D$8-F1260+1,
IF(AND(F1260&gt;Parámetros!$B$8,G1260&lt;=Parámetros!$D$8),G1260-F1260+1))))),0)
-
IF(I1260=1,
COUNTIFS('Selección días no hábiles'!A:A,
IF(OR(F1260=0,F1260="",F1260&lt;Parámetros!$B$8),"&gt;="&amp;Parámetros!$B$8,"&gt;="&amp;Listas!F1260),
'Selección días no hábiles'!A:A,
IF(OR(G1260=0,G1260="",G1260&gt;=Parámetros!$D$8),"&lt;="&amp;Parámetros!$D$8,"&lt;="&amp;Listas!G1260),
'Selección días no hábiles'!C:C,"X"),0)</f>
        <v>1</v>
      </c>
    </row>
    <row r="1261" spans="1:11">
      <c r="A1261" s="23"/>
      <c r="B1261" s="152">
        <v>11584395</v>
      </c>
      <c r="C1261" s="153" t="s">
        <v>1147</v>
      </c>
      <c r="D1261" s="153" t="s">
        <v>1329</v>
      </c>
      <c r="E1261" s="154" t="s">
        <v>223</v>
      </c>
      <c r="F1261" s="146">
        <v>0</v>
      </c>
      <c r="G1261" s="146">
        <v>0</v>
      </c>
      <c r="H1261" s="113">
        <f>+IF(AND(OR(F1261="",F1261=0),OR(G1261="",G1261=0)),1,IF(AND(OR(F1261&lt;=Parámetros!$B$5,F1261=0,F1261=""),OR(G1261&gt;Parámetros!$B$5,G1261="",G1261=0)),1,IF(AND(F1261&gt;Parámetros!$B$5,F1261&lt;=Parámetros!$D$5,OR(Listas!G1261&gt;Parámetros!$B$5,G1261="",G1261=0)),1,0)))</f>
        <v>1</v>
      </c>
      <c r="I1261" s="113">
        <f>+IF(AND(OR(F1261="",F1261=0),OR(G1261="",G1261=0)),1,IF(AND(OR(F1261&lt;=Parámetros!$B$8,F1261=0,F1261=""),OR(G1261&gt;Parámetros!$B$8,G1261="",G1261=0)),1,IF(AND(F1261&gt;Parámetros!$B$8,F1261&lt;=Parámetros!$D$8,OR(Listas!G1261&gt;Parámetros!$B$8,G1261="",G1261=0)),1,0)))</f>
        <v>1</v>
      </c>
      <c r="J1261" s="113">
        <f>IF(H1261=1,
IF(AND(OR(F1261=0,F1261=""),OR(G1261=0,G1261="")),Parámetros!$D$5-Parámetros!$B$5+1,
IF(AND(OR(F1261&lt;=Parámetros!$B$5,F1261=0,F1261=""),OR(G1261&gt;Parámetros!$D$5,G1261="",G1261=0)),Parámetros!$D$5-Parámetros!$B$5+1,
IF(AND(OR(F1261&lt;=Parámetros!$B$5,F1261=0,F1261=""),G1261&lt;=Parámetros!$D$5),IF(OR(G1261="",G1261=0),Parámetros!$D$5-Parámetros!$B$5+1,G1261-Parámetros!$B$5+1),
IF(AND(F1261&gt;Parámetros!$B$5,OR(G1261&gt;Parámetros!$D$5,G1261="",G1261=0)),Parámetros!$D$5-F1261+1,
IF(AND(F1261&gt;Parámetros!$B$5,G1261&lt;=Parámetros!$D$5),G1261-F1261+1))))),0)
-
IF(H1261=1,
COUNTIFS('Selección días no hábiles'!A:A,
IF(OR(F1261=0,F1261="",F1261&lt;Parámetros!$B$5),"&gt;="&amp;Parámetros!$B$5,"&gt;="&amp;Listas!F1261),
'Selección días no hábiles'!A:A,
IF(OR(G1261=0,G1261="",G1261&gt;=Parámetros!$D$5),"&lt;="&amp;Parámetros!$D$5,"&lt;="&amp;Listas!G1261),
'Selección días no hábiles'!C:C,"X"),0)</f>
        <v>43709</v>
      </c>
      <c r="K1261" s="113">
        <f>IF(I1261=1,
IF(AND(OR(F1261=0,F1261=""),OR(G1261=0,G1261="")),Parámetros!$D$8-Parámetros!$B$8+1,
IF(AND(F1261&lt;=Parámetros!$B$8,OR(G1261&gt;Parámetros!$D$8,G1261="",G1261=0)),Parámetros!$D$8-Parámetros!$B$8+1,
IF(AND(F1261&lt;=Parámetros!$B$8,G1261&lt;=Parámetros!$D$8),IF(OR(G1261="",G1261=0),Parámetros!$D$8-Parámetros!$B$8+1,G1261-Parámetros!$B$8+1),
IF(AND(F1261&gt;Parámetros!$B$8,OR(G1261&gt;Parámetros!$D$8,G1261="",G1261=0)),Parámetros!$D$8-F1261+1,
IF(AND(F1261&gt;Parámetros!$B$8,G1261&lt;=Parámetros!$D$8),G1261-F1261+1))))),0)
-
IF(I1261=1,
COUNTIFS('Selección días no hábiles'!A:A,
IF(OR(F1261=0,F1261="",F1261&lt;Parámetros!$B$8),"&gt;="&amp;Parámetros!$B$8,"&gt;="&amp;Listas!F1261),
'Selección días no hábiles'!A:A,
IF(OR(G1261=0,G1261="",G1261&gt;=Parámetros!$D$8),"&lt;="&amp;Parámetros!$D$8,"&lt;="&amp;Listas!G1261),
'Selección días no hábiles'!C:C,"X"),0)</f>
        <v>1</v>
      </c>
    </row>
    <row r="1262" spans="1:11">
      <c r="A1262" s="23"/>
      <c r="B1262" s="152">
        <v>11500851</v>
      </c>
      <c r="C1262" s="153" t="s">
        <v>1323</v>
      </c>
      <c r="D1262" s="153" t="s">
        <v>2347</v>
      </c>
      <c r="E1262" s="154" t="s">
        <v>223</v>
      </c>
      <c r="F1262" s="146">
        <v>0</v>
      </c>
      <c r="G1262" s="146">
        <v>0</v>
      </c>
      <c r="H1262" s="113">
        <f>+IF(AND(OR(F1262="",F1262=0),OR(G1262="",G1262=0)),1,IF(AND(OR(F1262&lt;=Parámetros!$B$5,F1262=0,F1262=""),OR(G1262&gt;Parámetros!$B$5,G1262="",G1262=0)),1,IF(AND(F1262&gt;Parámetros!$B$5,F1262&lt;=Parámetros!$D$5,OR(Listas!G1262&gt;Parámetros!$B$5,G1262="",G1262=0)),1,0)))</f>
        <v>1</v>
      </c>
      <c r="I1262" s="113">
        <f>+IF(AND(OR(F1262="",F1262=0),OR(G1262="",G1262=0)),1,IF(AND(OR(F1262&lt;=Parámetros!$B$8,F1262=0,F1262=""),OR(G1262&gt;Parámetros!$B$8,G1262="",G1262=0)),1,IF(AND(F1262&gt;Parámetros!$B$8,F1262&lt;=Parámetros!$D$8,OR(Listas!G1262&gt;Parámetros!$B$8,G1262="",G1262=0)),1,0)))</f>
        <v>1</v>
      </c>
      <c r="J1262" s="113">
        <f>IF(H1262=1,
IF(AND(OR(F1262=0,F1262=""),OR(G1262=0,G1262="")),Parámetros!$D$5-Parámetros!$B$5+1,
IF(AND(OR(F1262&lt;=Parámetros!$B$5,F1262=0,F1262=""),OR(G1262&gt;Parámetros!$D$5,G1262="",G1262=0)),Parámetros!$D$5-Parámetros!$B$5+1,
IF(AND(OR(F1262&lt;=Parámetros!$B$5,F1262=0,F1262=""),G1262&lt;=Parámetros!$D$5),IF(OR(G1262="",G1262=0),Parámetros!$D$5-Parámetros!$B$5+1,G1262-Parámetros!$B$5+1),
IF(AND(F1262&gt;Parámetros!$B$5,OR(G1262&gt;Parámetros!$D$5,G1262="",G1262=0)),Parámetros!$D$5-F1262+1,
IF(AND(F1262&gt;Parámetros!$B$5,G1262&lt;=Parámetros!$D$5),G1262-F1262+1))))),0)
-
IF(H1262=1,
COUNTIFS('Selección días no hábiles'!A:A,
IF(OR(F1262=0,F1262="",F1262&lt;Parámetros!$B$5),"&gt;="&amp;Parámetros!$B$5,"&gt;="&amp;Listas!F1262),
'Selección días no hábiles'!A:A,
IF(OR(G1262=0,G1262="",G1262&gt;=Parámetros!$D$5),"&lt;="&amp;Parámetros!$D$5,"&lt;="&amp;Listas!G1262),
'Selección días no hábiles'!C:C,"X"),0)</f>
        <v>43709</v>
      </c>
      <c r="K1262" s="113">
        <f>IF(I1262=1,
IF(AND(OR(F1262=0,F1262=""),OR(G1262=0,G1262="")),Parámetros!$D$8-Parámetros!$B$8+1,
IF(AND(F1262&lt;=Parámetros!$B$8,OR(G1262&gt;Parámetros!$D$8,G1262="",G1262=0)),Parámetros!$D$8-Parámetros!$B$8+1,
IF(AND(F1262&lt;=Parámetros!$B$8,G1262&lt;=Parámetros!$D$8),IF(OR(G1262="",G1262=0),Parámetros!$D$8-Parámetros!$B$8+1,G1262-Parámetros!$B$8+1),
IF(AND(F1262&gt;Parámetros!$B$8,OR(G1262&gt;Parámetros!$D$8,G1262="",G1262=0)),Parámetros!$D$8-F1262+1,
IF(AND(F1262&gt;Parámetros!$B$8,G1262&lt;=Parámetros!$D$8),G1262-F1262+1))))),0)
-
IF(I1262=1,
COUNTIFS('Selección días no hábiles'!A:A,
IF(OR(F1262=0,F1262="",F1262&lt;Parámetros!$B$8),"&gt;="&amp;Parámetros!$B$8,"&gt;="&amp;Listas!F1262),
'Selección días no hábiles'!A:A,
IF(OR(G1262=0,G1262="",G1262&gt;=Parámetros!$D$8),"&lt;="&amp;Parámetros!$D$8,"&lt;="&amp;Listas!G1262),
'Selección días no hábiles'!C:C,"X"),0)</f>
        <v>1</v>
      </c>
    </row>
    <row r="1263" spans="1:11">
      <c r="A1263" s="23"/>
      <c r="B1263" s="152">
        <v>27880829</v>
      </c>
      <c r="C1263" s="153" t="s">
        <v>1324</v>
      </c>
      <c r="D1263" s="153" t="s">
        <v>2348</v>
      </c>
      <c r="E1263" s="154" t="s">
        <v>223</v>
      </c>
      <c r="F1263" s="146">
        <v>0</v>
      </c>
      <c r="G1263" s="146">
        <v>0</v>
      </c>
      <c r="H1263" s="113">
        <f>+IF(AND(OR(F1263="",F1263=0),OR(G1263="",G1263=0)),1,IF(AND(OR(F1263&lt;=Parámetros!$B$5,F1263=0,F1263=""),OR(G1263&gt;Parámetros!$B$5,G1263="",G1263=0)),1,IF(AND(F1263&gt;Parámetros!$B$5,F1263&lt;=Parámetros!$D$5,OR(Listas!G1263&gt;Parámetros!$B$5,G1263="",G1263=0)),1,0)))</f>
        <v>1</v>
      </c>
      <c r="I1263" s="113">
        <f>+IF(AND(OR(F1263="",F1263=0),OR(G1263="",G1263=0)),1,IF(AND(OR(F1263&lt;=Parámetros!$B$8,F1263=0,F1263=""),OR(G1263&gt;Parámetros!$B$8,G1263="",G1263=0)),1,IF(AND(F1263&gt;Parámetros!$B$8,F1263&lt;=Parámetros!$D$8,OR(Listas!G1263&gt;Parámetros!$B$8,G1263="",G1263=0)),1,0)))</f>
        <v>1</v>
      </c>
      <c r="J1263" s="113">
        <f>IF(H1263=1,
IF(AND(OR(F1263=0,F1263=""),OR(G1263=0,G1263="")),Parámetros!$D$5-Parámetros!$B$5+1,
IF(AND(OR(F1263&lt;=Parámetros!$B$5,F1263=0,F1263=""),OR(G1263&gt;Parámetros!$D$5,G1263="",G1263=0)),Parámetros!$D$5-Parámetros!$B$5+1,
IF(AND(OR(F1263&lt;=Parámetros!$B$5,F1263=0,F1263=""),G1263&lt;=Parámetros!$D$5),IF(OR(G1263="",G1263=0),Parámetros!$D$5-Parámetros!$B$5+1,G1263-Parámetros!$B$5+1),
IF(AND(F1263&gt;Parámetros!$B$5,OR(G1263&gt;Parámetros!$D$5,G1263="",G1263=0)),Parámetros!$D$5-F1263+1,
IF(AND(F1263&gt;Parámetros!$B$5,G1263&lt;=Parámetros!$D$5),G1263-F1263+1))))),0)
-
IF(H1263=1,
COUNTIFS('Selección días no hábiles'!A:A,
IF(OR(F1263=0,F1263="",F1263&lt;Parámetros!$B$5),"&gt;="&amp;Parámetros!$B$5,"&gt;="&amp;Listas!F1263),
'Selección días no hábiles'!A:A,
IF(OR(G1263=0,G1263="",G1263&gt;=Parámetros!$D$5),"&lt;="&amp;Parámetros!$D$5,"&lt;="&amp;Listas!G1263),
'Selección días no hábiles'!C:C,"X"),0)</f>
        <v>43709</v>
      </c>
      <c r="K1263" s="113">
        <f>IF(I1263=1,
IF(AND(OR(F1263=0,F1263=""),OR(G1263=0,G1263="")),Parámetros!$D$8-Parámetros!$B$8+1,
IF(AND(F1263&lt;=Parámetros!$B$8,OR(G1263&gt;Parámetros!$D$8,G1263="",G1263=0)),Parámetros!$D$8-Parámetros!$B$8+1,
IF(AND(F1263&lt;=Parámetros!$B$8,G1263&lt;=Parámetros!$D$8),IF(OR(G1263="",G1263=0),Parámetros!$D$8-Parámetros!$B$8+1,G1263-Parámetros!$B$8+1),
IF(AND(F1263&gt;Parámetros!$B$8,OR(G1263&gt;Parámetros!$D$8,G1263="",G1263=0)),Parámetros!$D$8-F1263+1,
IF(AND(F1263&gt;Parámetros!$B$8,G1263&lt;=Parámetros!$D$8),G1263-F1263+1))))),0)
-
IF(I1263=1,
COUNTIFS('Selección días no hábiles'!A:A,
IF(OR(F1263=0,F1263="",F1263&lt;Parámetros!$B$8),"&gt;="&amp;Parámetros!$B$8,"&gt;="&amp;Listas!F1263),
'Selección días no hábiles'!A:A,
IF(OR(G1263=0,G1263="",G1263&gt;=Parámetros!$D$8),"&lt;="&amp;Parámetros!$D$8,"&lt;="&amp;Listas!G1263),
'Selección días no hábiles'!C:C,"X"),0)</f>
        <v>1</v>
      </c>
    </row>
    <row r="1264" spans="1:11">
      <c r="A1264" s="23"/>
      <c r="B1264" s="25"/>
      <c r="C1264" s="25"/>
      <c r="D1264" s="25"/>
      <c r="E1264" s="25"/>
      <c r="F1264" s="25"/>
      <c r="G1264" s="108"/>
      <c r="H1264" s="113"/>
      <c r="I1264" s="113"/>
      <c r="J1264" s="113"/>
      <c r="K1264" s="113"/>
    </row>
    <row r="1265" spans="1:11">
      <c r="A1265" s="23"/>
      <c r="B1265" s="25"/>
      <c r="C1265" s="25"/>
      <c r="D1265" s="25"/>
      <c r="E1265" s="25"/>
      <c r="F1265" s="25"/>
      <c r="G1265" s="108"/>
      <c r="H1265" s="113"/>
      <c r="I1265" s="113"/>
      <c r="J1265" s="113"/>
      <c r="K1265" s="113"/>
    </row>
    <row r="1266" spans="1:11">
      <c r="A1266" s="23"/>
      <c r="B1266" s="25"/>
      <c r="C1266" s="25"/>
      <c r="D1266" s="25"/>
      <c r="E1266" s="25"/>
      <c r="F1266" s="25"/>
      <c r="G1266" s="108"/>
      <c r="H1266" s="113"/>
      <c r="I1266" s="113"/>
      <c r="J1266" s="113"/>
      <c r="K1266" s="113"/>
    </row>
    <row r="1267" spans="1:11">
      <c r="A1267" s="23"/>
      <c r="B1267" s="25"/>
      <c r="C1267" s="25"/>
      <c r="D1267" s="25"/>
      <c r="E1267" s="25"/>
      <c r="F1267" s="25"/>
      <c r="G1267" s="108"/>
      <c r="H1267" s="113"/>
      <c r="I1267" s="113"/>
      <c r="J1267" s="113"/>
      <c r="K1267" s="113"/>
    </row>
    <row r="1268" spans="1:11">
      <c r="A1268" s="23"/>
      <c r="B1268" s="25"/>
      <c r="C1268" s="25"/>
      <c r="D1268" s="25"/>
      <c r="E1268" s="25"/>
      <c r="F1268" s="25"/>
      <c r="G1268" s="108"/>
      <c r="H1268" s="113"/>
      <c r="I1268" s="113"/>
      <c r="J1268" s="113"/>
      <c r="K1268" s="113"/>
    </row>
    <row r="1269" spans="1:11">
      <c r="A1269" s="23"/>
      <c r="B1269" s="25"/>
      <c r="C1269" s="25"/>
      <c r="D1269" s="25"/>
      <c r="E1269" s="25"/>
      <c r="F1269" s="25"/>
      <c r="G1269" s="108"/>
      <c r="H1269" s="113"/>
      <c r="I1269" s="113"/>
      <c r="J1269" s="113"/>
      <c r="K1269" s="113"/>
    </row>
    <row r="1270" spans="1:11">
      <c r="A1270" s="23"/>
      <c r="B1270" s="25"/>
      <c r="C1270" s="25"/>
      <c r="D1270" s="25"/>
      <c r="E1270" s="25"/>
      <c r="F1270" s="25"/>
      <c r="G1270" s="108"/>
      <c r="H1270" s="113"/>
      <c r="I1270" s="113"/>
      <c r="J1270" s="113"/>
      <c r="K1270" s="113"/>
    </row>
    <row r="1271" spans="1:11">
      <c r="A1271" s="23"/>
      <c r="B1271" s="25"/>
      <c r="C1271" s="25"/>
      <c r="D1271" s="25"/>
      <c r="E1271" s="25"/>
      <c r="F1271" s="25"/>
      <c r="G1271" s="108"/>
      <c r="H1271" s="113"/>
      <c r="I1271" s="113"/>
      <c r="J1271" s="113"/>
      <c r="K1271" s="113"/>
    </row>
    <row r="1272" spans="1:11">
      <c r="A1272" s="23"/>
      <c r="B1272" s="25"/>
      <c r="C1272" s="25"/>
      <c r="D1272" s="25"/>
      <c r="E1272" s="25"/>
      <c r="F1272" s="25"/>
      <c r="G1272" s="108"/>
      <c r="H1272" s="113"/>
      <c r="I1272" s="113"/>
      <c r="J1272" s="113"/>
      <c r="K1272" s="113"/>
    </row>
    <row r="1273" spans="1:11">
      <c r="A1273" s="23"/>
      <c r="B1273" s="25"/>
      <c r="C1273" s="25"/>
      <c r="D1273" s="25"/>
      <c r="E1273" s="25"/>
      <c r="F1273" s="25"/>
      <c r="G1273" s="108"/>
      <c r="H1273" s="113"/>
      <c r="I1273" s="113"/>
      <c r="J1273" s="113"/>
      <c r="K1273" s="113"/>
    </row>
    <row r="1274" spans="1:11">
      <c r="A1274" s="23"/>
      <c r="B1274" s="25"/>
      <c r="C1274" s="25"/>
      <c r="D1274" s="25"/>
      <c r="E1274" s="25"/>
      <c r="F1274" s="25"/>
      <c r="G1274" s="108"/>
      <c r="H1274" s="113"/>
      <c r="I1274" s="113"/>
      <c r="J1274" s="113"/>
      <c r="K1274" s="113"/>
    </row>
    <row r="1275" spans="1:11">
      <c r="A1275" s="23"/>
      <c r="B1275" s="25"/>
      <c r="C1275" s="25"/>
      <c r="D1275" s="25"/>
      <c r="E1275" s="25"/>
      <c r="F1275" s="25"/>
      <c r="G1275" s="108"/>
      <c r="H1275" s="113"/>
      <c r="I1275" s="113"/>
      <c r="J1275" s="113"/>
      <c r="K1275" s="113"/>
    </row>
    <row r="1276" spans="1:11">
      <c r="A1276" s="23"/>
      <c r="B1276" s="25"/>
      <c r="C1276" s="25"/>
      <c r="D1276" s="25"/>
      <c r="E1276" s="25"/>
      <c r="F1276" s="25"/>
      <c r="G1276" s="108"/>
      <c r="H1276" s="113"/>
      <c r="I1276" s="113"/>
      <c r="J1276" s="113"/>
      <c r="K1276" s="113"/>
    </row>
    <row r="1277" spans="1:11">
      <c r="A1277" s="23"/>
      <c r="B1277" s="25"/>
      <c r="C1277" s="25"/>
      <c r="D1277" s="25"/>
      <c r="E1277" s="25"/>
      <c r="F1277" s="25"/>
      <c r="G1277" s="108"/>
      <c r="H1277" s="113"/>
      <c r="I1277" s="113"/>
      <c r="J1277" s="113"/>
      <c r="K1277" s="113"/>
    </row>
    <row r="1278" spans="1:11">
      <c r="A1278" s="23"/>
      <c r="B1278" s="25"/>
      <c r="C1278" s="25"/>
      <c r="D1278" s="25"/>
      <c r="E1278" s="25"/>
      <c r="F1278" s="25"/>
      <c r="G1278" s="108"/>
      <c r="H1278" s="113"/>
      <c r="I1278" s="113"/>
      <c r="J1278" s="113"/>
      <c r="K1278" s="113"/>
    </row>
    <row r="1279" spans="1:11">
      <c r="A1279" s="23"/>
      <c r="B1279" s="25"/>
      <c r="C1279" s="25"/>
      <c r="D1279" s="25"/>
      <c r="E1279" s="25"/>
      <c r="F1279" s="25"/>
      <c r="G1279" s="108"/>
      <c r="H1279" s="113"/>
      <c r="I1279" s="113"/>
      <c r="J1279" s="113"/>
      <c r="K1279" s="113"/>
    </row>
    <row r="1280" spans="1:11">
      <c r="A1280" s="23"/>
      <c r="B1280" s="25"/>
      <c r="C1280" s="25"/>
      <c r="D1280" s="25"/>
      <c r="E1280" s="25"/>
      <c r="F1280" s="25"/>
      <c r="G1280" s="108"/>
      <c r="H1280" s="113"/>
      <c r="I1280" s="113"/>
      <c r="J1280" s="113"/>
      <c r="K1280" s="113"/>
    </row>
    <row r="1281" spans="1:11">
      <c r="A1281" s="23"/>
      <c r="B1281" s="25"/>
      <c r="C1281" s="25"/>
      <c r="D1281" s="25"/>
      <c r="E1281" s="25"/>
      <c r="F1281" s="25"/>
      <c r="G1281" s="108"/>
      <c r="H1281" s="113"/>
      <c r="I1281" s="113"/>
      <c r="J1281" s="113"/>
      <c r="K1281" s="113"/>
    </row>
    <row r="1282" spans="1:11">
      <c r="A1282" s="23"/>
      <c r="B1282" s="25"/>
      <c r="C1282" s="25"/>
      <c r="D1282" s="25"/>
      <c r="E1282" s="25"/>
      <c r="F1282" s="25"/>
      <c r="G1282" s="108"/>
      <c r="H1282" s="113"/>
      <c r="I1282" s="113"/>
      <c r="J1282" s="113"/>
      <c r="K1282" s="113"/>
    </row>
    <row r="1283" spans="1:11">
      <c r="A1283" s="23"/>
      <c r="B1283" s="25"/>
      <c r="C1283" s="25"/>
      <c r="D1283" s="25"/>
      <c r="E1283" s="25"/>
      <c r="F1283" s="25"/>
      <c r="G1283" s="108"/>
      <c r="H1283" s="113"/>
      <c r="I1283" s="113"/>
      <c r="J1283" s="113"/>
      <c r="K1283" s="113"/>
    </row>
    <row r="1284" spans="1:11">
      <c r="A1284" s="23"/>
      <c r="B1284" s="25"/>
      <c r="C1284" s="25"/>
      <c r="D1284" s="25"/>
      <c r="E1284" s="25"/>
      <c r="F1284" s="25"/>
      <c r="G1284" s="108"/>
      <c r="H1284" s="113"/>
      <c r="I1284" s="113"/>
      <c r="J1284" s="113"/>
      <c r="K1284" s="113"/>
    </row>
    <row r="1285" spans="1:11">
      <c r="A1285" s="23"/>
      <c r="B1285" s="25"/>
      <c r="C1285" s="25"/>
      <c r="D1285" s="25"/>
      <c r="E1285" s="25"/>
      <c r="F1285" s="25"/>
      <c r="G1285" s="108"/>
      <c r="H1285" s="113"/>
      <c r="I1285" s="113"/>
      <c r="J1285" s="113"/>
      <c r="K1285" s="113"/>
    </row>
    <row r="1286" spans="1:11">
      <c r="A1286" s="23"/>
      <c r="B1286" s="25"/>
      <c r="C1286" s="25"/>
      <c r="D1286" s="25"/>
      <c r="E1286" s="25"/>
      <c r="F1286" s="25"/>
      <c r="G1286" s="108"/>
      <c r="H1286" s="113"/>
      <c r="I1286" s="113"/>
      <c r="J1286" s="113"/>
      <c r="K1286" s="113"/>
    </row>
    <row r="1287" spans="1:11">
      <c r="A1287" s="23"/>
      <c r="B1287" s="25"/>
      <c r="C1287" s="25"/>
      <c r="D1287" s="25"/>
      <c r="E1287" s="25"/>
      <c r="F1287" s="25"/>
      <c r="G1287" s="108"/>
      <c r="H1287" s="113"/>
      <c r="I1287" s="113"/>
      <c r="J1287" s="113"/>
      <c r="K1287" s="113"/>
    </row>
    <row r="1288" spans="1:11">
      <c r="A1288" s="23"/>
      <c r="B1288" s="25"/>
      <c r="C1288" s="25"/>
      <c r="D1288" s="25"/>
      <c r="E1288" s="25"/>
      <c r="F1288" s="25"/>
      <c r="G1288" s="108"/>
      <c r="H1288" s="113"/>
      <c r="I1288" s="113"/>
      <c r="J1288" s="113"/>
      <c r="K1288" s="113"/>
    </row>
    <row r="1289" spans="1:11">
      <c r="A1289" s="23"/>
      <c r="B1289" s="25"/>
      <c r="C1289" s="25"/>
      <c r="D1289" s="25"/>
      <c r="E1289" s="25"/>
      <c r="F1289" s="25"/>
      <c r="G1289" s="108"/>
      <c r="H1289" s="113"/>
      <c r="I1289" s="113"/>
      <c r="J1289" s="113"/>
      <c r="K1289" s="113"/>
    </row>
    <row r="1290" spans="1:11">
      <c r="A1290" s="23"/>
      <c r="B1290" s="25"/>
      <c r="C1290" s="25"/>
      <c r="D1290" s="25"/>
      <c r="E1290" s="25"/>
      <c r="F1290" s="25"/>
      <c r="G1290" s="108"/>
      <c r="H1290" s="113"/>
      <c r="I1290" s="113"/>
      <c r="J1290" s="113"/>
      <c r="K1290" s="113"/>
    </row>
    <row r="1291" spans="1:11">
      <c r="A1291" s="23"/>
      <c r="B1291" s="25"/>
      <c r="C1291" s="25"/>
      <c r="D1291" s="25"/>
      <c r="E1291" s="25"/>
      <c r="F1291" s="25"/>
      <c r="G1291" s="108"/>
      <c r="H1291" s="113"/>
      <c r="I1291" s="113"/>
      <c r="J1291" s="113"/>
      <c r="K1291" s="113"/>
    </row>
    <row r="1292" spans="1:11">
      <c r="A1292" s="23"/>
      <c r="B1292" s="25"/>
      <c r="C1292" s="25"/>
      <c r="D1292" s="25"/>
      <c r="E1292" s="25"/>
      <c r="F1292" s="25"/>
      <c r="G1292" s="108"/>
      <c r="H1292" s="113"/>
      <c r="I1292" s="113"/>
      <c r="J1292" s="113"/>
      <c r="K1292" s="113"/>
    </row>
    <row r="1293" spans="1:11">
      <c r="A1293" s="23"/>
      <c r="B1293" s="25"/>
      <c r="C1293" s="25"/>
      <c r="D1293" s="25"/>
      <c r="E1293" s="25"/>
      <c r="F1293" s="25"/>
      <c r="G1293" s="108"/>
      <c r="H1293" s="113"/>
      <c r="I1293" s="113"/>
      <c r="J1293" s="113"/>
      <c r="K1293" s="113"/>
    </row>
    <row r="1294" spans="1:11">
      <c r="A1294" s="23"/>
      <c r="B1294" s="25"/>
      <c r="C1294" s="25"/>
      <c r="D1294" s="25"/>
      <c r="E1294" s="25"/>
      <c r="F1294" s="25"/>
      <c r="G1294" s="108"/>
      <c r="H1294" s="113"/>
      <c r="I1294" s="113"/>
      <c r="J1294" s="113"/>
      <c r="K1294" s="113"/>
    </row>
    <row r="1295" spans="1:11">
      <c r="A1295" s="23"/>
      <c r="B1295" s="25"/>
      <c r="C1295" s="25"/>
      <c r="D1295" s="25"/>
      <c r="E1295" s="25"/>
      <c r="F1295" s="25"/>
      <c r="G1295" s="108"/>
      <c r="H1295" s="113"/>
      <c r="I1295" s="113"/>
      <c r="J1295" s="113"/>
      <c r="K1295" s="113"/>
    </row>
    <row r="1296" spans="1:11">
      <c r="A1296" s="23"/>
      <c r="B1296" s="25"/>
      <c r="C1296" s="25"/>
      <c r="D1296" s="25"/>
      <c r="E1296" s="25"/>
      <c r="F1296" s="25"/>
      <c r="G1296" s="108"/>
      <c r="H1296" s="113"/>
      <c r="I1296" s="113"/>
      <c r="J1296" s="113"/>
      <c r="K1296" s="113"/>
    </row>
    <row r="1297" spans="1:11">
      <c r="A1297" s="23"/>
      <c r="B1297" s="25"/>
      <c r="C1297" s="25"/>
      <c r="D1297" s="25"/>
      <c r="E1297" s="25"/>
      <c r="F1297" s="25"/>
      <c r="G1297" s="108"/>
      <c r="H1297" s="113"/>
      <c r="I1297" s="113"/>
      <c r="J1297" s="113"/>
      <c r="K1297" s="113"/>
    </row>
    <row r="1298" spans="1:11">
      <c r="A1298" s="23"/>
      <c r="B1298" s="25"/>
      <c r="C1298" s="25"/>
      <c r="D1298" s="25"/>
      <c r="E1298" s="25"/>
      <c r="F1298" s="25"/>
      <c r="G1298" s="108"/>
      <c r="H1298" s="113"/>
      <c r="I1298" s="113"/>
      <c r="J1298" s="113"/>
      <c r="K1298" s="113"/>
    </row>
    <row r="1299" spans="1:11">
      <c r="A1299" s="23"/>
      <c r="B1299" s="25"/>
      <c r="C1299" s="25"/>
      <c r="D1299" s="25"/>
      <c r="E1299" s="25"/>
      <c r="F1299" s="25"/>
      <c r="G1299" s="108"/>
      <c r="H1299" s="113"/>
      <c r="I1299" s="113"/>
      <c r="J1299" s="113"/>
      <c r="K1299" s="113"/>
    </row>
    <row r="1300" spans="1:11">
      <c r="A1300" s="23"/>
      <c r="B1300" s="25"/>
      <c r="C1300" s="25"/>
      <c r="D1300" s="25"/>
      <c r="E1300" s="25"/>
      <c r="F1300" s="25"/>
      <c r="G1300" s="108"/>
      <c r="H1300" s="113"/>
      <c r="I1300" s="113"/>
      <c r="J1300" s="113"/>
      <c r="K1300" s="113"/>
    </row>
    <row r="1301" spans="1:11">
      <c r="A1301" s="23"/>
      <c r="B1301" s="25"/>
      <c r="C1301" s="25"/>
      <c r="D1301" s="25"/>
      <c r="E1301" s="25"/>
      <c r="F1301" s="25"/>
      <c r="G1301" s="108"/>
      <c r="H1301" s="113"/>
      <c r="I1301" s="113"/>
      <c r="J1301" s="113"/>
      <c r="K1301" s="113"/>
    </row>
    <row r="1302" spans="1:11">
      <c r="A1302" s="23"/>
      <c r="B1302" s="25"/>
      <c r="C1302" s="25"/>
      <c r="D1302" s="25"/>
      <c r="E1302" s="25"/>
      <c r="F1302" s="25"/>
      <c r="G1302" s="108"/>
      <c r="H1302" s="113"/>
      <c r="I1302" s="113"/>
      <c r="J1302" s="113"/>
      <c r="K1302" s="113"/>
    </row>
    <row r="1303" spans="1:11">
      <c r="A1303" s="23"/>
      <c r="B1303" s="25"/>
      <c r="C1303" s="25"/>
      <c r="D1303" s="25"/>
      <c r="E1303" s="25"/>
      <c r="F1303" s="25"/>
      <c r="G1303" s="108"/>
      <c r="H1303" s="113"/>
      <c r="I1303" s="113"/>
      <c r="J1303" s="113"/>
      <c r="K1303" s="113"/>
    </row>
    <row r="1304" spans="1:11">
      <c r="A1304" s="23"/>
      <c r="B1304" s="25"/>
      <c r="C1304" s="25"/>
      <c r="D1304" s="25"/>
      <c r="E1304" s="25"/>
      <c r="F1304" s="25"/>
      <c r="G1304" s="108"/>
      <c r="H1304" s="113"/>
      <c r="I1304" s="113"/>
      <c r="J1304" s="113"/>
      <c r="K1304" s="113"/>
    </row>
    <row r="1305" spans="1:11">
      <c r="A1305" s="23"/>
      <c r="B1305" s="25"/>
      <c r="C1305" s="25"/>
      <c r="D1305" s="25"/>
      <c r="E1305" s="25"/>
      <c r="F1305" s="25"/>
      <c r="G1305" s="108"/>
      <c r="H1305" s="113"/>
      <c r="I1305" s="113"/>
      <c r="J1305" s="113"/>
      <c r="K1305" s="113"/>
    </row>
    <row r="1306" spans="1:11">
      <c r="A1306" s="23"/>
      <c r="B1306" s="25"/>
      <c r="C1306" s="25"/>
      <c r="D1306" s="25"/>
      <c r="E1306" s="25"/>
      <c r="F1306" s="25"/>
      <c r="G1306" s="108"/>
      <c r="H1306" s="113"/>
      <c r="I1306" s="113"/>
      <c r="J1306" s="113"/>
      <c r="K1306" s="113"/>
    </row>
    <row r="1307" spans="1:11">
      <c r="A1307" s="23"/>
      <c r="B1307" s="25"/>
      <c r="C1307" s="25"/>
      <c r="D1307" s="25"/>
      <c r="E1307" s="25"/>
      <c r="F1307" s="25"/>
      <c r="G1307" s="108"/>
      <c r="H1307" s="113"/>
      <c r="I1307" s="113"/>
      <c r="J1307" s="113"/>
      <c r="K1307" s="113"/>
    </row>
    <row r="1308" spans="1:11">
      <c r="A1308" s="23"/>
      <c r="B1308" s="25"/>
      <c r="C1308" s="25"/>
      <c r="D1308" s="25"/>
      <c r="E1308" s="25"/>
      <c r="F1308" s="25"/>
      <c r="G1308" s="108"/>
      <c r="H1308" s="113"/>
      <c r="I1308" s="113"/>
      <c r="J1308" s="113"/>
      <c r="K1308" s="113"/>
    </row>
    <row r="1309" spans="1:11">
      <c r="A1309" s="23"/>
      <c r="B1309" s="25"/>
      <c r="C1309" s="25"/>
      <c r="D1309" s="25"/>
      <c r="E1309" s="25"/>
      <c r="F1309" s="25"/>
      <c r="G1309" s="108"/>
      <c r="H1309" s="113"/>
      <c r="I1309" s="113"/>
      <c r="J1309" s="113"/>
      <c r="K1309" s="113"/>
    </row>
    <row r="1310" spans="1:11">
      <c r="A1310" s="23"/>
      <c r="B1310" s="25"/>
      <c r="C1310" s="25"/>
      <c r="D1310" s="25"/>
      <c r="E1310" s="25"/>
      <c r="F1310" s="25"/>
      <c r="G1310" s="108"/>
      <c r="H1310" s="113"/>
      <c r="I1310" s="113"/>
      <c r="J1310" s="113"/>
      <c r="K1310" s="113"/>
    </row>
    <row r="1311" spans="1:11">
      <c r="A1311" s="23"/>
      <c r="B1311" s="25"/>
      <c r="C1311" s="25"/>
      <c r="D1311" s="25"/>
      <c r="E1311" s="25"/>
      <c r="F1311" s="25"/>
      <c r="G1311" s="108"/>
      <c r="H1311" s="113"/>
      <c r="I1311" s="113"/>
      <c r="J1311" s="113"/>
      <c r="K1311" s="113"/>
    </row>
    <row r="1312" spans="1:11">
      <c r="A1312" s="23"/>
      <c r="B1312" s="25"/>
      <c r="C1312" s="25"/>
      <c r="D1312" s="25"/>
      <c r="E1312" s="25"/>
      <c r="F1312" s="25"/>
      <c r="G1312" s="108"/>
      <c r="H1312" s="113"/>
      <c r="I1312" s="113"/>
      <c r="J1312" s="113"/>
      <c r="K1312" s="113"/>
    </row>
    <row r="1313" spans="1:11">
      <c r="A1313" s="23"/>
      <c r="B1313" s="25"/>
      <c r="C1313" s="25"/>
      <c r="D1313" s="25"/>
      <c r="E1313" s="25"/>
      <c r="F1313" s="25"/>
      <c r="G1313" s="108"/>
      <c r="H1313" s="113"/>
      <c r="I1313" s="113"/>
      <c r="J1313" s="113"/>
      <c r="K1313" s="113"/>
    </row>
    <row r="1314" spans="1:11">
      <c r="A1314" s="23"/>
      <c r="B1314" s="25"/>
      <c r="C1314" s="25"/>
      <c r="D1314" s="25"/>
      <c r="E1314" s="25"/>
      <c r="F1314" s="25"/>
      <c r="G1314" s="108"/>
      <c r="H1314" s="113"/>
      <c r="I1314" s="113"/>
      <c r="J1314" s="113"/>
      <c r="K1314" s="113"/>
    </row>
    <row r="1315" spans="1:11">
      <c r="A1315" s="23"/>
      <c r="B1315" s="25"/>
      <c r="C1315" s="25"/>
      <c r="D1315" s="25"/>
      <c r="E1315" s="25"/>
      <c r="F1315" s="25"/>
      <c r="G1315" s="108"/>
      <c r="H1315" s="113"/>
      <c r="I1315" s="113"/>
      <c r="J1315" s="113"/>
      <c r="K1315" s="113"/>
    </row>
    <row r="1316" spans="1:11">
      <c r="A1316" s="23"/>
      <c r="B1316" s="25"/>
      <c r="C1316" s="25"/>
      <c r="D1316" s="25"/>
      <c r="E1316" s="25"/>
      <c r="F1316" s="25"/>
      <c r="G1316" s="108"/>
      <c r="H1316" s="113"/>
      <c r="I1316" s="113"/>
      <c r="J1316" s="113"/>
      <c r="K1316" s="113"/>
    </row>
    <row r="1317" spans="1:11">
      <c r="A1317" s="23"/>
      <c r="B1317" s="25"/>
      <c r="C1317" s="25"/>
      <c r="D1317" s="25"/>
      <c r="E1317" s="25"/>
      <c r="F1317" s="25"/>
      <c r="G1317" s="108"/>
      <c r="H1317" s="113"/>
      <c r="I1317" s="113"/>
      <c r="J1317" s="113"/>
      <c r="K1317" s="113"/>
    </row>
    <row r="1318" spans="1:11">
      <c r="A1318" s="23"/>
      <c r="B1318" s="25"/>
      <c r="C1318" s="25"/>
      <c r="D1318" s="25"/>
      <c r="E1318" s="25"/>
      <c r="F1318" s="25"/>
      <c r="G1318" s="108"/>
      <c r="H1318" s="113"/>
      <c r="I1318" s="113"/>
      <c r="J1318" s="113"/>
      <c r="K1318" s="113"/>
    </row>
    <row r="1319" spans="1:11">
      <c r="A1319" s="23"/>
      <c r="B1319" s="25"/>
      <c r="C1319" s="25"/>
      <c r="D1319" s="25"/>
      <c r="E1319" s="25"/>
      <c r="F1319" s="25"/>
      <c r="G1319" s="108"/>
      <c r="H1319" s="113"/>
      <c r="I1319" s="113"/>
      <c r="J1319" s="113"/>
      <c r="K1319" s="113"/>
    </row>
    <row r="1320" spans="1:11">
      <c r="A1320" s="23"/>
      <c r="B1320" s="25"/>
      <c r="C1320" s="25"/>
      <c r="D1320" s="25"/>
      <c r="E1320" s="25"/>
      <c r="F1320" s="25"/>
      <c r="G1320" s="108"/>
      <c r="H1320" s="113"/>
      <c r="I1320" s="113"/>
      <c r="J1320" s="113"/>
      <c r="K1320" s="113"/>
    </row>
    <row r="1321" spans="1:11">
      <c r="A1321" s="23"/>
      <c r="B1321" s="25"/>
      <c r="C1321" s="25"/>
      <c r="D1321" s="25"/>
      <c r="E1321" s="25"/>
      <c r="F1321" s="25"/>
      <c r="G1321" s="108"/>
      <c r="H1321" s="113"/>
      <c r="I1321" s="113"/>
      <c r="J1321" s="113"/>
      <c r="K1321" s="113"/>
    </row>
    <row r="1322" spans="1:11">
      <c r="A1322" s="23"/>
      <c r="B1322" s="25"/>
      <c r="C1322" s="25"/>
      <c r="D1322" s="25"/>
      <c r="E1322" s="25"/>
      <c r="F1322" s="25"/>
      <c r="G1322" s="108"/>
      <c r="H1322" s="113"/>
      <c r="I1322" s="113"/>
      <c r="J1322" s="113"/>
      <c r="K1322" s="113"/>
    </row>
    <row r="1323" spans="1:11">
      <c r="A1323" s="23"/>
      <c r="B1323" s="25"/>
      <c r="C1323" s="25"/>
      <c r="D1323" s="25"/>
      <c r="E1323" s="25"/>
      <c r="F1323" s="25"/>
      <c r="G1323" s="108"/>
      <c r="H1323" s="113"/>
      <c r="I1323" s="113"/>
      <c r="J1323" s="113"/>
      <c r="K1323" s="113"/>
    </row>
    <row r="1324" spans="1:11">
      <c r="A1324" s="23"/>
      <c r="B1324" s="25"/>
      <c r="C1324" s="25"/>
      <c r="D1324" s="25"/>
      <c r="E1324" s="25"/>
      <c r="F1324" s="25"/>
      <c r="G1324" s="108"/>
      <c r="H1324" s="113"/>
      <c r="I1324" s="113"/>
      <c r="J1324" s="113"/>
      <c r="K1324" s="113"/>
    </row>
    <row r="1325" spans="1:11">
      <c r="A1325" s="23"/>
      <c r="B1325" s="25"/>
      <c r="C1325" s="25"/>
      <c r="D1325" s="25"/>
      <c r="E1325" s="25"/>
      <c r="F1325" s="25"/>
      <c r="G1325" s="108"/>
      <c r="H1325" s="113"/>
      <c r="I1325" s="113"/>
      <c r="J1325" s="113"/>
      <c r="K1325" s="113"/>
    </row>
    <row r="1326" spans="1:11">
      <c r="A1326" s="23"/>
      <c r="B1326" s="25"/>
      <c r="C1326" s="25"/>
      <c r="D1326" s="25"/>
      <c r="E1326" s="25"/>
      <c r="F1326" s="25"/>
      <c r="G1326" s="108"/>
      <c r="H1326" s="113"/>
      <c r="I1326" s="113"/>
      <c r="J1326" s="113"/>
      <c r="K1326" s="113"/>
    </row>
    <row r="1327" spans="1:11">
      <c r="A1327" s="23"/>
      <c r="B1327" s="25"/>
      <c r="C1327" s="25"/>
      <c r="D1327" s="25"/>
      <c r="E1327" s="25"/>
      <c r="F1327" s="25"/>
      <c r="G1327" s="108"/>
      <c r="H1327" s="113"/>
      <c r="I1327" s="113"/>
      <c r="J1327" s="113"/>
      <c r="K1327" s="113"/>
    </row>
    <row r="1328" spans="1:11">
      <c r="A1328" s="23"/>
      <c r="B1328" s="25"/>
      <c r="C1328" s="25"/>
      <c r="D1328" s="25"/>
      <c r="E1328" s="25"/>
      <c r="F1328" s="25"/>
      <c r="G1328" s="108"/>
      <c r="H1328" s="113"/>
      <c r="I1328" s="113"/>
      <c r="J1328" s="113"/>
      <c r="K1328" s="113"/>
    </row>
    <row r="1329" spans="1:11">
      <c r="A1329" s="23"/>
      <c r="B1329" s="25"/>
      <c r="C1329" s="25"/>
      <c r="D1329" s="25"/>
      <c r="E1329" s="25"/>
      <c r="F1329" s="25"/>
      <c r="G1329" s="108"/>
      <c r="H1329" s="113"/>
      <c r="I1329" s="113"/>
      <c r="J1329" s="113"/>
      <c r="K1329" s="113"/>
    </row>
    <row r="1330" spans="1:11">
      <c r="A1330" s="23"/>
      <c r="B1330" s="25"/>
      <c r="C1330" s="25"/>
      <c r="D1330" s="25"/>
      <c r="E1330" s="25"/>
      <c r="F1330" s="25"/>
      <c r="G1330" s="108"/>
      <c r="H1330" s="113"/>
      <c r="I1330" s="113"/>
      <c r="J1330" s="113"/>
      <c r="K1330" s="113"/>
    </row>
    <row r="1331" spans="1:11">
      <c r="A1331" s="23"/>
      <c r="B1331" s="25"/>
      <c r="C1331" s="25"/>
      <c r="D1331" s="25"/>
      <c r="E1331" s="25"/>
      <c r="F1331" s="25"/>
      <c r="G1331" s="108"/>
      <c r="H1331" s="113"/>
      <c r="I1331" s="113"/>
      <c r="J1331" s="113"/>
      <c r="K1331" s="113"/>
    </row>
    <row r="1332" spans="1:11">
      <c r="A1332" s="23"/>
      <c r="B1332" s="25"/>
      <c r="C1332" s="25"/>
      <c r="D1332" s="25"/>
      <c r="E1332" s="25"/>
      <c r="F1332" s="25"/>
      <c r="G1332" s="108"/>
      <c r="H1332" s="113"/>
      <c r="I1332" s="113"/>
      <c r="J1332" s="113"/>
      <c r="K1332" s="113"/>
    </row>
    <row r="1333" spans="1:11">
      <c r="A1333" s="23"/>
      <c r="B1333" s="25"/>
      <c r="C1333" s="25"/>
      <c r="D1333" s="25"/>
      <c r="E1333" s="25"/>
      <c r="F1333" s="25"/>
      <c r="G1333" s="108"/>
      <c r="H1333" s="113"/>
      <c r="I1333" s="113"/>
      <c r="J1333" s="113"/>
      <c r="K1333" s="113"/>
    </row>
    <row r="1334" spans="1:11">
      <c r="A1334" s="23"/>
      <c r="B1334" s="25"/>
      <c r="C1334" s="25"/>
      <c r="D1334" s="25"/>
      <c r="E1334" s="25"/>
      <c r="F1334" s="25"/>
      <c r="G1334" s="108"/>
      <c r="H1334" s="113"/>
      <c r="I1334" s="113"/>
      <c r="J1334" s="113"/>
      <c r="K1334" s="113"/>
    </row>
    <row r="1335" spans="1:11">
      <c r="A1335" s="23"/>
      <c r="B1335" s="25"/>
      <c r="C1335" s="25"/>
      <c r="D1335" s="25"/>
      <c r="E1335" s="25"/>
      <c r="F1335" s="25"/>
      <c r="G1335" s="108"/>
      <c r="H1335" s="113"/>
      <c r="I1335" s="113"/>
      <c r="J1335" s="113"/>
      <c r="K1335" s="113"/>
    </row>
    <row r="1336" spans="1:11">
      <c r="A1336" s="23"/>
      <c r="B1336" s="25"/>
      <c r="C1336" s="25"/>
      <c r="D1336" s="25"/>
      <c r="E1336" s="25"/>
      <c r="F1336" s="25"/>
      <c r="G1336" s="108"/>
      <c r="H1336" s="113"/>
      <c r="I1336" s="113"/>
      <c r="J1336" s="113"/>
      <c r="K1336" s="113"/>
    </row>
    <row r="1337" spans="1:11">
      <c r="A1337" s="23"/>
      <c r="B1337" s="25"/>
      <c r="C1337" s="25"/>
      <c r="D1337" s="25"/>
      <c r="E1337" s="25"/>
      <c r="F1337" s="25"/>
      <c r="G1337" s="108"/>
      <c r="H1337" s="113"/>
      <c r="I1337" s="113"/>
      <c r="J1337" s="113"/>
      <c r="K1337" s="113"/>
    </row>
    <row r="1338" spans="1:11">
      <c r="A1338" s="23"/>
      <c r="B1338" s="25"/>
      <c r="C1338" s="25"/>
      <c r="D1338" s="25"/>
      <c r="E1338" s="25"/>
      <c r="F1338" s="25"/>
      <c r="G1338" s="108"/>
      <c r="H1338" s="113"/>
      <c r="I1338" s="113"/>
      <c r="J1338" s="113"/>
      <c r="K1338" s="113"/>
    </row>
    <row r="1339" spans="1:11">
      <c r="A1339" s="23"/>
      <c r="B1339" s="25"/>
      <c r="C1339" s="25"/>
      <c r="D1339" s="25"/>
      <c r="E1339" s="25"/>
      <c r="F1339" s="25"/>
      <c r="G1339" s="108"/>
      <c r="H1339" s="113"/>
      <c r="I1339" s="113"/>
      <c r="J1339" s="113"/>
      <c r="K1339" s="113"/>
    </row>
    <row r="1340" spans="1:11">
      <c r="A1340" s="23"/>
      <c r="B1340" s="25"/>
      <c r="C1340" s="25"/>
      <c r="D1340" s="25"/>
      <c r="E1340" s="25"/>
      <c r="F1340" s="25"/>
      <c r="G1340" s="108"/>
      <c r="H1340" s="113"/>
      <c r="I1340" s="113"/>
      <c r="J1340" s="113"/>
      <c r="K1340" s="113"/>
    </row>
    <row r="1341" spans="1:11">
      <c r="A1341" s="23"/>
      <c r="B1341" s="25"/>
      <c r="C1341" s="25"/>
      <c r="D1341" s="25"/>
      <c r="E1341" s="25"/>
      <c r="F1341" s="25"/>
      <c r="G1341" s="108"/>
      <c r="H1341" s="113"/>
      <c r="I1341" s="113"/>
      <c r="J1341" s="113"/>
      <c r="K1341" s="113"/>
    </row>
    <row r="1342" spans="1:11">
      <c r="A1342" s="23"/>
      <c r="B1342" s="25"/>
      <c r="C1342" s="25"/>
      <c r="D1342" s="25"/>
      <c r="E1342" s="25"/>
      <c r="F1342" s="25"/>
      <c r="G1342" s="108"/>
      <c r="H1342" s="113"/>
      <c r="I1342" s="113"/>
      <c r="J1342" s="113"/>
      <c r="K1342" s="113"/>
    </row>
    <row r="1343" spans="1:11">
      <c r="A1343" s="23"/>
      <c r="B1343" s="25"/>
      <c r="C1343" s="25"/>
      <c r="D1343" s="25"/>
      <c r="E1343" s="25"/>
      <c r="F1343" s="25"/>
      <c r="G1343" s="108"/>
      <c r="H1343" s="113"/>
      <c r="I1343" s="113"/>
      <c r="J1343" s="113"/>
      <c r="K1343" s="113"/>
    </row>
    <row r="1344" spans="1:11">
      <c r="A1344" s="23"/>
      <c r="B1344" s="25"/>
      <c r="C1344" s="25"/>
      <c r="D1344" s="25"/>
      <c r="E1344" s="25"/>
      <c r="F1344" s="25"/>
      <c r="G1344" s="108"/>
      <c r="H1344" s="113"/>
      <c r="I1344" s="113"/>
      <c r="J1344" s="113"/>
      <c r="K1344" s="113"/>
    </row>
    <row r="1345" spans="1:11">
      <c r="A1345" s="23"/>
      <c r="B1345" s="25"/>
      <c r="C1345" s="25"/>
      <c r="D1345" s="25"/>
      <c r="E1345" s="25"/>
      <c r="F1345" s="25"/>
      <c r="G1345" s="108"/>
      <c r="H1345" s="113"/>
      <c r="I1345" s="113"/>
      <c r="J1345" s="113"/>
      <c r="K1345" s="113"/>
    </row>
    <row r="1346" spans="1:11">
      <c r="A1346" s="23"/>
      <c r="B1346" s="25"/>
      <c r="C1346" s="25"/>
      <c r="D1346" s="25"/>
      <c r="E1346" s="25"/>
      <c r="F1346" s="25"/>
      <c r="G1346" s="108"/>
      <c r="H1346" s="113"/>
      <c r="I1346" s="113"/>
      <c r="J1346" s="113"/>
      <c r="K1346" s="113"/>
    </row>
    <row r="1347" spans="1:11">
      <c r="A1347" s="23"/>
      <c r="B1347" s="25"/>
      <c r="C1347" s="25"/>
      <c r="D1347" s="25"/>
      <c r="E1347" s="25"/>
      <c r="F1347" s="25"/>
      <c r="G1347" s="108"/>
      <c r="H1347" s="113"/>
      <c r="I1347" s="113"/>
      <c r="J1347" s="113"/>
      <c r="K1347" s="113"/>
    </row>
    <row r="1348" spans="1:11">
      <c r="A1348" s="23"/>
      <c r="B1348" s="25"/>
      <c r="C1348" s="25"/>
      <c r="D1348" s="25"/>
      <c r="E1348" s="25"/>
      <c r="F1348" s="25"/>
      <c r="G1348" s="108"/>
      <c r="H1348" s="113"/>
      <c r="I1348" s="113"/>
      <c r="J1348" s="113"/>
      <c r="K1348" s="113"/>
    </row>
    <row r="1349" spans="1:11">
      <c r="A1349" s="23"/>
      <c r="B1349" s="25"/>
      <c r="C1349" s="25"/>
      <c r="D1349" s="25"/>
      <c r="E1349" s="25"/>
      <c r="F1349" s="25"/>
      <c r="G1349" s="108"/>
      <c r="H1349" s="113"/>
      <c r="I1349" s="113"/>
      <c r="J1349" s="113"/>
      <c r="K1349" s="113"/>
    </row>
    <row r="1350" spans="1:11">
      <c r="A1350" s="23"/>
      <c r="B1350" s="25"/>
      <c r="C1350" s="25"/>
      <c r="D1350" s="25"/>
      <c r="E1350" s="25"/>
      <c r="F1350" s="25"/>
      <c r="G1350" s="108"/>
      <c r="H1350" s="113"/>
      <c r="I1350" s="113"/>
      <c r="J1350" s="113"/>
      <c r="K1350" s="113"/>
    </row>
    <row r="1351" spans="1:11">
      <c r="A1351" s="23"/>
      <c r="B1351" s="25"/>
      <c r="C1351" s="25"/>
      <c r="D1351" s="25"/>
      <c r="E1351" s="25"/>
      <c r="F1351" s="25"/>
      <c r="G1351" s="108"/>
      <c r="H1351" s="113"/>
      <c r="I1351" s="113"/>
      <c r="J1351" s="113"/>
      <c r="K1351" s="113"/>
    </row>
    <row r="1352" spans="1:11">
      <c r="A1352" s="23"/>
      <c r="B1352" s="25"/>
      <c r="C1352" s="25"/>
      <c r="D1352" s="25"/>
      <c r="E1352" s="25"/>
      <c r="F1352" s="25"/>
      <c r="G1352" s="108"/>
      <c r="H1352" s="113"/>
      <c r="I1352" s="113"/>
      <c r="J1352" s="113"/>
      <c r="K1352" s="113"/>
    </row>
    <row r="1353" spans="1:11">
      <c r="A1353" s="23"/>
      <c r="B1353" s="25"/>
      <c r="C1353" s="25"/>
      <c r="D1353" s="25"/>
      <c r="E1353" s="25"/>
      <c r="F1353" s="25"/>
      <c r="G1353" s="108"/>
      <c r="H1353" s="113"/>
      <c r="I1353" s="113"/>
      <c r="J1353" s="113"/>
      <c r="K1353" s="113"/>
    </row>
    <row r="1354" spans="1:11">
      <c r="A1354" s="23"/>
      <c r="B1354" s="25"/>
      <c r="C1354" s="25"/>
      <c r="D1354" s="25"/>
      <c r="E1354" s="25"/>
      <c r="F1354" s="25"/>
      <c r="G1354" s="108"/>
      <c r="H1354" s="113"/>
      <c r="I1354" s="113"/>
      <c r="J1354" s="113"/>
      <c r="K1354" s="113"/>
    </row>
    <row r="1355" spans="1:11">
      <c r="A1355" s="23"/>
      <c r="B1355" s="25"/>
      <c r="C1355" s="25"/>
      <c r="D1355" s="25"/>
      <c r="E1355" s="25"/>
      <c r="F1355" s="25"/>
      <c r="G1355" s="108"/>
      <c r="H1355" s="113"/>
      <c r="I1355" s="113"/>
      <c r="J1355" s="113"/>
      <c r="K1355" s="113"/>
    </row>
    <row r="1356" spans="1:11">
      <c r="A1356" s="23"/>
      <c r="B1356" s="25"/>
      <c r="C1356" s="25"/>
      <c r="D1356" s="25"/>
      <c r="E1356" s="25"/>
      <c r="F1356" s="25"/>
      <c r="G1356" s="108"/>
      <c r="H1356" s="113"/>
      <c r="I1356" s="113"/>
      <c r="J1356" s="113"/>
      <c r="K1356" s="113"/>
    </row>
    <row r="1357" spans="1:11">
      <c r="A1357" s="23"/>
      <c r="B1357" s="25"/>
      <c r="C1357" s="25"/>
      <c r="D1357" s="25"/>
      <c r="E1357" s="25"/>
      <c r="F1357" s="25"/>
      <c r="G1357" s="108"/>
      <c r="H1357" s="113"/>
      <c r="I1357" s="113"/>
      <c r="J1357" s="113"/>
      <c r="K1357" s="113"/>
    </row>
    <row r="1358" spans="1:11">
      <c r="A1358" s="23"/>
      <c r="B1358" s="25"/>
      <c r="C1358" s="25"/>
      <c r="D1358" s="25"/>
      <c r="E1358" s="25"/>
      <c r="F1358" s="25"/>
      <c r="G1358" s="108"/>
      <c r="H1358" s="113"/>
      <c r="I1358" s="113"/>
      <c r="J1358" s="113"/>
      <c r="K1358" s="113"/>
    </row>
    <row r="1359" spans="1:11">
      <c r="A1359" s="23"/>
      <c r="B1359" s="25"/>
      <c r="C1359" s="25"/>
      <c r="D1359" s="25"/>
      <c r="E1359" s="25"/>
      <c r="F1359" s="25"/>
      <c r="G1359" s="108"/>
      <c r="H1359" s="113"/>
      <c r="I1359" s="113"/>
      <c r="J1359" s="113"/>
      <c r="K1359" s="113"/>
    </row>
    <row r="1360" spans="1:11">
      <c r="A1360" s="23"/>
      <c r="B1360" s="25"/>
      <c r="C1360" s="25"/>
      <c r="D1360" s="25"/>
      <c r="E1360" s="25"/>
      <c r="F1360" s="25"/>
      <c r="G1360" s="108"/>
      <c r="H1360" s="113"/>
      <c r="I1360" s="113"/>
      <c r="J1360" s="113"/>
      <c r="K1360" s="113"/>
    </row>
    <row r="1361" spans="1:11">
      <c r="A1361" s="23"/>
      <c r="B1361" s="25"/>
      <c r="C1361" s="25"/>
      <c r="D1361" s="25"/>
      <c r="E1361" s="25"/>
      <c r="F1361" s="25"/>
      <c r="G1361" s="108"/>
      <c r="H1361" s="113"/>
      <c r="I1361" s="113"/>
      <c r="J1361" s="113"/>
      <c r="K1361" s="113"/>
    </row>
    <row r="1362" spans="1:11">
      <c r="A1362" s="23"/>
      <c r="B1362" s="25"/>
      <c r="C1362" s="25"/>
      <c r="D1362" s="25"/>
      <c r="E1362" s="25"/>
      <c r="F1362" s="25"/>
      <c r="G1362" s="108"/>
      <c r="H1362" s="113"/>
      <c r="I1362" s="113"/>
      <c r="J1362" s="113"/>
      <c r="K1362" s="113"/>
    </row>
    <row r="1363" spans="1:11">
      <c r="A1363" s="23"/>
      <c r="B1363" s="25"/>
      <c r="C1363" s="25"/>
      <c r="D1363" s="25"/>
      <c r="E1363" s="25"/>
      <c r="F1363" s="25"/>
      <c r="G1363" s="108"/>
      <c r="H1363" s="113"/>
      <c r="I1363" s="113"/>
      <c r="J1363" s="113"/>
      <c r="K1363" s="113"/>
    </row>
    <row r="1364" spans="1:11">
      <c r="A1364" s="23"/>
      <c r="B1364" s="25"/>
      <c r="C1364" s="25"/>
      <c r="D1364" s="25"/>
      <c r="E1364" s="25"/>
      <c r="F1364" s="25"/>
      <c r="G1364" s="108"/>
      <c r="H1364" s="113"/>
      <c r="I1364" s="113"/>
      <c r="J1364" s="113"/>
      <c r="K1364" s="113"/>
    </row>
    <row r="1365" spans="1:11">
      <c r="A1365" s="23"/>
      <c r="B1365" s="25"/>
      <c r="C1365" s="25"/>
      <c r="D1365" s="25"/>
      <c r="E1365" s="25"/>
      <c r="F1365" s="25"/>
      <c r="G1365" s="108"/>
      <c r="H1365" s="113"/>
      <c r="I1365" s="113"/>
      <c r="J1365" s="113"/>
      <c r="K1365" s="113"/>
    </row>
    <row r="1366" spans="1:11">
      <c r="A1366" s="23"/>
      <c r="B1366" s="25"/>
      <c r="C1366" s="25"/>
      <c r="D1366" s="25"/>
      <c r="E1366" s="25"/>
      <c r="F1366" s="25"/>
      <c r="G1366" s="108"/>
      <c r="H1366" s="113"/>
      <c r="I1366" s="113"/>
      <c r="J1366" s="113"/>
      <c r="K1366" s="113"/>
    </row>
    <row r="1367" spans="1:11">
      <c r="A1367" s="23"/>
      <c r="B1367" s="25"/>
      <c r="C1367" s="25"/>
      <c r="D1367" s="25"/>
      <c r="E1367" s="25"/>
      <c r="F1367" s="25"/>
      <c r="G1367" s="108"/>
      <c r="H1367" s="113"/>
      <c r="I1367" s="113"/>
      <c r="J1367" s="113"/>
      <c r="K1367" s="113"/>
    </row>
    <row r="1368" spans="1:11">
      <c r="A1368" s="23"/>
      <c r="B1368" s="25"/>
      <c r="C1368" s="25"/>
      <c r="D1368" s="25"/>
      <c r="E1368" s="25"/>
      <c r="F1368" s="25"/>
      <c r="G1368" s="108"/>
      <c r="H1368" s="113"/>
      <c r="I1368" s="113"/>
      <c r="J1368" s="113"/>
      <c r="K1368" s="113"/>
    </row>
    <row r="1369" spans="1:11">
      <c r="A1369" s="23"/>
      <c r="B1369" s="25"/>
      <c r="C1369" s="25"/>
      <c r="D1369" s="25"/>
      <c r="E1369" s="25"/>
      <c r="F1369" s="25"/>
      <c r="G1369" s="108"/>
      <c r="H1369" s="113"/>
      <c r="I1369" s="113"/>
      <c r="J1369" s="113"/>
      <c r="K1369" s="113"/>
    </row>
    <row r="1370" spans="1:11">
      <c r="A1370" s="23"/>
      <c r="B1370" s="25"/>
      <c r="C1370" s="25"/>
      <c r="D1370" s="25"/>
      <c r="E1370" s="25"/>
      <c r="F1370" s="25"/>
      <c r="G1370" s="108"/>
      <c r="H1370" s="113"/>
      <c r="I1370" s="113"/>
      <c r="J1370" s="113"/>
      <c r="K1370" s="113"/>
    </row>
    <row r="1371" spans="1:11">
      <c r="A1371" s="23"/>
      <c r="B1371" s="25"/>
      <c r="C1371" s="25"/>
      <c r="D1371" s="25"/>
      <c r="E1371" s="25"/>
      <c r="F1371" s="25"/>
      <c r="G1371" s="108"/>
      <c r="H1371" s="113"/>
      <c r="I1371" s="113"/>
      <c r="J1371" s="113"/>
      <c r="K1371" s="113"/>
    </row>
    <row r="1372" spans="1:11">
      <c r="A1372" s="23"/>
      <c r="B1372" s="25"/>
      <c r="C1372" s="25"/>
      <c r="D1372" s="25"/>
      <c r="E1372" s="25"/>
      <c r="F1372" s="25"/>
      <c r="G1372" s="108"/>
      <c r="H1372" s="113"/>
      <c r="I1372" s="113"/>
      <c r="J1372" s="113"/>
      <c r="K1372" s="113"/>
    </row>
    <row r="1373" spans="1:11">
      <c r="A1373" s="23"/>
      <c r="B1373" s="25"/>
      <c r="C1373" s="25"/>
      <c r="D1373" s="25"/>
      <c r="E1373" s="25"/>
      <c r="F1373" s="25"/>
      <c r="G1373" s="108"/>
      <c r="H1373" s="113"/>
      <c r="I1373" s="113"/>
      <c r="J1373" s="113"/>
      <c r="K1373" s="113"/>
    </row>
    <row r="1374" spans="1:11">
      <c r="A1374" s="23"/>
      <c r="B1374" s="25"/>
      <c r="C1374" s="25"/>
      <c r="D1374" s="25"/>
      <c r="E1374" s="25"/>
      <c r="F1374" s="25"/>
      <c r="G1374" s="108"/>
      <c r="H1374" s="113"/>
      <c r="I1374" s="113"/>
      <c r="J1374" s="113"/>
      <c r="K1374" s="113"/>
    </row>
    <row r="1375" spans="1:11">
      <c r="A1375" s="23"/>
      <c r="B1375" s="25"/>
      <c r="C1375" s="25"/>
      <c r="D1375" s="25"/>
      <c r="E1375" s="25"/>
      <c r="F1375" s="25"/>
      <c r="G1375" s="108"/>
      <c r="H1375" s="113"/>
      <c r="I1375" s="113"/>
      <c r="J1375" s="113"/>
      <c r="K1375" s="113"/>
    </row>
    <row r="1376" spans="1:11">
      <c r="A1376" s="23"/>
      <c r="B1376" s="25"/>
      <c r="C1376" s="25"/>
      <c r="D1376" s="25"/>
      <c r="E1376" s="25"/>
      <c r="F1376" s="25"/>
      <c r="G1376" s="108"/>
      <c r="H1376" s="113"/>
      <c r="I1376" s="113"/>
      <c r="J1376" s="113"/>
      <c r="K1376" s="113"/>
    </row>
    <row r="1377" spans="1:11">
      <c r="A1377" s="23"/>
      <c r="B1377" s="25"/>
      <c r="C1377" s="25"/>
      <c r="D1377" s="25"/>
      <c r="E1377" s="25"/>
      <c r="F1377" s="25"/>
      <c r="G1377" s="108"/>
      <c r="H1377" s="113"/>
      <c r="I1377" s="113"/>
      <c r="J1377" s="113"/>
      <c r="K1377" s="113"/>
    </row>
    <row r="1378" spans="1:11">
      <c r="A1378" s="23"/>
      <c r="B1378" s="25"/>
      <c r="C1378" s="25"/>
      <c r="D1378" s="25"/>
      <c r="E1378" s="25"/>
      <c r="F1378" s="25"/>
      <c r="G1378" s="108"/>
      <c r="H1378" s="113"/>
      <c r="I1378" s="113"/>
      <c r="J1378" s="113"/>
      <c r="K1378" s="113"/>
    </row>
    <row r="1379" spans="1:11">
      <c r="A1379" s="23"/>
      <c r="B1379" s="25"/>
      <c r="C1379" s="25"/>
      <c r="D1379" s="25"/>
      <c r="E1379" s="25"/>
      <c r="F1379" s="25"/>
      <c r="G1379" s="108"/>
      <c r="H1379" s="113"/>
      <c r="I1379" s="113"/>
      <c r="J1379" s="113"/>
      <c r="K1379" s="113"/>
    </row>
    <row r="1380" spans="1:11">
      <c r="A1380" s="23"/>
      <c r="B1380" s="25"/>
      <c r="C1380" s="25"/>
      <c r="D1380" s="25"/>
      <c r="E1380" s="25"/>
      <c r="F1380" s="25"/>
      <c r="G1380" s="108"/>
      <c r="H1380" s="113"/>
      <c r="I1380" s="113"/>
      <c r="J1380" s="113"/>
      <c r="K1380" s="113"/>
    </row>
    <row r="1381" spans="1:11">
      <c r="A1381" s="23"/>
      <c r="B1381" s="25"/>
      <c r="C1381" s="25"/>
      <c r="D1381" s="25"/>
      <c r="E1381" s="25"/>
      <c r="F1381" s="25"/>
      <c r="G1381" s="108"/>
      <c r="H1381" s="113"/>
      <c r="I1381" s="113"/>
      <c r="J1381" s="113"/>
      <c r="K1381" s="113"/>
    </row>
    <row r="1382" spans="1:11">
      <c r="A1382" s="23"/>
      <c r="B1382" s="25"/>
      <c r="C1382" s="25"/>
      <c r="D1382" s="25"/>
      <c r="E1382" s="25"/>
      <c r="F1382" s="25"/>
      <c r="G1382" s="108"/>
      <c r="H1382" s="113"/>
      <c r="I1382" s="113"/>
      <c r="J1382" s="113"/>
      <c r="K1382" s="113"/>
    </row>
    <row r="1383" spans="1:11">
      <c r="A1383" s="23"/>
      <c r="B1383" s="25"/>
      <c r="C1383" s="25"/>
      <c r="D1383" s="25"/>
      <c r="E1383" s="25"/>
      <c r="F1383" s="25"/>
      <c r="G1383" s="108"/>
      <c r="H1383" s="113"/>
      <c r="I1383" s="113"/>
      <c r="J1383" s="113"/>
      <c r="K1383" s="113"/>
    </row>
    <row r="1384" spans="1:11">
      <c r="A1384" s="23"/>
      <c r="B1384" s="25"/>
      <c r="C1384" s="25"/>
      <c r="D1384" s="25"/>
      <c r="E1384" s="25"/>
      <c r="F1384" s="25"/>
      <c r="G1384" s="108"/>
      <c r="H1384" s="113"/>
      <c r="I1384" s="113"/>
      <c r="J1384" s="113"/>
      <c r="K1384" s="113"/>
    </row>
    <row r="1385" spans="1:11">
      <c r="A1385" s="23"/>
      <c r="B1385" s="25"/>
      <c r="C1385" s="25"/>
      <c r="D1385" s="25"/>
      <c r="E1385" s="25"/>
      <c r="F1385" s="25"/>
      <c r="G1385" s="108"/>
      <c r="H1385" s="113"/>
      <c r="I1385" s="113"/>
      <c r="J1385" s="113"/>
      <c r="K1385" s="113"/>
    </row>
    <row r="1386" spans="1:11">
      <c r="A1386" s="23"/>
      <c r="B1386" s="25"/>
      <c r="C1386" s="25"/>
      <c r="D1386" s="25"/>
      <c r="E1386" s="25"/>
      <c r="F1386" s="25"/>
      <c r="G1386" s="108"/>
      <c r="H1386" s="113"/>
      <c r="I1386" s="113"/>
      <c r="J1386" s="113"/>
      <c r="K1386" s="113"/>
    </row>
    <row r="1387" spans="1:11">
      <c r="A1387" s="23"/>
      <c r="B1387" s="25"/>
      <c r="C1387" s="25"/>
      <c r="D1387" s="25"/>
      <c r="E1387" s="25"/>
      <c r="F1387" s="25"/>
      <c r="G1387" s="108"/>
      <c r="H1387" s="113"/>
      <c r="I1387" s="113"/>
      <c r="J1387" s="113"/>
      <c r="K1387" s="113"/>
    </row>
    <row r="1388" spans="1:11">
      <c r="A1388" s="23"/>
      <c r="B1388" s="25"/>
      <c r="C1388" s="25"/>
      <c r="D1388" s="25"/>
      <c r="E1388" s="25"/>
      <c r="F1388" s="25"/>
      <c r="G1388" s="108"/>
      <c r="H1388" s="113"/>
      <c r="I1388" s="113"/>
      <c r="J1388" s="113"/>
      <c r="K1388" s="113"/>
    </row>
    <row r="1389" spans="1:11">
      <c r="A1389" s="23"/>
      <c r="B1389" s="25"/>
      <c r="C1389" s="25"/>
      <c r="D1389" s="25"/>
      <c r="E1389" s="25"/>
      <c r="F1389" s="25"/>
      <c r="G1389" s="108"/>
      <c r="H1389" s="113"/>
      <c r="I1389" s="113"/>
      <c r="J1389" s="113"/>
      <c r="K1389" s="113"/>
    </row>
    <row r="1390" spans="1:11">
      <c r="A1390" s="23"/>
      <c r="B1390" s="25"/>
      <c r="C1390" s="25"/>
      <c r="D1390" s="25"/>
      <c r="E1390" s="25"/>
      <c r="F1390" s="25"/>
      <c r="G1390" s="108"/>
      <c r="H1390" s="113"/>
      <c r="I1390" s="113"/>
      <c r="J1390" s="113"/>
      <c r="K1390" s="113"/>
    </row>
    <row r="1391" spans="1:11">
      <c r="A1391" s="23"/>
      <c r="B1391" s="25"/>
      <c r="C1391" s="25"/>
      <c r="D1391" s="25"/>
      <c r="E1391" s="25"/>
      <c r="F1391" s="25"/>
      <c r="G1391" s="108"/>
      <c r="H1391" s="113"/>
      <c r="I1391" s="113"/>
      <c r="J1391" s="113"/>
      <c r="K1391" s="113"/>
    </row>
    <row r="1392" spans="1:11">
      <c r="A1392" s="23"/>
      <c r="B1392" s="25"/>
      <c r="C1392" s="25"/>
      <c r="D1392" s="25"/>
      <c r="E1392" s="25"/>
      <c r="F1392" s="25"/>
      <c r="G1392" s="108"/>
      <c r="H1392" s="113"/>
      <c r="I1392" s="113"/>
      <c r="J1392" s="113"/>
      <c r="K1392" s="113"/>
    </row>
    <row r="1393" spans="1:11">
      <c r="A1393" s="23"/>
      <c r="B1393" s="25"/>
      <c r="C1393" s="25"/>
      <c r="D1393" s="25"/>
      <c r="E1393" s="25"/>
      <c r="F1393" s="25"/>
      <c r="G1393" s="108"/>
      <c r="H1393" s="113"/>
      <c r="I1393" s="113"/>
      <c r="J1393" s="113"/>
      <c r="K1393" s="113"/>
    </row>
    <row r="1394" spans="1:11">
      <c r="A1394" s="23"/>
      <c r="B1394" s="25"/>
      <c r="C1394" s="25"/>
      <c r="D1394" s="25"/>
      <c r="E1394" s="25"/>
      <c r="F1394" s="25"/>
      <c r="G1394" s="108"/>
      <c r="H1394" s="113"/>
      <c r="I1394" s="113"/>
      <c r="J1394" s="113"/>
      <c r="K1394" s="113"/>
    </row>
    <row r="1395" spans="1:11">
      <c r="A1395" s="23"/>
      <c r="B1395" s="25"/>
      <c r="C1395" s="25"/>
      <c r="D1395" s="25"/>
      <c r="E1395" s="25"/>
      <c r="F1395" s="25"/>
      <c r="G1395" s="108"/>
      <c r="H1395" s="113"/>
      <c r="I1395" s="113"/>
      <c r="J1395" s="113"/>
      <c r="K1395" s="113"/>
    </row>
    <row r="1396" spans="1:11">
      <c r="A1396" s="23"/>
      <c r="B1396" s="25"/>
      <c r="C1396" s="25"/>
      <c r="D1396" s="25"/>
      <c r="E1396" s="25"/>
      <c r="F1396" s="25"/>
      <c r="G1396" s="108"/>
      <c r="H1396" s="113"/>
      <c r="I1396" s="113"/>
      <c r="J1396" s="113"/>
      <c r="K1396" s="113"/>
    </row>
    <row r="1397" spans="1:11">
      <c r="A1397" s="23"/>
      <c r="B1397" s="25"/>
      <c r="C1397" s="25"/>
      <c r="D1397" s="25"/>
      <c r="E1397" s="25"/>
      <c r="F1397" s="25"/>
      <c r="G1397" s="108"/>
      <c r="H1397" s="113"/>
      <c r="I1397" s="113"/>
      <c r="J1397" s="113"/>
      <c r="K1397" s="113"/>
    </row>
    <row r="1398" spans="1:11">
      <c r="A1398" s="23"/>
      <c r="B1398" s="25"/>
      <c r="C1398" s="25"/>
      <c r="D1398" s="25"/>
      <c r="E1398" s="25"/>
      <c r="F1398" s="25"/>
      <c r="G1398" s="108"/>
      <c r="H1398" s="113"/>
      <c r="I1398" s="113"/>
      <c r="J1398" s="113"/>
      <c r="K1398" s="113"/>
    </row>
    <row r="1399" spans="1:11">
      <c r="A1399" s="23"/>
      <c r="B1399" s="25"/>
      <c r="C1399" s="25"/>
      <c r="D1399" s="25"/>
      <c r="E1399" s="25"/>
      <c r="F1399" s="25"/>
      <c r="G1399" s="108"/>
      <c r="H1399" s="113"/>
      <c r="I1399" s="113"/>
      <c r="J1399" s="113"/>
      <c r="K1399" s="113"/>
    </row>
    <row r="1400" spans="1:11">
      <c r="A1400" s="23"/>
      <c r="B1400" s="25"/>
      <c r="C1400" s="25"/>
      <c r="D1400" s="25"/>
      <c r="E1400" s="25"/>
      <c r="F1400" s="25"/>
      <c r="G1400" s="108"/>
      <c r="H1400" s="113"/>
      <c r="I1400" s="113"/>
      <c r="J1400" s="113"/>
      <c r="K1400" s="113"/>
    </row>
    <row r="1401" spans="1:11">
      <c r="A1401" s="23"/>
      <c r="B1401" s="25"/>
      <c r="C1401" s="25"/>
      <c r="D1401" s="25"/>
      <c r="E1401" s="25"/>
      <c r="F1401" s="25"/>
      <c r="G1401" s="108"/>
      <c r="H1401" s="113"/>
      <c r="I1401" s="113"/>
      <c r="J1401" s="113"/>
      <c r="K1401" s="113"/>
    </row>
    <row r="1402" spans="1:11">
      <c r="A1402" s="23"/>
      <c r="B1402" s="25"/>
      <c r="C1402" s="25"/>
      <c r="D1402" s="25"/>
      <c r="E1402" s="25"/>
      <c r="F1402" s="25"/>
      <c r="G1402" s="108"/>
      <c r="H1402" s="113"/>
      <c r="I1402" s="113"/>
      <c r="J1402" s="113"/>
      <c r="K1402" s="113"/>
    </row>
    <row r="1403" spans="1:11">
      <c r="A1403" s="23"/>
      <c r="B1403" s="25"/>
      <c r="C1403" s="25"/>
      <c r="D1403" s="25"/>
      <c r="E1403" s="25"/>
      <c r="F1403" s="25"/>
      <c r="G1403" s="108"/>
      <c r="H1403" s="113"/>
      <c r="I1403" s="113"/>
      <c r="J1403" s="113"/>
      <c r="K1403" s="113"/>
    </row>
    <row r="1404" spans="1:11">
      <c r="A1404" s="23"/>
      <c r="B1404" s="25"/>
      <c r="C1404" s="25"/>
      <c r="D1404" s="25"/>
      <c r="E1404" s="25"/>
      <c r="F1404" s="25"/>
      <c r="G1404" s="108"/>
      <c r="H1404" s="113"/>
      <c r="I1404" s="113"/>
      <c r="J1404" s="113"/>
      <c r="K1404" s="113"/>
    </row>
    <row r="1405" spans="1:11">
      <c r="A1405" s="23"/>
      <c r="B1405" s="25"/>
      <c r="C1405" s="25"/>
      <c r="D1405" s="25"/>
      <c r="E1405" s="25"/>
      <c r="F1405" s="25"/>
      <c r="G1405" s="108"/>
      <c r="H1405" s="113"/>
      <c r="I1405" s="113"/>
      <c r="J1405" s="113"/>
      <c r="K1405" s="113"/>
    </row>
    <row r="1406" spans="1:11">
      <c r="A1406" s="23"/>
      <c r="B1406" s="25"/>
      <c r="C1406" s="25"/>
      <c r="D1406" s="25"/>
      <c r="E1406" s="25"/>
      <c r="F1406" s="25"/>
      <c r="G1406" s="108"/>
      <c r="H1406" s="113"/>
      <c r="I1406" s="113"/>
      <c r="J1406" s="113"/>
      <c r="K1406" s="113"/>
    </row>
    <row r="1407" spans="1:11">
      <c r="A1407" s="23"/>
      <c r="B1407" s="25"/>
      <c r="C1407" s="25"/>
      <c r="D1407" s="25"/>
      <c r="E1407" s="25"/>
      <c r="F1407" s="25"/>
      <c r="G1407" s="108"/>
      <c r="H1407" s="113"/>
      <c r="I1407" s="113"/>
      <c r="J1407" s="113"/>
      <c r="K1407" s="113"/>
    </row>
    <row r="1408" spans="1:11">
      <c r="A1408" s="23"/>
      <c r="B1408" s="25"/>
      <c r="C1408" s="25"/>
      <c r="D1408" s="25"/>
      <c r="E1408" s="25"/>
      <c r="F1408" s="25"/>
      <c r="G1408" s="108"/>
      <c r="H1408" s="113"/>
      <c r="I1408" s="113"/>
      <c r="J1408" s="113"/>
      <c r="K1408" s="113"/>
    </row>
    <row r="1409" spans="1:11">
      <c r="A1409" s="23"/>
      <c r="B1409" s="25"/>
      <c r="C1409" s="25"/>
      <c r="D1409" s="25"/>
      <c r="E1409" s="25"/>
      <c r="F1409" s="25"/>
      <c r="G1409" s="108"/>
      <c r="H1409" s="113"/>
      <c r="I1409" s="113"/>
      <c r="J1409" s="113"/>
      <c r="K1409" s="113"/>
    </row>
    <row r="1410" spans="1:11">
      <c r="A1410" s="23"/>
      <c r="B1410" s="25"/>
      <c r="C1410" s="25"/>
      <c r="D1410" s="25"/>
      <c r="E1410" s="25"/>
      <c r="F1410" s="25"/>
      <c r="G1410" s="108"/>
      <c r="H1410" s="113"/>
      <c r="I1410" s="113"/>
      <c r="J1410" s="113"/>
      <c r="K1410" s="113"/>
    </row>
    <row r="1411" spans="1:11">
      <c r="A1411" s="23"/>
      <c r="B1411" s="25"/>
      <c r="C1411" s="25"/>
      <c r="D1411" s="25"/>
      <c r="E1411" s="25"/>
      <c r="F1411" s="25"/>
      <c r="G1411" s="108"/>
      <c r="H1411" s="113"/>
      <c r="I1411" s="113"/>
      <c r="J1411" s="113"/>
      <c r="K1411" s="113"/>
    </row>
    <row r="1412" spans="1:11">
      <c r="A1412" s="23"/>
      <c r="B1412" s="25"/>
      <c r="C1412" s="25"/>
      <c r="D1412" s="25"/>
      <c r="E1412" s="25"/>
      <c r="F1412" s="25"/>
      <c r="G1412" s="108"/>
      <c r="H1412" s="113"/>
      <c r="I1412" s="113"/>
      <c r="J1412" s="113"/>
      <c r="K1412" s="113"/>
    </row>
    <row r="1413" spans="1:11">
      <c r="A1413" s="23"/>
      <c r="B1413" s="25"/>
      <c r="C1413" s="25"/>
      <c r="D1413" s="25"/>
      <c r="E1413" s="25"/>
      <c r="F1413" s="25"/>
      <c r="G1413" s="108"/>
      <c r="H1413" s="113"/>
      <c r="I1413" s="113"/>
      <c r="J1413" s="113"/>
      <c r="K1413" s="113"/>
    </row>
    <row r="1414" spans="1:11">
      <c r="A1414" s="23"/>
      <c r="B1414" s="25"/>
      <c r="C1414" s="25"/>
      <c r="D1414" s="25"/>
      <c r="E1414" s="25"/>
      <c r="F1414" s="25"/>
      <c r="G1414" s="108"/>
      <c r="H1414" s="113"/>
      <c r="I1414" s="113"/>
      <c r="J1414" s="113"/>
      <c r="K1414" s="113"/>
    </row>
    <row r="1415" spans="1:11">
      <c r="A1415" s="23"/>
      <c r="B1415" s="25"/>
      <c r="C1415" s="25"/>
      <c r="D1415" s="25"/>
      <c r="E1415" s="25"/>
      <c r="F1415" s="25"/>
      <c r="G1415" s="108"/>
      <c r="H1415" s="113"/>
      <c r="I1415" s="113"/>
      <c r="J1415" s="113"/>
      <c r="K1415" s="113"/>
    </row>
    <row r="1416" spans="1:11">
      <c r="A1416" s="23"/>
      <c r="B1416" s="25"/>
      <c r="C1416" s="25"/>
      <c r="D1416" s="25"/>
      <c r="E1416" s="25"/>
      <c r="F1416" s="25"/>
      <c r="G1416" s="108"/>
      <c r="H1416" s="113"/>
      <c r="I1416" s="113"/>
      <c r="J1416" s="113"/>
      <c r="K1416" s="113"/>
    </row>
    <row r="1417" spans="1:11">
      <c r="A1417" s="23"/>
      <c r="B1417" s="25"/>
      <c r="C1417" s="25"/>
      <c r="D1417" s="25"/>
      <c r="E1417" s="25"/>
      <c r="F1417" s="25"/>
      <c r="G1417" s="108"/>
      <c r="H1417" s="113"/>
      <c r="I1417" s="113"/>
      <c r="J1417" s="113"/>
      <c r="K1417" s="113"/>
    </row>
    <row r="1418" spans="1:11">
      <c r="A1418" s="23"/>
      <c r="B1418" s="25"/>
      <c r="C1418" s="25"/>
      <c r="D1418" s="25"/>
      <c r="E1418" s="25"/>
      <c r="F1418" s="25"/>
      <c r="G1418" s="108"/>
      <c r="H1418" s="113"/>
      <c r="I1418" s="113"/>
      <c r="J1418" s="113"/>
      <c r="K1418" s="113"/>
    </row>
    <row r="1419" spans="1:11">
      <c r="A1419" s="23"/>
      <c r="B1419" s="25"/>
      <c r="C1419" s="25"/>
      <c r="D1419" s="25"/>
      <c r="E1419" s="25"/>
      <c r="F1419" s="25"/>
      <c r="G1419" s="108"/>
      <c r="H1419" s="113"/>
      <c r="I1419" s="113"/>
      <c r="J1419" s="113"/>
      <c r="K1419" s="113"/>
    </row>
    <row r="1420" spans="1:11">
      <c r="A1420" s="23"/>
      <c r="B1420" s="25"/>
      <c r="C1420" s="25"/>
      <c r="D1420" s="25"/>
      <c r="E1420" s="25"/>
      <c r="F1420" s="25"/>
      <c r="G1420" s="108"/>
      <c r="H1420" s="113"/>
      <c r="I1420" s="113"/>
      <c r="J1420" s="113"/>
      <c r="K1420" s="113"/>
    </row>
    <row r="1421" spans="1:11">
      <c r="A1421" s="23"/>
      <c r="B1421" s="25"/>
      <c r="C1421" s="25"/>
      <c r="D1421" s="25"/>
      <c r="E1421" s="25"/>
      <c r="F1421" s="25"/>
      <c r="G1421" s="108"/>
      <c r="H1421" s="113"/>
      <c r="I1421" s="113"/>
      <c r="J1421" s="113"/>
      <c r="K1421" s="113"/>
    </row>
    <row r="1422" spans="1:11">
      <c r="A1422" s="23"/>
      <c r="B1422" s="25"/>
      <c r="C1422" s="25"/>
      <c r="D1422" s="25"/>
      <c r="E1422" s="25"/>
      <c r="F1422" s="25"/>
      <c r="G1422" s="108"/>
      <c r="H1422" s="113"/>
      <c r="I1422" s="113"/>
      <c r="J1422" s="113"/>
      <c r="K1422" s="113"/>
    </row>
    <row r="1423" spans="1:11">
      <c r="A1423" s="23"/>
      <c r="B1423" s="25"/>
      <c r="C1423" s="25"/>
      <c r="D1423" s="25"/>
      <c r="E1423" s="25"/>
      <c r="F1423" s="25"/>
      <c r="G1423" s="108"/>
      <c r="H1423" s="113"/>
      <c r="I1423" s="113"/>
      <c r="J1423" s="113"/>
      <c r="K1423" s="113"/>
    </row>
    <row r="1424" spans="1:11">
      <c r="A1424" s="23"/>
      <c r="B1424" s="25"/>
      <c r="C1424" s="25"/>
      <c r="D1424" s="25"/>
      <c r="E1424" s="25"/>
      <c r="F1424" s="25"/>
      <c r="G1424" s="108"/>
      <c r="H1424" s="113"/>
      <c r="I1424" s="113"/>
      <c r="J1424" s="113"/>
      <c r="K1424" s="113"/>
    </row>
    <row r="1425" spans="1:11">
      <c r="A1425" s="23"/>
      <c r="B1425" s="25"/>
      <c r="C1425" s="25"/>
      <c r="D1425" s="25"/>
      <c r="E1425" s="25"/>
      <c r="F1425" s="25"/>
      <c r="G1425" s="108"/>
      <c r="H1425" s="113"/>
      <c r="I1425" s="113"/>
      <c r="J1425" s="113"/>
      <c r="K1425" s="113"/>
    </row>
    <row r="1426" spans="1:11">
      <c r="A1426" s="23"/>
      <c r="B1426" s="25"/>
      <c r="C1426" s="25"/>
      <c r="D1426" s="25"/>
      <c r="E1426" s="25"/>
      <c r="F1426" s="25"/>
      <c r="G1426" s="108"/>
      <c r="H1426" s="113"/>
      <c r="I1426" s="113"/>
      <c r="J1426" s="113"/>
      <c r="K1426" s="113"/>
    </row>
    <row r="1427" spans="1:11">
      <c r="A1427" s="23"/>
      <c r="B1427" s="25"/>
      <c r="C1427" s="25"/>
      <c r="D1427" s="25"/>
      <c r="E1427" s="25"/>
      <c r="F1427" s="25"/>
      <c r="G1427" s="108"/>
      <c r="H1427" s="113"/>
      <c r="I1427" s="113"/>
      <c r="J1427" s="113"/>
      <c r="K1427" s="113"/>
    </row>
    <row r="1428" spans="1:11">
      <c r="A1428" s="23"/>
      <c r="B1428" s="25"/>
      <c r="C1428" s="25"/>
      <c r="D1428" s="25"/>
      <c r="E1428" s="25"/>
      <c r="F1428" s="25"/>
      <c r="G1428" s="108"/>
      <c r="H1428" s="113"/>
      <c r="I1428" s="113"/>
      <c r="J1428" s="113"/>
      <c r="K1428" s="113"/>
    </row>
    <row r="1429" spans="1:11">
      <c r="A1429" s="23"/>
      <c r="B1429" s="25"/>
      <c r="C1429" s="25"/>
      <c r="D1429" s="25"/>
      <c r="E1429" s="25"/>
      <c r="F1429" s="25"/>
      <c r="G1429" s="108"/>
      <c r="H1429" s="113"/>
      <c r="I1429" s="113"/>
      <c r="J1429" s="113"/>
      <c r="K1429" s="113"/>
    </row>
    <row r="1430" spans="1:11">
      <c r="A1430" s="23"/>
      <c r="B1430" s="25"/>
      <c r="C1430" s="25"/>
      <c r="D1430" s="25"/>
      <c r="E1430" s="25"/>
      <c r="F1430" s="25"/>
      <c r="G1430" s="108"/>
      <c r="H1430" s="113"/>
      <c r="I1430" s="113"/>
      <c r="J1430" s="113"/>
      <c r="K1430" s="113"/>
    </row>
    <row r="1431" spans="1:11">
      <c r="A1431" s="23"/>
      <c r="B1431" s="25"/>
      <c r="C1431" s="25"/>
      <c r="D1431" s="25"/>
      <c r="E1431" s="25"/>
      <c r="F1431" s="25"/>
      <c r="G1431" s="108"/>
      <c r="H1431" s="113"/>
      <c r="I1431" s="113"/>
      <c r="J1431" s="113"/>
      <c r="K1431" s="113"/>
    </row>
    <row r="1432" spans="1:11">
      <c r="A1432" s="23"/>
      <c r="B1432" s="25"/>
      <c r="C1432" s="25"/>
      <c r="D1432" s="25"/>
      <c r="E1432" s="25"/>
      <c r="F1432" s="25"/>
      <c r="G1432" s="108"/>
      <c r="H1432" s="113"/>
      <c r="I1432" s="113"/>
      <c r="J1432" s="113"/>
      <c r="K1432" s="113"/>
    </row>
    <row r="1433" spans="1:11">
      <c r="A1433" s="23"/>
      <c r="B1433" s="25"/>
      <c r="C1433" s="25"/>
      <c r="D1433" s="25"/>
      <c r="E1433" s="25"/>
      <c r="F1433" s="25"/>
      <c r="G1433" s="108"/>
      <c r="H1433" s="113"/>
      <c r="I1433" s="113"/>
      <c r="J1433" s="113"/>
      <c r="K1433" s="113"/>
    </row>
    <row r="1434" spans="1:11">
      <c r="A1434" s="23"/>
      <c r="B1434" s="25"/>
      <c r="C1434" s="25"/>
      <c r="D1434" s="25"/>
      <c r="E1434" s="25"/>
      <c r="F1434" s="25"/>
      <c r="G1434" s="108"/>
      <c r="H1434" s="113"/>
      <c r="I1434" s="113"/>
      <c r="J1434" s="113"/>
      <c r="K1434" s="113"/>
    </row>
    <row r="1435" spans="1:11">
      <c r="A1435" s="23"/>
      <c r="B1435" s="25"/>
      <c r="C1435" s="25"/>
      <c r="D1435" s="25"/>
      <c r="E1435" s="25"/>
      <c r="F1435" s="25"/>
      <c r="G1435" s="108"/>
      <c r="H1435" s="113"/>
      <c r="I1435" s="113"/>
      <c r="J1435" s="113"/>
      <c r="K1435" s="113"/>
    </row>
    <row r="1436" spans="1:11">
      <c r="A1436" s="23"/>
      <c r="B1436" s="25"/>
      <c r="C1436" s="25"/>
      <c r="D1436" s="25"/>
      <c r="E1436" s="25"/>
      <c r="F1436" s="25"/>
      <c r="G1436" s="108"/>
      <c r="H1436" s="113"/>
      <c r="I1436" s="113"/>
      <c r="J1436" s="113"/>
      <c r="K1436" s="113"/>
    </row>
    <row r="1437" spans="1:11">
      <c r="A1437" s="23"/>
      <c r="B1437" s="25"/>
      <c r="C1437" s="25"/>
      <c r="D1437" s="25"/>
      <c r="E1437" s="25"/>
      <c r="F1437" s="25"/>
      <c r="G1437" s="108"/>
      <c r="H1437" s="113"/>
      <c r="I1437" s="113"/>
      <c r="J1437" s="113"/>
      <c r="K1437" s="113"/>
    </row>
    <row r="1438" spans="1:11">
      <c r="A1438" s="23"/>
      <c r="B1438" s="25"/>
      <c r="C1438" s="25"/>
      <c r="D1438" s="25"/>
      <c r="E1438" s="25"/>
      <c r="F1438" s="25"/>
      <c r="G1438" s="108"/>
      <c r="H1438" s="113"/>
      <c r="I1438" s="113"/>
      <c r="J1438" s="113"/>
      <c r="K1438" s="113"/>
    </row>
    <row r="1439" spans="1:11">
      <c r="A1439" s="23"/>
      <c r="B1439" s="25"/>
      <c r="C1439" s="25"/>
      <c r="D1439" s="25"/>
      <c r="E1439" s="25"/>
      <c r="F1439" s="25"/>
      <c r="G1439" s="108"/>
      <c r="H1439" s="113"/>
      <c r="I1439" s="113"/>
      <c r="J1439" s="113"/>
      <c r="K1439" s="113"/>
    </row>
    <row r="1440" spans="1:11">
      <c r="A1440" s="23"/>
      <c r="B1440" s="25"/>
      <c r="C1440" s="25"/>
      <c r="D1440" s="25"/>
      <c r="E1440" s="25"/>
      <c r="F1440" s="25"/>
      <c r="G1440" s="108"/>
      <c r="H1440" s="113"/>
      <c r="I1440" s="113"/>
      <c r="J1440" s="113"/>
      <c r="K1440" s="113"/>
    </row>
    <row r="1441" spans="1:11">
      <c r="A1441" s="23"/>
      <c r="B1441" s="25"/>
      <c r="C1441" s="25"/>
      <c r="D1441" s="25"/>
      <c r="E1441" s="25"/>
      <c r="F1441" s="25"/>
      <c r="G1441" s="108"/>
      <c r="H1441" s="113"/>
      <c r="I1441" s="113"/>
      <c r="J1441" s="113"/>
      <c r="K1441" s="113"/>
    </row>
    <row r="1442" spans="1:11">
      <c r="A1442" s="23"/>
      <c r="B1442" s="25"/>
      <c r="C1442" s="25"/>
      <c r="D1442" s="25"/>
      <c r="E1442" s="25"/>
      <c r="F1442" s="25"/>
      <c r="G1442" s="108"/>
      <c r="H1442" s="113"/>
      <c r="I1442" s="113"/>
      <c r="J1442" s="113"/>
      <c r="K1442" s="113"/>
    </row>
    <row r="1443" spans="1:11">
      <c r="A1443" s="23"/>
      <c r="B1443" s="25"/>
      <c r="C1443" s="25"/>
      <c r="D1443" s="25"/>
      <c r="E1443" s="25"/>
      <c r="F1443" s="25"/>
      <c r="G1443" s="108"/>
      <c r="H1443" s="113"/>
      <c r="I1443" s="113"/>
      <c r="J1443" s="113"/>
      <c r="K1443" s="113"/>
    </row>
    <row r="1444" spans="1:11">
      <c r="A1444" s="23"/>
      <c r="B1444" s="25"/>
      <c r="C1444" s="25"/>
      <c r="D1444" s="25"/>
      <c r="E1444" s="25"/>
      <c r="F1444" s="25"/>
      <c r="G1444" s="108"/>
      <c r="H1444" s="113"/>
      <c r="I1444" s="113"/>
      <c r="J1444" s="113"/>
      <c r="K1444" s="113"/>
    </row>
    <row r="1445" spans="1:11">
      <c r="A1445" s="23"/>
      <c r="B1445" s="25"/>
      <c r="C1445" s="25"/>
      <c r="D1445" s="25"/>
      <c r="E1445" s="25"/>
      <c r="F1445" s="25"/>
      <c r="G1445" s="108"/>
      <c r="H1445" s="113"/>
      <c r="I1445" s="113"/>
      <c r="J1445" s="113"/>
      <c r="K1445" s="113"/>
    </row>
    <row r="1446" spans="1:11">
      <c r="A1446" s="23"/>
      <c r="B1446" s="25"/>
      <c r="C1446" s="25"/>
      <c r="D1446" s="25"/>
      <c r="E1446" s="25"/>
      <c r="F1446" s="25"/>
      <c r="G1446" s="108"/>
      <c r="H1446" s="113"/>
      <c r="I1446" s="113"/>
      <c r="J1446" s="113"/>
      <c r="K1446" s="113"/>
    </row>
    <row r="1447" spans="1:11">
      <c r="A1447" s="23"/>
      <c r="B1447" s="25"/>
      <c r="C1447" s="25"/>
      <c r="D1447" s="25"/>
      <c r="E1447" s="25"/>
      <c r="F1447" s="25"/>
      <c r="G1447" s="108"/>
      <c r="H1447" s="113"/>
      <c r="I1447" s="113"/>
      <c r="J1447" s="113"/>
      <c r="K1447" s="113"/>
    </row>
    <row r="1448" spans="1:11">
      <c r="A1448" s="23"/>
      <c r="B1448" s="25"/>
      <c r="C1448" s="25"/>
      <c r="D1448" s="25"/>
      <c r="E1448" s="25"/>
      <c r="F1448" s="25"/>
      <c r="G1448" s="108"/>
      <c r="H1448" s="113"/>
      <c r="I1448" s="113"/>
      <c r="J1448" s="113"/>
      <c r="K1448" s="113"/>
    </row>
    <row r="1449" spans="1:11">
      <c r="A1449" s="23"/>
      <c r="B1449" s="25"/>
      <c r="C1449" s="25"/>
      <c r="D1449" s="25"/>
      <c r="E1449" s="25"/>
      <c r="F1449" s="25"/>
      <c r="G1449" s="108"/>
      <c r="H1449" s="113"/>
      <c r="I1449" s="113"/>
      <c r="J1449" s="113"/>
      <c r="K1449" s="113"/>
    </row>
    <row r="1450" spans="1:11">
      <c r="A1450" s="23"/>
      <c r="B1450" s="25"/>
      <c r="C1450" s="25"/>
      <c r="D1450" s="25"/>
      <c r="E1450" s="25"/>
      <c r="F1450" s="25"/>
      <c r="G1450" s="108"/>
      <c r="H1450" s="113"/>
      <c r="I1450" s="113"/>
      <c r="J1450" s="113"/>
      <c r="K1450" s="113"/>
    </row>
    <row r="1451" spans="1:11">
      <c r="A1451" s="23"/>
      <c r="B1451" s="25"/>
      <c r="C1451" s="25"/>
      <c r="D1451" s="25"/>
      <c r="E1451" s="25"/>
      <c r="F1451" s="25"/>
      <c r="G1451" s="108"/>
      <c r="H1451" s="113"/>
      <c r="I1451" s="113"/>
      <c r="J1451" s="113"/>
      <c r="K1451" s="113"/>
    </row>
    <row r="1452" spans="1:11">
      <c r="A1452" s="23"/>
      <c r="B1452" s="25"/>
      <c r="C1452" s="25"/>
      <c r="D1452" s="25"/>
      <c r="E1452" s="25"/>
      <c r="F1452" s="25"/>
      <c r="G1452" s="108"/>
      <c r="H1452" s="113"/>
      <c r="I1452" s="113"/>
      <c r="J1452" s="113"/>
      <c r="K1452" s="113"/>
    </row>
    <row r="1453" spans="1:11">
      <c r="A1453" s="23"/>
      <c r="B1453" s="25"/>
      <c r="C1453" s="25"/>
      <c r="D1453" s="25"/>
      <c r="E1453" s="25"/>
      <c r="F1453" s="25"/>
      <c r="G1453" s="108"/>
      <c r="H1453" s="113"/>
      <c r="I1453" s="113"/>
      <c r="J1453" s="113"/>
      <c r="K1453" s="113"/>
    </row>
    <row r="1454" spans="1:11">
      <c r="A1454" s="23"/>
      <c r="B1454" s="25"/>
      <c r="C1454" s="25"/>
      <c r="D1454" s="25"/>
      <c r="E1454" s="25"/>
      <c r="F1454" s="25"/>
      <c r="G1454" s="108"/>
      <c r="H1454" s="113"/>
      <c r="I1454" s="113"/>
      <c r="J1454" s="113"/>
      <c r="K1454" s="113"/>
    </row>
    <row r="1455" spans="1:11">
      <c r="A1455" s="23"/>
      <c r="B1455" s="25"/>
      <c r="C1455" s="25"/>
      <c r="D1455" s="25"/>
      <c r="E1455" s="25"/>
      <c r="F1455" s="25"/>
      <c r="G1455" s="108"/>
      <c r="H1455" s="113"/>
      <c r="I1455" s="113"/>
      <c r="J1455" s="113"/>
      <c r="K1455" s="113"/>
    </row>
    <row r="1456" spans="1:11">
      <c r="A1456" s="23"/>
      <c r="B1456" s="25"/>
      <c r="C1456" s="25"/>
      <c r="D1456" s="25"/>
      <c r="E1456" s="25"/>
      <c r="F1456" s="25"/>
      <c r="G1456" s="108"/>
      <c r="H1456" s="113"/>
      <c r="I1456" s="113"/>
      <c r="J1456" s="113"/>
      <c r="K1456" s="113"/>
    </row>
    <row r="1457" spans="1:11">
      <c r="A1457" s="23"/>
      <c r="B1457" s="25"/>
      <c r="C1457" s="25"/>
      <c r="D1457" s="25"/>
      <c r="E1457" s="25"/>
      <c r="F1457" s="25"/>
      <c r="G1457" s="108"/>
      <c r="H1457" s="113"/>
      <c r="I1457" s="113"/>
      <c r="J1457" s="113"/>
      <c r="K1457" s="113"/>
    </row>
    <row r="1458" spans="1:11">
      <c r="A1458" s="23"/>
      <c r="B1458" s="25"/>
      <c r="C1458" s="25"/>
      <c r="D1458" s="25"/>
      <c r="E1458" s="25"/>
      <c r="F1458" s="25"/>
      <c r="G1458" s="108"/>
      <c r="H1458" s="113"/>
      <c r="I1458" s="113"/>
      <c r="J1458" s="113"/>
      <c r="K1458" s="113"/>
    </row>
    <row r="1459" spans="1:11">
      <c r="A1459" s="23"/>
      <c r="B1459" s="25"/>
      <c r="C1459" s="25"/>
      <c r="D1459" s="25"/>
      <c r="E1459" s="25"/>
      <c r="F1459" s="25"/>
      <c r="G1459" s="108"/>
      <c r="H1459" s="113"/>
      <c r="I1459" s="113"/>
      <c r="J1459" s="113"/>
      <c r="K1459" s="113"/>
    </row>
    <row r="1460" spans="1:11">
      <c r="A1460" s="23"/>
      <c r="B1460" s="25"/>
      <c r="C1460" s="25"/>
      <c r="D1460" s="25"/>
      <c r="E1460" s="25"/>
      <c r="F1460" s="25"/>
      <c r="G1460" s="108"/>
      <c r="H1460" s="113"/>
      <c r="I1460" s="113"/>
      <c r="J1460" s="113"/>
      <c r="K1460" s="113"/>
    </row>
    <row r="1461" spans="1:11">
      <c r="A1461" s="23"/>
      <c r="B1461" s="25"/>
      <c r="C1461" s="25"/>
      <c r="D1461" s="25"/>
      <c r="E1461" s="25"/>
      <c r="F1461" s="25"/>
      <c r="G1461" s="108"/>
      <c r="H1461" s="113"/>
      <c r="I1461" s="113"/>
      <c r="J1461" s="113"/>
      <c r="K1461" s="113"/>
    </row>
    <row r="1462" spans="1:11">
      <c r="A1462" s="23"/>
      <c r="B1462" s="25"/>
      <c r="C1462" s="25"/>
      <c r="D1462" s="25"/>
      <c r="E1462" s="25"/>
      <c r="F1462" s="25"/>
      <c r="G1462" s="108"/>
      <c r="H1462" s="113"/>
      <c r="I1462" s="113"/>
      <c r="J1462" s="113"/>
      <c r="K1462" s="113"/>
    </row>
    <row r="1463" spans="1:11">
      <c r="A1463" s="23"/>
      <c r="B1463" s="25"/>
      <c r="C1463" s="25"/>
      <c r="D1463" s="25"/>
      <c r="E1463" s="25"/>
      <c r="F1463" s="25"/>
      <c r="G1463" s="108"/>
      <c r="H1463" s="113"/>
      <c r="I1463" s="113"/>
      <c r="J1463" s="113"/>
      <c r="K1463" s="113"/>
    </row>
    <row r="1464" spans="1:11">
      <c r="A1464" s="23"/>
      <c r="B1464" s="25"/>
      <c r="C1464" s="25"/>
      <c r="D1464" s="25"/>
      <c r="E1464" s="25"/>
      <c r="F1464" s="25"/>
      <c r="G1464" s="108"/>
      <c r="H1464" s="113"/>
      <c r="I1464" s="113"/>
      <c r="J1464" s="113"/>
      <c r="K1464" s="113"/>
    </row>
    <row r="1465" spans="1:11">
      <c r="A1465" s="23"/>
      <c r="B1465" s="25"/>
      <c r="C1465" s="25"/>
      <c r="D1465" s="25"/>
      <c r="E1465" s="25"/>
      <c r="F1465" s="25"/>
      <c r="G1465" s="108"/>
      <c r="H1465" s="113"/>
      <c r="I1465" s="113"/>
      <c r="J1465" s="113"/>
      <c r="K1465" s="113"/>
    </row>
    <row r="1466" spans="1:11">
      <c r="A1466" s="23"/>
      <c r="B1466" s="25"/>
      <c r="C1466" s="25"/>
      <c r="D1466" s="25"/>
      <c r="E1466" s="25"/>
      <c r="F1466" s="25"/>
      <c r="G1466" s="108"/>
      <c r="H1466" s="113"/>
      <c r="I1466" s="113"/>
      <c r="J1466" s="113"/>
      <c r="K1466" s="113"/>
    </row>
    <row r="1467" spans="1:11">
      <c r="A1467" s="23"/>
      <c r="B1467" s="25"/>
      <c r="C1467" s="25"/>
      <c r="D1467" s="25"/>
      <c r="E1467" s="25"/>
      <c r="F1467" s="25"/>
      <c r="G1467" s="108"/>
      <c r="H1467" s="113"/>
      <c r="I1467" s="113"/>
      <c r="J1467" s="113"/>
      <c r="K1467" s="113"/>
    </row>
    <row r="1468" spans="1:11">
      <c r="A1468" s="23"/>
      <c r="B1468" s="25"/>
      <c r="C1468" s="25"/>
      <c r="D1468" s="25"/>
      <c r="E1468" s="25"/>
      <c r="F1468" s="25"/>
      <c r="G1468" s="108"/>
      <c r="H1468" s="113"/>
      <c r="I1468" s="113"/>
      <c r="J1468" s="113"/>
      <c r="K1468" s="113"/>
    </row>
    <row r="1469" spans="1:11">
      <c r="A1469" s="23"/>
      <c r="B1469" s="25"/>
      <c r="C1469" s="25"/>
      <c r="D1469" s="25"/>
      <c r="E1469" s="25"/>
      <c r="F1469" s="25"/>
      <c r="G1469" s="108"/>
      <c r="H1469" s="113"/>
      <c r="I1469" s="113"/>
      <c r="J1469" s="113"/>
      <c r="K1469" s="113"/>
    </row>
    <row r="1470" spans="1:11">
      <c r="A1470" s="23"/>
      <c r="B1470" s="25"/>
      <c r="C1470" s="25"/>
      <c r="D1470" s="25"/>
      <c r="E1470" s="25"/>
      <c r="F1470" s="25"/>
      <c r="G1470" s="108"/>
      <c r="H1470" s="113"/>
      <c r="I1470" s="113"/>
      <c r="J1470" s="113"/>
      <c r="K1470" s="113"/>
    </row>
    <row r="1471" spans="1:11">
      <c r="A1471" s="23"/>
      <c r="B1471" s="25"/>
      <c r="C1471" s="25"/>
      <c r="D1471" s="25"/>
      <c r="E1471" s="25"/>
      <c r="F1471" s="25"/>
      <c r="G1471" s="108"/>
      <c r="H1471" s="113"/>
      <c r="I1471" s="113"/>
      <c r="J1471" s="113"/>
      <c r="K1471" s="113"/>
    </row>
    <row r="1472" spans="1:11">
      <c r="A1472" s="23"/>
      <c r="B1472" s="25"/>
      <c r="C1472" s="25"/>
      <c r="D1472" s="25"/>
      <c r="E1472" s="25"/>
      <c r="F1472" s="25"/>
      <c r="G1472" s="108"/>
      <c r="H1472" s="113"/>
      <c r="I1472" s="113"/>
      <c r="J1472" s="113"/>
      <c r="K1472" s="113"/>
    </row>
    <row r="1473" spans="1:11">
      <c r="A1473" s="23"/>
      <c r="B1473" s="25"/>
      <c r="C1473" s="25"/>
      <c r="D1473" s="25"/>
      <c r="E1473" s="25"/>
      <c r="F1473" s="25"/>
      <c r="G1473" s="108"/>
      <c r="H1473" s="113"/>
      <c r="I1473" s="113"/>
      <c r="J1473" s="113"/>
      <c r="K1473" s="113"/>
    </row>
    <row r="1474" spans="1:11">
      <c r="A1474" s="23"/>
      <c r="B1474" s="25"/>
      <c r="C1474" s="25"/>
      <c r="D1474" s="25"/>
      <c r="E1474" s="25"/>
      <c r="F1474" s="25"/>
      <c r="G1474" s="108"/>
      <c r="H1474" s="113"/>
      <c r="I1474" s="113"/>
      <c r="J1474" s="113"/>
      <c r="K1474" s="113"/>
    </row>
    <row r="1475" spans="1:11">
      <c r="A1475" s="23"/>
      <c r="B1475" s="25"/>
      <c r="C1475" s="25"/>
      <c r="D1475" s="25"/>
      <c r="E1475" s="25"/>
      <c r="F1475" s="25"/>
      <c r="G1475" s="108"/>
      <c r="H1475" s="113"/>
      <c r="I1475" s="113"/>
      <c r="J1475" s="113"/>
      <c r="K1475" s="113"/>
    </row>
    <row r="1476" spans="1:11">
      <c r="A1476" s="23"/>
      <c r="B1476" s="25"/>
      <c r="C1476" s="25"/>
      <c r="D1476" s="25"/>
      <c r="E1476" s="25"/>
      <c r="F1476" s="25"/>
      <c r="G1476" s="108"/>
      <c r="H1476" s="113"/>
      <c r="I1476" s="113"/>
      <c r="J1476" s="113"/>
      <c r="K1476" s="113"/>
    </row>
    <row r="1477" spans="1:11">
      <c r="A1477" s="23"/>
      <c r="B1477" s="25"/>
      <c r="C1477" s="25"/>
      <c r="D1477" s="25"/>
      <c r="E1477" s="25"/>
      <c r="F1477" s="25"/>
      <c r="G1477" s="108"/>
      <c r="H1477" s="113"/>
      <c r="I1477" s="113"/>
      <c r="J1477" s="113"/>
      <c r="K1477" s="113"/>
    </row>
    <row r="1478" spans="1:11">
      <c r="A1478" s="23"/>
      <c r="B1478" s="25"/>
      <c r="C1478" s="25"/>
      <c r="D1478" s="25"/>
      <c r="E1478" s="25"/>
      <c r="F1478" s="25"/>
      <c r="G1478" s="108"/>
      <c r="H1478" s="113"/>
      <c r="I1478" s="113"/>
      <c r="J1478" s="113"/>
      <c r="K1478" s="113"/>
    </row>
    <row r="1479" spans="1:11">
      <c r="A1479" s="23"/>
      <c r="B1479" s="25"/>
      <c r="C1479" s="25"/>
      <c r="D1479" s="25"/>
      <c r="E1479" s="25"/>
      <c r="F1479" s="25"/>
      <c r="G1479" s="108"/>
      <c r="H1479" s="113"/>
      <c r="I1479" s="113"/>
      <c r="J1479" s="113"/>
      <c r="K1479" s="113"/>
    </row>
    <row r="1480" spans="1:11">
      <c r="A1480" s="23"/>
      <c r="B1480" s="25"/>
      <c r="C1480" s="25"/>
      <c r="D1480" s="25"/>
      <c r="E1480" s="25"/>
      <c r="F1480" s="25"/>
      <c r="G1480" s="108"/>
      <c r="H1480" s="113"/>
      <c r="I1480" s="113"/>
      <c r="J1480" s="113"/>
      <c r="K1480" s="113"/>
    </row>
    <row r="1481" spans="1:11">
      <c r="A1481" s="23"/>
      <c r="B1481" s="25"/>
      <c r="C1481" s="25"/>
      <c r="D1481" s="25"/>
      <c r="E1481" s="25"/>
      <c r="F1481" s="25"/>
      <c r="G1481" s="108"/>
      <c r="H1481" s="113"/>
      <c r="I1481" s="113"/>
      <c r="J1481" s="113"/>
      <c r="K1481" s="113"/>
    </row>
    <row r="1482" spans="1:11">
      <c r="A1482" s="23"/>
      <c r="B1482" s="25"/>
      <c r="C1482" s="25"/>
      <c r="D1482" s="25"/>
      <c r="E1482" s="25"/>
      <c r="F1482" s="25"/>
      <c r="G1482" s="108"/>
      <c r="H1482" s="113"/>
      <c r="I1482" s="113"/>
      <c r="J1482" s="113"/>
      <c r="K1482" s="113"/>
    </row>
    <row r="1483" spans="1:11">
      <c r="A1483" s="23"/>
      <c r="B1483" s="25"/>
      <c r="C1483" s="25"/>
      <c r="D1483" s="25"/>
      <c r="E1483" s="25"/>
      <c r="F1483" s="25"/>
      <c r="G1483" s="108"/>
      <c r="H1483" s="113"/>
      <c r="I1483" s="113"/>
      <c r="J1483" s="113"/>
      <c r="K1483" s="113"/>
    </row>
    <row r="1484" spans="1:11">
      <c r="A1484" s="23"/>
      <c r="B1484" s="25"/>
      <c r="C1484" s="25"/>
      <c r="D1484" s="25"/>
      <c r="E1484" s="25"/>
      <c r="F1484" s="25"/>
      <c r="G1484" s="108"/>
      <c r="H1484" s="113"/>
      <c r="I1484" s="113"/>
      <c r="J1484" s="113"/>
      <c r="K1484" s="113"/>
    </row>
    <row r="1485" spans="1:11">
      <c r="A1485" s="23"/>
      <c r="B1485" s="25"/>
      <c r="C1485" s="25"/>
      <c r="D1485" s="25"/>
      <c r="E1485" s="25"/>
      <c r="F1485" s="25"/>
      <c r="G1485" s="108"/>
      <c r="H1485" s="113"/>
      <c r="I1485" s="113"/>
      <c r="J1485" s="113"/>
      <c r="K1485" s="113"/>
    </row>
    <row r="1486" spans="1:11">
      <c r="A1486" s="23"/>
      <c r="B1486" s="25"/>
      <c r="C1486" s="25"/>
      <c r="D1486" s="25"/>
      <c r="E1486" s="25"/>
      <c r="F1486" s="25"/>
      <c r="G1486" s="108"/>
      <c r="H1486" s="113"/>
      <c r="I1486" s="113"/>
      <c r="J1486" s="113"/>
      <c r="K1486" s="113"/>
    </row>
    <row r="1487" spans="1:11">
      <c r="A1487" s="23"/>
      <c r="B1487" s="25"/>
      <c r="C1487" s="25"/>
      <c r="D1487" s="25"/>
      <c r="E1487" s="25"/>
      <c r="F1487" s="25"/>
      <c r="G1487" s="108"/>
      <c r="H1487" s="113"/>
      <c r="I1487" s="113"/>
      <c r="J1487" s="113"/>
      <c r="K1487" s="113"/>
    </row>
    <row r="1488" spans="1:11">
      <c r="A1488" s="23"/>
      <c r="B1488" s="25"/>
      <c r="C1488" s="25"/>
      <c r="D1488" s="25"/>
      <c r="E1488" s="25"/>
      <c r="F1488" s="25"/>
      <c r="G1488" s="108"/>
      <c r="H1488" s="113"/>
      <c r="I1488" s="113"/>
      <c r="J1488" s="113"/>
      <c r="K1488" s="113"/>
    </row>
    <row r="1489" spans="1:11">
      <c r="A1489" s="23"/>
      <c r="B1489" s="25"/>
      <c r="C1489" s="25"/>
      <c r="D1489" s="25"/>
      <c r="E1489" s="25"/>
      <c r="F1489" s="25"/>
      <c r="G1489" s="108"/>
      <c r="H1489" s="113"/>
      <c r="I1489" s="113"/>
      <c r="J1489" s="113"/>
      <c r="K1489" s="113"/>
    </row>
    <row r="1490" spans="1:11">
      <c r="A1490" s="23"/>
      <c r="B1490" s="25"/>
      <c r="C1490" s="25"/>
      <c r="D1490" s="25"/>
      <c r="E1490" s="25"/>
      <c r="F1490" s="25"/>
      <c r="G1490" s="108"/>
      <c r="H1490" s="113"/>
      <c r="I1490" s="113"/>
      <c r="J1490" s="113"/>
      <c r="K1490" s="113"/>
    </row>
    <row r="1491" spans="1:11">
      <c r="A1491" s="23"/>
      <c r="B1491" s="25"/>
      <c r="C1491" s="25"/>
      <c r="D1491" s="25"/>
      <c r="E1491" s="25"/>
      <c r="F1491" s="25"/>
      <c r="G1491" s="108"/>
      <c r="H1491" s="113"/>
      <c r="I1491" s="113"/>
      <c r="J1491" s="113"/>
      <c r="K1491" s="113"/>
    </row>
    <row r="1492" spans="1:11">
      <c r="A1492" s="23"/>
      <c r="B1492" s="25"/>
      <c r="C1492" s="25"/>
      <c r="D1492" s="25"/>
      <c r="E1492" s="25"/>
      <c r="F1492" s="25"/>
      <c r="G1492" s="108"/>
      <c r="H1492" s="113"/>
      <c r="I1492" s="113"/>
      <c r="J1492" s="113"/>
      <c r="K1492" s="113"/>
    </row>
    <row r="1493" spans="1:11">
      <c r="A1493" s="23"/>
      <c r="B1493" s="25"/>
      <c r="C1493" s="25"/>
      <c r="D1493" s="25"/>
      <c r="E1493" s="25"/>
      <c r="F1493" s="25"/>
      <c r="G1493" s="108"/>
      <c r="H1493" s="113"/>
      <c r="I1493" s="113"/>
      <c r="J1493" s="113"/>
      <c r="K1493" s="113"/>
    </row>
    <row r="1494" spans="1:11">
      <c r="A1494" s="23"/>
      <c r="B1494" s="25"/>
      <c r="C1494" s="25"/>
      <c r="D1494" s="25"/>
      <c r="E1494" s="25"/>
      <c r="F1494" s="25"/>
      <c r="G1494" s="108"/>
      <c r="H1494" s="113"/>
      <c r="I1494" s="113"/>
      <c r="J1494" s="113"/>
      <c r="K1494" s="113"/>
    </row>
    <row r="1495" spans="1:11">
      <c r="A1495" s="23"/>
      <c r="B1495" s="25"/>
      <c r="C1495" s="25"/>
      <c r="D1495" s="25"/>
      <c r="E1495" s="25"/>
      <c r="F1495" s="25"/>
      <c r="G1495" s="108"/>
      <c r="H1495" s="113"/>
      <c r="I1495" s="113"/>
      <c r="J1495" s="113"/>
      <c r="K1495" s="113"/>
    </row>
    <row r="1496" spans="1:11">
      <c r="A1496" s="23"/>
      <c r="B1496" s="25"/>
      <c r="C1496" s="25"/>
      <c r="D1496" s="25"/>
      <c r="E1496" s="25"/>
      <c r="F1496" s="25"/>
      <c r="G1496" s="108"/>
      <c r="H1496" s="113"/>
      <c r="I1496" s="113"/>
      <c r="J1496" s="113"/>
      <c r="K1496" s="113"/>
    </row>
    <row r="1497" spans="1:11">
      <c r="A1497" s="23"/>
      <c r="B1497" s="25"/>
      <c r="C1497" s="25"/>
      <c r="D1497" s="25"/>
      <c r="E1497" s="25"/>
      <c r="F1497" s="25"/>
      <c r="G1497" s="108"/>
      <c r="H1497" s="113"/>
      <c r="I1497" s="113"/>
      <c r="J1497" s="113"/>
      <c r="K1497" s="113"/>
    </row>
    <row r="1498" spans="1:11">
      <c r="A1498" s="23"/>
      <c r="B1498" s="25"/>
      <c r="C1498" s="25"/>
      <c r="D1498" s="25"/>
      <c r="E1498" s="25"/>
      <c r="F1498" s="25"/>
      <c r="G1498" s="108"/>
      <c r="H1498" s="113"/>
      <c r="I1498" s="113"/>
      <c r="J1498" s="113"/>
      <c r="K1498" s="113"/>
    </row>
    <row r="1499" spans="1:11">
      <c r="A1499" s="23"/>
      <c r="B1499" s="25"/>
      <c r="C1499" s="25"/>
      <c r="D1499" s="25"/>
      <c r="E1499" s="25"/>
      <c r="F1499" s="25"/>
      <c r="G1499" s="108"/>
      <c r="H1499" s="113"/>
      <c r="I1499" s="113"/>
      <c r="J1499" s="113"/>
      <c r="K1499" s="113"/>
    </row>
    <row r="1500" spans="1:11">
      <c r="A1500" s="23"/>
      <c r="B1500" s="25"/>
      <c r="C1500" s="25"/>
      <c r="D1500" s="25"/>
      <c r="E1500" s="25"/>
      <c r="F1500" s="25"/>
      <c r="G1500" s="108"/>
      <c r="H1500" s="113"/>
      <c r="I1500" s="113"/>
      <c r="J1500" s="113"/>
      <c r="K1500" s="113"/>
    </row>
    <row r="1501" spans="1:11">
      <c r="A1501" s="23"/>
      <c r="B1501" s="25"/>
      <c r="C1501" s="25"/>
      <c r="D1501" s="25"/>
      <c r="E1501" s="25"/>
      <c r="F1501" s="25"/>
      <c r="G1501" s="108"/>
      <c r="H1501" s="113"/>
      <c r="I1501" s="113"/>
      <c r="J1501" s="113"/>
      <c r="K1501" s="113"/>
    </row>
    <row r="1502" spans="1:11">
      <c r="A1502" s="23"/>
      <c r="B1502" s="25"/>
      <c r="C1502" s="25"/>
      <c r="D1502" s="25"/>
      <c r="E1502" s="25"/>
      <c r="F1502" s="25"/>
      <c r="G1502" s="108"/>
      <c r="H1502" s="113"/>
      <c r="I1502" s="113"/>
      <c r="J1502" s="113"/>
      <c r="K1502" s="113"/>
    </row>
    <row r="1503" spans="1:11">
      <c r="A1503" s="23"/>
      <c r="B1503" s="25"/>
      <c r="C1503" s="25"/>
      <c r="D1503" s="25"/>
      <c r="E1503" s="25"/>
      <c r="F1503" s="25"/>
      <c r="G1503" s="108"/>
      <c r="H1503" s="113"/>
      <c r="I1503" s="113"/>
      <c r="J1503" s="113"/>
      <c r="K1503" s="113"/>
    </row>
    <row r="1504" spans="1:11">
      <c r="A1504" s="23"/>
      <c r="B1504" s="25"/>
      <c r="C1504" s="25"/>
      <c r="D1504" s="25"/>
      <c r="E1504" s="25"/>
      <c r="F1504" s="25"/>
      <c r="G1504" s="108"/>
      <c r="H1504" s="113"/>
      <c r="I1504" s="113"/>
      <c r="J1504" s="113"/>
      <c r="K1504" s="113"/>
    </row>
    <row r="1505" spans="1:11">
      <c r="A1505" s="23"/>
      <c r="B1505" s="25"/>
      <c r="C1505" s="25"/>
      <c r="D1505" s="25"/>
      <c r="E1505" s="25"/>
      <c r="F1505" s="25"/>
      <c r="G1505" s="108"/>
      <c r="H1505" s="113"/>
      <c r="I1505" s="113"/>
      <c r="J1505" s="113"/>
      <c r="K1505" s="113"/>
    </row>
    <row r="1506" spans="1:11">
      <c r="A1506" s="23"/>
      <c r="B1506" s="25"/>
      <c r="C1506" s="25"/>
      <c r="D1506" s="25"/>
      <c r="E1506" s="25"/>
      <c r="F1506" s="25"/>
      <c r="G1506" s="108"/>
      <c r="H1506" s="113"/>
      <c r="I1506" s="113"/>
      <c r="J1506" s="113"/>
      <c r="K1506" s="113"/>
    </row>
    <row r="1507" spans="1:11">
      <c r="A1507" s="23"/>
      <c r="B1507" s="25"/>
      <c r="C1507" s="25"/>
      <c r="D1507" s="25"/>
      <c r="E1507" s="25"/>
      <c r="F1507" s="25"/>
      <c r="G1507" s="108"/>
      <c r="H1507" s="113"/>
      <c r="I1507" s="113"/>
      <c r="J1507" s="113"/>
      <c r="K1507" s="113"/>
    </row>
    <row r="1508" spans="1:11">
      <c r="A1508" s="23"/>
      <c r="B1508" s="25"/>
      <c r="C1508" s="25"/>
      <c r="D1508" s="25"/>
      <c r="E1508" s="25"/>
      <c r="F1508" s="25"/>
      <c r="G1508" s="108"/>
      <c r="H1508" s="113"/>
      <c r="I1508" s="113"/>
      <c r="J1508" s="113"/>
      <c r="K1508" s="113"/>
    </row>
    <row r="1509" spans="1:11">
      <c r="A1509" s="23"/>
      <c r="B1509" s="25"/>
      <c r="C1509" s="25"/>
      <c r="D1509" s="25"/>
      <c r="E1509" s="25"/>
      <c r="F1509" s="25"/>
      <c r="G1509" s="108"/>
      <c r="H1509" s="113"/>
      <c r="I1509" s="113"/>
      <c r="J1509" s="113"/>
      <c r="K1509" s="113"/>
    </row>
    <row r="1510" spans="1:11">
      <c r="A1510" s="23"/>
      <c r="B1510" s="25"/>
      <c r="C1510" s="25"/>
      <c r="D1510" s="25"/>
      <c r="E1510" s="25"/>
      <c r="F1510" s="25"/>
      <c r="G1510" s="108"/>
      <c r="H1510" s="113"/>
      <c r="I1510" s="113"/>
      <c r="J1510" s="113"/>
      <c r="K1510" s="113"/>
    </row>
    <row r="1511" spans="1:11">
      <c r="A1511" s="23"/>
      <c r="B1511" s="25"/>
      <c r="C1511" s="25"/>
      <c r="D1511" s="25"/>
      <c r="E1511" s="25"/>
      <c r="F1511" s="25"/>
      <c r="G1511" s="108"/>
      <c r="H1511" s="113"/>
      <c r="I1511" s="113"/>
      <c r="J1511" s="113"/>
      <c r="K1511" s="113"/>
    </row>
    <row r="1512" spans="1:11">
      <c r="A1512" s="23"/>
      <c r="B1512" s="25"/>
      <c r="C1512" s="25"/>
      <c r="D1512" s="25"/>
      <c r="E1512" s="25"/>
      <c r="F1512" s="25"/>
      <c r="G1512" s="108"/>
      <c r="H1512" s="113"/>
      <c r="I1512" s="113"/>
      <c r="J1512" s="113"/>
      <c r="K1512" s="113"/>
    </row>
    <row r="1513" spans="1:11">
      <c r="A1513" s="23"/>
      <c r="B1513" s="25"/>
      <c r="C1513" s="25"/>
      <c r="D1513" s="25"/>
      <c r="E1513" s="25"/>
      <c r="F1513" s="25"/>
      <c r="G1513" s="108"/>
      <c r="H1513" s="113"/>
      <c r="I1513" s="113"/>
      <c r="J1513" s="113"/>
      <c r="K1513" s="113"/>
    </row>
    <row r="1514" spans="1:11">
      <c r="A1514" s="23"/>
      <c r="B1514" s="25"/>
      <c r="C1514" s="25"/>
      <c r="D1514" s="25"/>
      <c r="E1514" s="25"/>
      <c r="F1514" s="25"/>
      <c r="G1514" s="108"/>
      <c r="H1514" s="113"/>
      <c r="I1514" s="113"/>
      <c r="J1514" s="113"/>
      <c r="K1514" s="113"/>
    </row>
    <row r="1515" spans="1:11">
      <c r="A1515" s="23"/>
      <c r="B1515" s="25"/>
      <c r="C1515" s="25"/>
      <c r="D1515" s="25"/>
      <c r="E1515" s="25"/>
      <c r="F1515" s="25"/>
      <c r="G1515" s="108"/>
      <c r="H1515" s="113"/>
      <c r="I1515" s="113"/>
      <c r="J1515" s="113"/>
      <c r="K1515" s="113"/>
    </row>
    <row r="1516" spans="1:11">
      <c r="A1516" s="23"/>
      <c r="B1516" s="25"/>
      <c r="C1516" s="25"/>
      <c r="D1516" s="25"/>
      <c r="E1516" s="25"/>
      <c r="F1516" s="25"/>
      <c r="G1516" s="108"/>
      <c r="H1516" s="113"/>
      <c r="I1516" s="113"/>
      <c r="J1516" s="113"/>
      <c r="K1516" s="113"/>
    </row>
    <row r="1517" spans="1:11">
      <c r="A1517" s="23"/>
      <c r="B1517" s="25"/>
      <c r="C1517" s="25"/>
      <c r="D1517" s="25"/>
      <c r="E1517" s="25"/>
      <c r="F1517" s="25"/>
      <c r="G1517" s="108"/>
      <c r="H1517" s="113"/>
      <c r="I1517" s="113"/>
      <c r="J1517" s="113"/>
      <c r="K1517" s="113"/>
    </row>
    <row r="1518" spans="1:11">
      <c r="A1518" s="23"/>
      <c r="B1518" s="25"/>
      <c r="C1518" s="25"/>
      <c r="D1518" s="25"/>
      <c r="E1518" s="25"/>
      <c r="F1518" s="25"/>
      <c r="G1518" s="108"/>
      <c r="H1518" s="113"/>
      <c r="I1518" s="113"/>
      <c r="J1518" s="113"/>
      <c r="K1518" s="113"/>
    </row>
    <row r="1519" spans="1:11">
      <c r="A1519" s="23"/>
      <c r="B1519" s="25"/>
      <c r="C1519" s="25"/>
      <c r="D1519" s="25"/>
      <c r="E1519" s="25"/>
      <c r="F1519" s="25"/>
      <c r="G1519" s="108"/>
      <c r="H1519" s="113"/>
      <c r="I1519" s="113"/>
      <c r="J1519" s="113"/>
      <c r="K1519" s="113"/>
    </row>
    <row r="1520" spans="1:11">
      <c r="A1520" s="23"/>
      <c r="B1520" s="25"/>
      <c r="C1520" s="25"/>
      <c r="D1520" s="25"/>
      <c r="E1520" s="25"/>
      <c r="F1520" s="25"/>
      <c r="G1520" s="108"/>
      <c r="H1520" s="113"/>
      <c r="I1520" s="113"/>
      <c r="J1520" s="113"/>
      <c r="K1520" s="113"/>
    </row>
    <row r="1521" spans="1:11">
      <c r="A1521" s="23"/>
      <c r="B1521" s="25"/>
      <c r="C1521" s="25"/>
      <c r="D1521" s="25"/>
      <c r="E1521" s="25"/>
      <c r="F1521" s="25"/>
      <c r="G1521" s="108"/>
      <c r="H1521" s="113"/>
      <c r="I1521" s="113"/>
      <c r="J1521" s="113"/>
      <c r="K1521" s="113"/>
    </row>
    <row r="1522" spans="1:11">
      <c r="A1522" s="23"/>
      <c r="B1522" s="25"/>
      <c r="C1522" s="25"/>
      <c r="D1522" s="25"/>
      <c r="E1522" s="25"/>
      <c r="F1522" s="25"/>
      <c r="G1522" s="108"/>
      <c r="H1522" s="113"/>
      <c r="I1522" s="113"/>
      <c r="J1522" s="113"/>
      <c r="K1522" s="113"/>
    </row>
    <row r="1523" spans="1:11">
      <c r="A1523" s="23"/>
      <c r="B1523" s="25"/>
      <c r="C1523" s="25"/>
      <c r="D1523" s="25"/>
      <c r="E1523" s="25"/>
      <c r="F1523" s="25"/>
      <c r="G1523" s="108"/>
      <c r="H1523" s="113"/>
      <c r="I1523" s="113"/>
      <c r="J1523" s="113"/>
      <c r="K1523" s="113"/>
    </row>
    <row r="1524" spans="1:11">
      <c r="A1524" s="23"/>
      <c r="B1524" s="25"/>
      <c r="C1524" s="25"/>
      <c r="D1524" s="25"/>
      <c r="E1524" s="25"/>
      <c r="F1524" s="25"/>
      <c r="G1524" s="108"/>
      <c r="H1524" s="113"/>
      <c r="I1524" s="113"/>
      <c r="J1524" s="113"/>
      <c r="K1524" s="113"/>
    </row>
    <row r="1525" spans="1:11">
      <c r="A1525" s="23"/>
      <c r="B1525" s="25"/>
      <c r="C1525" s="25"/>
      <c r="D1525" s="25"/>
      <c r="E1525" s="25"/>
      <c r="F1525" s="25"/>
      <c r="G1525" s="108"/>
      <c r="H1525" s="113"/>
      <c r="I1525" s="113"/>
      <c r="J1525" s="113"/>
      <c r="K1525" s="113"/>
    </row>
    <row r="1526" spans="1:11">
      <c r="A1526" s="23"/>
      <c r="B1526" s="25"/>
      <c r="C1526" s="25"/>
      <c r="D1526" s="25"/>
      <c r="E1526" s="25"/>
      <c r="F1526" s="25"/>
      <c r="G1526" s="108"/>
      <c r="H1526" s="113"/>
      <c r="I1526" s="113"/>
      <c r="J1526" s="113"/>
      <c r="K1526" s="113"/>
    </row>
    <row r="1527" spans="1:11">
      <c r="A1527" s="23"/>
      <c r="B1527" s="25"/>
      <c r="C1527" s="25"/>
      <c r="D1527" s="25"/>
      <c r="E1527" s="25"/>
      <c r="F1527" s="25"/>
      <c r="G1527" s="108"/>
      <c r="H1527" s="113"/>
      <c r="I1527" s="113"/>
      <c r="J1527" s="113"/>
      <c r="K1527" s="113"/>
    </row>
    <row r="1528" spans="1:11">
      <c r="A1528" s="23"/>
      <c r="B1528" s="25"/>
      <c r="C1528" s="25"/>
      <c r="D1528" s="25"/>
      <c r="E1528" s="25"/>
      <c r="F1528" s="25"/>
      <c r="G1528" s="108"/>
      <c r="H1528" s="113"/>
      <c r="I1528" s="113"/>
      <c r="J1528" s="113"/>
      <c r="K1528" s="113"/>
    </row>
    <row r="1529" spans="1:11">
      <c r="A1529" s="23"/>
      <c r="B1529" s="25"/>
      <c r="C1529" s="25"/>
      <c r="D1529" s="25"/>
      <c r="E1529" s="25"/>
      <c r="F1529" s="25"/>
      <c r="G1529" s="108"/>
      <c r="H1529" s="113"/>
      <c r="I1529" s="113"/>
      <c r="J1529" s="113"/>
      <c r="K1529" s="113"/>
    </row>
    <row r="1530" spans="1:11">
      <c r="A1530" s="23"/>
      <c r="B1530" s="25"/>
      <c r="C1530" s="25"/>
      <c r="D1530" s="25"/>
      <c r="E1530" s="25"/>
      <c r="F1530" s="25"/>
      <c r="G1530" s="108"/>
      <c r="H1530" s="113"/>
      <c r="I1530" s="113"/>
      <c r="J1530" s="113"/>
      <c r="K1530" s="113"/>
    </row>
    <row r="1531" spans="1:11">
      <c r="A1531" s="23"/>
      <c r="B1531" s="25"/>
      <c r="C1531" s="25"/>
      <c r="D1531" s="25"/>
      <c r="E1531" s="25"/>
      <c r="F1531" s="25"/>
      <c r="G1531" s="108"/>
      <c r="H1531" s="113"/>
      <c r="I1531" s="113"/>
      <c r="J1531" s="113"/>
      <c r="K1531" s="113"/>
    </row>
    <row r="1532" spans="1:11">
      <c r="A1532" s="23"/>
      <c r="B1532" s="25"/>
      <c r="C1532" s="25"/>
      <c r="D1532" s="25"/>
      <c r="E1532" s="25"/>
      <c r="F1532" s="25"/>
      <c r="G1532" s="108"/>
      <c r="H1532" s="113"/>
      <c r="I1532" s="113"/>
      <c r="J1532" s="113"/>
      <c r="K1532" s="113"/>
    </row>
    <row r="1533" spans="1:11">
      <c r="A1533" s="23"/>
      <c r="B1533" s="25"/>
      <c r="C1533" s="25"/>
      <c r="D1533" s="25"/>
      <c r="E1533" s="25"/>
      <c r="F1533" s="25"/>
      <c r="G1533" s="108"/>
      <c r="H1533" s="113"/>
      <c r="I1533" s="113"/>
      <c r="J1533" s="113"/>
      <c r="K1533" s="113"/>
    </row>
    <row r="1534" spans="1:11">
      <c r="A1534" s="23"/>
      <c r="B1534" s="25"/>
      <c r="C1534" s="25"/>
      <c r="D1534" s="25"/>
      <c r="E1534" s="25"/>
      <c r="F1534" s="25"/>
      <c r="G1534" s="108"/>
      <c r="H1534" s="113"/>
      <c r="I1534" s="113"/>
      <c r="J1534" s="113"/>
      <c r="K1534" s="113"/>
    </row>
    <row r="1535" spans="1:11">
      <c r="A1535" s="23"/>
      <c r="B1535" s="25"/>
      <c r="C1535" s="25"/>
      <c r="D1535" s="25"/>
      <c r="E1535" s="25"/>
      <c r="F1535" s="25"/>
      <c r="G1535" s="108"/>
      <c r="H1535" s="113"/>
      <c r="I1535" s="113"/>
      <c r="J1535" s="113"/>
      <c r="K1535" s="113"/>
    </row>
    <row r="1536" spans="1:11">
      <c r="A1536" s="23"/>
      <c r="B1536" s="25"/>
      <c r="C1536" s="25"/>
      <c r="D1536" s="25"/>
      <c r="E1536" s="25"/>
      <c r="F1536" s="25"/>
      <c r="G1536" s="108"/>
      <c r="H1536" s="113"/>
      <c r="I1536" s="113"/>
      <c r="J1536" s="113"/>
      <c r="K1536" s="113"/>
    </row>
    <row r="1537" spans="1:11">
      <c r="A1537" s="23"/>
      <c r="B1537" s="25"/>
      <c r="C1537" s="25"/>
      <c r="D1537" s="25"/>
      <c r="E1537" s="25"/>
      <c r="F1537" s="25"/>
      <c r="G1537" s="108"/>
      <c r="H1537" s="113"/>
      <c r="I1537" s="113"/>
      <c r="J1537" s="113"/>
      <c r="K1537" s="113"/>
    </row>
    <row r="1538" spans="1:11">
      <c r="A1538" s="23"/>
      <c r="B1538" s="25"/>
      <c r="C1538" s="25"/>
      <c r="D1538" s="25"/>
      <c r="E1538" s="25"/>
      <c r="F1538" s="25"/>
      <c r="G1538" s="108"/>
      <c r="H1538" s="113"/>
      <c r="I1538" s="113"/>
      <c r="J1538" s="113"/>
      <c r="K1538" s="113"/>
    </row>
    <row r="1539" spans="1:11">
      <c r="A1539" s="23"/>
      <c r="B1539" s="25"/>
      <c r="C1539" s="25"/>
      <c r="D1539" s="25"/>
      <c r="E1539" s="25"/>
      <c r="F1539" s="25"/>
      <c r="G1539" s="108"/>
      <c r="H1539" s="113"/>
      <c r="I1539" s="113"/>
      <c r="J1539" s="113"/>
      <c r="K1539" s="113"/>
    </row>
    <row r="1540" spans="1:11">
      <c r="A1540" s="23"/>
      <c r="B1540" s="25"/>
      <c r="C1540" s="25"/>
      <c r="D1540" s="25"/>
      <c r="E1540" s="25"/>
      <c r="F1540" s="25"/>
      <c r="G1540" s="108"/>
      <c r="H1540" s="113"/>
      <c r="I1540" s="113"/>
      <c r="J1540" s="113"/>
      <c r="K1540" s="113"/>
    </row>
    <row r="1541" spans="1:11">
      <c r="A1541" s="23"/>
      <c r="B1541" s="25"/>
      <c r="C1541" s="25"/>
      <c r="D1541" s="25"/>
      <c r="E1541" s="25"/>
      <c r="F1541" s="25"/>
      <c r="G1541" s="108"/>
      <c r="H1541" s="113"/>
      <c r="I1541" s="113"/>
      <c r="J1541" s="113"/>
      <c r="K1541" s="113"/>
    </row>
    <row r="1542" spans="1:11">
      <c r="A1542" s="23"/>
      <c r="B1542" s="25"/>
      <c r="C1542" s="25"/>
      <c r="D1542" s="25"/>
      <c r="E1542" s="25"/>
      <c r="F1542" s="25"/>
      <c r="G1542" s="108"/>
      <c r="H1542" s="113"/>
      <c r="I1542" s="113"/>
      <c r="J1542" s="113"/>
      <c r="K1542" s="113"/>
    </row>
    <row r="1543" spans="1:11">
      <c r="A1543" s="23"/>
      <c r="B1543" s="25"/>
      <c r="C1543" s="25"/>
      <c r="D1543" s="25"/>
      <c r="E1543" s="25"/>
      <c r="F1543" s="25"/>
      <c r="G1543" s="108"/>
      <c r="H1543" s="113"/>
      <c r="I1543" s="113"/>
      <c r="J1543" s="113"/>
      <c r="K1543" s="113"/>
    </row>
    <row r="1544" spans="1:11">
      <c r="A1544" s="23"/>
      <c r="B1544" s="25"/>
      <c r="C1544" s="25"/>
      <c r="D1544" s="25"/>
      <c r="E1544" s="25"/>
      <c r="F1544" s="25"/>
      <c r="G1544" s="108"/>
      <c r="H1544" s="113"/>
      <c r="I1544" s="113"/>
      <c r="J1544" s="113"/>
      <c r="K1544" s="113"/>
    </row>
    <row r="1545" spans="1:11">
      <c r="A1545" s="23"/>
      <c r="B1545" s="25"/>
      <c r="C1545" s="25"/>
      <c r="D1545" s="25"/>
      <c r="E1545" s="25"/>
      <c r="F1545" s="25"/>
      <c r="G1545" s="108"/>
      <c r="H1545" s="113"/>
      <c r="I1545" s="113"/>
      <c r="J1545" s="113"/>
      <c r="K1545" s="113"/>
    </row>
    <row r="1546" spans="1:11">
      <c r="A1546" s="23"/>
      <c r="B1546" s="25"/>
      <c r="C1546" s="25"/>
      <c r="D1546" s="25"/>
      <c r="E1546" s="25"/>
      <c r="F1546" s="25"/>
      <c r="G1546" s="108"/>
      <c r="H1546" s="113"/>
      <c r="I1546" s="113"/>
      <c r="J1546" s="113"/>
      <c r="K1546" s="113"/>
    </row>
    <row r="1547" spans="1:11">
      <c r="A1547" s="23"/>
      <c r="B1547" s="25"/>
      <c r="C1547" s="25"/>
      <c r="D1547" s="25"/>
      <c r="E1547" s="25"/>
      <c r="F1547" s="25"/>
      <c r="G1547" s="108"/>
      <c r="H1547" s="113"/>
      <c r="I1547" s="113"/>
      <c r="J1547" s="113"/>
      <c r="K1547" s="113"/>
    </row>
    <row r="1548" spans="1:11">
      <c r="A1548" s="23"/>
      <c r="B1548" s="25"/>
      <c r="C1548" s="25"/>
      <c r="D1548" s="25"/>
      <c r="E1548" s="25"/>
      <c r="F1548" s="25"/>
      <c r="G1548" s="108"/>
      <c r="H1548" s="113"/>
      <c r="I1548" s="113"/>
      <c r="J1548" s="113"/>
      <c r="K1548" s="113"/>
    </row>
    <row r="1549" spans="1:11">
      <c r="A1549" s="23"/>
      <c r="B1549" s="25"/>
      <c r="C1549" s="25"/>
      <c r="D1549" s="25"/>
      <c r="E1549" s="25"/>
      <c r="F1549" s="25"/>
      <c r="G1549" s="108"/>
      <c r="H1549" s="113"/>
      <c r="I1549" s="113"/>
      <c r="J1549" s="113"/>
      <c r="K1549" s="113"/>
    </row>
    <row r="1550" spans="1:11">
      <c r="A1550" s="23"/>
      <c r="B1550" s="25"/>
      <c r="C1550" s="25"/>
      <c r="D1550" s="25"/>
      <c r="E1550" s="25"/>
      <c r="F1550" s="25"/>
      <c r="G1550" s="108"/>
      <c r="H1550" s="113"/>
      <c r="I1550" s="113"/>
      <c r="J1550" s="113"/>
      <c r="K1550" s="113"/>
    </row>
    <row r="1551" spans="1:11">
      <c r="A1551" s="23"/>
      <c r="B1551" s="25"/>
      <c r="C1551" s="25"/>
      <c r="D1551" s="25"/>
      <c r="E1551" s="25"/>
      <c r="F1551" s="25"/>
      <c r="G1551" s="108"/>
      <c r="H1551" s="113"/>
      <c r="I1551" s="113"/>
      <c r="J1551" s="113"/>
      <c r="K1551" s="113"/>
    </row>
    <row r="1552" spans="1:11">
      <c r="A1552" s="23"/>
      <c r="B1552" s="25"/>
      <c r="C1552" s="25"/>
      <c r="D1552" s="25"/>
      <c r="E1552" s="25"/>
      <c r="F1552" s="25"/>
      <c r="G1552" s="108"/>
      <c r="H1552" s="113"/>
      <c r="I1552" s="113"/>
      <c r="J1552" s="113"/>
      <c r="K1552" s="113"/>
    </row>
    <row r="1553" spans="1:11">
      <c r="A1553" s="23"/>
      <c r="B1553" s="25"/>
      <c r="C1553" s="25"/>
      <c r="D1553" s="25"/>
      <c r="E1553" s="25"/>
      <c r="F1553" s="25"/>
      <c r="G1553" s="108"/>
      <c r="H1553" s="113"/>
      <c r="I1553" s="113"/>
      <c r="J1553" s="113"/>
      <c r="K1553" s="113"/>
    </row>
    <row r="1554" spans="1:11">
      <c r="A1554" s="23"/>
      <c r="B1554" s="25"/>
      <c r="C1554" s="25"/>
      <c r="D1554" s="25"/>
      <c r="E1554" s="25"/>
      <c r="F1554" s="25"/>
      <c r="G1554" s="108"/>
      <c r="H1554" s="113"/>
      <c r="I1554" s="113"/>
      <c r="J1554" s="113"/>
      <c r="K1554" s="113"/>
    </row>
    <row r="1555" spans="1:11">
      <c r="A1555" s="23"/>
      <c r="B1555" s="25"/>
      <c r="C1555" s="25"/>
      <c r="D1555" s="25"/>
      <c r="E1555" s="25"/>
      <c r="F1555" s="25"/>
      <c r="G1555" s="108"/>
      <c r="H1555" s="113"/>
      <c r="I1555" s="113"/>
      <c r="J1555" s="113"/>
      <c r="K1555" s="113"/>
    </row>
    <row r="1556" spans="1:11">
      <c r="A1556" s="23"/>
      <c r="B1556" s="25"/>
      <c r="C1556" s="25"/>
      <c r="D1556" s="25"/>
      <c r="E1556" s="25"/>
      <c r="F1556" s="25"/>
      <c r="G1556" s="108"/>
      <c r="H1556" s="113"/>
      <c r="I1556" s="113"/>
      <c r="J1556" s="113"/>
      <c r="K1556" s="113"/>
    </row>
    <row r="1557" spans="1:11">
      <c r="A1557" s="23"/>
      <c r="B1557" s="25"/>
      <c r="C1557" s="25"/>
      <c r="D1557" s="25"/>
      <c r="E1557" s="25"/>
      <c r="F1557" s="25"/>
      <c r="G1557" s="108"/>
      <c r="H1557" s="113"/>
      <c r="I1557" s="113"/>
      <c r="J1557" s="113"/>
      <c r="K1557" s="113"/>
    </row>
    <row r="1558" spans="1:11">
      <c r="A1558" s="23"/>
      <c r="B1558" s="25"/>
      <c r="C1558" s="25"/>
      <c r="D1558" s="25"/>
      <c r="E1558" s="25"/>
      <c r="F1558" s="25"/>
      <c r="G1558" s="108"/>
      <c r="H1558" s="113"/>
      <c r="I1558" s="113"/>
      <c r="J1558" s="113"/>
      <c r="K1558" s="113"/>
    </row>
    <row r="1559" spans="1:11">
      <c r="A1559" s="23"/>
      <c r="B1559" s="25"/>
      <c r="C1559" s="25"/>
      <c r="D1559" s="25"/>
      <c r="E1559" s="25"/>
      <c r="F1559" s="25"/>
      <c r="G1559" s="108"/>
      <c r="H1559" s="113"/>
      <c r="I1559" s="113"/>
      <c r="J1559" s="113"/>
      <c r="K1559" s="113"/>
    </row>
    <row r="1560" spans="1:11">
      <c r="A1560" s="23"/>
      <c r="B1560" s="25"/>
      <c r="C1560" s="25"/>
      <c r="D1560" s="25"/>
      <c r="E1560" s="25"/>
      <c r="F1560" s="25"/>
      <c r="G1560" s="108"/>
      <c r="H1560" s="113"/>
      <c r="I1560" s="113"/>
      <c r="J1560" s="113"/>
      <c r="K1560" s="113"/>
    </row>
    <row r="1561" spans="1:11">
      <c r="A1561" s="23"/>
      <c r="B1561" s="25"/>
      <c r="C1561" s="25"/>
      <c r="D1561" s="25"/>
      <c r="E1561" s="25"/>
      <c r="F1561" s="25"/>
      <c r="G1561" s="108"/>
      <c r="H1561" s="113"/>
      <c r="I1561" s="113"/>
      <c r="J1561" s="113"/>
      <c r="K1561" s="113"/>
    </row>
    <row r="1562" spans="1:11">
      <c r="A1562" s="23"/>
      <c r="B1562" s="25"/>
      <c r="C1562" s="25"/>
      <c r="D1562" s="25"/>
      <c r="E1562" s="25"/>
      <c r="F1562" s="25"/>
      <c r="G1562" s="108"/>
      <c r="H1562" s="113"/>
      <c r="I1562" s="113"/>
      <c r="J1562" s="113"/>
      <c r="K1562" s="113"/>
    </row>
    <row r="1563" spans="1:11">
      <c r="A1563" s="23"/>
      <c r="B1563" s="25"/>
      <c r="C1563" s="25"/>
      <c r="D1563" s="25"/>
      <c r="E1563" s="25"/>
      <c r="F1563" s="25"/>
      <c r="G1563" s="108"/>
      <c r="H1563" s="113"/>
      <c r="I1563" s="113"/>
      <c r="J1563" s="113"/>
      <c r="K1563" s="113"/>
    </row>
    <row r="1564" spans="1:11">
      <c r="A1564" s="23"/>
      <c r="B1564" s="25"/>
      <c r="C1564" s="25"/>
      <c r="D1564" s="25"/>
      <c r="E1564" s="25"/>
      <c r="F1564" s="25"/>
      <c r="G1564" s="108"/>
      <c r="H1564" s="113"/>
      <c r="I1564" s="113"/>
      <c r="J1564" s="113"/>
      <c r="K1564" s="113"/>
    </row>
    <row r="1565" spans="1:11">
      <c r="A1565" s="23"/>
      <c r="B1565" s="25"/>
      <c r="C1565" s="25"/>
      <c r="D1565" s="25"/>
      <c r="E1565" s="25"/>
      <c r="F1565" s="25"/>
      <c r="G1565" s="108"/>
      <c r="H1565" s="113"/>
      <c r="I1565" s="113"/>
      <c r="J1565" s="113"/>
      <c r="K1565" s="113"/>
    </row>
    <row r="1566" spans="1:11">
      <c r="A1566" s="23"/>
      <c r="B1566" s="25"/>
      <c r="C1566" s="25"/>
      <c r="D1566" s="25"/>
      <c r="E1566" s="25"/>
      <c r="F1566" s="25"/>
      <c r="G1566" s="108"/>
      <c r="H1566" s="113"/>
      <c r="I1566" s="113"/>
      <c r="J1566" s="113"/>
      <c r="K1566" s="113"/>
    </row>
    <row r="1567" spans="1:11">
      <c r="A1567" s="23"/>
      <c r="B1567" s="25"/>
      <c r="C1567" s="25"/>
      <c r="D1567" s="25"/>
      <c r="E1567" s="25"/>
      <c r="F1567" s="25"/>
      <c r="G1567" s="108"/>
      <c r="H1567" s="113"/>
      <c r="I1567" s="113"/>
      <c r="J1567" s="113"/>
      <c r="K1567" s="113"/>
    </row>
    <row r="1568" spans="1:11">
      <c r="A1568" s="23"/>
      <c r="B1568" s="25"/>
      <c r="C1568" s="25"/>
      <c r="D1568" s="25"/>
      <c r="E1568" s="25"/>
      <c r="F1568" s="25"/>
      <c r="G1568" s="108"/>
      <c r="H1568" s="113"/>
      <c r="I1568" s="113"/>
      <c r="J1568" s="113"/>
      <c r="K1568" s="113"/>
    </row>
    <row r="1569" spans="1:11">
      <c r="A1569" s="23"/>
      <c r="B1569" s="25"/>
      <c r="C1569" s="25"/>
      <c r="D1569" s="25"/>
      <c r="E1569" s="25"/>
      <c r="F1569" s="25"/>
      <c r="G1569" s="108"/>
      <c r="H1569" s="113"/>
      <c r="I1569" s="113"/>
      <c r="J1569" s="113"/>
      <c r="K1569" s="113"/>
    </row>
    <row r="1570" spans="1:11">
      <c r="A1570" s="23"/>
      <c r="B1570" s="25"/>
      <c r="C1570" s="25"/>
      <c r="D1570" s="25"/>
      <c r="E1570" s="25"/>
      <c r="F1570" s="25"/>
      <c r="G1570" s="108"/>
      <c r="H1570" s="113"/>
      <c r="I1570" s="113"/>
      <c r="J1570" s="113"/>
      <c r="K1570" s="113"/>
    </row>
    <row r="1571" spans="1:11">
      <c r="A1571" s="23"/>
      <c r="B1571" s="25"/>
      <c r="C1571" s="25"/>
      <c r="D1571" s="25"/>
      <c r="E1571" s="25"/>
      <c r="F1571" s="25"/>
      <c r="G1571" s="108"/>
      <c r="H1571" s="113"/>
      <c r="I1571" s="113"/>
      <c r="J1571" s="113"/>
      <c r="K1571" s="113"/>
    </row>
    <row r="1572" spans="1:11">
      <c r="A1572" s="23"/>
      <c r="B1572" s="25"/>
      <c r="C1572" s="25"/>
      <c r="D1572" s="25"/>
      <c r="E1572" s="25"/>
      <c r="F1572" s="25"/>
      <c r="G1572" s="108"/>
      <c r="H1572" s="113"/>
      <c r="I1572" s="113"/>
      <c r="J1572" s="113"/>
      <c r="K1572" s="113"/>
    </row>
    <row r="1573" spans="1:11">
      <c r="A1573" s="23"/>
      <c r="B1573" s="25"/>
      <c r="C1573" s="25"/>
      <c r="D1573" s="25"/>
      <c r="E1573" s="25"/>
      <c r="F1573" s="25"/>
      <c r="G1573" s="108"/>
      <c r="H1573" s="113"/>
      <c r="I1573" s="113"/>
      <c r="J1573" s="113"/>
      <c r="K1573" s="113"/>
    </row>
    <row r="1574" spans="1:11">
      <c r="A1574" s="23"/>
      <c r="B1574" s="25"/>
      <c r="C1574" s="25"/>
      <c r="D1574" s="25"/>
      <c r="E1574" s="25"/>
      <c r="F1574" s="25"/>
      <c r="G1574" s="108"/>
      <c r="H1574" s="113"/>
      <c r="I1574" s="113"/>
      <c r="J1574" s="113"/>
      <c r="K1574" s="113"/>
    </row>
    <row r="1575" spans="1:11">
      <c r="A1575" s="23"/>
      <c r="B1575" s="25"/>
      <c r="C1575" s="25"/>
      <c r="D1575" s="25"/>
      <c r="E1575" s="25"/>
      <c r="F1575" s="25"/>
      <c r="G1575" s="108"/>
      <c r="H1575" s="113"/>
      <c r="I1575" s="113"/>
      <c r="J1575" s="113"/>
      <c r="K1575" s="113"/>
    </row>
    <row r="1576" spans="1:11">
      <c r="A1576" s="23"/>
      <c r="B1576" s="25"/>
      <c r="C1576" s="25"/>
      <c r="D1576" s="25"/>
      <c r="E1576" s="25"/>
      <c r="F1576" s="25"/>
      <c r="G1576" s="108"/>
      <c r="H1576" s="113"/>
      <c r="I1576" s="113"/>
      <c r="J1576" s="113"/>
      <c r="K1576" s="113"/>
    </row>
    <row r="1577" spans="1:11">
      <c r="A1577" s="23"/>
      <c r="B1577" s="25"/>
      <c r="C1577" s="25"/>
      <c r="D1577" s="25"/>
      <c r="E1577" s="25"/>
      <c r="F1577" s="25"/>
      <c r="G1577" s="108"/>
      <c r="H1577" s="113"/>
      <c r="I1577" s="113"/>
      <c r="J1577" s="113"/>
      <c r="K1577" s="113"/>
    </row>
    <row r="1578" spans="1:11">
      <c r="A1578" s="23"/>
      <c r="B1578" s="25"/>
      <c r="C1578" s="25"/>
      <c r="D1578" s="25"/>
      <c r="E1578" s="25"/>
      <c r="F1578" s="25"/>
      <c r="G1578" s="108"/>
      <c r="H1578" s="113"/>
      <c r="I1578" s="113"/>
      <c r="J1578" s="113"/>
      <c r="K1578" s="113"/>
    </row>
    <row r="1579" spans="1:11">
      <c r="A1579" s="23"/>
      <c r="B1579" s="25"/>
      <c r="C1579" s="25"/>
      <c r="D1579" s="25"/>
      <c r="E1579" s="25"/>
      <c r="F1579" s="25"/>
      <c r="G1579" s="108"/>
      <c r="H1579" s="113"/>
      <c r="I1579" s="113"/>
      <c r="J1579" s="113"/>
      <c r="K1579" s="113"/>
    </row>
    <row r="1580" spans="1:11">
      <c r="A1580" s="23"/>
      <c r="B1580" s="25"/>
      <c r="C1580" s="25"/>
      <c r="D1580" s="25"/>
      <c r="E1580" s="25"/>
      <c r="F1580" s="25"/>
      <c r="G1580" s="108"/>
      <c r="H1580" s="113"/>
      <c r="I1580" s="113"/>
      <c r="J1580" s="113"/>
      <c r="K1580" s="113"/>
    </row>
    <row r="1581" spans="1:11">
      <c r="A1581" s="23"/>
      <c r="B1581" s="25"/>
      <c r="C1581" s="25"/>
      <c r="D1581" s="25"/>
      <c r="E1581" s="25"/>
      <c r="F1581" s="25"/>
      <c r="G1581" s="108"/>
      <c r="H1581" s="113"/>
      <c r="I1581" s="113"/>
      <c r="J1581" s="113"/>
      <c r="K1581" s="113"/>
    </row>
    <row r="1582" spans="1:11">
      <c r="A1582" s="23"/>
      <c r="B1582" s="25"/>
      <c r="C1582" s="25"/>
      <c r="D1582" s="25"/>
      <c r="E1582" s="25"/>
      <c r="F1582" s="25"/>
      <c r="G1582" s="108"/>
      <c r="H1582" s="113"/>
      <c r="I1582" s="113"/>
      <c r="J1582" s="113"/>
      <c r="K1582" s="113"/>
    </row>
    <row r="1583" spans="1:11">
      <c r="A1583" s="23"/>
      <c r="B1583" s="25"/>
      <c r="C1583" s="25"/>
      <c r="D1583" s="25"/>
      <c r="E1583" s="25"/>
      <c r="F1583" s="25"/>
      <c r="G1583" s="108"/>
      <c r="H1583" s="113"/>
      <c r="I1583" s="113"/>
      <c r="J1583" s="113"/>
      <c r="K1583" s="113"/>
    </row>
    <row r="1584" spans="1:11">
      <c r="A1584" s="23"/>
      <c r="B1584" s="25"/>
      <c r="C1584" s="25"/>
      <c r="D1584" s="25"/>
      <c r="E1584" s="25"/>
      <c r="F1584" s="25"/>
      <c r="G1584" s="108"/>
      <c r="H1584" s="113"/>
      <c r="I1584" s="113"/>
      <c r="J1584" s="113"/>
      <c r="K1584" s="113"/>
    </row>
    <row r="1585" spans="1:11">
      <c r="A1585" s="23"/>
      <c r="B1585" s="25"/>
      <c r="C1585" s="25"/>
      <c r="D1585" s="25"/>
      <c r="E1585" s="25"/>
      <c r="F1585" s="25"/>
      <c r="G1585" s="108"/>
      <c r="H1585" s="113"/>
      <c r="I1585" s="113"/>
      <c r="J1585" s="113"/>
      <c r="K1585" s="113"/>
    </row>
    <row r="1586" spans="1:11">
      <c r="A1586" s="23"/>
      <c r="B1586" s="25"/>
      <c r="C1586" s="25"/>
      <c r="D1586" s="25"/>
      <c r="E1586" s="25"/>
      <c r="F1586" s="25"/>
      <c r="G1586" s="108"/>
      <c r="H1586" s="113"/>
      <c r="I1586" s="113"/>
      <c r="J1586" s="113"/>
      <c r="K1586" s="113"/>
    </row>
    <row r="1587" spans="1:11">
      <c r="A1587" s="23"/>
      <c r="B1587" s="25"/>
      <c r="C1587" s="25"/>
      <c r="D1587" s="25"/>
      <c r="E1587" s="25"/>
      <c r="F1587" s="25"/>
      <c r="G1587" s="108"/>
      <c r="H1587" s="113"/>
      <c r="I1587" s="113"/>
      <c r="J1587" s="113"/>
      <c r="K1587" s="113"/>
    </row>
    <row r="1588" spans="1:11">
      <c r="A1588" s="23"/>
      <c r="B1588" s="25"/>
      <c r="C1588" s="25"/>
      <c r="D1588" s="25"/>
      <c r="E1588" s="25"/>
      <c r="F1588" s="25"/>
      <c r="G1588" s="108"/>
      <c r="H1588" s="113"/>
      <c r="I1588" s="113"/>
      <c r="J1588" s="113"/>
      <c r="K1588" s="113"/>
    </row>
    <row r="1589" spans="1:11">
      <c r="A1589" s="23"/>
      <c r="B1589" s="25"/>
      <c r="C1589" s="25"/>
      <c r="D1589" s="25"/>
      <c r="E1589" s="25"/>
      <c r="F1589" s="25"/>
      <c r="G1589" s="108"/>
      <c r="H1589" s="113"/>
      <c r="I1589" s="113"/>
      <c r="J1589" s="113"/>
      <c r="K1589" s="113"/>
    </row>
    <row r="1590" spans="1:11">
      <c r="A1590" s="23"/>
      <c r="B1590" s="25"/>
      <c r="C1590" s="25"/>
      <c r="D1590" s="25"/>
      <c r="E1590" s="25"/>
      <c r="F1590" s="25"/>
      <c r="G1590" s="108"/>
      <c r="H1590" s="113"/>
      <c r="I1590" s="113"/>
      <c r="J1590" s="113"/>
      <c r="K1590" s="113"/>
    </row>
    <row r="1591" spans="1:11">
      <c r="A1591" s="23"/>
      <c r="B1591" s="25"/>
      <c r="C1591" s="25"/>
      <c r="D1591" s="25"/>
      <c r="E1591" s="25"/>
      <c r="F1591" s="25"/>
      <c r="G1591" s="108"/>
      <c r="H1591" s="113"/>
      <c r="I1591" s="113"/>
      <c r="J1591" s="113"/>
      <c r="K1591" s="113"/>
    </row>
    <row r="1592" spans="1:11">
      <c r="A1592" s="23"/>
      <c r="B1592" s="25"/>
      <c r="C1592" s="25"/>
      <c r="D1592" s="25"/>
      <c r="E1592" s="25"/>
      <c r="F1592" s="25"/>
      <c r="G1592" s="108"/>
      <c r="H1592" s="113"/>
      <c r="I1592" s="113"/>
      <c r="J1592" s="113"/>
      <c r="K1592" s="113"/>
    </row>
    <row r="1593" spans="1:11">
      <c r="A1593" s="23"/>
      <c r="B1593" s="25"/>
      <c r="C1593" s="25"/>
      <c r="D1593" s="25"/>
      <c r="E1593" s="25"/>
      <c r="F1593" s="25"/>
      <c r="G1593" s="108"/>
      <c r="H1593" s="113"/>
      <c r="I1593" s="113"/>
      <c r="J1593" s="113"/>
      <c r="K1593" s="113"/>
    </row>
    <row r="1594" spans="1:11">
      <c r="A1594" s="23"/>
      <c r="B1594" s="25"/>
      <c r="C1594" s="25"/>
      <c r="D1594" s="25"/>
      <c r="E1594" s="25"/>
      <c r="F1594" s="25"/>
      <c r="G1594" s="108"/>
      <c r="H1594" s="113"/>
      <c r="I1594" s="113"/>
      <c r="J1594" s="113"/>
      <c r="K1594" s="113"/>
    </row>
    <row r="1595" spans="1:11">
      <c r="A1595" s="23"/>
      <c r="B1595" s="25"/>
      <c r="C1595" s="25"/>
      <c r="D1595" s="25"/>
      <c r="E1595" s="25"/>
      <c r="F1595" s="25"/>
      <c r="G1595" s="108"/>
      <c r="H1595" s="113"/>
      <c r="I1595" s="113"/>
      <c r="J1595" s="113"/>
      <c r="K1595" s="113"/>
    </row>
    <row r="1596" spans="1:11">
      <c r="A1596" s="23"/>
      <c r="B1596" s="25"/>
      <c r="C1596" s="25"/>
      <c r="D1596" s="25"/>
      <c r="E1596" s="25"/>
      <c r="F1596" s="25"/>
      <c r="G1596" s="108"/>
      <c r="H1596" s="113"/>
      <c r="I1596" s="113"/>
      <c r="J1596" s="113"/>
      <c r="K1596" s="113"/>
    </row>
    <row r="1597" spans="1:11">
      <c r="A1597" s="23"/>
      <c r="B1597" s="25"/>
      <c r="C1597" s="25"/>
      <c r="D1597" s="25"/>
      <c r="E1597" s="25"/>
      <c r="F1597" s="25"/>
      <c r="G1597" s="108"/>
      <c r="H1597" s="113"/>
      <c r="I1597" s="113"/>
      <c r="J1597" s="113"/>
      <c r="K1597" s="113"/>
    </row>
    <row r="1598" spans="1:11">
      <c r="A1598" s="23"/>
      <c r="B1598" s="25"/>
      <c r="C1598" s="25"/>
      <c r="D1598" s="25"/>
      <c r="E1598" s="25"/>
      <c r="F1598" s="25"/>
      <c r="G1598" s="108"/>
      <c r="H1598" s="113"/>
      <c r="I1598" s="113"/>
      <c r="J1598" s="113"/>
      <c r="K1598" s="113"/>
    </row>
    <row r="1599" spans="1:11">
      <c r="A1599" s="23"/>
      <c r="B1599" s="25"/>
      <c r="C1599" s="25"/>
      <c r="D1599" s="25"/>
      <c r="E1599" s="25"/>
      <c r="F1599" s="25"/>
      <c r="G1599" s="108"/>
      <c r="H1599" s="113"/>
      <c r="I1599" s="113"/>
      <c r="J1599" s="113"/>
      <c r="K1599" s="113"/>
    </row>
    <row r="1600" spans="1:11">
      <c r="A1600" s="23"/>
      <c r="B1600" s="25"/>
      <c r="C1600" s="25"/>
      <c r="D1600" s="25"/>
      <c r="E1600" s="25"/>
      <c r="F1600" s="25"/>
      <c r="G1600" s="108"/>
      <c r="H1600" s="113"/>
      <c r="I1600" s="113"/>
      <c r="J1600" s="113"/>
      <c r="K1600" s="113"/>
    </row>
    <row r="1601" spans="1:11">
      <c r="A1601" s="23"/>
      <c r="B1601" s="25"/>
      <c r="C1601" s="25"/>
      <c r="D1601" s="25"/>
      <c r="E1601" s="25"/>
      <c r="F1601" s="25"/>
      <c r="G1601" s="108"/>
      <c r="H1601" s="113"/>
      <c r="I1601" s="113"/>
      <c r="J1601" s="113"/>
      <c r="K1601" s="113"/>
    </row>
    <row r="1602" spans="1:11">
      <c r="A1602" s="23"/>
      <c r="B1602" s="25"/>
      <c r="C1602" s="25"/>
      <c r="D1602" s="25"/>
      <c r="E1602" s="25"/>
      <c r="F1602" s="25"/>
      <c r="G1602" s="108"/>
      <c r="H1602" s="113"/>
      <c r="I1602" s="113"/>
      <c r="J1602" s="113"/>
      <c r="K1602" s="113"/>
    </row>
    <row r="1603" spans="1:11">
      <c r="A1603" s="23"/>
      <c r="B1603" s="25"/>
      <c r="C1603" s="25"/>
      <c r="D1603" s="25"/>
      <c r="E1603" s="25"/>
      <c r="F1603" s="25"/>
      <c r="G1603" s="108"/>
      <c r="H1603" s="113"/>
      <c r="I1603" s="113"/>
      <c r="J1603" s="113"/>
      <c r="K1603" s="113"/>
    </row>
    <row r="1604" spans="1:11">
      <c r="A1604" s="23"/>
      <c r="B1604" s="25"/>
      <c r="C1604" s="25"/>
      <c r="D1604" s="25"/>
      <c r="E1604" s="25"/>
      <c r="F1604" s="25"/>
      <c r="G1604" s="108"/>
      <c r="H1604" s="113"/>
      <c r="I1604" s="113"/>
      <c r="J1604" s="113"/>
      <c r="K1604" s="113"/>
    </row>
    <row r="1605" spans="1:11">
      <c r="A1605" s="23"/>
      <c r="B1605" s="25"/>
      <c r="C1605" s="25"/>
      <c r="D1605" s="25"/>
      <c r="E1605" s="25"/>
      <c r="F1605" s="25"/>
      <c r="G1605" s="108"/>
      <c r="H1605" s="113"/>
      <c r="I1605" s="113"/>
      <c r="J1605" s="113"/>
      <c r="K1605" s="113"/>
    </row>
    <row r="1606" spans="1:11">
      <c r="A1606" s="23"/>
      <c r="B1606" s="25"/>
      <c r="C1606" s="25"/>
      <c r="D1606" s="25"/>
      <c r="E1606" s="25"/>
      <c r="F1606" s="25"/>
      <c r="G1606" s="108"/>
      <c r="H1606" s="113"/>
      <c r="I1606" s="113"/>
      <c r="J1606" s="113"/>
      <c r="K1606" s="113"/>
    </row>
    <row r="1607" spans="1:11">
      <c r="A1607" s="23"/>
      <c r="B1607" s="25"/>
      <c r="C1607" s="25"/>
      <c r="D1607" s="25"/>
      <c r="E1607" s="25"/>
      <c r="F1607" s="25"/>
      <c r="G1607" s="108"/>
      <c r="H1607" s="113"/>
      <c r="I1607" s="113"/>
      <c r="J1607" s="113"/>
      <c r="K1607" s="113"/>
    </row>
    <row r="1608" spans="1:11">
      <c r="A1608" s="23"/>
      <c r="B1608" s="25"/>
      <c r="C1608" s="25"/>
      <c r="D1608" s="25"/>
      <c r="E1608" s="25"/>
      <c r="F1608" s="25"/>
      <c r="G1608" s="108"/>
      <c r="H1608" s="113"/>
      <c r="I1608" s="113"/>
      <c r="J1608" s="113"/>
      <c r="K1608" s="113"/>
    </row>
    <row r="1609" spans="1:11">
      <c r="A1609" s="23"/>
      <c r="B1609" s="25"/>
      <c r="C1609" s="25"/>
      <c r="D1609" s="25"/>
      <c r="E1609" s="25"/>
      <c r="F1609" s="25"/>
      <c r="G1609" s="108"/>
      <c r="H1609" s="113"/>
      <c r="I1609" s="113"/>
      <c r="J1609" s="113"/>
      <c r="K1609" s="113"/>
    </row>
    <row r="1610" spans="1:11">
      <c r="A1610" s="23"/>
      <c r="B1610" s="25"/>
      <c r="C1610" s="25"/>
      <c r="D1610" s="25"/>
      <c r="E1610" s="25"/>
      <c r="F1610" s="25"/>
      <c r="G1610" s="108"/>
      <c r="H1610" s="113"/>
      <c r="I1610" s="113"/>
      <c r="J1610" s="113"/>
      <c r="K1610" s="113"/>
    </row>
    <row r="1611" spans="1:11">
      <c r="A1611" s="23"/>
      <c r="B1611" s="25"/>
      <c r="C1611" s="25"/>
      <c r="D1611" s="25"/>
      <c r="E1611" s="25"/>
      <c r="F1611" s="25"/>
      <c r="G1611" s="108"/>
      <c r="H1611" s="113"/>
      <c r="I1611" s="113"/>
      <c r="J1611" s="113"/>
      <c r="K1611" s="113"/>
    </row>
    <row r="1612" spans="1:11">
      <c r="A1612" s="23"/>
      <c r="B1612" s="25"/>
      <c r="C1612" s="25"/>
      <c r="D1612" s="25"/>
      <c r="E1612" s="25"/>
      <c r="F1612" s="25"/>
      <c r="G1612" s="108"/>
      <c r="H1612" s="113"/>
      <c r="I1612" s="113"/>
      <c r="J1612" s="113"/>
      <c r="K1612" s="113"/>
    </row>
    <row r="1613" spans="1:11">
      <c r="A1613" s="23"/>
      <c r="B1613" s="25"/>
      <c r="C1613" s="25"/>
      <c r="D1613" s="25"/>
      <c r="E1613" s="25"/>
      <c r="F1613" s="25"/>
      <c r="G1613" s="108"/>
      <c r="H1613" s="113"/>
      <c r="I1613" s="113"/>
      <c r="J1613" s="113"/>
      <c r="K1613" s="113"/>
    </row>
    <row r="1614" spans="1:11">
      <c r="A1614" s="23"/>
      <c r="B1614" s="25"/>
      <c r="C1614" s="25"/>
      <c r="D1614" s="25"/>
      <c r="E1614" s="25"/>
      <c r="F1614" s="25"/>
      <c r="G1614" s="108"/>
      <c r="H1614" s="113"/>
      <c r="I1614" s="113"/>
      <c r="J1614" s="113"/>
      <c r="K1614" s="113"/>
    </row>
    <row r="1615" spans="1:11">
      <c r="A1615" s="23"/>
      <c r="B1615" s="25"/>
      <c r="C1615" s="25"/>
      <c r="D1615" s="25"/>
      <c r="E1615" s="25"/>
      <c r="F1615" s="25"/>
      <c r="G1615" s="108"/>
      <c r="H1615" s="113"/>
      <c r="I1615" s="113"/>
      <c r="J1615" s="113"/>
      <c r="K1615" s="113"/>
    </row>
    <row r="1616" spans="1:11">
      <c r="A1616" s="23"/>
      <c r="B1616" s="25"/>
      <c r="C1616" s="25"/>
      <c r="D1616" s="25"/>
      <c r="E1616" s="25"/>
      <c r="F1616" s="25"/>
      <c r="G1616" s="108"/>
      <c r="H1616" s="113"/>
      <c r="I1616" s="113"/>
      <c r="J1616" s="113"/>
      <c r="K1616" s="113"/>
    </row>
    <row r="1617" spans="1:11">
      <c r="A1617" s="23"/>
      <c r="B1617" s="25"/>
      <c r="C1617" s="25"/>
      <c r="D1617" s="25"/>
      <c r="E1617" s="25"/>
      <c r="F1617" s="25"/>
      <c r="G1617" s="108"/>
      <c r="H1617" s="113"/>
      <c r="I1617" s="113"/>
      <c r="J1617" s="113"/>
      <c r="K1617" s="113"/>
    </row>
    <row r="1618" spans="1:11">
      <c r="A1618" s="23"/>
      <c r="B1618" s="25"/>
      <c r="C1618" s="25"/>
      <c r="D1618" s="25"/>
      <c r="E1618" s="25"/>
      <c r="F1618" s="25"/>
      <c r="G1618" s="108"/>
      <c r="H1618" s="113"/>
      <c r="I1618" s="113"/>
      <c r="J1618" s="113"/>
      <c r="K1618" s="113"/>
    </row>
    <row r="1619" spans="1:11">
      <c r="A1619" s="23"/>
      <c r="B1619" s="25"/>
      <c r="C1619" s="25"/>
      <c r="D1619" s="25"/>
      <c r="E1619" s="25"/>
      <c r="F1619" s="25"/>
      <c r="G1619" s="108"/>
      <c r="H1619" s="113"/>
      <c r="I1619" s="113"/>
      <c r="J1619" s="113"/>
      <c r="K1619" s="113"/>
    </row>
    <row r="1620" spans="1:11">
      <c r="A1620" s="23"/>
      <c r="B1620" s="25"/>
      <c r="C1620" s="25"/>
      <c r="D1620" s="25"/>
      <c r="E1620" s="25"/>
      <c r="F1620" s="25"/>
      <c r="G1620" s="108"/>
      <c r="H1620" s="113"/>
      <c r="I1620" s="113"/>
      <c r="J1620" s="113"/>
      <c r="K1620" s="113"/>
    </row>
    <row r="1621" spans="1:11">
      <c r="A1621" s="23"/>
      <c r="B1621" s="25"/>
      <c r="C1621" s="25"/>
      <c r="D1621" s="25"/>
      <c r="E1621" s="25"/>
      <c r="F1621" s="25"/>
      <c r="G1621" s="108"/>
      <c r="H1621" s="113"/>
      <c r="I1621" s="113"/>
      <c r="J1621" s="113"/>
      <c r="K1621" s="113"/>
    </row>
    <row r="1622" spans="1:11">
      <c r="A1622" s="23"/>
      <c r="B1622" s="25"/>
      <c r="C1622" s="25"/>
      <c r="D1622" s="25"/>
      <c r="E1622" s="25"/>
      <c r="F1622" s="25"/>
      <c r="G1622" s="108"/>
      <c r="H1622" s="113"/>
      <c r="I1622" s="113"/>
      <c r="J1622" s="113"/>
      <c r="K1622" s="113"/>
    </row>
    <row r="1623" spans="1:11">
      <c r="A1623" s="23"/>
      <c r="B1623" s="25"/>
      <c r="C1623" s="25"/>
      <c r="D1623" s="25"/>
      <c r="E1623" s="25"/>
      <c r="F1623" s="25"/>
      <c r="G1623" s="108"/>
      <c r="H1623" s="113"/>
      <c r="I1623" s="113"/>
      <c r="J1623" s="113"/>
      <c r="K1623" s="113"/>
    </row>
    <row r="1624" spans="1:11">
      <c r="A1624" s="23"/>
      <c r="B1624" s="25"/>
      <c r="C1624" s="25"/>
      <c r="D1624" s="25"/>
      <c r="E1624" s="25"/>
      <c r="F1624" s="25"/>
      <c r="G1624" s="108"/>
      <c r="H1624" s="113"/>
      <c r="I1624" s="113"/>
      <c r="J1624" s="113"/>
      <c r="K1624" s="113"/>
    </row>
    <row r="1625" spans="1:11">
      <c r="A1625" s="23"/>
      <c r="B1625" s="25"/>
      <c r="C1625" s="25"/>
      <c r="D1625" s="25"/>
      <c r="E1625" s="25"/>
      <c r="F1625" s="25"/>
      <c r="G1625" s="108"/>
      <c r="H1625" s="113"/>
      <c r="I1625" s="113"/>
      <c r="J1625" s="113"/>
      <c r="K1625" s="113"/>
    </row>
    <row r="1626" spans="1:11">
      <c r="A1626" s="23"/>
      <c r="B1626" s="25"/>
      <c r="C1626" s="25"/>
      <c r="D1626" s="25"/>
      <c r="E1626" s="25"/>
      <c r="F1626" s="25"/>
      <c r="G1626" s="108"/>
      <c r="H1626" s="113"/>
      <c r="I1626" s="113"/>
      <c r="J1626" s="113"/>
      <c r="K1626" s="113"/>
    </row>
    <row r="1627" spans="1:11">
      <c r="A1627" s="23"/>
      <c r="B1627" s="25"/>
      <c r="C1627" s="25"/>
      <c r="D1627" s="25"/>
      <c r="E1627" s="25"/>
      <c r="F1627" s="25"/>
      <c r="G1627" s="108"/>
      <c r="H1627" s="113"/>
      <c r="I1627" s="113"/>
      <c r="J1627" s="113"/>
      <c r="K1627" s="113"/>
    </row>
    <row r="1628" spans="1:11">
      <c r="A1628" s="23"/>
      <c r="B1628" s="25"/>
      <c r="C1628" s="25"/>
      <c r="D1628" s="25"/>
      <c r="E1628" s="25"/>
      <c r="F1628" s="25"/>
      <c r="G1628" s="108"/>
      <c r="H1628" s="113"/>
      <c r="I1628" s="113"/>
      <c r="J1628" s="113"/>
      <c r="K1628" s="113"/>
    </row>
    <row r="1629" spans="1:11">
      <c r="A1629" s="23"/>
      <c r="B1629" s="25"/>
      <c r="C1629" s="25"/>
      <c r="D1629" s="25"/>
      <c r="E1629" s="25"/>
      <c r="F1629" s="25"/>
      <c r="G1629" s="108"/>
      <c r="H1629" s="113"/>
      <c r="I1629" s="113"/>
      <c r="J1629" s="113"/>
      <c r="K1629" s="113"/>
    </row>
    <row r="1630" spans="1:11">
      <c r="A1630" s="23"/>
      <c r="B1630" s="25"/>
      <c r="C1630" s="25"/>
      <c r="D1630" s="25"/>
      <c r="E1630" s="25"/>
      <c r="F1630" s="25"/>
      <c r="G1630" s="108"/>
      <c r="H1630" s="113"/>
      <c r="I1630" s="113"/>
      <c r="J1630" s="113"/>
      <c r="K1630" s="113"/>
    </row>
    <row r="1631" spans="1:11">
      <c r="A1631" s="23"/>
      <c r="B1631" s="25"/>
      <c r="C1631" s="25"/>
      <c r="D1631" s="25"/>
      <c r="E1631" s="25"/>
      <c r="F1631" s="25"/>
      <c r="G1631" s="108"/>
      <c r="H1631" s="113"/>
      <c r="I1631" s="113"/>
      <c r="J1631" s="113"/>
      <c r="K1631" s="113"/>
    </row>
    <row r="1632" spans="1:11">
      <c r="A1632" s="23"/>
      <c r="B1632" s="25"/>
      <c r="C1632" s="25"/>
      <c r="D1632" s="25"/>
      <c r="E1632" s="25"/>
      <c r="F1632" s="25"/>
      <c r="G1632" s="108"/>
      <c r="H1632" s="113"/>
      <c r="I1632" s="113"/>
      <c r="J1632" s="113"/>
      <c r="K1632" s="113"/>
    </row>
    <row r="1633" spans="1:11">
      <c r="A1633" s="23"/>
      <c r="B1633" s="25"/>
      <c r="C1633" s="25"/>
      <c r="D1633" s="25"/>
      <c r="E1633" s="25"/>
      <c r="F1633" s="25"/>
      <c r="G1633" s="108"/>
      <c r="H1633" s="113"/>
      <c r="I1633" s="113"/>
      <c r="J1633" s="113"/>
      <c r="K1633" s="113"/>
    </row>
    <row r="1634" spans="1:11">
      <c r="A1634" s="23"/>
      <c r="B1634" s="25"/>
      <c r="C1634" s="25"/>
      <c r="D1634" s="25"/>
      <c r="E1634" s="25"/>
      <c r="F1634" s="25"/>
      <c r="G1634" s="108"/>
      <c r="H1634" s="113"/>
      <c r="I1634" s="113"/>
      <c r="J1634" s="113"/>
      <c r="K1634" s="113"/>
    </row>
    <row r="1635" spans="1:11">
      <c r="A1635" s="23"/>
      <c r="B1635" s="25"/>
      <c r="C1635" s="25"/>
      <c r="D1635" s="25"/>
      <c r="E1635" s="25"/>
      <c r="F1635" s="25"/>
      <c r="G1635" s="108"/>
      <c r="H1635" s="113"/>
      <c r="I1635" s="113"/>
      <c r="J1635" s="113"/>
      <c r="K1635" s="113"/>
    </row>
    <row r="1636" spans="1:11">
      <c r="A1636" s="23"/>
      <c r="B1636" s="25"/>
      <c r="C1636" s="25"/>
      <c r="D1636" s="25"/>
      <c r="E1636" s="25"/>
      <c r="F1636" s="25"/>
      <c r="G1636" s="108"/>
      <c r="H1636" s="113"/>
      <c r="I1636" s="113"/>
      <c r="J1636" s="113"/>
      <c r="K1636" s="113"/>
    </row>
    <row r="1637" spans="1:11">
      <c r="A1637" s="23"/>
      <c r="B1637" s="25"/>
      <c r="C1637" s="25"/>
      <c r="D1637" s="25"/>
      <c r="E1637" s="25"/>
      <c r="F1637" s="25"/>
      <c r="G1637" s="108"/>
      <c r="H1637" s="113"/>
      <c r="I1637" s="113"/>
      <c r="J1637" s="113"/>
      <c r="K1637" s="113"/>
    </row>
    <row r="1638" spans="1:11">
      <c r="A1638" s="23"/>
      <c r="B1638" s="25"/>
      <c r="C1638" s="25"/>
      <c r="D1638" s="25"/>
      <c r="E1638" s="25"/>
      <c r="F1638" s="25"/>
      <c r="G1638" s="108"/>
      <c r="H1638" s="113"/>
      <c r="I1638" s="113"/>
      <c r="J1638" s="113"/>
      <c r="K1638" s="113"/>
    </row>
    <row r="1639" spans="1:11">
      <c r="A1639" s="23"/>
      <c r="B1639" s="25"/>
      <c r="C1639" s="25"/>
      <c r="D1639" s="25"/>
      <c r="E1639" s="25"/>
      <c r="F1639" s="25"/>
      <c r="G1639" s="108"/>
      <c r="H1639" s="113"/>
      <c r="I1639" s="113"/>
      <c r="J1639" s="113"/>
      <c r="K1639" s="113"/>
    </row>
    <row r="1640" spans="1:11">
      <c r="A1640" s="23"/>
      <c r="B1640" s="25"/>
      <c r="C1640" s="25"/>
      <c r="D1640" s="25"/>
      <c r="E1640" s="25"/>
      <c r="F1640" s="25"/>
      <c r="G1640" s="108"/>
      <c r="H1640" s="113"/>
      <c r="I1640" s="113"/>
      <c r="J1640" s="113"/>
      <c r="K1640" s="113"/>
    </row>
    <row r="1641" spans="1:11">
      <c r="A1641" s="23"/>
      <c r="B1641" s="25"/>
      <c r="C1641" s="25"/>
      <c r="D1641" s="25"/>
      <c r="E1641" s="25"/>
      <c r="F1641" s="25"/>
      <c r="G1641" s="108"/>
      <c r="H1641" s="113"/>
      <c r="I1641" s="113"/>
      <c r="J1641" s="113"/>
      <c r="K1641" s="113"/>
    </row>
    <row r="1642" spans="1:11">
      <c r="A1642" s="23"/>
      <c r="B1642" s="25"/>
      <c r="C1642" s="25"/>
      <c r="D1642" s="25"/>
      <c r="E1642" s="25"/>
      <c r="F1642" s="25"/>
      <c r="G1642" s="108"/>
      <c r="H1642" s="113"/>
      <c r="I1642" s="113"/>
      <c r="J1642" s="113"/>
      <c r="K1642" s="113"/>
    </row>
    <row r="1643" spans="1:11">
      <c r="A1643" s="23"/>
      <c r="B1643" s="25"/>
      <c r="C1643" s="25"/>
      <c r="D1643" s="25"/>
      <c r="E1643" s="25"/>
      <c r="F1643" s="25"/>
      <c r="G1643" s="108"/>
      <c r="H1643" s="113"/>
      <c r="I1643" s="113"/>
      <c r="J1643" s="113"/>
      <c r="K1643" s="113"/>
    </row>
    <row r="1644" spans="1:11">
      <c r="A1644" s="23"/>
      <c r="B1644" s="25"/>
      <c r="C1644" s="25"/>
      <c r="D1644" s="25"/>
      <c r="E1644" s="25"/>
      <c r="F1644" s="25"/>
      <c r="G1644" s="108"/>
      <c r="H1644" s="113"/>
      <c r="I1644" s="113"/>
      <c r="J1644" s="113"/>
      <c r="K1644" s="113"/>
    </row>
    <row r="1645" spans="1:11">
      <c r="A1645" s="23"/>
      <c r="B1645" s="25"/>
      <c r="C1645" s="25"/>
      <c r="D1645" s="25"/>
      <c r="E1645" s="25"/>
      <c r="F1645" s="25"/>
      <c r="G1645" s="108"/>
      <c r="H1645" s="113"/>
      <c r="I1645" s="113"/>
      <c r="J1645" s="113"/>
      <c r="K1645" s="113"/>
    </row>
    <row r="1646" spans="1:11">
      <c r="A1646" s="23"/>
      <c r="B1646" s="25"/>
      <c r="C1646" s="25"/>
      <c r="D1646" s="25"/>
      <c r="E1646" s="25"/>
      <c r="F1646" s="25"/>
      <c r="G1646" s="108"/>
      <c r="H1646" s="113"/>
      <c r="I1646" s="113"/>
      <c r="J1646" s="113"/>
      <c r="K1646" s="113"/>
    </row>
    <row r="1647" spans="1:11">
      <c r="A1647" s="23"/>
      <c r="B1647" s="25"/>
      <c r="C1647" s="25"/>
      <c r="D1647" s="25"/>
      <c r="E1647" s="25"/>
      <c r="F1647" s="25"/>
      <c r="G1647" s="108"/>
      <c r="H1647" s="113"/>
      <c r="I1647" s="113"/>
      <c r="J1647" s="113"/>
      <c r="K1647" s="113"/>
    </row>
    <row r="1648" spans="1:11">
      <c r="A1648" s="23"/>
      <c r="B1648" s="25"/>
      <c r="C1648" s="25"/>
      <c r="D1648" s="25"/>
      <c r="E1648" s="25"/>
      <c r="F1648" s="25"/>
      <c r="G1648" s="108"/>
      <c r="H1648" s="113"/>
      <c r="I1648" s="113"/>
      <c r="J1648" s="113"/>
      <c r="K1648" s="113"/>
    </row>
    <row r="1649" spans="1:11">
      <c r="A1649" s="23"/>
      <c r="B1649" s="25"/>
      <c r="C1649" s="25"/>
      <c r="D1649" s="25"/>
      <c r="E1649" s="25"/>
      <c r="F1649" s="25"/>
      <c r="G1649" s="108"/>
      <c r="H1649" s="113"/>
      <c r="I1649" s="113"/>
      <c r="J1649" s="113"/>
      <c r="K1649" s="113"/>
    </row>
    <row r="1650" spans="1:11">
      <c r="A1650" s="23"/>
      <c r="B1650" s="25"/>
      <c r="C1650" s="25"/>
      <c r="D1650" s="25"/>
      <c r="E1650" s="25"/>
      <c r="F1650" s="25"/>
      <c r="G1650" s="108"/>
      <c r="H1650" s="113"/>
      <c r="I1650" s="113"/>
      <c r="J1650" s="113"/>
      <c r="K1650" s="113"/>
    </row>
    <row r="1651" spans="1:11">
      <c r="A1651" s="23"/>
      <c r="B1651" s="25"/>
      <c r="C1651" s="25"/>
      <c r="D1651" s="25"/>
      <c r="E1651" s="25"/>
      <c r="F1651" s="25"/>
      <c r="G1651" s="108"/>
      <c r="H1651" s="113"/>
      <c r="I1651" s="113"/>
      <c r="J1651" s="113"/>
      <c r="K1651" s="113"/>
    </row>
    <row r="1652" spans="1:11">
      <c r="A1652" s="23"/>
      <c r="B1652" s="25"/>
      <c r="C1652" s="25"/>
      <c r="D1652" s="25"/>
      <c r="E1652" s="25"/>
      <c r="F1652" s="25"/>
      <c r="G1652" s="108"/>
      <c r="H1652" s="113"/>
      <c r="I1652" s="113"/>
      <c r="J1652" s="113"/>
      <c r="K1652" s="113"/>
    </row>
    <row r="1653" spans="1:11">
      <c r="A1653" s="23"/>
      <c r="B1653" s="25"/>
      <c r="C1653" s="25"/>
      <c r="D1653" s="25"/>
      <c r="E1653" s="25"/>
      <c r="F1653" s="25"/>
      <c r="G1653" s="108"/>
      <c r="H1653" s="113"/>
      <c r="I1653" s="113"/>
      <c r="J1653" s="113"/>
      <c r="K1653" s="113"/>
    </row>
    <row r="1654" spans="1:11">
      <c r="A1654" s="23"/>
      <c r="B1654" s="25"/>
      <c r="C1654" s="25"/>
      <c r="D1654" s="25"/>
      <c r="E1654" s="25"/>
      <c r="F1654" s="25"/>
      <c r="G1654" s="108"/>
      <c r="H1654" s="113"/>
      <c r="I1654" s="113"/>
      <c r="J1654" s="113"/>
      <c r="K1654" s="113"/>
    </row>
    <row r="1655" spans="1:11">
      <c r="A1655" s="23"/>
      <c r="B1655" s="25"/>
      <c r="C1655" s="25"/>
      <c r="D1655" s="25"/>
      <c r="E1655" s="25"/>
      <c r="F1655" s="25"/>
      <c r="G1655" s="108"/>
      <c r="H1655" s="113"/>
      <c r="I1655" s="113"/>
      <c r="J1655" s="113"/>
      <c r="K1655" s="113"/>
    </row>
    <row r="1656" spans="1:11">
      <c r="A1656" s="23"/>
      <c r="B1656" s="25"/>
      <c r="C1656" s="25"/>
      <c r="D1656" s="25"/>
      <c r="E1656" s="25"/>
      <c r="F1656" s="25"/>
      <c r="G1656" s="108"/>
      <c r="H1656" s="113"/>
      <c r="I1656" s="113"/>
      <c r="J1656" s="113"/>
      <c r="K1656" s="113"/>
    </row>
    <row r="1657" spans="1:11">
      <c r="A1657" s="23"/>
      <c r="B1657" s="25"/>
      <c r="C1657" s="25"/>
      <c r="D1657" s="25"/>
      <c r="E1657" s="25"/>
      <c r="F1657" s="25"/>
      <c r="G1657" s="108"/>
      <c r="H1657" s="113"/>
      <c r="I1657" s="113"/>
      <c r="J1657" s="113"/>
      <c r="K1657" s="113"/>
    </row>
    <row r="1658" spans="1:11">
      <c r="A1658" s="23"/>
      <c r="B1658" s="25"/>
      <c r="C1658" s="25"/>
      <c r="D1658" s="25"/>
      <c r="E1658" s="25"/>
      <c r="F1658" s="25"/>
      <c r="G1658" s="108"/>
      <c r="H1658" s="113"/>
      <c r="I1658" s="113"/>
      <c r="J1658" s="113"/>
      <c r="K1658" s="113"/>
    </row>
    <row r="1659" spans="1:11">
      <c r="A1659" s="23"/>
      <c r="B1659" s="25"/>
      <c r="C1659" s="25"/>
      <c r="D1659" s="25"/>
      <c r="E1659" s="25"/>
      <c r="F1659" s="25"/>
      <c r="G1659" s="108"/>
      <c r="H1659" s="113"/>
      <c r="I1659" s="113"/>
      <c r="J1659" s="113"/>
      <c r="K1659" s="113"/>
    </row>
    <row r="1660" spans="1:11">
      <c r="A1660" s="23"/>
      <c r="B1660" s="25"/>
      <c r="C1660" s="25"/>
      <c r="D1660" s="25"/>
      <c r="E1660" s="25"/>
      <c r="F1660" s="25"/>
      <c r="G1660" s="108"/>
      <c r="H1660" s="113"/>
      <c r="I1660" s="113"/>
      <c r="J1660" s="113"/>
      <c r="K1660" s="113"/>
    </row>
    <row r="1661" spans="1:11">
      <c r="A1661" s="23"/>
      <c r="B1661" s="25"/>
      <c r="C1661" s="25"/>
      <c r="D1661" s="25"/>
      <c r="E1661" s="25"/>
      <c r="F1661" s="25"/>
      <c r="G1661" s="108"/>
      <c r="H1661" s="113"/>
      <c r="I1661" s="113"/>
      <c r="J1661" s="113"/>
      <c r="K1661" s="113"/>
    </row>
    <row r="1662" spans="1:11">
      <c r="A1662" s="23"/>
      <c r="B1662" s="25"/>
      <c r="C1662" s="25"/>
      <c r="D1662" s="25"/>
      <c r="E1662" s="25"/>
      <c r="F1662" s="25"/>
      <c r="G1662" s="108"/>
      <c r="H1662" s="113"/>
      <c r="I1662" s="113"/>
      <c r="J1662" s="113"/>
      <c r="K1662" s="113"/>
    </row>
    <row r="1663" spans="1:11">
      <c r="A1663" s="23"/>
      <c r="B1663" s="25"/>
      <c r="C1663" s="25"/>
      <c r="D1663" s="25"/>
      <c r="E1663" s="25"/>
      <c r="F1663" s="25"/>
      <c r="G1663" s="108"/>
      <c r="H1663" s="113"/>
      <c r="I1663" s="113"/>
      <c r="J1663" s="113"/>
      <c r="K1663" s="113"/>
    </row>
    <row r="1664" spans="1:11">
      <c r="A1664" s="23"/>
      <c r="B1664" s="25"/>
      <c r="C1664" s="25"/>
      <c r="D1664" s="25"/>
      <c r="E1664" s="25"/>
      <c r="F1664" s="25"/>
      <c r="G1664" s="108"/>
      <c r="H1664" s="113"/>
      <c r="I1664" s="113"/>
      <c r="J1664" s="113"/>
      <c r="K1664" s="113"/>
    </row>
    <row r="1665" spans="1:11">
      <c r="A1665" s="23"/>
      <c r="B1665" s="25"/>
      <c r="C1665" s="25"/>
      <c r="D1665" s="25"/>
      <c r="E1665" s="25"/>
      <c r="F1665" s="25"/>
      <c r="G1665" s="108"/>
      <c r="H1665" s="113"/>
      <c r="I1665" s="113"/>
      <c r="J1665" s="113"/>
      <c r="K1665" s="113"/>
    </row>
    <row r="1666" spans="1:11">
      <c r="A1666" s="23"/>
      <c r="B1666" s="25"/>
      <c r="C1666" s="25"/>
      <c r="D1666" s="25"/>
      <c r="E1666" s="25"/>
      <c r="F1666" s="25"/>
      <c r="G1666" s="108"/>
      <c r="H1666" s="113"/>
      <c r="I1666" s="113"/>
      <c r="J1666" s="113"/>
      <c r="K1666" s="113"/>
    </row>
    <row r="1667" spans="1:11">
      <c r="A1667" s="23"/>
      <c r="B1667" s="25"/>
      <c r="C1667" s="25"/>
      <c r="D1667" s="25"/>
      <c r="E1667" s="25"/>
      <c r="F1667" s="25"/>
      <c r="G1667" s="108"/>
      <c r="H1667" s="113"/>
      <c r="I1667" s="113"/>
      <c r="J1667" s="113"/>
      <c r="K1667" s="113"/>
    </row>
    <row r="1668" spans="1:11">
      <c r="A1668" s="23"/>
      <c r="B1668" s="25"/>
      <c r="C1668" s="25"/>
      <c r="D1668" s="25"/>
      <c r="E1668" s="25"/>
      <c r="F1668" s="25"/>
      <c r="G1668" s="108"/>
      <c r="H1668" s="113"/>
      <c r="I1668" s="113"/>
      <c r="J1668" s="113"/>
      <c r="K1668" s="113"/>
    </row>
    <row r="1669" spans="1:11">
      <c r="A1669" s="23"/>
      <c r="B1669" s="25"/>
      <c r="C1669" s="25"/>
      <c r="D1669" s="25"/>
      <c r="E1669" s="25"/>
      <c r="F1669" s="25"/>
      <c r="G1669" s="108"/>
      <c r="H1669" s="113"/>
      <c r="I1669" s="113"/>
      <c r="J1669" s="113"/>
      <c r="K1669" s="113"/>
    </row>
    <row r="1670" spans="1:11">
      <c r="A1670" s="23"/>
      <c r="B1670" s="25"/>
      <c r="C1670" s="25"/>
      <c r="D1670" s="25"/>
      <c r="E1670" s="25"/>
      <c r="F1670" s="25"/>
      <c r="G1670" s="108"/>
      <c r="H1670" s="113"/>
      <c r="I1670" s="113"/>
      <c r="J1670" s="113"/>
      <c r="K1670" s="113"/>
    </row>
    <row r="1671" spans="1:11">
      <c r="A1671" s="23"/>
      <c r="B1671" s="25"/>
      <c r="C1671" s="25"/>
      <c r="D1671" s="25"/>
      <c r="E1671" s="25"/>
      <c r="F1671" s="25"/>
      <c r="G1671" s="108"/>
      <c r="H1671" s="113"/>
      <c r="I1671" s="113"/>
      <c r="J1671" s="113"/>
      <c r="K1671" s="113"/>
    </row>
    <row r="1672" spans="1:11">
      <c r="A1672" s="23"/>
      <c r="B1672" s="25"/>
      <c r="C1672" s="25"/>
      <c r="D1672" s="25"/>
      <c r="E1672" s="25"/>
      <c r="F1672" s="25"/>
      <c r="G1672" s="108"/>
      <c r="H1672" s="113"/>
      <c r="I1672" s="113"/>
      <c r="J1672" s="113"/>
      <c r="K1672" s="113"/>
    </row>
    <row r="1673" spans="1:11">
      <c r="A1673" s="23"/>
      <c r="B1673" s="25"/>
      <c r="C1673" s="25"/>
      <c r="D1673" s="25"/>
      <c r="E1673" s="25"/>
      <c r="F1673" s="25"/>
      <c r="G1673" s="108"/>
      <c r="H1673" s="113"/>
      <c r="I1673" s="113"/>
      <c r="J1673" s="113"/>
      <c r="K1673" s="113"/>
    </row>
    <row r="1674" spans="1:11">
      <c r="A1674" s="23"/>
      <c r="B1674" s="25"/>
      <c r="C1674" s="25"/>
      <c r="D1674" s="25"/>
      <c r="E1674" s="25"/>
      <c r="F1674" s="25"/>
      <c r="G1674" s="108"/>
      <c r="H1674" s="113"/>
      <c r="I1674" s="113"/>
      <c r="J1674" s="113"/>
      <c r="K1674" s="113"/>
    </row>
    <row r="1675" spans="1:11">
      <c r="A1675" s="23"/>
      <c r="B1675" s="25"/>
      <c r="C1675" s="25"/>
      <c r="D1675" s="25"/>
      <c r="E1675" s="25"/>
      <c r="F1675" s="25"/>
      <c r="G1675" s="108"/>
      <c r="H1675" s="113"/>
      <c r="I1675" s="113"/>
      <c r="J1675" s="113"/>
      <c r="K1675" s="113"/>
    </row>
    <row r="1676" spans="1:11">
      <c r="A1676" s="23"/>
      <c r="B1676" s="25"/>
      <c r="C1676" s="25"/>
      <c r="D1676" s="25"/>
      <c r="E1676" s="25"/>
      <c r="F1676" s="25"/>
      <c r="G1676" s="108"/>
      <c r="H1676" s="113"/>
      <c r="I1676" s="113"/>
      <c r="J1676" s="113"/>
      <c r="K1676" s="113"/>
    </row>
    <row r="1677" spans="1:11">
      <c r="A1677" s="23"/>
      <c r="B1677" s="25"/>
      <c r="C1677" s="25"/>
      <c r="D1677" s="25"/>
      <c r="E1677" s="25"/>
      <c r="F1677" s="25"/>
      <c r="G1677" s="108"/>
      <c r="H1677" s="113"/>
      <c r="I1677" s="113"/>
      <c r="J1677" s="113"/>
      <c r="K1677" s="113"/>
    </row>
    <row r="1678" spans="1:11">
      <c r="A1678" s="23"/>
      <c r="B1678" s="25"/>
      <c r="C1678" s="25"/>
      <c r="D1678" s="25"/>
      <c r="E1678" s="25"/>
      <c r="F1678" s="25"/>
      <c r="G1678" s="108"/>
      <c r="H1678" s="113"/>
      <c r="I1678" s="113"/>
      <c r="J1678" s="113"/>
      <c r="K1678" s="113"/>
    </row>
    <row r="1679" spans="1:11">
      <c r="A1679" s="23"/>
      <c r="B1679" s="25"/>
      <c r="C1679" s="25"/>
      <c r="D1679" s="25"/>
      <c r="E1679" s="25"/>
      <c r="F1679" s="25"/>
      <c r="G1679" s="108"/>
      <c r="H1679" s="113"/>
      <c r="I1679" s="113"/>
      <c r="J1679" s="113"/>
      <c r="K1679" s="113"/>
    </row>
    <row r="1680" spans="1:11">
      <c r="A1680" s="23"/>
      <c r="B1680" s="25"/>
      <c r="C1680" s="25"/>
      <c r="D1680" s="25"/>
      <c r="E1680" s="25"/>
      <c r="F1680" s="25"/>
      <c r="G1680" s="108"/>
      <c r="H1680" s="113"/>
      <c r="I1680" s="113"/>
      <c r="J1680" s="113"/>
      <c r="K1680" s="113"/>
    </row>
    <row r="1681" spans="1:11">
      <c r="A1681" s="23"/>
      <c r="B1681" s="25"/>
      <c r="C1681" s="25"/>
      <c r="D1681" s="25"/>
      <c r="E1681" s="25"/>
      <c r="F1681" s="25"/>
      <c r="G1681" s="108"/>
      <c r="H1681" s="113"/>
      <c r="I1681" s="113"/>
      <c r="J1681" s="113"/>
      <c r="K1681" s="113"/>
    </row>
    <row r="1682" spans="1:11">
      <c r="A1682" s="23"/>
      <c r="B1682" s="25"/>
      <c r="C1682" s="25"/>
      <c r="D1682" s="25"/>
      <c r="E1682" s="25"/>
      <c r="F1682" s="25"/>
      <c r="G1682" s="108"/>
      <c r="H1682" s="113"/>
      <c r="I1682" s="113"/>
      <c r="J1682" s="113"/>
      <c r="K1682" s="113"/>
    </row>
    <row r="1683" spans="1:11">
      <c r="A1683" s="23"/>
      <c r="B1683" s="25"/>
      <c r="C1683" s="25"/>
      <c r="D1683" s="25"/>
      <c r="E1683" s="25"/>
      <c r="F1683" s="25"/>
      <c r="G1683" s="108"/>
      <c r="H1683" s="113"/>
      <c r="I1683" s="113"/>
      <c r="J1683" s="113"/>
      <c r="K1683" s="113"/>
    </row>
    <row r="1684" spans="1:11">
      <c r="A1684" s="23"/>
      <c r="B1684" s="25"/>
      <c r="C1684" s="25"/>
      <c r="D1684" s="25"/>
      <c r="E1684" s="25"/>
      <c r="F1684" s="25"/>
      <c r="G1684" s="108"/>
      <c r="H1684" s="113"/>
      <c r="I1684" s="113"/>
      <c r="J1684" s="113"/>
      <c r="K1684" s="113"/>
    </row>
    <row r="1685" spans="1:11">
      <c r="A1685" s="23"/>
      <c r="B1685" s="25"/>
      <c r="C1685" s="25"/>
      <c r="D1685" s="25"/>
      <c r="E1685" s="25"/>
      <c r="F1685" s="25"/>
      <c r="G1685" s="108"/>
      <c r="H1685" s="113"/>
      <c r="I1685" s="113"/>
      <c r="J1685" s="113"/>
      <c r="K1685" s="113"/>
    </row>
    <row r="1686" spans="1:11">
      <c r="A1686" s="23"/>
      <c r="B1686" s="25"/>
      <c r="C1686" s="25"/>
      <c r="D1686" s="25"/>
      <c r="E1686" s="25"/>
      <c r="F1686" s="25"/>
      <c r="G1686" s="108"/>
      <c r="H1686" s="113"/>
      <c r="I1686" s="113"/>
      <c r="J1686" s="113"/>
      <c r="K1686" s="113"/>
    </row>
    <row r="1687" spans="1:11">
      <c r="A1687" s="23"/>
      <c r="B1687" s="25"/>
      <c r="C1687" s="25"/>
      <c r="D1687" s="25"/>
      <c r="E1687" s="25"/>
      <c r="F1687" s="25"/>
      <c r="G1687" s="108"/>
      <c r="H1687" s="113"/>
      <c r="I1687" s="113"/>
      <c r="J1687" s="113"/>
      <c r="K1687" s="113"/>
    </row>
    <row r="1688" spans="1:11">
      <c r="A1688" s="23"/>
      <c r="B1688" s="25"/>
      <c r="C1688" s="25"/>
      <c r="D1688" s="25"/>
      <c r="E1688" s="25"/>
      <c r="F1688" s="25"/>
      <c r="G1688" s="108"/>
      <c r="H1688" s="113"/>
      <c r="I1688" s="113"/>
      <c r="J1688" s="113"/>
      <c r="K1688" s="113"/>
    </row>
    <row r="1689" spans="1:11">
      <c r="A1689" s="23"/>
      <c r="B1689" s="25"/>
      <c r="C1689" s="25"/>
      <c r="D1689" s="25"/>
      <c r="E1689" s="25"/>
      <c r="F1689" s="25"/>
      <c r="G1689" s="108"/>
      <c r="H1689" s="113"/>
      <c r="I1689" s="113"/>
      <c r="J1689" s="113"/>
      <c r="K1689" s="113"/>
    </row>
    <row r="1690" spans="1:11">
      <c r="A1690" s="23"/>
      <c r="B1690" s="25"/>
      <c r="C1690" s="25"/>
      <c r="D1690" s="25"/>
      <c r="E1690" s="25"/>
      <c r="F1690" s="25"/>
      <c r="G1690" s="108"/>
      <c r="H1690" s="113"/>
      <c r="I1690" s="113"/>
      <c r="J1690" s="113"/>
      <c r="K1690" s="113"/>
    </row>
    <row r="1691" spans="1:11">
      <c r="A1691" s="23"/>
      <c r="B1691" s="25"/>
      <c r="C1691" s="25"/>
      <c r="D1691" s="25"/>
      <c r="E1691" s="25"/>
      <c r="F1691" s="25"/>
      <c r="G1691" s="108"/>
      <c r="H1691" s="113"/>
      <c r="I1691" s="113"/>
      <c r="J1691" s="113"/>
      <c r="K1691" s="113"/>
    </row>
    <row r="1692" spans="1:11">
      <c r="A1692" s="23"/>
      <c r="B1692" s="25"/>
      <c r="C1692" s="25"/>
      <c r="D1692" s="25"/>
      <c r="E1692" s="25"/>
      <c r="F1692" s="25"/>
      <c r="G1692" s="108"/>
      <c r="H1692" s="113"/>
      <c r="I1692" s="113"/>
      <c r="J1692" s="113"/>
      <c r="K1692" s="113"/>
    </row>
    <row r="1693" spans="1:11">
      <c r="A1693" s="23"/>
      <c r="B1693" s="25"/>
      <c r="C1693" s="25"/>
      <c r="D1693" s="25"/>
      <c r="E1693" s="25"/>
      <c r="F1693" s="25"/>
      <c r="G1693" s="108"/>
      <c r="H1693" s="113"/>
      <c r="I1693" s="113"/>
      <c r="J1693" s="113"/>
      <c r="K1693" s="113"/>
    </row>
    <row r="1694" spans="1:11">
      <c r="A1694" s="23"/>
      <c r="B1694" s="25"/>
      <c r="C1694" s="25"/>
      <c r="D1694" s="25"/>
      <c r="E1694" s="25"/>
      <c r="F1694" s="25"/>
      <c r="G1694" s="108"/>
      <c r="H1694" s="113"/>
      <c r="I1694" s="113"/>
      <c r="J1694" s="113"/>
      <c r="K1694" s="113"/>
    </row>
    <row r="1695" spans="1:11">
      <c r="A1695" s="23"/>
      <c r="B1695" s="25"/>
      <c r="C1695" s="25"/>
      <c r="D1695" s="25"/>
      <c r="E1695" s="25"/>
      <c r="F1695" s="25"/>
      <c r="G1695" s="108"/>
      <c r="H1695" s="113"/>
      <c r="I1695" s="113"/>
      <c r="J1695" s="113"/>
      <c r="K1695" s="113"/>
    </row>
    <row r="1696" spans="1:11">
      <c r="A1696" s="23"/>
      <c r="B1696" s="25"/>
      <c r="C1696" s="25"/>
      <c r="D1696" s="25"/>
      <c r="E1696" s="25"/>
      <c r="F1696" s="25"/>
      <c r="G1696" s="108"/>
      <c r="H1696" s="113"/>
      <c r="I1696" s="113"/>
      <c r="J1696" s="113"/>
      <c r="K1696" s="113"/>
    </row>
    <row r="1697" spans="1:11">
      <c r="A1697" s="23"/>
      <c r="B1697" s="25"/>
      <c r="C1697" s="25"/>
      <c r="D1697" s="25"/>
      <c r="E1697" s="25"/>
      <c r="F1697" s="25"/>
      <c r="G1697" s="108"/>
      <c r="H1697" s="113"/>
      <c r="I1697" s="113"/>
      <c r="J1697" s="113"/>
      <c r="K1697" s="113"/>
    </row>
    <row r="1698" spans="1:11">
      <c r="A1698" s="23"/>
      <c r="B1698" s="25"/>
      <c r="C1698" s="25"/>
      <c r="D1698" s="25"/>
      <c r="E1698" s="25"/>
      <c r="F1698" s="25"/>
      <c r="G1698" s="108"/>
      <c r="H1698" s="113"/>
      <c r="I1698" s="113"/>
      <c r="J1698" s="113"/>
      <c r="K1698" s="113"/>
    </row>
    <row r="1699" spans="1:11">
      <c r="A1699" s="23"/>
      <c r="B1699" s="25"/>
      <c r="C1699" s="25"/>
      <c r="D1699" s="25"/>
      <c r="E1699" s="25"/>
      <c r="F1699" s="25"/>
      <c r="G1699" s="108"/>
      <c r="H1699" s="113"/>
      <c r="I1699" s="113"/>
      <c r="J1699" s="113"/>
      <c r="K1699" s="113"/>
    </row>
    <row r="1700" spans="1:11">
      <c r="A1700" s="23"/>
      <c r="B1700" s="25"/>
      <c r="C1700" s="25"/>
      <c r="D1700" s="25"/>
      <c r="E1700" s="25"/>
      <c r="F1700" s="25"/>
      <c r="G1700" s="108"/>
      <c r="H1700" s="113"/>
      <c r="I1700" s="113"/>
      <c r="J1700" s="113"/>
      <c r="K1700" s="113"/>
    </row>
    <row r="1701" spans="1:11">
      <c r="A1701" s="23"/>
      <c r="B1701" s="25"/>
      <c r="C1701" s="25"/>
      <c r="D1701" s="25"/>
      <c r="E1701" s="25"/>
      <c r="F1701" s="25"/>
      <c r="G1701" s="108"/>
      <c r="H1701" s="113"/>
      <c r="I1701" s="113"/>
      <c r="J1701" s="113"/>
      <c r="K1701" s="113"/>
    </row>
    <row r="1702" spans="1:11">
      <c r="A1702" s="23"/>
      <c r="B1702" s="25"/>
      <c r="C1702" s="25"/>
      <c r="D1702" s="25"/>
      <c r="E1702" s="25"/>
      <c r="F1702" s="25"/>
      <c r="G1702" s="108"/>
      <c r="H1702" s="113"/>
      <c r="I1702" s="113"/>
      <c r="J1702" s="113"/>
      <c r="K1702" s="113"/>
    </row>
    <row r="1703" spans="1:11">
      <c r="A1703" s="23"/>
      <c r="B1703" s="25"/>
      <c r="C1703" s="25"/>
      <c r="D1703" s="25"/>
      <c r="E1703" s="25"/>
      <c r="F1703" s="25"/>
      <c r="G1703" s="108"/>
      <c r="H1703" s="113"/>
      <c r="I1703" s="113"/>
      <c r="J1703" s="113"/>
      <c r="K1703" s="113"/>
    </row>
    <row r="1704" spans="1:11">
      <c r="A1704" s="23"/>
      <c r="B1704" s="25"/>
      <c r="C1704" s="25"/>
      <c r="D1704" s="25"/>
      <c r="E1704" s="25"/>
      <c r="F1704" s="25"/>
      <c r="G1704" s="108"/>
      <c r="H1704" s="113"/>
      <c r="I1704" s="113"/>
      <c r="J1704" s="113"/>
      <c r="K1704" s="113"/>
    </row>
    <row r="1705" spans="1:11">
      <c r="A1705" s="23"/>
      <c r="B1705" s="25"/>
      <c r="C1705" s="25"/>
      <c r="D1705" s="25"/>
      <c r="E1705" s="25"/>
      <c r="F1705" s="25"/>
      <c r="G1705" s="108"/>
      <c r="H1705" s="113"/>
      <c r="I1705" s="113"/>
      <c r="J1705" s="113"/>
      <c r="K1705" s="113"/>
    </row>
    <row r="1706" spans="1:11">
      <c r="A1706" s="23"/>
      <c r="B1706" s="25"/>
      <c r="C1706" s="25"/>
      <c r="D1706" s="25"/>
      <c r="E1706" s="25"/>
      <c r="F1706" s="25"/>
      <c r="G1706" s="108"/>
      <c r="H1706" s="113"/>
      <c r="I1706" s="113"/>
      <c r="J1706" s="113"/>
      <c r="K1706" s="113"/>
    </row>
    <row r="1707" spans="1:11">
      <c r="A1707" s="23"/>
      <c r="B1707" s="25"/>
      <c r="C1707" s="25"/>
      <c r="D1707" s="25"/>
      <c r="E1707" s="25"/>
      <c r="F1707" s="25"/>
      <c r="G1707" s="108"/>
      <c r="H1707" s="113"/>
      <c r="I1707" s="113"/>
      <c r="J1707" s="113"/>
      <c r="K1707" s="113"/>
    </row>
    <row r="1708" spans="1:11">
      <c r="A1708" s="23"/>
      <c r="B1708" s="25"/>
      <c r="C1708" s="25"/>
      <c r="D1708" s="25"/>
      <c r="E1708" s="25"/>
      <c r="F1708" s="25"/>
      <c r="G1708" s="108"/>
      <c r="H1708" s="113"/>
      <c r="I1708" s="113"/>
      <c r="J1708" s="113"/>
      <c r="K1708" s="113"/>
    </row>
    <row r="1709" spans="1:11">
      <c r="A1709" s="23"/>
      <c r="B1709" s="25"/>
      <c r="C1709" s="25"/>
      <c r="D1709" s="25"/>
      <c r="E1709" s="25"/>
      <c r="F1709" s="25"/>
      <c r="G1709" s="108"/>
      <c r="H1709" s="113"/>
      <c r="I1709" s="113"/>
      <c r="J1709" s="113"/>
      <c r="K1709" s="113"/>
    </row>
    <row r="1710" spans="1:11">
      <c r="A1710" s="23"/>
      <c r="B1710" s="25"/>
      <c r="C1710" s="25"/>
      <c r="D1710" s="25"/>
      <c r="E1710" s="25"/>
      <c r="F1710" s="25"/>
      <c r="G1710" s="108"/>
      <c r="H1710" s="113"/>
      <c r="I1710" s="113"/>
      <c r="J1710" s="113"/>
      <c r="K1710" s="113"/>
    </row>
    <row r="1711" spans="1:11">
      <c r="A1711" s="23"/>
      <c r="B1711" s="25"/>
      <c r="C1711" s="25"/>
      <c r="D1711" s="25"/>
      <c r="E1711" s="25"/>
      <c r="F1711" s="25"/>
      <c r="G1711" s="108"/>
      <c r="H1711" s="113"/>
      <c r="I1711" s="113"/>
      <c r="J1711" s="113"/>
      <c r="K1711" s="113"/>
    </row>
    <row r="1712" spans="1:11">
      <c r="A1712" s="23"/>
      <c r="B1712" s="25"/>
      <c r="C1712" s="25"/>
      <c r="D1712" s="25"/>
      <c r="E1712" s="25"/>
      <c r="F1712" s="25"/>
      <c r="G1712" s="108"/>
      <c r="H1712" s="113"/>
      <c r="I1712" s="113"/>
      <c r="J1712" s="113"/>
      <c r="K1712" s="113"/>
    </row>
    <row r="1713" spans="1:11">
      <c r="A1713" s="23"/>
      <c r="B1713" s="25"/>
      <c r="C1713" s="25"/>
      <c r="D1713" s="25"/>
      <c r="E1713" s="25"/>
      <c r="F1713" s="25"/>
      <c r="G1713" s="108"/>
      <c r="H1713" s="113"/>
      <c r="I1713" s="113"/>
      <c r="J1713" s="113"/>
      <c r="K1713" s="113"/>
    </row>
    <row r="1714" spans="1:11">
      <c r="A1714" s="23"/>
      <c r="B1714" s="25"/>
      <c r="C1714" s="25"/>
      <c r="D1714" s="25"/>
      <c r="E1714" s="25"/>
      <c r="F1714" s="25"/>
      <c r="G1714" s="108"/>
      <c r="H1714" s="113"/>
      <c r="I1714" s="113"/>
      <c r="J1714" s="113"/>
      <c r="K1714" s="113"/>
    </row>
    <row r="1715" spans="1:11">
      <c r="A1715" s="23"/>
      <c r="B1715" s="25"/>
      <c r="C1715" s="25"/>
      <c r="D1715" s="25"/>
      <c r="E1715" s="25"/>
      <c r="F1715" s="25"/>
      <c r="G1715" s="108"/>
      <c r="H1715" s="113"/>
      <c r="I1715" s="113"/>
      <c r="J1715" s="113"/>
      <c r="K1715" s="113"/>
    </row>
    <row r="1716" spans="1:11">
      <c r="A1716" s="23"/>
      <c r="B1716" s="25"/>
      <c r="C1716" s="25"/>
      <c r="D1716" s="25"/>
      <c r="E1716" s="25"/>
      <c r="F1716" s="25"/>
      <c r="G1716" s="108"/>
      <c r="H1716" s="113"/>
      <c r="I1716" s="113"/>
      <c r="J1716" s="113"/>
      <c r="K1716" s="113"/>
    </row>
    <row r="1717" spans="1:11">
      <c r="A1717" s="23"/>
      <c r="B1717" s="25"/>
      <c r="C1717" s="25"/>
      <c r="D1717" s="25"/>
      <c r="E1717" s="25"/>
      <c r="F1717" s="25"/>
      <c r="G1717" s="108"/>
      <c r="H1717" s="113"/>
      <c r="I1717" s="113"/>
      <c r="J1717" s="113"/>
      <c r="K1717" s="113"/>
    </row>
    <row r="1718" spans="1:11">
      <c r="A1718" s="23"/>
      <c r="B1718" s="25"/>
      <c r="C1718" s="25"/>
      <c r="D1718" s="25"/>
      <c r="E1718" s="25"/>
      <c r="F1718" s="25"/>
      <c r="G1718" s="108"/>
      <c r="H1718" s="113"/>
      <c r="I1718" s="113"/>
      <c r="J1718" s="113"/>
      <c r="K1718" s="113"/>
    </row>
    <row r="1719" spans="1:11">
      <c r="A1719" s="23"/>
      <c r="B1719" s="25"/>
      <c r="C1719" s="25"/>
      <c r="D1719" s="25"/>
      <c r="E1719" s="25"/>
      <c r="F1719" s="25"/>
      <c r="G1719" s="108"/>
      <c r="H1719" s="113"/>
      <c r="I1719" s="113"/>
      <c r="J1719" s="113"/>
      <c r="K1719" s="113"/>
    </row>
    <row r="1720" spans="1:11">
      <c r="A1720" s="23"/>
      <c r="B1720" s="25"/>
      <c r="C1720" s="25"/>
      <c r="D1720" s="25"/>
      <c r="E1720" s="25"/>
      <c r="F1720" s="25"/>
      <c r="G1720" s="108"/>
      <c r="H1720" s="113"/>
      <c r="I1720" s="113"/>
      <c r="J1720" s="113"/>
      <c r="K1720" s="113"/>
    </row>
    <row r="1721" spans="1:11">
      <c r="A1721" s="23"/>
      <c r="B1721" s="25"/>
      <c r="C1721" s="25"/>
      <c r="D1721" s="25"/>
      <c r="E1721" s="25"/>
      <c r="F1721" s="25"/>
      <c r="G1721" s="108"/>
      <c r="H1721" s="113"/>
      <c r="I1721" s="113"/>
      <c r="J1721" s="113"/>
      <c r="K1721" s="113"/>
    </row>
    <row r="1722" spans="1:11">
      <c r="A1722" s="23"/>
      <c r="B1722" s="25"/>
      <c r="C1722" s="25"/>
      <c r="D1722" s="25"/>
      <c r="E1722" s="25"/>
      <c r="F1722" s="25"/>
      <c r="G1722" s="108"/>
      <c r="H1722" s="113"/>
      <c r="I1722" s="113"/>
      <c r="J1722" s="113"/>
      <c r="K1722" s="113"/>
    </row>
    <row r="1723" spans="1:11">
      <c r="A1723" s="23"/>
      <c r="B1723" s="25"/>
      <c r="C1723" s="25"/>
      <c r="D1723" s="25"/>
      <c r="E1723" s="25"/>
      <c r="F1723" s="25"/>
      <c r="G1723" s="108"/>
      <c r="H1723" s="113"/>
      <c r="I1723" s="113"/>
      <c r="J1723" s="113"/>
      <c r="K1723" s="113"/>
    </row>
    <row r="1724" spans="1:11">
      <c r="A1724" s="23"/>
      <c r="B1724" s="25"/>
      <c r="C1724" s="25"/>
      <c r="D1724" s="25"/>
      <c r="E1724" s="25"/>
      <c r="F1724" s="25"/>
      <c r="G1724" s="108"/>
      <c r="H1724" s="113"/>
      <c r="I1724" s="113"/>
      <c r="J1724" s="113"/>
      <c r="K1724" s="113"/>
    </row>
    <row r="1725" spans="1:11">
      <c r="A1725" s="23"/>
      <c r="B1725" s="25"/>
      <c r="C1725" s="25"/>
      <c r="D1725" s="25"/>
      <c r="E1725" s="25"/>
      <c r="F1725" s="25"/>
      <c r="G1725" s="108"/>
      <c r="H1725" s="113"/>
      <c r="I1725" s="113"/>
      <c r="J1725" s="113"/>
      <c r="K1725" s="113"/>
    </row>
    <row r="1726" spans="1:11">
      <c r="A1726" s="23"/>
      <c r="B1726" s="25"/>
      <c r="C1726" s="25"/>
      <c r="D1726" s="25"/>
      <c r="E1726" s="25"/>
      <c r="F1726" s="25"/>
      <c r="G1726" s="108"/>
      <c r="H1726" s="113"/>
      <c r="I1726" s="113"/>
      <c r="J1726" s="113"/>
      <c r="K1726" s="113"/>
    </row>
    <row r="1727" spans="1:11">
      <c r="A1727" s="23"/>
      <c r="B1727" s="25"/>
      <c r="C1727" s="25"/>
      <c r="D1727" s="25"/>
      <c r="E1727" s="25"/>
      <c r="F1727" s="25"/>
      <c r="G1727" s="108"/>
      <c r="H1727" s="113"/>
      <c r="I1727" s="113"/>
      <c r="J1727" s="113"/>
      <c r="K1727" s="113"/>
    </row>
    <row r="1728" spans="1:11">
      <c r="A1728" s="23"/>
      <c r="B1728" s="25"/>
      <c r="C1728" s="25"/>
      <c r="D1728" s="25"/>
      <c r="E1728" s="25"/>
      <c r="F1728" s="25"/>
      <c r="G1728" s="108"/>
      <c r="H1728" s="113"/>
      <c r="I1728" s="113"/>
      <c r="J1728" s="113"/>
      <c r="K1728" s="113"/>
    </row>
    <row r="1729" spans="1:11">
      <c r="A1729" s="23"/>
      <c r="B1729" s="25"/>
      <c r="C1729" s="25"/>
      <c r="D1729" s="25"/>
      <c r="E1729" s="25"/>
      <c r="F1729" s="25"/>
      <c r="G1729" s="108"/>
      <c r="H1729" s="113"/>
      <c r="I1729" s="113"/>
      <c r="J1729" s="113"/>
      <c r="K1729" s="113"/>
    </row>
    <row r="1730" spans="1:11">
      <c r="A1730" s="23"/>
      <c r="B1730" s="25"/>
      <c r="C1730" s="25"/>
      <c r="D1730" s="25"/>
      <c r="E1730" s="25"/>
      <c r="F1730" s="25"/>
      <c r="G1730" s="108"/>
      <c r="H1730" s="113"/>
      <c r="I1730" s="113"/>
      <c r="J1730" s="113"/>
      <c r="K1730" s="113"/>
    </row>
    <row r="1731" spans="1:11">
      <c r="A1731" s="23"/>
      <c r="B1731" s="25"/>
      <c r="C1731" s="25"/>
      <c r="D1731" s="25"/>
      <c r="E1731" s="25"/>
      <c r="F1731" s="25"/>
      <c r="G1731" s="108"/>
      <c r="H1731" s="113"/>
      <c r="I1731" s="113"/>
      <c r="J1731" s="113"/>
      <c r="K1731" s="113"/>
    </row>
    <row r="1732" spans="1:11">
      <c r="A1732" s="23"/>
      <c r="B1732" s="25"/>
      <c r="C1732" s="25"/>
      <c r="D1732" s="25"/>
      <c r="E1732" s="25"/>
      <c r="F1732" s="25"/>
      <c r="G1732" s="108"/>
      <c r="H1732" s="113"/>
      <c r="I1732" s="113"/>
      <c r="J1732" s="113"/>
      <c r="K1732" s="113"/>
    </row>
    <row r="1733" spans="1:11">
      <c r="A1733" s="23"/>
      <c r="B1733" s="25"/>
      <c r="C1733" s="25"/>
      <c r="D1733" s="25"/>
      <c r="E1733" s="25"/>
      <c r="F1733" s="25"/>
      <c r="G1733" s="108"/>
      <c r="H1733" s="113"/>
      <c r="I1733" s="113"/>
      <c r="J1733" s="113"/>
      <c r="K1733" s="113"/>
    </row>
    <row r="1734" spans="1:11">
      <c r="A1734" s="23"/>
      <c r="B1734" s="25"/>
      <c r="C1734" s="25"/>
      <c r="D1734" s="25"/>
      <c r="E1734" s="25"/>
      <c r="F1734" s="25"/>
      <c r="G1734" s="108"/>
      <c r="H1734" s="113"/>
      <c r="I1734" s="113"/>
      <c r="J1734" s="113"/>
      <c r="K1734" s="113"/>
    </row>
    <row r="1735" spans="1:11">
      <c r="A1735" s="23"/>
      <c r="B1735" s="25"/>
      <c r="C1735" s="25"/>
      <c r="D1735" s="25"/>
      <c r="E1735" s="25"/>
      <c r="F1735" s="25"/>
      <c r="G1735" s="108"/>
      <c r="H1735" s="113"/>
      <c r="I1735" s="113"/>
      <c r="J1735" s="113"/>
      <c r="K1735" s="113"/>
    </row>
    <row r="1736" spans="1:11">
      <c r="A1736" s="23"/>
      <c r="B1736" s="25"/>
      <c r="C1736" s="25"/>
      <c r="D1736" s="25"/>
      <c r="E1736" s="25"/>
      <c r="F1736" s="25"/>
      <c r="G1736" s="108"/>
      <c r="H1736" s="113"/>
      <c r="I1736" s="113"/>
      <c r="J1736" s="113"/>
      <c r="K1736" s="113"/>
    </row>
    <row r="1737" spans="1:11">
      <c r="A1737" s="23"/>
      <c r="B1737" s="25"/>
      <c r="C1737" s="25"/>
      <c r="D1737" s="25"/>
      <c r="E1737" s="25"/>
      <c r="F1737" s="25"/>
      <c r="G1737" s="108"/>
      <c r="H1737" s="113"/>
      <c r="I1737" s="113"/>
      <c r="J1737" s="113"/>
      <c r="K1737" s="113"/>
    </row>
    <row r="1738" spans="1:11">
      <c r="A1738" s="23"/>
      <c r="B1738" s="25"/>
      <c r="C1738" s="25"/>
      <c r="D1738" s="25"/>
      <c r="E1738" s="25"/>
      <c r="F1738" s="25"/>
      <c r="G1738" s="108"/>
      <c r="H1738" s="113"/>
      <c r="I1738" s="113"/>
      <c r="J1738" s="113"/>
      <c r="K1738" s="113"/>
    </row>
    <row r="1739" spans="1:11">
      <c r="A1739" s="23"/>
      <c r="B1739" s="25"/>
      <c r="C1739" s="25"/>
      <c r="D1739" s="25"/>
      <c r="E1739" s="25"/>
      <c r="F1739" s="25"/>
      <c r="G1739" s="108"/>
      <c r="H1739" s="113"/>
      <c r="I1739" s="113"/>
      <c r="J1739" s="113"/>
      <c r="K1739" s="113"/>
    </row>
    <row r="1740" spans="1:11">
      <c r="A1740" s="23"/>
      <c r="B1740" s="25"/>
      <c r="C1740" s="25"/>
      <c r="D1740" s="25"/>
      <c r="E1740" s="25"/>
      <c r="F1740" s="25"/>
      <c r="G1740" s="108"/>
      <c r="H1740" s="113"/>
      <c r="I1740" s="113"/>
      <c r="J1740" s="113"/>
      <c r="K1740" s="113"/>
    </row>
    <row r="1741" spans="1:11">
      <c r="A1741" s="23"/>
      <c r="B1741" s="25"/>
      <c r="C1741" s="25"/>
      <c r="D1741" s="25"/>
      <c r="E1741" s="25"/>
      <c r="F1741" s="25"/>
      <c r="G1741" s="108"/>
      <c r="H1741" s="113"/>
      <c r="I1741" s="113"/>
      <c r="J1741" s="113"/>
      <c r="K1741" s="113"/>
    </row>
    <row r="1742" spans="1:11">
      <c r="A1742" s="23"/>
      <c r="B1742" s="25"/>
      <c r="C1742" s="25"/>
      <c r="D1742" s="25"/>
      <c r="E1742" s="25"/>
      <c r="F1742" s="25"/>
      <c r="G1742" s="108"/>
      <c r="H1742" s="113"/>
      <c r="I1742" s="113"/>
      <c r="J1742" s="113"/>
      <c r="K1742" s="113"/>
    </row>
    <row r="1743" spans="1:11">
      <c r="A1743" s="23"/>
      <c r="B1743" s="25"/>
      <c r="C1743" s="25"/>
      <c r="D1743" s="25"/>
      <c r="E1743" s="25"/>
      <c r="F1743" s="25"/>
      <c r="G1743" s="108"/>
      <c r="H1743" s="113"/>
      <c r="I1743" s="113"/>
      <c r="J1743" s="113"/>
      <c r="K1743" s="113"/>
    </row>
    <row r="1744" spans="1:11">
      <c r="A1744" s="23"/>
      <c r="B1744" s="25"/>
      <c r="C1744" s="25"/>
      <c r="D1744" s="25"/>
      <c r="E1744" s="25"/>
      <c r="F1744" s="25"/>
      <c r="G1744" s="108"/>
      <c r="H1744" s="113"/>
      <c r="I1744" s="113"/>
      <c r="J1744" s="113"/>
      <c r="K1744" s="113"/>
    </row>
    <row r="1745" spans="1:11">
      <c r="A1745" s="23"/>
      <c r="B1745" s="25"/>
      <c r="C1745" s="25"/>
      <c r="D1745" s="25"/>
      <c r="E1745" s="25"/>
      <c r="F1745" s="25"/>
      <c r="G1745" s="108"/>
      <c r="H1745" s="113"/>
      <c r="I1745" s="113"/>
      <c r="J1745" s="113"/>
      <c r="K1745" s="113"/>
    </row>
    <row r="1746" spans="1:11">
      <c r="A1746" s="23"/>
      <c r="B1746" s="25"/>
      <c r="C1746" s="25"/>
      <c r="D1746" s="25"/>
      <c r="E1746" s="25"/>
      <c r="F1746" s="25"/>
      <c r="G1746" s="108"/>
      <c r="H1746" s="113"/>
      <c r="I1746" s="113"/>
      <c r="J1746" s="113"/>
      <c r="K1746" s="113"/>
    </row>
    <row r="1747" spans="1:11">
      <c r="A1747" s="23"/>
      <c r="B1747" s="25"/>
      <c r="C1747" s="25"/>
      <c r="D1747" s="25"/>
      <c r="E1747" s="25"/>
      <c r="F1747" s="25"/>
      <c r="G1747" s="108"/>
      <c r="H1747" s="113"/>
      <c r="I1747" s="113"/>
      <c r="J1747" s="113"/>
      <c r="K1747" s="113"/>
    </row>
    <row r="1748" spans="1:11">
      <c r="A1748" s="23"/>
      <c r="B1748" s="25"/>
      <c r="C1748" s="25"/>
      <c r="D1748" s="25"/>
      <c r="E1748" s="25"/>
      <c r="F1748" s="25"/>
      <c r="G1748" s="108"/>
      <c r="H1748" s="113"/>
      <c r="I1748" s="113"/>
      <c r="J1748" s="113"/>
      <c r="K1748" s="113"/>
    </row>
    <row r="1749" spans="1:11">
      <c r="A1749" s="23"/>
      <c r="B1749" s="25"/>
      <c r="C1749" s="25"/>
      <c r="D1749" s="25"/>
      <c r="E1749" s="25"/>
      <c r="F1749" s="25"/>
      <c r="G1749" s="108"/>
      <c r="H1749" s="113"/>
      <c r="I1749" s="113"/>
      <c r="J1749" s="113"/>
      <c r="K1749" s="113"/>
    </row>
    <row r="1750" spans="1:11">
      <c r="A1750" s="23"/>
      <c r="B1750" s="25"/>
      <c r="C1750" s="25"/>
      <c r="D1750" s="25"/>
      <c r="E1750" s="25"/>
      <c r="F1750" s="25"/>
      <c r="G1750" s="108"/>
      <c r="H1750" s="113"/>
      <c r="I1750" s="113"/>
      <c r="J1750" s="113"/>
      <c r="K1750" s="113"/>
    </row>
    <row r="1751" spans="1:11">
      <c r="A1751" s="23"/>
      <c r="B1751" s="25"/>
      <c r="C1751" s="25"/>
      <c r="D1751" s="25"/>
      <c r="E1751" s="25"/>
      <c r="F1751" s="25"/>
      <c r="G1751" s="108"/>
      <c r="H1751" s="113"/>
      <c r="I1751" s="113"/>
      <c r="J1751" s="113"/>
      <c r="K1751" s="113"/>
    </row>
    <row r="1752" spans="1:11">
      <c r="A1752" s="23"/>
      <c r="B1752" s="25"/>
      <c r="C1752" s="25"/>
      <c r="D1752" s="25"/>
      <c r="E1752" s="25"/>
      <c r="F1752" s="25"/>
      <c r="G1752" s="108"/>
      <c r="H1752" s="113"/>
      <c r="I1752" s="113"/>
      <c r="J1752" s="113"/>
      <c r="K1752" s="113"/>
    </row>
    <row r="1753" spans="1:11">
      <c r="A1753" s="23"/>
      <c r="B1753" s="25"/>
      <c r="C1753" s="25"/>
      <c r="D1753" s="25"/>
      <c r="E1753" s="25"/>
      <c r="F1753" s="25"/>
      <c r="G1753" s="108"/>
      <c r="H1753" s="113"/>
      <c r="I1753" s="113"/>
      <c r="J1753" s="113"/>
      <c r="K1753" s="113"/>
    </row>
    <row r="1754" spans="1:11">
      <c r="A1754" s="23"/>
      <c r="B1754" s="25"/>
      <c r="C1754" s="25"/>
      <c r="D1754" s="25"/>
      <c r="E1754" s="25"/>
      <c r="F1754" s="25"/>
      <c r="G1754" s="108"/>
      <c r="H1754" s="113"/>
      <c r="I1754" s="113"/>
      <c r="J1754" s="113"/>
      <c r="K1754" s="113"/>
    </row>
    <row r="1755" spans="1:11">
      <c r="A1755" s="23"/>
      <c r="B1755" s="25"/>
      <c r="C1755" s="25"/>
      <c r="D1755" s="25"/>
      <c r="E1755" s="25"/>
      <c r="F1755" s="25"/>
      <c r="G1755" s="108"/>
      <c r="H1755" s="113"/>
      <c r="I1755" s="113"/>
      <c r="J1755" s="113"/>
      <c r="K1755" s="113"/>
    </row>
    <row r="1756" spans="1:11">
      <c r="A1756" s="23"/>
      <c r="B1756" s="25"/>
      <c r="C1756" s="25"/>
      <c r="D1756" s="25"/>
      <c r="E1756" s="25"/>
      <c r="F1756" s="25"/>
      <c r="G1756" s="108"/>
      <c r="H1756" s="113"/>
      <c r="I1756" s="113"/>
      <c r="J1756" s="113"/>
      <c r="K1756" s="113"/>
    </row>
    <row r="1757" spans="1:11">
      <c r="A1757" s="23"/>
      <c r="B1757" s="25"/>
      <c r="C1757" s="25"/>
      <c r="D1757" s="25"/>
      <c r="E1757" s="25"/>
      <c r="F1757" s="25"/>
      <c r="G1757" s="108"/>
      <c r="H1757" s="113"/>
      <c r="I1757" s="113"/>
      <c r="J1757" s="113"/>
      <c r="K1757" s="113"/>
    </row>
    <row r="1758" spans="1:11">
      <c r="A1758" s="23"/>
      <c r="B1758" s="25"/>
      <c r="C1758" s="25"/>
      <c r="D1758" s="25"/>
      <c r="E1758" s="25"/>
      <c r="F1758" s="25"/>
      <c r="G1758" s="108"/>
      <c r="H1758" s="113"/>
      <c r="I1758" s="113"/>
      <c r="J1758" s="113"/>
      <c r="K1758" s="113"/>
    </row>
    <row r="1759" spans="1:11">
      <c r="A1759" s="23"/>
      <c r="B1759" s="25"/>
      <c r="C1759" s="25"/>
      <c r="D1759" s="25"/>
      <c r="E1759" s="25"/>
      <c r="F1759" s="25"/>
      <c r="G1759" s="108"/>
      <c r="H1759" s="113"/>
      <c r="I1759" s="113"/>
      <c r="J1759" s="113"/>
      <c r="K1759" s="113"/>
    </row>
    <row r="1760" spans="1:11">
      <c r="A1760" s="23"/>
      <c r="B1760" s="25"/>
      <c r="C1760" s="25"/>
      <c r="D1760" s="25"/>
      <c r="E1760" s="25"/>
      <c r="F1760" s="25"/>
      <c r="G1760" s="108"/>
      <c r="H1760" s="113"/>
      <c r="I1760" s="113"/>
      <c r="J1760" s="113"/>
      <c r="K1760" s="113"/>
    </row>
    <row r="1761" spans="1:11">
      <c r="A1761" s="23"/>
      <c r="B1761" s="25"/>
      <c r="C1761" s="25"/>
      <c r="D1761" s="25"/>
      <c r="E1761" s="25"/>
      <c r="F1761" s="25"/>
      <c r="G1761" s="108"/>
      <c r="H1761" s="113"/>
      <c r="I1761" s="113"/>
      <c r="J1761" s="113"/>
      <c r="K1761" s="113"/>
    </row>
    <row r="1762" spans="1:11">
      <c r="A1762" s="23"/>
      <c r="B1762" s="25"/>
      <c r="C1762" s="25"/>
      <c r="D1762" s="25"/>
      <c r="E1762" s="25"/>
      <c r="F1762" s="25"/>
      <c r="G1762" s="108"/>
      <c r="H1762" s="113"/>
      <c r="I1762" s="113"/>
      <c r="J1762" s="113"/>
      <c r="K1762" s="113"/>
    </row>
    <row r="1763" spans="1:11">
      <c r="A1763" s="23"/>
      <c r="B1763" s="25"/>
      <c r="C1763" s="25"/>
      <c r="D1763" s="25"/>
      <c r="E1763" s="25"/>
      <c r="F1763" s="25"/>
      <c r="G1763" s="108"/>
      <c r="H1763" s="113"/>
      <c r="I1763" s="113"/>
      <c r="J1763" s="113"/>
      <c r="K1763" s="113"/>
    </row>
    <row r="1764" spans="1:11">
      <c r="A1764" s="23"/>
      <c r="B1764" s="25"/>
      <c r="C1764" s="25"/>
      <c r="D1764" s="25"/>
      <c r="E1764" s="25"/>
      <c r="F1764" s="25"/>
      <c r="G1764" s="108"/>
      <c r="H1764" s="113"/>
      <c r="I1764" s="113"/>
      <c r="J1764" s="113"/>
      <c r="K1764" s="113"/>
    </row>
    <row r="1765" spans="1:11">
      <c r="A1765" s="23"/>
      <c r="B1765" s="25"/>
      <c r="C1765" s="25"/>
      <c r="D1765" s="25"/>
      <c r="E1765" s="25"/>
      <c r="F1765" s="25"/>
      <c r="G1765" s="108"/>
      <c r="H1765" s="113"/>
      <c r="I1765" s="113"/>
      <c r="J1765" s="113"/>
      <c r="K1765" s="113"/>
    </row>
    <row r="1766" spans="1:11">
      <c r="A1766" s="23"/>
      <c r="B1766" s="25"/>
      <c r="C1766" s="25"/>
      <c r="D1766" s="25"/>
      <c r="E1766" s="25"/>
      <c r="F1766" s="25"/>
      <c r="G1766" s="108"/>
      <c r="H1766" s="113"/>
      <c r="I1766" s="113"/>
      <c r="J1766" s="113"/>
      <c r="K1766" s="113"/>
    </row>
    <row r="1767" spans="1:11">
      <c r="A1767" s="23"/>
      <c r="B1767" s="25"/>
      <c r="C1767" s="25"/>
      <c r="D1767" s="25"/>
      <c r="E1767" s="25"/>
      <c r="F1767" s="25"/>
      <c r="G1767" s="108"/>
      <c r="H1767" s="113"/>
      <c r="I1767" s="113"/>
      <c r="J1767" s="113"/>
      <c r="K1767" s="113"/>
    </row>
    <row r="1768" spans="1:11">
      <c r="A1768" s="23"/>
      <c r="B1768" s="25"/>
      <c r="C1768" s="25"/>
      <c r="D1768" s="25"/>
      <c r="E1768" s="25"/>
      <c r="F1768" s="25"/>
      <c r="G1768" s="108"/>
      <c r="H1768" s="113"/>
      <c r="I1768" s="113"/>
      <c r="J1768" s="113"/>
      <c r="K1768" s="113"/>
    </row>
    <row r="1769" spans="1:11">
      <c r="A1769" s="23"/>
      <c r="B1769" s="25"/>
      <c r="C1769" s="25"/>
      <c r="D1769" s="25"/>
      <c r="E1769" s="25"/>
      <c r="F1769" s="25"/>
      <c r="G1769" s="108"/>
      <c r="H1769" s="113"/>
      <c r="I1769" s="113"/>
      <c r="J1769" s="113"/>
      <c r="K1769" s="113"/>
    </row>
    <row r="1770" spans="1:11">
      <c r="A1770" s="23"/>
      <c r="B1770" s="25"/>
      <c r="C1770" s="25"/>
      <c r="D1770" s="25"/>
      <c r="E1770" s="25"/>
      <c r="F1770" s="25"/>
      <c r="G1770" s="108"/>
      <c r="H1770" s="113"/>
      <c r="I1770" s="113"/>
      <c r="J1770" s="113"/>
      <c r="K1770" s="113"/>
    </row>
    <row r="1771" spans="1:11">
      <c r="A1771" s="23"/>
      <c r="B1771" s="25"/>
      <c r="C1771" s="25"/>
      <c r="D1771" s="25"/>
      <c r="E1771" s="25"/>
      <c r="F1771" s="25"/>
      <c r="G1771" s="108"/>
      <c r="H1771" s="113"/>
      <c r="I1771" s="113"/>
      <c r="J1771" s="113"/>
      <c r="K1771" s="113"/>
    </row>
    <row r="1772" spans="1:11">
      <c r="A1772" s="23"/>
      <c r="B1772" s="25"/>
      <c r="C1772" s="25"/>
      <c r="D1772" s="25"/>
      <c r="E1772" s="25"/>
      <c r="F1772" s="25"/>
      <c r="G1772" s="108"/>
      <c r="H1772" s="113"/>
      <c r="I1772" s="113"/>
      <c r="J1772" s="113"/>
      <c r="K1772" s="113"/>
    </row>
    <row r="1773" spans="1:11">
      <c r="A1773" s="23"/>
      <c r="B1773" s="25"/>
      <c r="C1773" s="25"/>
      <c r="D1773" s="25"/>
      <c r="E1773" s="25"/>
      <c r="F1773" s="25"/>
      <c r="G1773" s="108"/>
      <c r="H1773" s="113"/>
      <c r="I1773" s="113"/>
      <c r="J1773" s="113"/>
      <c r="K1773" s="113"/>
    </row>
    <row r="1774" spans="1:11">
      <c r="A1774" s="23"/>
      <c r="B1774" s="25"/>
      <c r="C1774" s="25"/>
      <c r="D1774" s="25"/>
      <c r="E1774" s="25"/>
      <c r="F1774" s="25"/>
      <c r="G1774" s="108"/>
      <c r="H1774" s="113"/>
      <c r="I1774" s="113"/>
      <c r="J1774" s="113"/>
      <c r="K1774" s="113"/>
    </row>
    <row r="1775" spans="1:11">
      <c r="A1775" s="23"/>
      <c r="B1775" s="25"/>
      <c r="C1775" s="25"/>
      <c r="D1775" s="25"/>
      <c r="E1775" s="25"/>
      <c r="F1775" s="25"/>
      <c r="G1775" s="108"/>
      <c r="H1775" s="113"/>
      <c r="I1775" s="113"/>
      <c r="J1775" s="113"/>
      <c r="K1775" s="113"/>
    </row>
    <row r="1776" spans="1:11">
      <c r="A1776" s="23"/>
      <c r="B1776" s="25"/>
      <c r="C1776" s="25"/>
      <c r="D1776" s="25"/>
      <c r="E1776" s="25"/>
      <c r="F1776" s="25"/>
      <c r="G1776" s="108"/>
      <c r="H1776" s="113"/>
      <c r="I1776" s="113"/>
      <c r="J1776" s="113"/>
      <c r="K1776" s="113"/>
    </row>
    <row r="1777" spans="1:11">
      <c r="A1777" s="23"/>
      <c r="B1777" s="25"/>
      <c r="C1777" s="25"/>
      <c r="D1777" s="25"/>
      <c r="E1777" s="25"/>
      <c r="F1777" s="25"/>
      <c r="G1777" s="108"/>
      <c r="H1777" s="113"/>
      <c r="I1777" s="113"/>
      <c r="J1777" s="113"/>
      <c r="K1777" s="113"/>
    </row>
    <row r="1778" spans="1:11">
      <c r="A1778" s="23"/>
      <c r="B1778" s="25"/>
      <c r="C1778" s="25"/>
      <c r="D1778" s="25"/>
      <c r="E1778" s="25"/>
      <c r="F1778" s="25"/>
      <c r="G1778" s="108"/>
      <c r="H1778" s="113"/>
      <c r="I1778" s="113"/>
      <c r="J1778" s="113"/>
      <c r="K1778" s="113"/>
    </row>
    <row r="1779" spans="1:11">
      <c r="A1779" s="23"/>
      <c r="B1779" s="25"/>
      <c r="C1779" s="25"/>
      <c r="D1779" s="25"/>
      <c r="E1779" s="25"/>
      <c r="F1779" s="25"/>
      <c r="G1779" s="108"/>
      <c r="H1779" s="113"/>
      <c r="I1779" s="113"/>
      <c r="J1779" s="113"/>
      <c r="K1779" s="113"/>
    </row>
    <row r="1780" spans="1:11">
      <c r="A1780" s="23"/>
      <c r="B1780" s="25"/>
      <c r="C1780" s="25"/>
      <c r="D1780" s="25"/>
      <c r="E1780" s="25"/>
      <c r="F1780" s="25"/>
      <c r="G1780" s="108"/>
      <c r="H1780" s="113"/>
      <c r="I1780" s="113"/>
      <c r="J1780" s="113"/>
      <c r="K1780" s="113"/>
    </row>
    <row r="1781" spans="1:11">
      <c r="A1781" s="23"/>
      <c r="B1781" s="25"/>
      <c r="C1781" s="25"/>
      <c r="D1781" s="25"/>
      <c r="E1781" s="25"/>
      <c r="F1781" s="25"/>
      <c r="G1781" s="108"/>
      <c r="H1781" s="113"/>
      <c r="I1781" s="113"/>
      <c r="J1781" s="113"/>
      <c r="K1781" s="113"/>
    </row>
    <row r="1782" spans="1:11">
      <c r="A1782" s="23"/>
      <c r="B1782" s="25"/>
      <c r="C1782" s="25"/>
      <c r="D1782" s="25"/>
      <c r="E1782" s="25"/>
      <c r="F1782" s="25"/>
      <c r="G1782" s="108"/>
      <c r="H1782" s="113"/>
      <c r="I1782" s="113"/>
      <c r="J1782" s="113"/>
      <c r="K1782" s="113"/>
    </row>
    <row r="1783" spans="1:11">
      <c r="A1783" s="23"/>
      <c r="B1783" s="25"/>
      <c r="C1783" s="25"/>
      <c r="D1783" s="25"/>
      <c r="E1783" s="25"/>
      <c r="F1783" s="25"/>
      <c r="G1783" s="108"/>
      <c r="H1783" s="113"/>
      <c r="I1783" s="113"/>
      <c r="J1783" s="113"/>
      <c r="K1783" s="113"/>
    </row>
    <row r="1784" spans="1:11">
      <c r="A1784" s="23"/>
      <c r="B1784" s="25"/>
      <c r="C1784" s="25"/>
      <c r="D1784" s="25"/>
      <c r="E1784" s="25"/>
      <c r="F1784" s="25"/>
      <c r="G1784" s="108"/>
      <c r="H1784" s="113"/>
      <c r="I1784" s="113"/>
      <c r="J1784" s="113"/>
      <c r="K1784" s="113"/>
    </row>
    <row r="1785" spans="1:11">
      <c r="A1785" s="23"/>
      <c r="B1785" s="25"/>
      <c r="C1785" s="25"/>
      <c r="D1785" s="25"/>
      <c r="E1785" s="25"/>
      <c r="F1785" s="25"/>
      <c r="G1785" s="108"/>
      <c r="H1785" s="113"/>
      <c r="I1785" s="113"/>
      <c r="J1785" s="113"/>
      <c r="K1785" s="113"/>
    </row>
    <row r="1786" spans="1:11">
      <c r="A1786" s="23"/>
      <c r="B1786" s="25"/>
      <c r="C1786" s="25"/>
      <c r="D1786" s="25"/>
      <c r="E1786" s="25"/>
      <c r="F1786" s="25"/>
      <c r="G1786" s="108"/>
      <c r="H1786" s="113"/>
      <c r="I1786" s="113"/>
      <c r="J1786" s="113"/>
      <c r="K1786" s="113"/>
    </row>
    <row r="1787" spans="1:11">
      <c r="A1787" s="23"/>
      <c r="B1787" s="25"/>
      <c r="C1787" s="25"/>
      <c r="D1787" s="25"/>
      <c r="E1787" s="25"/>
      <c r="F1787" s="25"/>
      <c r="G1787" s="108"/>
      <c r="H1787" s="113"/>
      <c r="I1787" s="113"/>
      <c r="J1787" s="113"/>
      <c r="K1787" s="113"/>
    </row>
    <row r="1788" spans="1:11">
      <c r="A1788" s="23"/>
      <c r="B1788" s="25"/>
      <c r="C1788" s="25"/>
      <c r="D1788" s="25"/>
      <c r="E1788" s="25"/>
      <c r="F1788" s="25"/>
      <c r="G1788" s="108"/>
      <c r="H1788" s="113"/>
      <c r="I1788" s="113"/>
      <c r="J1788" s="113"/>
      <c r="K1788" s="113"/>
    </row>
    <row r="1789" spans="1:11">
      <c r="A1789" s="23"/>
      <c r="B1789" s="25"/>
      <c r="C1789" s="25"/>
      <c r="D1789" s="25"/>
      <c r="E1789" s="25"/>
      <c r="F1789" s="25"/>
      <c r="G1789" s="108"/>
      <c r="H1789" s="113"/>
      <c r="I1789" s="113"/>
      <c r="J1789" s="113"/>
      <c r="K1789" s="113"/>
    </row>
    <row r="1790" spans="1:11">
      <c r="A1790" s="23"/>
      <c r="B1790" s="25"/>
      <c r="C1790" s="25"/>
      <c r="D1790" s="25"/>
      <c r="E1790" s="25"/>
      <c r="F1790" s="25"/>
      <c r="G1790" s="108"/>
      <c r="H1790" s="113"/>
      <c r="I1790" s="113"/>
      <c r="J1790" s="113"/>
      <c r="K1790" s="113"/>
    </row>
    <row r="1791" spans="1:11">
      <c r="A1791" s="23"/>
      <c r="B1791" s="25"/>
      <c r="C1791" s="25"/>
      <c r="D1791" s="25"/>
      <c r="E1791" s="25"/>
      <c r="F1791" s="25"/>
      <c r="G1791" s="108"/>
      <c r="H1791" s="113"/>
      <c r="I1791" s="113"/>
      <c r="J1791" s="113"/>
      <c r="K1791" s="113"/>
    </row>
    <row r="1792" spans="1:11">
      <c r="A1792" s="23"/>
      <c r="B1792" s="25"/>
      <c r="C1792" s="25"/>
      <c r="D1792" s="25"/>
      <c r="E1792" s="25"/>
      <c r="F1792" s="25"/>
      <c r="G1792" s="108"/>
      <c r="H1792" s="113"/>
      <c r="I1792" s="113"/>
      <c r="J1792" s="113"/>
      <c r="K1792" s="113"/>
    </row>
    <row r="1793" spans="1:11">
      <c r="A1793" s="23"/>
      <c r="B1793" s="25"/>
      <c r="C1793" s="25"/>
      <c r="D1793" s="25"/>
      <c r="E1793" s="25"/>
      <c r="F1793" s="25"/>
      <c r="G1793" s="108"/>
      <c r="H1793" s="113"/>
      <c r="I1793" s="113"/>
      <c r="J1793" s="113"/>
      <c r="K1793" s="113"/>
    </row>
    <row r="1794" spans="1:11">
      <c r="A1794" s="23"/>
      <c r="B1794" s="25"/>
      <c r="C1794" s="25"/>
      <c r="D1794" s="25"/>
      <c r="E1794" s="25"/>
      <c r="F1794" s="25"/>
      <c r="G1794" s="108"/>
      <c r="H1794" s="113"/>
      <c r="I1794" s="113"/>
      <c r="J1794" s="113"/>
      <c r="K1794" s="113"/>
    </row>
    <row r="1795" spans="1:11">
      <c r="A1795" s="23"/>
      <c r="B1795" s="25"/>
      <c r="C1795" s="25"/>
      <c r="D1795" s="25"/>
      <c r="E1795" s="25"/>
      <c r="F1795" s="25"/>
      <c r="G1795" s="108"/>
      <c r="H1795" s="113"/>
      <c r="I1795" s="113"/>
      <c r="J1795" s="113"/>
      <c r="K1795" s="113"/>
    </row>
    <row r="1796" spans="1:11">
      <c r="A1796" s="23"/>
      <c r="B1796" s="25"/>
      <c r="C1796" s="25"/>
      <c r="D1796" s="25"/>
      <c r="E1796" s="25"/>
      <c r="F1796" s="25"/>
      <c r="G1796" s="108"/>
      <c r="H1796" s="113"/>
      <c r="I1796" s="113"/>
      <c r="J1796" s="113"/>
      <c r="K1796" s="113"/>
    </row>
    <row r="1797" spans="1:11">
      <c r="A1797" s="23"/>
      <c r="B1797" s="25"/>
      <c r="C1797" s="25"/>
      <c r="D1797" s="25"/>
      <c r="E1797" s="25"/>
      <c r="F1797" s="25"/>
      <c r="G1797" s="108"/>
      <c r="H1797" s="113"/>
      <c r="I1797" s="113"/>
      <c r="J1797" s="113"/>
      <c r="K1797" s="113"/>
    </row>
    <row r="1798" spans="1:11">
      <c r="A1798" s="23"/>
      <c r="B1798" s="25"/>
      <c r="C1798" s="25"/>
      <c r="D1798" s="25"/>
      <c r="E1798" s="25"/>
      <c r="F1798" s="25"/>
      <c r="G1798" s="108"/>
      <c r="H1798" s="113"/>
      <c r="I1798" s="113"/>
      <c r="J1798" s="113"/>
      <c r="K1798" s="113"/>
    </row>
    <row r="1799" spans="1:11">
      <c r="A1799" s="23"/>
      <c r="B1799" s="25"/>
      <c r="C1799" s="25"/>
      <c r="D1799" s="25"/>
      <c r="E1799" s="25"/>
      <c r="F1799" s="25"/>
      <c r="G1799" s="108"/>
      <c r="H1799" s="113"/>
      <c r="I1799" s="113"/>
      <c r="J1799" s="113"/>
      <c r="K1799" s="113"/>
    </row>
    <row r="1800" spans="1:11">
      <c r="A1800" s="23"/>
      <c r="B1800" s="25"/>
      <c r="C1800" s="25"/>
      <c r="D1800" s="25"/>
      <c r="E1800" s="25"/>
      <c r="F1800" s="25"/>
      <c r="G1800" s="108"/>
      <c r="H1800" s="113"/>
      <c r="I1800" s="113"/>
      <c r="J1800" s="113"/>
      <c r="K1800" s="113"/>
    </row>
    <row r="1801" spans="1:11">
      <c r="A1801" s="23"/>
      <c r="B1801" s="25"/>
      <c r="C1801" s="25"/>
      <c r="D1801" s="25"/>
      <c r="E1801" s="25"/>
      <c r="F1801" s="25"/>
      <c r="G1801" s="108"/>
      <c r="H1801" s="113"/>
      <c r="I1801" s="113"/>
      <c r="J1801" s="113"/>
      <c r="K1801" s="113"/>
    </row>
    <row r="1802" spans="1:11">
      <c r="A1802" s="23"/>
      <c r="B1802" s="25"/>
      <c r="C1802" s="25"/>
      <c r="D1802" s="25"/>
      <c r="E1802" s="25"/>
      <c r="F1802" s="25"/>
      <c r="G1802" s="108"/>
      <c r="H1802" s="113"/>
      <c r="I1802" s="113"/>
      <c r="J1802" s="113"/>
      <c r="K1802" s="113"/>
    </row>
    <row r="1803" spans="1:11">
      <c r="A1803" s="23"/>
      <c r="B1803" s="25"/>
      <c r="C1803" s="25"/>
      <c r="D1803" s="25"/>
      <c r="E1803" s="25"/>
      <c r="F1803" s="25"/>
      <c r="G1803" s="108"/>
      <c r="H1803" s="113"/>
      <c r="I1803" s="113"/>
      <c r="J1803" s="113"/>
      <c r="K1803" s="113"/>
    </row>
    <row r="1804" spans="1:11">
      <c r="A1804" s="23"/>
      <c r="B1804" s="25"/>
      <c r="C1804" s="25"/>
      <c r="D1804" s="25"/>
      <c r="E1804" s="25"/>
      <c r="F1804" s="25"/>
      <c r="G1804" s="108"/>
      <c r="H1804" s="113"/>
      <c r="I1804" s="113"/>
      <c r="J1804" s="113"/>
      <c r="K1804" s="113"/>
    </row>
    <row r="1805" spans="1:11">
      <c r="A1805" s="23"/>
      <c r="B1805" s="25"/>
      <c r="C1805" s="25"/>
      <c r="D1805" s="25"/>
      <c r="E1805" s="25"/>
      <c r="F1805" s="25"/>
      <c r="G1805" s="108"/>
      <c r="H1805" s="113"/>
      <c r="I1805" s="113"/>
      <c r="J1805" s="113"/>
      <c r="K1805" s="113"/>
    </row>
    <row r="1806" spans="1:11">
      <c r="A1806" s="23"/>
      <c r="B1806" s="25"/>
      <c r="C1806" s="25"/>
      <c r="D1806" s="25"/>
      <c r="E1806" s="25"/>
      <c r="F1806" s="25"/>
      <c r="G1806" s="108"/>
      <c r="H1806" s="113"/>
      <c r="I1806" s="113"/>
      <c r="J1806" s="113"/>
      <c r="K1806" s="113"/>
    </row>
    <row r="1807" spans="1:11">
      <c r="A1807" s="23"/>
      <c r="B1807" s="25"/>
      <c r="C1807" s="25"/>
      <c r="D1807" s="25"/>
      <c r="E1807" s="25"/>
      <c r="F1807" s="25"/>
      <c r="G1807" s="108"/>
      <c r="H1807" s="113"/>
      <c r="I1807" s="113"/>
      <c r="J1807" s="113"/>
      <c r="K1807" s="113"/>
    </row>
    <row r="1808" spans="1:11">
      <c r="A1808" s="23"/>
      <c r="B1808" s="25"/>
      <c r="C1808" s="25"/>
      <c r="D1808" s="25"/>
      <c r="E1808" s="25"/>
      <c r="F1808" s="25"/>
      <c r="G1808" s="108"/>
      <c r="H1808" s="113"/>
      <c r="I1808" s="113"/>
      <c r="J1808" s="113"/>
      <c r="K1808" s="113"/>
    </row>
    <row r="1809" spans="1:11">
      <c r="A1809" s="23"/>
      <c r="B1809" s="25"/>
      <c r="C1809" s="25"/>
      <c r="D1809" s="25"/>
      <c r="E1809" s="25"/>
      <c r="F1809" s="25"/>
      <c r="G1809" s="108"/>
      <c r="H1809" s="113"/>
      <c r="I1809" s="113"/>
      <c r="J1809" s="113"/>
      <c r="K1809" s="113"/>
    </row>
    <row r="1810" spans="1:11">
      <c r="A1810" s="23"/>
      <c r="B1810" s="25"/>
      <c r="C1810" s="25"/>
      <c r="D1810" s="25"/>
      <c r="E1810" s="25"/>
      <c r="F1810" s="25"/>
      <c r="G1810" s="108"/>
      <c r="H1810" s="113"/>
      <c r="I1810" s="113"/>
      <c r="J1810" s="113"/>
      <c r="K1810" s="113"/>
    </row>
    <row r="1811" spans="1:11">
      <c r="A1811" s="23"/>
      <c r="B1811" s="25"/>
      <c r="C1811" s="25"/>
      <c r="D1811" s="25"/>
      <c r="E1811" s="25"/>
      <c r="F1811" s="25"/>
      <c r="G1811" s="108"/>
      <c r="H1811" s="113"/>
      <c r="I1811" s="113"/>
      <c r="J1811" s="113"/>
      <c r="K1811" s="113"/>
    </row>
    <row r="1812" spans="1:11">
      <c r="A1812" s="23"/>
      <c r="B1812" s="25"/>
      <c r="C1812" s="25"/>
      <c r="D1812" s="25"/>
      <c r="E1812" s="25"/>
      <c r="F1812" s="25"/>
      <c r="G1812" s="108"/>
      <c r="H1812" s="113"/>
      <c r="I1812" s="113"/>
      <c r="J1812" s="113"/>
      <c r="K1812" s="113"/>
    </row>
    <row r="1813" spans="1:11">
      <c r="A1813" s="23"/>
      <c r="B1813" s="25"/>
      <c r="C1813" s="25"/>
      <c r="D1813" s="25"/>
      <c r="E1813" s="25"/>
      <c r="F1813" s="25"/>
      <c r="G1813" s="108"/>
      <c r="H1813" s="113"/>
      <c r="I1813" s="113"/>
      <c r="J1813" s="113"/>
      <c r="K1813" s="113"/>
    </row>
    <row r="1814" spans="1:11">
      <c r="A1814" s="23"/>
      <c r="B1814" s="25"/>
      <c r="C1814" s="25"/>
      <c r="D1814" s="25"/>
      <c r="E1814" s="25"/>
      <c r="F1814" s="25"/>
      <c r="G1814" s="108"/>
      <c r="H1814" s="113"/>
      <c r="I1814" s="113"/>
      <c r="J1814" s="113"/>
      <c r="K1814" s="113"/>
    </row>
    <row r="1815" spans="1:11">
      <c r="A1815" s="23"/>
      <c r="B1815" s="25"/>
      <c r="C1815" s="25"/>
      <c r="D1815" s="25"/>
      <c r="E1815" s="25"/>
      <c r="F1815" s="25"/>
      <c r="G1815" s="108"/>
      <c r="H1815" s="113"/>
      <c r="I1815" s="113"/>
      <c r="J1815" s="113"/>
      <c r="K1815" s="113"/>
    </row>
    <row r="1816" spans="1:11">
      <c r="A1816" s="23"/>
      <c r="B1816" s="25"/>
      <c r="C1816" s="25"/>
      <c r="D1816" s="25"/>
      <c r="E1816" s="25"/>
      <c r="F1816" s="25"/>
      <c r="G1816" s="108"/>
      <c r="H1816" s="113"/>
      <c r="I1816" s="113"/>
      <c r="J1816" s="113"/>
      <c r="K1816" s="113"/>
    </row>
    <row r="1817" spans="1:11">
      <c r="A1817" s="23"/>
      <c r="B1817" s="25"/>
      <c r="C1817" s="25"/>
      <c r="D1817" s="25"/>
      <c r="E1817" s="25"/>
      <c r="F1817" s="25"/>
      <c r="G1817" s="108"/>
      <c r="H1817" s="113"/>
      <c r="I1817" s="113"/>
      <c r="J1817" s="113"/>
      <c r="K1817" s="113"/>
    </row>
    <row r="1818" spans="1:11">
      <c r="A1818" s="23"/>
      <c r="B1818" s="25"/>
      <c r="C1818" s="25"/>
      <c r="D1818" s="25"/>
      <c r="E1818" s="25"/>
      <c r="F1818" s="25"/>
      <c r="G1818" s="108"/>
      <c r="H1818" s="113"/>
      <c r="I1818" s="113"/>
      <c r="J1818" s="113"/>
      <c r="K1818" s="113"/>
    </row>
    <row r="1819" spans="1:11">
      <c r="A1819" s="23"/>
      <c r="B1819" s="25"/>
      <c r="C1819" s="25"/>
      <c r="D1819" s="25"/>
      <c r="E1819" s="25"/>
      <c r="F1819" s="25"/>
      <c r="G1819" s="108"/>
      <c r="H1819" s="113"/>
      <c r="I1819" s="113"/>
      <c r="J1819" s="113"/>
      <c r="K1819" s="113"/>
    </row>
    <row r="1820" spans="1:11">
      <c r="A1820" s="23"/>
      <c r="B1820" s="25"/>
      <c r="C1820" s="25"/>
      <c r="D1820" s="25"/>
      <c r="E1820" s="25"/>
      <c r="F1820" s="25"/>
      <c r="G1820" s="108"/>
      <c r="H1820" s="113"/>
      <c r="I1820" s="113"/>
      <c r="J1820" s="113"/>
      <c r="K1820" s="113"/>
    </row>
    <row r="1821" spans="1:11">
      <c r="A1821" s="23"/>
      <c r="B1821" s="25"/>
      <c r="C1821" s="25"/>
      <c r="D1821" s="25"/>
      <c r="E1821" s="25"/>
      <c r="F1821" s="25"/>
      <c r="G1821" s="108"/>
      <c r="H1821" s="113"/>
      <c r="I1821" s="113"/>
      <c r="J1821" s="113"/>
      <c r="K1821" s="113"/>
    </row>
    <row r="1822" spans="1:11">
      <c r="A1822" s="23"/>
      <c r="B1822" s="25"/>
      <c r="C1822" s="25"/>
      <c r="D1822" s="25"/>
      <c r="E1822" s="25"/>
      <c r="F1822" s="25"/>
      <c r="G1822" s="108"/>
      <c r="H1822" s="113"/>
      <c r="I1822" s="113"/>
      <c r="J1822" s="113"/>
      <c r="K1822" s="113"/>
    </row>
    <row r="1823" spans="1:11">
      <c r="A1823" s="23"/>
      <c r="B1823" s="25"/>
      <c r="C1823" s="25"/>
      <c r="D1823" s="25"/>
      <c r="E1823" s="25"/>
      <c r="F1823" s="25"/>
      <c r="G1823" s="108"/>
      <c r="H1823" s="113"/>
      <c r="I1823" s="113"/>
      <c r="J1823" s="113"/>
      <c r="K1823" s="113"/>
    </row>
    <row r="1824" spans="1:11">
      <c r="A1824" s="23"/>
      <c r="B1824" s="25"/>
      <c r="C1824" s="25"/>
      <c r="D1824" s="25"/>
      <c r="E1824" s="25"/>
      <c r="F1824" s="25"/>
      <c r="G1824" s="108"/>
      <c r="H1824" s="113"/>
      <c r="I1824" s="113"/>
      <c r="J1824" s="113"/>
      <c r="K1824" s="113"/>
    </row>
    <row r="1825" spans="1:11">
      <c r="A1825" s="23"/>
      <c r="B1825" s="25"/>
      <c r="C1825" s="25"/>
      <c r="D1825" s="25"/>
      <c r="E1825" s="25"/>
      <c r="F1825" s="25"/>
      <c r="G1825" s="108"/>
      <c r="H1825" s="113"/>
      <c r="I1825" s="113"/>
      <c r="J1825" s="113"/>
      <c r="K1825" s="113"/>
    </row>
    <row r="1826" spans="1:11">
      <c r="A1826" s="23"/>
      <c r="B1826" s="25"/>
      <c r="C1826" s="25"/>
      <c r="D1826" s="25"/>
      <c r="E1826" s="25"/>
      <c r="F1826" s="25"/>
      <c r="G1826" s="108"/>
      <c r="H1826" s="113"/>
      <c r="I1826" s="113"/>
      <c r="J1826" s="113"/>
      <c r="K1826" s="113"/>
    </row>
    <row r="1827" spans="1:11">
      <c r="A1827" s="23"/>
      <c r="B1827" s="25"/>
      <c r="C1827" s="25"/>
      <c r="D1827" s="25"/>
      <c r="E1827" s="25"/>
      <c r="F1827" s="25"/>
      <c r="G1827" s="108"/>
      <c r="H1827" s="113"/>
      <c r="I1827" s="113"/>
      <c r="J1827" s="113"/>
      <c r="K1827" s="113"/>
    </row>
    <row r="1828" spans="1:11">
      <c r="A1828" s="23"/>
      <c r="B1828" s="25"/>
      <c r="C1828" s="25"/>
      <c r="D1828" s="25"/>
      <c r="E1828" s="25"/>
      <c r="F1828" s="25"/>
      <c r="G1828" s="108"/>
      <c r="H1828" s="113"/>
      <c r="I1828" s="113"/>
      <c r="J1828" s="113"/>
      <c r="K1828" s="113"/>
    </row>
    <row r="1829" spans="1:11">
      <c r="A1829" s="23"/>
      <c r="B1829" s="25"/>
      <c r="C1829" s="25"/>
      <c r="D1829" s="25"/>
      <c r="E1829" s="25"/>
      <c r="F1829" s="25"/>
      <c r="G1829" s="108"/>
      <c r="H1829" s="113"/>
      <c r="I1829" s="113"/>
      <c r="J1829" s="113"/>
      <c r="K1829" s="113"/>
    </row>
    <row r="1830" spans="1:11">
      <c r="A1830" s="23"/>
      <c r="B1830" s="25"/>
      <c r="C1830" s="25"/>
      <c r="D1830" s="25"/>
      <c r="E1830" s="25"/>
      <c r="F1830" s="25"/>
      <c r="G1830" s="108"/>
      <c r="H1830" s="113"/>
      <c r="I1830" s="113"/>
      <c r="J1830" s="113"/>
      <c r="K1830" s="113"/>
    </row>
    <row r="1831" spans="1:11">
      <c r="A1831" s="23"/>
      <c r="B1831" s="25"/>
      <c r="C1831" s="25"/>
      <c r="D1831" s="25"/>
      <c r="E1831" s="25"/>
      <c r="F1831" s="25"/>
      <c r="G1831" s="108"/>
      <c r="H1831" s="113"/>
      <c r="I1831" s="113"/>
      <c r="J1831" s="113"/>
      <c r="K1831" s="113"/>
    </row>
    <row r="1832" spans="1:11">
      <c r="A1832" s="23"/>
      <c r="B1832" s="25"/>
      <c r="C1832" s="25"/>
      <c r="D1832" s="25"/>
      <c r="E1832" s="25"/>
      <c r="F1832" s="25"/>
      <c r="G1832" s="108"/>
      <c r="H1832" s="113"/>
      <c r="I1832" s="113"/>
      <c r="J1832" s="113"/>
      <c r="K1832" s="113"/>
    </row>
    <row r="1833" spans="1:11">
      <c r="A1833" s="23"/>
      <c r="B1833" s="25"/>
      <c r="C1833" s="25"/>
      <c r="D1833" s="25"/>
      <c r="E1833" s="25"/>
      <c r="F1833" s="25"/>
      <c r="G1833" s="108"/>
      <c r="H1833" s="113"/>
      <c r="I1833" s="113"/>
      <c r="J1833" s="113"/>
      <c r="K1833" s="113"/>
    </row>
    <row r="1834" spans="1:11">
      <c r="A1834" s="23"/>
      <c r="B1834" s="25"/>
      <c r="C1834" s="25"/>
      <c r="D1834" s="25"/>
      <c r="E1834" s="25"/>
      <c r="F1834" s="25"/>
      <c r="G1834" s="108"/>
      <c r="H1834" s="113"/>
      <c r="I1834" s="113"/>
      <c r="J1834" s="113"/>
      <c r="K1834" s="113"/>
    </row>
    <row r="1835" spans="1:11">
      <c r="A1835" s="23"/>
      <c r="B1835" s="25"/>
      <c r="C1835" s="25"/>
      <c r="D1835" s="25"/>
      <c r="E1835" s="25"/>
      <c r="F1835" s="25"/>
      <c r="G1835" s="108"/>
      <c r="H1835" s="113"/>
      <c r="I1835" s="113"/>
      <c r="J1835" s="113"/>
      <c r="K1835" s="113"/>
    </row>
    <row r="1836" spans="1:11">
      <c r="A1836" s="23"/>
      <c r="B1836" s="25"/>
      <c r="C1836" s="25"/>
      <c r="D1836" s="25"/>
      <c r="E1836" s="25"/>
      <c r="F1836" s="25"/>
      <c r="G1836" s="108"/>
      <c r="H1836" s="113"/>
      <c r="I1836" s="113"/>
      <c r="J1836" s="113"/>
      <c r="K1836" s="113"/>
    </row>
    <row r="1837" spans="1:11">
      <c r="A1837" s="23"/>
      <c r="B1837" s="25"/>
      <c r="C1837" s="25"/>
      <c r="D1837" s="25"/>
      <c r="E1837" s="25"/>
      <c r="F1837" s="25"/>
      <c r="G1837" s="108"/>
      <c r="H1837" s="113"/>
      <c r="I1837" s="113"/>
      <c r="J1837" s="113"/>
      <c r="K1837" s="113"/>
    </row>
    <row r="1838" spans="1:11">
      <c r="A1838" s="23"/>
      <c r="B1838" s="25"/>
      <c r="C1838" s="25"/>
      <c r="D1838" s="25"/>
      <c r="E1838" s="25"/>
      <c r="F1838" s="25"/>
      <c r="G1838" s="108"/>
      <c r="H1838" s="113"/>
      <c r="I1838" s="113"/>
      <c r="J1838" s="113"/>
      <c r="K1838" s="113"/>
    </row>
    <row r="1839" spans="1:11">
      <c r="A1839" s="23"/>
      <c r="B1839" s="25"/>
      <c r="C1839" s="25"/>
      <c r="D1839" s="25"/>
      <c r="E1839" s="25"/>
      <c r="F1839" s="25"/>
      <c r="G1839" s="108"/>
      <c r="H1839" s="113"/>
      <c r="I1839" s="113"/>
      <c r="J1839" s="113"/>
      <c r="K1839" s="113"/>
    </row>
    <row r="1840" spans="1:11">
      <c r="A1840" s="23"/>
      <c r="B1840" s="25"/>
      <c r="C1840" s="25"/>
      <c r="D1840" s="25"/>
      <c r="E1840" s="25"/>
      <c r="F1840" s="25"/>
      <c r="G1840" s="108"/>
      <c r="H1840" s="113"/>
      <c r="I1840" s="113"/>
      <c r="J1840" s="113"/>
      <c r="K1840" s="113"/>
    </row>
    <row r="1841" spans="1:11">
      <c r="A1841" s="23"/>
      <c r="B1841" s="25"/>
      <c r="C1841" s="25"/>
      <c r="D1841" s="25"/>
      <c r="E1841" s="25"/>
      <c r="F1841" s="25"/>
      <c r="G1841" s="108"/>
      <c r="H1841" s="113"/>
      <c r="I1841" s="113"/>
      <c r="J1841" s="113"/>
      <c r="K1841" s="113"/>
    </row>
    <row r="1842" spans="1:11">
      <c r="A1842" s="23"/>
      <c r="B1842" s="25"/>
      <c r="C1842" s="25"/>
      <c r="D1842" s="25"/>
      <c r="E1842" s="25"/>
      <c r="F1842" s="25"/>
      <c r="G1842" s="108"/>
      <c r="H1842" s="113"/>
      <c r="I1842" s="113"/>
      <c r="J1842" s="113"/>
      <c r="K1842" s="113"/>
    </row>
    <row r="1843" spans="1:11">
      <c r="A1843" s="23"/>
      <c r="B1843" s="25"/>
      <c r="C1843" s="25"/>
      <c r="D1843" s="25"/>
      <c r="E1843" s="25"/>
      <c r="F1843" s="25"/>
      <c r="G1843" s="108"/>
      <c r="H1843" s="113"/>
      <c r="I1843" s="113"/>
      <c r="J1843" s="113"/>
      <c r="K1843" s="113"/>
    </row>
    <row r="1844" spans="1:11">
      <c r="A1844" s="23"/>
      <c r="B1844" s="25"/>
      <c r="C1844" s="25"/>
      <c r="D1844" s="25"/>
      <c r="E1844" s="25"/>
      <c r="F1844" s="25"/>
      <c r="G1844" s="108"/>
      <c r="H1844" s="113"/>
      <c r="I1844" s="113"/>
      <c r="J1844" s="113"/>
      <c r="K1844" s="113"/>
    </row>
    <row r="1845" spans="1:11">
      <c r="A1845" s="23"/>
      <c r="B1845" s="25"/>
      <c r="C1845" s="25"/>
      <c r="D1845" s="25"/>
      <c r="E1845" s="25"/>
      <c r="F1845" s="25"/>
      <c r="G1845" s="108"/>
      <c r="H1845" s="113"/>
      <c r="I1845" s="113"/>
      <c r="J1845" s="113"/>
      <c r="K1845" s="113"/>
    </row>
    <row r="1846" spans="1:11">
      <c r="A1846" s="23"/>
      <c r="B1846" s="25"/>
      <c r="C1846" s="25"/>
      <c r="D1846" s="25"/>
      <c r="E1846" s="25"/>
      <c r="F1846" s="25"/>
      <c r="G1846" s="108"/>
      <c r="H1846" s="113"/>
      <c r="I1846" s="113"/>
      <c r="J1846" s="113"/>
      <c r="K1846" s="113"/>
    </row>
    <row r="1847" spans="1:11">
      <c r="A1847" s="23"/>
      <c r="B1847" s="25"/>
      <c r="C1847" s="25"/>
      <c r="D1847" s="25"/>
      <c r="E1847" s="25"/>
      <c r="F1847" s="25"/>
      <c r="G1847" s="108"/>
      <c r="H1847" s="113"/>
      <c r="I1847" s="113"/>
      <c r="J1847" s="113"/>
      <c r="K1847" s="113"/>
    </row>
    <row r="1848" spans="1:11">
      <c r="A1848" s="23"/>
      <c r="B1848" s="25"/>
      <c r="C1848" s="25"/>
      <c r="D1848" s="25"/>
      <c r="E1848" s="25"/>
      <c r="F1848" s="25"/>
      <c r="G1848" s="108"/>
      <c r="H1848" s="113"/>
      <c r="I1848" s="113"/>
      <c r="J1848" s="113"/>
      <c r="K1848" s="113"/>
    </row>
    <row r="1849" spans="1:11">
      <c r="A1849" s="23"/>
      <c r="B1849" s="25"/>
      <c r="C1849" s="25"/>
      <c r="D1849" s="25"/>
      <c r="E1849" s="25"/>
      <c r="F1849" s="25"/>
      <c r="G1849" s="108"/>
      <c r="H1849" s="113"/>
      <c r="I1849" s="113"/>
      <c r="J1849" s="113"/>
      <c r="K1849" s="113"/>
    </row>
    <row r="1850" spans="1:11">
      <c r="A1850" s="23"/>
      <c r="B1850" s="25"/>
      <c r="C1850" s="25"/>
      <c r="D1850" s="25"/>
      <c r="E1850" s="25"/>
      <c r="F1850" s="25"/>
      <c r="G1850" s="108"/>
      <c r="H1850" s="113"/>
      <c r="I1850" s="113"/>
      <c r="J1850" s="113"/>
      <c r="K1850" s="113"/>
    </row>
    <row r="1851" spans="1:11">
      <c r="A1851" s="23"/>
      <c r="B1851" s="25"/>
      <c r="C1851" s="25"/>
      <c r="D1851" s="25"/>
      <c r="E1851" s="25"/>
      <c r="F1851" s="25"/>
      <c r="G1851" s="108"/>
      <c r="H1851" s="113"/>
      <c r="I1851" s="113"/>
      <c r="J1851" s="113"/>
      <c r="K1851" s="113"/>
    </row>
    <row r="1852" spans="1:11">
      <c r="A1852" s="23"/>
      <c r="B1852" s="25"/>
      <c r="C1852" s="25"/>
      <c r="D1852" s="25"/>
      <c r="E1852" s="25"/>
      <c r="F1852" s="25"/>
      <c r="G1852" s="108"/>
      <c r="H1852" s="113"/>
      <c r="I1852" s="113"/>
      <c r="J1852" s="113"/>
      <c r="K1852" s="113"/>
    </row>
    <row r="1853" spans="1:11">
      <c r="A1853" s="23"/>
      <c r="B1853" s="25"/>
      <c r="C1853" s="25"/>
      <c r="D1853" s="25"/>
      <c r="E1853" s="25"/>
      <c r="F1853" s="25"/>
      <c r="G1853" s="108"/>
      <c r="H1853" s="113"/>
      <c r="I1853" s="113"/>
      <c r="J1853" s="113"/>
      <c r="K1853" s="113"/>
    </row>
    <row r="1854" spans="1:11">
      <c r="A1854" s="23"/>
      <c r="B1854" s="25"/>
      <c r="C1854" s="25"/>
      <c r="D1854" s="25"/>
      <c r="E1854" s="25"/>
      <c r="F1854" s="25"/>
      <c r="G1854" s="108"/>
      <c r="H1854" s="113"/>
      <c r="I1854" s="113"/>
      <c r="J1854" s="113"/>
      <c r="K1854" s="113"/>
    </row>
    <row r="1855" spans="1:11">
      <c r="A1855" s="23"/>
      <c r="B1855" s="25"/>
      <c r="C1855" s="25"/>
      <c r="D1855" s="25"/>
      <c r="E1855" s="25"/>
      <c r="F1855" s="25"/>
      <c r="G1855" s="108"/>
      <c r="H1855" s="113"/>
      <c r="I1855" s="113"/>
      <c r="J1855" s="113"/>
      <c r="K1855" s="113"/>
    </row>
    <row r="1856" spans="1:11">
      <c r="A1856" s="23"/>
      <c r="B1856" s="25"/>
      <c r="C1856" s="25"/>
      <c r="D1856" s="25"/>
      <c r="E1856" s="25"/>
      <c r="F1856" s="25"/>
      <c r="G1856" s="108"/>
      <c r="H1856" s="113"/>
      <c r="I1856" s="113"/>
      <c r="J1856" s="113"/>
      <c r="K1856" s="113"/>
    </row>
    <row r="1857" spans="1:11">
      <c r="A1857" s="23"/>
      <c r="B1857" s="25"/>
      <c r="C1857" s="25"/>
      <c r="D1857" s="25"/>
      <c r="E1857" s="25"/>
      <c r="F1857" s="25"/>
      <c r="G1857" s="108"/>
      <c r="H1857" s="113"/>
      <c r="I1857" s="113"/>
      <c r="J1857" s="113"/>
      <c r="K1857" s="113"/>
    </row>
    <row r="1858" spans="1:11">
      <c r="A1858" s="23"/>
      <c r="B1858" s="25"/>
      <c r="C1858" s="25"/>
      <c r="D1858" s="25"/>
      <c r="E1858" s="25"/>
      <c r="F1858" s="25"/>
      <c r="G1858" s="108"/>
      <c r="H1858" s="113"/>
      <c r="I1858" s="113"/>
      <c r="J1858" s="113"/>
      <c r="K1858" s="113"/>
    </row>
    <row r="1859" spans="1:11">
      <c r="A1859" s="23"/>
      <c r="B1859" s="25"/>
      <c r="C1859" s="25"/>
      <c r="D1859" s="25"/>
      <c r="E1859" s="25"/>
      <c r="F1859" s="25"/>
      <c r="G1859" s="108"/>
      <c r="H1859" s="113"/>
      <c r="I1859" s="113"/>
      <c r="J1859" s="113"/>
      <c r="K1859" s="113"/>
    </row>
    <row r="1860" spans="1:11">
      <c r="A1860" s="23"/>
      <c r="B1860" s="25"/>
      <c r="C1860" s="25"/>
      <c r="D1860" s="25"/>
      <c r="E1860" s="25"/>
      <c r="F1860" s="25"/>
      <c r="G1860" s="108"/>
      <c r="H1860" s="113"/>
      <c r="I1860" s="113"/>
      <c r="J1860" s="113"/>
      <c r="K1860" s="113"/>
    </row>
    <row r="1861" spans="1:11">
      <c r="A1861" s="23"/>
      <c r="B1861" s="25"/>
      <c r="C1861" s="25"/>
      <c r="D1861" s="25"/>
      <c r="E1861" s="25"/>
      <c r="F1861" s="25"/>
      <c r="G1861" s="108"/>
      <c r="H1861" s="113"/>
      <c r="I1861" s="113"/>
      <c r="J1861" s="113"/>
      <c r="K1861" s="113"/>
    </row>
    <row r="1862" spans="1:11">
      <c r="A1862" s="23"/>
      <c r="B1862" s="25"/>
      <c r="C1862" s="25"/>
      <c r="D1862" s="25"/>
      <c r="E1862" s="25"/>
      <c r="F1862" s="25"/>
      <c r="G1862" s="108"/>
      <c r="H1862" s="113"/>
      <c r="I1862" s="113"/>
      <c r="J1862" s="113"/>
      <c r="K1862" s="113"/>
    </row>
    <row r="1863" spans="1:11">
      <c r="A1863" s="23"/>
      <c r="B1863" s="25"/>
      <c r="C1863" s="25"/>
      <c r="D1863" s="25"/>
      <c r="E1863" s="25"/>
      <c r="F1863" s="25"/>
      <c r="G1863" s="108"/>
      <c r="H1863" s="113"/>
      <c r="I1863" s="113"/>
      <c r="J1863" s="113"/>
      <c r="K1863" s="113"/>
    </row>
    <row r="1864" spans="1:11">
      <c r="A1864" s="23"/>
      <c r="B1864" s="25"/>
      <c r="C1864" s="25"/>
      <c r="D1864" s="25"/>
      <c r="E1864" s="25"/>
      <c r="F1864" s="25"/>
      <c r="G1864" s="108"/>
      <c r="H1864" s="113"/>
      <c r="I1864" s="113"/>
      <c r="J1864" s="113"/>
      <c r="K1864" s="113"/>
    </row>
    <row r="1865" spans="1:11">
      <c r="A1865" s="23"/>
      <c r="B1865" s="25"/>
      <c r="C1865" s="25"/>
      <c r="D1865" s="25"/>
      <c r="E1865" s="25"/>
      <c r="F1865" s="25"/>
      <c r="G1865" s="108"/>
      <c r="H1865" s="113"/>
      <c r="I1865" s="113"/>
      <c r="J1865" s="113"/>
      <c r="K1865" s="113"/>
    </row>
    <row r="1866" spans="1:11">
      <c r="A1866" s="23"/>
      <c r="B1866" s="25"/>
      <c r="C1866" s="25"/>
      <c r="D1866" s="25"/>
      <c r="E1866" s="25"/>
      <c r="F1866" s="25"/>
      <c r="G1866" s="108"/>
      <c r="H1866" s="113"/>
      <c r="I1866" s="113"/>
      <c r="J1866" s="113"/>
      <c r="K1866" s="113"/>
    </row>
    <row r="1867" spans="1:11">
      <c r="A1867" s="23"/>
      <c r="B1867" s="25"/>
      <c r="C1867" s="25"/>
      <c r="D1867" s="25"/>
      <c r="E1867" s="25"/>
      <c r="F1867" s="25"/>
      <c r="G1867" s="108"/>
      <c r="H1867" s="113"/>
      <c r="I1867" s="113"/>
      <c r="J1867" s="113"/>
      <c r="K1867" s="113"/>
    </row>
    <row r="1868" spans="1:11">
      <c r="A1868" s="23"/>
      <c r="B1868" s="25"/>
      <c r="C1868" s="25"/>
      <c r="D1868" s="25"/>
      <c r="E1868" s="25"/>
      <c r="F1868" s="25"/>
      <c r="G1868" s="108"/>
      <c r="H1868" s="113"/>
      <c r="I1868" s="113"/>
      <c r="J1868" s="113"/>
      <c r="K1868" s="113"/>
    </row>
    <row r="1869" spans="1:11">
      <c r="A1869" s="23"/>
      <c r="B1869" s="25"/>
      <c r="C1869" s="25"/>
      <c r="D1869" s="25"/>
      <c r="E1869" s="25"/>
      <c r="F1869" s="25"/>
      <c r="G1869" s="108"/>
      <c r="H1869" s="113"/>
      <c r="I1869" s="113"/>
      <c r="J1869" s="113"/>
      <c r="K1869" s="113"/>
    </row>
    <row r="1870" spans="1:11">
      <c r="A1870" s="23"/>
      <c r="B1870" s="25"/>
      <c r="C1870" s="25"/>
      <c r="D1870" s="25"/>
      <c r="E1870" s="25"/>
      <c r="F1870" s="25"/>
      <c r="G1870" s="108"/>
      <c r="H1870" s="113"/>
      <c r="I1870" s="113"/>
      <c r="J1870" s="113"/>
      <c r="K1870" s="113"/>
    </row>
    <row r="1871" spans="1:11">
      <c r="A1871" s="23"/>
      <c r="B1871" s="25"/>
      <c r="C1871" s="25"/>
      <c r="D1871" s="25"/>
      <c r="E1871" s="25"/>
      <c r="F1871" s="25"/>
      <c r="G1871" s="108"/>
      <c r="H1871" s="113"/>
      <c r="I1871" s="113"/>
      <c r="J1871" s="113"/>
      <c r="K1871" s="113"/>
    </row>
    <row r="1872" spans="1:11">
      <c r="A1872" s="23"/>
      <c r="B1872" s="25"/>
      <c r="C1872" s="25"/>
      <c r="D1872" s="25"/>
      <c r="E1872" s="25"/>
      <c r="F1872" s="25"/>
      <c r="G1872" s="108"/>
      <c r="H1872" s="113"/>
      <c r="I1872" s="113"/>
      <c r="J1872" s="113"/>
      <c r="K1872" s="113"/>
    </row>
    <row r="1873" spans="1:11">
      <c r="A1873" s="23"/>
      <c r="B1873" s="25"/>
      <c r="C1873" s="25"/>
      <c r="D1873" s="25"/>
      <c r="E1873" s="25"/>
      <c r="F1873" s="25"/>
      <c r="G1873" s="108"/>
      <c r="H1873" s="113"/>
      <c r="I1873" s="113"/>
      <c r="J1873" s="113"/>
      <c r="K1873" s="113"/>
    </row>
    <row r="1874" spans="1:11">
      <c r="A1874" s="23"/>
      <c r="B1874" s="25"/>
      <c r="C1874" s="25"/>
      <c r="D1874" s="25"/>
      <c r="E1874" s="25"/>
      <c r="F1874" s="25"/>
      <c r="G1874" s="108"/>
      <c r="H1874" s="113"/>
      <c r="I1874" s="113"/>
      <c r="J1874" s="113"/>
      <c r="K1874" s="113"/>
    </row>
    <row r="1875" spans="1:11">
      <c r="A1875" s="23"/>
      <c r="B1875" s="25"/>
      <c r="C1875" s="25"/>
      <c r="D1875" s="25"/>
      <c r="E1875" s="25"/>
      <c r="F1875" s="25"/>
      <c r="G1875" s="108"/>
      <c r="H1875" s="113"/>
      <c r="I1875" s="113"/>
      <c r="J1875" s="113"/>
      <c r="K1875" s="113"/>
    </row>
    <row r="1876" spans="1:11">
      <c r="A1876" s="23"/>
      <c r="B1876" s="25"/>
      <c r="C1876" s="25"/>
      <c r="D1876" s="25"/>
      <c r="E1876" s="25"/>
      <c r="F1876" s="25"/>
      <c r="G1876" s="108"/>
      <c r="H1876" s="113"/>
      <c r="I1876" s="113"/>
      <c r="J1876" s="113"/>
      <c r="K1876" s="113"/>
    </row>
    <row r="1877" spans="1:11">
      <c r="A1877" s="23"/>
      <c r="B1877" s="25"/>
      <c r="C1877" s="25"/>
      <c r="D1877" s="25"/>
      <c r="E1877" s="25"/>
      <c r="F1877" s="25"/>
      <c r="G1877" s="108"/>
      <c r="H1877" s="113"/>
      <c r="I1877" s="113"/>
      <c r="J1877" s="113"/>
      <c r="K1877" s="113"/>
    </row>
    <row r="1878" spans="1:11">
      <c r="A1878" s="23"/>
      <c r="B1878" s="25"/>
      <c r="C1878" s="25"/>
      <c r="D1878" s="25"/>
      <c r="E1878" s="25"/>
      <c r="F1878" s="25"/>
      <c r="G1878" s="108"/>
      <c r="H1878" s="113"/>
      <c r="I1878" s="113"/>
      <c r="J1878" s="113"/>
      <c r="K1878" s="113"/>
    </row>
    <row r="1879" spans="1:11">
      <c r="A1879" s="23"/>
      <c r="B1879" s="25"/>
      <c r="C1879" s="25"/>
      <c r="D1879" s="25"/>
      <c r="E1879" s="25"/>
      <c r="F1879" s="25"/>
      <c r="G1879" s="108"/>
      <c r="H1879" s="113"/>
      <c r="I1879" s="113"/>
      <c r="J1879" s="113"/>
      <c r="K1879" s="113"/>
    </row>
    <row r="1880" spans="1:11">
      <c r="A1880" s="23"/>
      <c r="B1880" s="25"/>
      <c r="C1880" s="25"/>
      <c r="D1880" s="25"/>
      <c r="E1880" s="25"/>
      <c r="F1880" s="25"/>
      <c r="G1880" s="108"/>
      <c r="H1880" s="113"/>
      <c r="I1880" s="113"/>
      <c r="J1880" s="113"/>
      <c r="K1880" s="113"/>
    </row>
    <row r="1881" spans="1:11">
      <c r="A1881" s="23"/>
      <c r="B1881" s="25"/>
      <c r="C1881" s="25"/>
      <c r="D1881" s="25"/>
      <c r="E1881" s="25"/>
      <c r="F1881" s="25"/>
      <c r="G1881" s="108"/>
      <c r="H1881" s="113"/>
      <c r="I1881" s="113"/>
      <c r="J1881" s="113"/>
      <c r="K1881" s="113"/>
    </row>
    <row r="1882" spans="1:11">
      <c r="A1882" s="23"/>
      <c r="B1882" s="25"/>
      <c r="C1882" s="25"/>
      <c r="D1882" s="25"/>
      <c r="E1882" s="25"/>
      <c r="F1882" s="25"/>
      <c r="G1882" s="108"/>
      <c r="H1882" s="113"/>
      <c r="I1882" s="113"/>
      <c r="J1882" s="113"/>
      <c r="K1882" s="113"/>
    </row>
    <row r="1883" spans="1:11">
      <c r="A1883" s="23"/>
      <c r="B1883" s="25"/>
      <c r="C1883" s="25"/>
      <c r="D1883" s="25"/>
      <c r="E1883" s="25"/>
      <c r="F1883" s="25"/>
      <c r="G1883" s="108"/>
      <c r="H1883" s="113"/>
      <c r="I1883" s="113"/>
      <c r="J1883" s="113"/>
      <c r="K1883" s="113"/>
    </row>
    <row r="1884" spans="1:11">
      <c r="A1884" s="23"/>
      <c r="B1884" s="25"/>
      <c r="C1884" s="25"/>
      <c r="D1884" s="25"/>
      <c r="E1884" s="25"/>
      <c r="F1884" s="25"/>
      <c r="G1884" s="108"/>
      <c r="H1884" s="113"/>
      <c r="I1884" s="113"/>
      <c r="J1884" s="113"/>
      <c r="K1884" s="113"/>
    </row>
    <row r="1885" spans="1:11">
      <c r="A1885" s="23"/>
      <c r="B1885" s="25"/>
      <c r="C1885" s="25"/>
      <c r="D1885" s="25"/>
      <c r="E1885" s="25"/>
      <c r="F1885" s="25"/>
      <c r="G1885" s="108"/>
      <c r="H1885" s="113"/>
      <c r="I1885" s="113"/>
      <c r="J1885" s="113"/>
      <c r="K1885" s="113"/>
    </row>
    <row r="1886" spans="1:11">
      <c r="A1886" s="23"/>
      <c r="B1886" s="25"/>
      <c r="C1886" s="25"/>
      <c r="D1886" s="25"/>
      <c r="E1886" s="25"/>
      <c r="F1886" s="25"/>
      <c r="G1886" s="108"/>
      <c r="H1886" s="113"/>
      <c r="I1886" s="113"/>
      <c r="J1886" s="113"/>
      <c r="K1886" s="113"/>
    </row>
    <row r="1887" spans="1:11">
      <c r="A1887" s="23"/>
      <c r="B1887" s="25"/>
      <c r="C1887" s="25"/>
      <c r="D1887" s="25"/>
      <c r="E1887" s="25"/>
      <c r="F1887" s="25"/>
      <c r="G1887" s="108"/>
      <c r="H1887" s="113"/>
      <c r="I1887" s="113"/>
      <c r="J1887" s="113"/>
      <c r="K1887" s="113"/>
    </row>
    <row r="1888" spans="1:11">
      <c r="A1888" s="23"/>
      <c r="B1888" s="25"/>
      <c r="C1888" s="25"/>
      <c r="D1888" s="25"/>
      <c r="E1888" s="25"/>
      <c r="F1888" s="25"/>
      <c r="G1888" s="108"/>
      <c r="H1888" s="113"/>
      <c r="I1888" s="113"/>
      <c r="J1888" s="113"/>
      <c r="K1888" s="113"/>
    </row>
    <row r="1889" spans="1:11">
      <c r="A1889" s="23"/>
      <c r="B1889" s="25"/>
      <c r="C1889" s="25"/>
      <c r="D1889" s="25"/>
      <c r="E1889" s="25"/>
      <c r="F1889" s="25"/>
      <c r="G1889" s="108"/>
      <c r="H1889" s="113"/>
      <c r="I1889" s="113"/>
      <c r="J1889" s="113"/>
      <c r="K1889" s="113"/>
    </row>
    <row r="1890" spans="1:11">
      <c r="A1890" s="23"/>
      <c r="B1890" s="25"/>
      <c r="C1890" s="25"/>
      <c r="D1890" s="25"/>
      <c r="E1890" s="25"/>
      <c r="F1890" s="25"/>
      <c r="G1890" s="108"/>
      <c r="H1890" s="113"/>
      <c r="I1890" s="113"/>
      <c r="J1890" s="113"/>
      <c r="K1890" s="113"/>
    </row>
    <row r="1891" spans="1:11">
      <c r="A1891" s="23"/>
      <c r="B1891" s="25"/>
      <c r="C1891" s="25"/>
      <c r="D1891" s="25"/>
      <c r="E1891" s="25"/>
      <c r="F1891" s="25"/>
      <c r="G1891" s="108"/>
      <c r="H1891" s="113"/>
      <c r="I1891" s="113"/>
      <c r="J1891" s="113"/>
      <c r="K1891" s="113"/>
    </row>
    <row r="1892" spans="1:11">
      <c r="A1892" s="23"/>
      <c r="B1892" s="25"/>
      <c r="C1892" s="25"/>
      <c r="D1892" s="25"/>
      <c r="E1892" s="25"/>
      <c r="F1892" s="25"/>
      <c r="G1892" s="108"/>
      <c r="H1892" s="113"/>
      <c r="I1892" s="113"/>
      <c r="J1892" s="113"/>
      <c r="K1892" s="113"/>
    </row>
    <row r="1893" spans="1:11">
      <c r="A1893" s="23"/>
      <c r="B1893" s="25"/>
      <c r="C1893" s="25"/>
      <c r="D1893" s="25"/>
      <c r="E1893" s="25"/>
      <c r="F1893" s="25"/>
      <c r="G1893" s="108"/>
      <c r="H1893" s="113"/>
      <c r="I1893" s="113"/>
      <c r="J1893" s="113"/>
      <c r="K1893" s="113"/>
    </row>
    <row r="1894" spans="1:11">
      <c r="A1894" s="23"/>
      <c r="B1894" s="25"/>
      <c r="C1894" s="25"/>
      <c r="D1894" s="25"/>
      <c r="E1894" s="25"/>
      <c r="F1894" s="25"/>
      <c r="G1894" s="108"/>
      <c r="H1894" s="113"/>
      <c r="I1894" s="113"/>
      <c r="J1894" s="113"/>
      <c r="K1894" s="113"/>
    </row>
    <row r="1895" spans="1:11">
      <c r="A1895" s="23"/>
      <c r="B1895" s="25"/>
      <c r="C1895" s="25"/>
      <c r="D1895" s="25"/>
      <c r="E1895" s="25"/>
      <c r="F1895" s="25"/>
      <c r="G1895" s="108"/>
      <c r="H1895" s="113"/>
      <c r="I1895" s="113"/>
      <c r="J1895" s="113"/>
      <c r="K1895" s="113"/>
    </row>
    <row r="1896" spans="1:11">
      <c r="A1896" s="23"/>
      <c r="B1896" s="25"/>
      <c r="C1896" s="25"/>
      <c r="D1896" s="25"/>
      <c r="E1896" s="25"/>
      <c r="F1896" s="25"/>
      <c r="G1896" s="108"/>
      <c r="H1896" s="113"/>
      <c r="I1896" s="113"/>
      <c r="J1896" s="113"/>
      <c r="K1896" s="113"/>
    </row>
    <row r="1897" spans="1:11">
      <c r="A1897" s="23"/>
      <c r="B1897" s="25"/>
      <c r="C1897" s="25"/>
      <c r="D1897" s="25"/>
      <c r="E1897" s="25"/>
      <c r="F1897" s="25"/>
      <c r="G1897" s="108"/>
      <c r="H1897" s="113"/>
      <c r="I1897" s="113"/>
      <c r="J1897" s="113"/>
      <c r="K1897" s="113"/>
    </row>
    <row r="1898" spans="1:11">
      <c r="A1898" s="23"/>
      <c r="B1898" s="25"/>
      <c r="C1898" s="25"/>
      <c r="D1898" s="25"/>
      <c r="E1898" s="25"/>
      <c r="F1898" s="25"/>
      <c r="G1898" s="108"/>
      <c r="H1898" s="113"/>
      <c r="I1898" s="113"/>
      <c r="J1898" s="113"/>
      <c r="K1898" s="113"/>
    </row>
    <row r="1899" spans="1:11">
      <c r="A1899" s="23"/>
      <c r="B1899" s="25"/>
      <c r="C1899" s="25"/>
      <c r="D1899" s="25"/>
      <c r="E1899" s="25"/>
      <c r="F1899" s="25"/>
      <c r="G1899" s="108"/>
      <c r="H1899" s="113"/>
      <c r="I1899" s="113"/>
      <c r="J1899" s="113"/>
      <c r="K1899" s="113"/>
    </row>
    <row r="1900" spans="1:11">
      <c r="A1900" s="23"/>
      <c r="B1900" s="25"/>
      <c r="C1900" s="25"/>
      <c r="D1900" s="25"/>
      <c r="E1900" s="25"/>
      <c r="F1900" s="25"/>
      <c r="G1900" s="108"/>
      <c r="H1900" s="113"/>
      <c r="I1900" s="113"/>
      <c r="J1900" s="113"/>
      <c r="K1900" s="113"/>
    </row>
    <row r="1901" spans="1:11">
      <c r="A1901" s="23"/>
      <c r="B1901" s="25"/>
      <c r="C1901" s="25"/>
      <c r="D1901" s="25"/>
      <c r="E1901" s="25"/>
      <c r="F1901" s="25"/>
      <c r="G1901" s="108"/>
      <c r="H1901" s="113"/>
      <c r="I1901" s="113"/>
      <c r="J1901" s="113"/>
      <c r="K1901" s="113"/>
    </row>
    <row r="1902" spans="1:11">
      <c r="A1902" s="23"/>
      <c r="B1902" s="25"/>
      <c r="C1902" s="25"/>
      <c r="D1902" s="25"/>
      <c r="E1902" s="25"/>
      <c r="F1902" s="25"/>
      <c r="G1902" s="108"/>
      <c r="H1902" s="113"/>
      <c r="I1902" s="113"/>
      <c r="J1902" s="113"/>
      <c r="K1902" s="113"/>
    </row>
    <row r="1903" spans="1:11">
      <c r="A1903" s="23"/>
      <c r="B1903" s="25"/>
      <c r="C1903" s="25"/>
      <c r="D1903" s="25"/>
      <c r="E1903" s="25"/>
      <c r="F1903" s="25"/>
      <c r="G1903" s="108"/>
      <c r="H1903" s="113"/>
      <c r="I1903" s="113"/>
      <c r="J1903" s="113"/>
      <c r="K1903" s="113"/>
    </row>
    <row r="1904" spans="1:11">
      <c r="A1904" s="23"/>
      <c r="B1904" s="25"/>
      <c r="C1904" s="25"/>
      <c r="D1904" s="25"/>
      <c r="E1904" s="25"/>
      <c r="F1904" s="25"/>
      <c r="G1904" s="108"/>
      <c r="H1904" s="113"/>
      <c r="I1904" s="113"/>
      <c r="J1904" s="113"/>
      <c r="K1904" s="113"/>
    </row>
    <row r="1905" spans="1:11">
      <c r="A1905" s="23"/>
      <c r="B1905" s="25"/>
      <c r="C1905" s="25"/>
      <c r="D1905" s="25"/>
      <c r="E1905" s="25"/>
      <c r="F1905" s="25"/>
      <c r="G1905" s="108"/>
      <c r="H1905" s="113"/>
      <c r="I1905" s="113"/>
      <c r="J1905" s="113"/>
      <c r="K1905" s="113"/>
    </row>
    <row r="1906" spans="1:11">
      <c r="A1906" s="23"/>
      <c r="B1906" s="25"/>
      <c r="C1906" s="25"/>
      <c r="D1906" s="25"/>
      <c r="E1906" s="25"/>
      <c r="F1906" s="25"/>
      <c r="G1906" s="108"/>
      <c r="H1906" s="113"/>
      <c r="I1906" s="113"/>
      <c r="J1906" s="113"/>
      <c r="K1906" s="113"/>
    </row>
    <row r="1907" spans="1:11">
      <c r="A1907" s="23"/>
      <c r="B1907" s="25"/>
      <c r="C1907" s="25"/>
      <c r="D1907" s="25"/>
      <c r="E1907" s="25"/>
      <c r="F1907" s="25"/>
      <c r="G1907" s="108"/>
      <c r="H1907" s="113"/>
      <c r="I1907" s="113"/>
      <c r="J1907" s="113"/>
      <c r="K1907" s="113"/>
    </row>
    <row r="1908" spans="1:11">
      <c r="A1908" s="23"/>
      <c r="B1908" s="25"/>
      <c r="C1908" s="25"/>
      <c r="D1908" s="25"/>
      <c r="E1908" s="25"/>
      <c r="F1908" s="25"/>
      <c r="G1908" s="108"/>
      <c r="H1908" s="113"/>
      <c r="I1908" s="113"/>
      <c r="J1908" s="113"/>
      <c r="K1908" s="113"/>
    </row>
    <row r="1909" spans="1:11">
      <c r="A1909" s="23"/>
      <c r="B1909" s="25"/>
      <c r="C1909" s="25"/>
      <c r="D1909" s="25"/>
      <c r="E1909" s="25"/>
      <c r="F1909" s="25"/>
      <c r="G1909" s="108"/>
      <c r="H1909" s="113"/>
      <c r="I1909" s="113"/>
      <c r="J1909" s="113"/>
      <c r="K1909" s="113"/>
    </row>
    <row r="1910" spans="1:11">
      <c r="A1910" s="23"/>
      <c r="B1910" s="25"/>
      <c r="C1910" s="25"/>
      <c r="D1910" s="25"/>
      <c r="E1910" s="25"/>
      <c r="F1910" s="25"/>
      <c r="G1910" s="108"/>
      <c r="H1910" s="113"/>
      <c r="I1910" s="113"/>
      <c r="J1910" s="113"/>
      <c r="K1910" s="113"/>
    </row>
    <row r="1911" spans="1:11">
      <c r="A1911" s="23"/>
      <c r="B1911" s="25"/>
      <c r="C1911" s="25"/>
      <c r="D1911" s="25"/>
      <c r="E1911" s="25"/>
      <c r="F1911" s="25"/>
      <c r="G1911" s="108"/>
      <c r="H1911" s="113"/>
      <c r="I1911" s="113"/>
      <c r="J1911" s="113"/>
      <c r="K1911" s="113"/>
    </row>
    <row r="1912" spans="1:11">
      <c r="A1912" s="23"/>
      <c r="B1912" s="25"/>
      <c r="C1912" s="25"/>
      <c r="D1912" s="25"/>
      <c r="E1912" s="25"/>
      <c r="F1912" s="25"/>
      <c r="G1912" s="108"/>
      <c r="H1912" s="113"/>
      <c r="I1912" s="113"/>
      <c r="J1912" s="113"/>
      <c r="K1912" s="113"/>
    </row>
    <row r="1913" spans="1:11">
      <c r="A1913" s="23"/>
      <c r="B1913" s="25"/>
      <c r="C1913" s="25"/>
      <c r="D1913" s="25"/>
      <c r="E1913" s="25"/>
      <c r="F1913" s="25"/>
      <c r="G1913" s="108"/>
      <c r="H1913" s="113"/>
      <c r="I1913" s="113"/>
      <c r="J1913" s="113"/>
      <c r="K1913" s="113"/>
    </row>
    <row r="1914" spans="1:11">
      <c r="A1914" s="23"/>
      <c r="B1914" s="25"/>
      <c r="C1914" s="25"/>
      <c r="D1914" s="25"/>
      <c r="E1914" s="25"/>
      <c r="F1914" s="25"/>
      <c r="G1914" s="108"/>
      <c r="H1914" s="113"/>
      <c r="I1914" s="113"/>
      <c r="J1914" s="113"/>
      <c r="K1914" s="113"/>
    </row>
    <row r="1915" spans="1:11">
      <c r="A1915" s="23"/>
      <c r="B1915" s="25"/>
      <c r="C1915" s="25"/>
      <c r="D1915" s="25"/>
      <c r="E1915" s="25"/>
      <c r="F1915" s="25"/>
      <c r="G1915" s="108"/>
      <c r="H1915" s="113"/>
      <c r="I1915" s="113"/>
      <c r="J1915" s="113"/>
      <c r="K1915" s="113"/>
    </row>
    <row r="1916" spans="1:11">
      <c r="A1916" s="23"/>
      <c r="B1916" s="25"/>
      <c r="C1916" s="25"/>
      <c r="D1916" s="25"/>
      <c r="E1916" s="25"/>
      <c r="F1916" s="25"/>
      <c r="G1916" s="108"/>
      <c r="H1916" s="113"/>
      <c r="I1916" s="113"/>
      <c r="J1916" s="113"/>
      <c r="K1916" s="113"/>
    </row>
    <row r="1917" spans="1:11">
      <c r="A1917" s="23"/>
      <c r="B1917" s="25"/>
      <c r="C1917" s="25"/>
      <c r="D1917" s="25"/>
      <c r="E1917" s="25"/>
      <c r="F1917" s="25"/>
      <c r="G1917" s="108"/>
      <c r="H1917" s="113"/>
      <c r="I1917" s="113"/>
      <c r="J1917" s="113"/>
      <c r="K1917" s="113"/>
    </row>
    <row r="1918" spans="1:11">
      <c r="A1918" s="23"/>
      <c r="B1918" s="25"/>
      <c r="C1918" s="25"/>
      <c r="D1918" s="25"/>
      <c r="E1918" s="25"/>
      <c r="F1918" s="25"/>
      <c r="G1918" s="108"/>
      <c r="H1918" s="113"/>
      <c r="I1918" s="113"/>
      <c r="J1918" s="113"/>
      <c r="K1918" s="113"/>
    </row>
    <row r="1919" spans="1:11">
      <c r="A1919" s="23"/>
      <c r="B1919" s="25"/>
      <c r="C1919" s="25"/>
      <c r="D1919" s="25"/>
      <c r="E1919" s="25"/>
      <c r="F1919" s="25"/>
      <c r="G1919" s="108"/>
      <c r="H1919" s="113"/>
      <c r="I1919" s="113"/>
      <c r="J1919" s="113"/>
      <c r="K1919" s="113"/>
    </row>
    <row r="1920" spans="1:11">
      <c r="A1920" s="23"/>
      <c r="B1920" s="25"/>
      <c r="C1920" s="25"/>
      <c r="D1920" s="25"/>
      <c r="E1920" s="25"/>
      <c r="F1920" s="25"/>
      <c r="G1920" s="108"/>
      <c r="H1920" s="113"/>
      <c r="I1920" s="113"/>
      <c r="J1920" s="113"/>
      <c r="K1920" s="113"/>
    </row>
    <row r="1921" spans="1:11">
      <c r="A1921" s="23"/>
      <c r="B1921" s="25"/>
      <c r="C1921" s="25"/>
      <c r="D1921" s="25"/>
      <c r="E1921" s="25"/>
      <c r="F1921" s="25"/>
      <c r="G1921" s="108"/>
      <c r="H1921" s="113"/>
      <c r="I1921" s="113"/>
      <c r="J1921" s="113"/>
      <c r="K1921" s="113"/>
    </row>
    <row r="1922" spans="1:11">
      <c r="A1922" s="23"/>
      <c r="B1922" s="25"/>
      <c r="C1922" s="25"/>
      <c r="D1922" s="25"/>
      <c r="E1922" s="25"/>
      <c r="F1922" s="25"/>
      <c r="G1922" s="108"/>
      <c r="H1922" s="113"/>
      <c r="I1922" s="113"/>
      <c r="J1922" s="113"/>
      <c r="K1922" s="113"/>
    </row>
    <row r="1923" spans="1:11">
      <c r="A1923" s="23"/>
      <c r="B1923" s="25"/>
      <c r="C1923" s="25"/>
      <c r="D1923" s="25"/>
      <c r="E1923" s="25"/>
      <c r="F1923" s="25"/>
      <c r="G1923" s="108"/>
      <c r="H1923" s="113"/>
      <c r="I1923" s="113"/>
      <c r="J1923" s="113"/>
      <c r="K1923" s="113"/>
    </row>
    <row r="1924" spans="1:11">
      <c r="A1924" s="23"/>
      <c r="B1924" s="25"/>
      <c r="C1924" s="25"/>
      <c r="D1924" s="25"/>
      <c r="E1924" s="25"/>
      <c r="F1924" s="25"/>
      <c r="G1924" s="108"/>
      <c r="H1924" s="113"/>
      <c r="I1924" s="113"/>
      <c r="J1924" s="113"/>
      <c r="K1924" s="113"/>
    </row>
    <row r="1925" spans="1:11">
      <c r="A1925" s="23"/>
      <c r="B1925" s="25"/>
      <c r="C1925" s="25"/>
      <c r="D1925" s="25"/>
      <c r="E1925" s="25"/>
      <c r="F1925" s="25"/>
      <c r="G1925" s="108"/>
      <c r="H1925" s="113"/>
      <c r="I1925" s="113"/>
      <c r="J1925" s="113"/>
      <c r="K1925" s="113"/>
    </row>
    <row r="1926" spans="1:11">
      <c r="A1926" s="23"/>
      <c r="B1926" s="25"/>
      <c r="C1926" s="25"/>
      <c r="D1926" s="25"/>
      <c r="E1926" s="25"/>
      <c r="F1926" s="25"/>
      <c r="G1926" s="108"/>
      <c r="H1926" s="113"/>
      <c r="I1926" s="113"/>
      <c r="J1926" s="113"/>
      <c r="K1926" s="113"/>
    </row>
    <row r="1927" spans="1:11">
      <c r="A1927" s="23"/>
      <c r="B1927" s="25"/>
      <c r="C1927" s="25"/>
      <c r="D1927" s="25"/>
      <c r="E1927" s="25"/>
      <c r="F1927" s="25"/>
      <c r="G1927" s="108"/>
      <c r="H1927" s="113"/>
      <c r="I1927" s="113"/>
      <c r="J1927" s="113"/>
      <c r="K1927" s="113"/>
    </row>
    <row r="1928" spans="1:11">
      <c r="A1928" s="23"/>
      <c r="B1928" s="25"/>
      <c r="C1928" s="25"/>
      <c r="D1928" s="25"/>
      <c r="E1928" s="25"/>
      <c r="F1928" s="25"/>
      <c r="G1928" s="108"/>
      <c r="H1928" s="113"/>
      <c r="I1928" s="113"/>
      <c r="J1928" s="113"/>
      <c r="K1928" s="113"/>
    </row>
    <row r="1929" spans="1:11">
      <c r="A1929" s="23"/>
      <c r="B1929" s="25"/>
      <c r="C1929" s="25"/>
      <c r="D1929" s="25"/>
      <c r="E1929" s="25"/>
      <c r="F1929" s="25"/>
      <c r="G1929" s="108"/>
      <c r="H1929" s="113"/>
      <c r="I1929" s="113"/>
      <c r="J1929" s="113"/>
      <c r="K1929" s="113"/>
    </row>
    <row r="1930" spans="1:11">
      <c r="A1930" s="23"/>
      <c r="B1930" s="25"/>
      <c r="C1930" s="25"/>
      <c r="D1930" s="25"/>
      <c r="E1930" s="25"/>
      <c r="F1930" s="25"/>
      <c r="G1930" s="108"/>
      <c r="H1930" s="113"/>
      <c r="I1930" s="113"/>
      <c r="J1930" s="113"/>
      <c r="K1930" s="113"/>
    </row>
    <row r="1931" spans="1:11">
      <c r="A1931" s="23"/>
      <c r="B1931" s="25"/>
      <c r="C1931" s="25"/>
      <c r="D1931" s="25"/>
      <c r="E1931" s="25"/>
      <c r="F1931" s="25"/>
      <c r="G1931" s="108"/>
      <c r="H1931" s="113"/>
      <c r="I1931" s="113"/>
      <c r="J1931" s="113"/>
      <c r="K1931" s="113"/>
    </row>
    <row r="1932" spans="1:11">
      <c r="A1932" s="23"/>
      <c r="B1932" s="25"/>
      <c r="C1932" s="25"/>
      <c r="D1932" s="25"/>
      <c r="E1932" s="25"/>
      <c r="F1932" s="25"/>
      <c r="G1932" s="108"/>
      <c r="H1932" s="113"/>
      <c r="I1932" s="113"/>
      <c r="J1932" s="113"/>
      <c r="K1932" s="113"/>
    </row>
    <row r="1933" spans="1:11">
      <c r="A1933" s="23"/>
      <c r="B1933" s="25"/>
      <c r="C1933" s="25"/>
      <c r="D1933" s="25"/>
      <c r="E1933" s="25"/>
      <c r="F1933" s="25"/>
      <c r="G1933" s="108"/>
      <c r="H1933" s="113"/>
      <c r="I1933" s="113"/>
      <c r="J1933" s="113"/>
      <c r="K1933" s="113"/>
    </row>
    <row r="1934" spans="1:11">
      <c r="A1934" s="23"/>
      <c r="B1934" s="25"/>
      <c r="C1934" s="25"/>
      <c r="D1934" s="25"/>
      <c r="E1934" s="25"/>
      <c r="F1934" s="25"/>
      <c r="G1934" s="108"/>
      <c r="H1934" s="113"/>
      <c r="I1934" s="113"/>
      <c r="J1934" s="113"/>
      <c r="K1934" s="113"/>
    </row>
    <row r="1935" spans="1:11">
      <c r="A1935" s="23"/>
      <c r="B1935" s="25"/>
      <c r="C1935" s="25"/>
      <c r="D1935" s="25"/>
      <c r="E1935" s="25"/>
      <c r="F1935" s="25"/>
      <c r="G1935" s="108"/>
      <c r="H1935" s="113"/>
      <c r="I1935" s="113"/>
      <c r="J1935" s="113"/>
      <c r="K1935" s="113"/>
    </row>
    <row r="1936" spans="1:11">
      <c r="A1936" s="23"/>
      <c r="B1936" s="25"/>
      <c r="C1936" s="25"/>
      <c r="D1936" s="25"/>
      <c r="E1936" s="25"/>
      <c r="F1936" s="25"/>
      <c r="G1936" s="108"/>
      <c r="H1936" s="113"/>
      <c r="I1936" s="113"/>
      <c r="J1936" s="113"/>
      <c r="K1936" s="113"/>
    </row>
    <row r="1937" spans="1:11">
      <c r="A1937" s="23"/>
      <c r="B1937" s="25"/>
      <c r="C1937" s="25"/>
      <c r="D1937" s="25"/>
      <c r="E1937" s="25"/>
      <c r="F1937" s="25"/>
      <c r="G1937" s="108"/>
      <c r="H1937" s="113"/>
      <c r="I1937" s="113"/>
      <c r="J1937" s="113"/>
      <c r="K1937" s="113"/>
    </row>
    <row r="1938" spans="1:11">
      <c r="A1938" s="23"/>
      <c r="B1938" s="25"/>
      <c r="C1938" s="25"/>
      <c r="D1938" s="25"/>
      <c r="E1938" s="25"/>
      <c r="F1938" s="25"/>
      <c r="G1938" s="108"/>
      <c r="H1938" s="113"/>
      <c r="I1938" s="113"/>
      <c r="J1938" s="113"/>
      <c r="K1938" s="113"/>
    </row>
    <row r="1939" spans="1:11">
      <c r="A1939" s="23"/>
      <c r="B1939" s="25"/>
      <c r="C1939" s="25"/>
      <c r="D1939" s="25"/>
      <c r="E1939" s="25"/>
      <c r="F1939" s="25"/>
      <c r="G1939" s="108"/>
      <c r="H1939" s="113"/>
      <c r="I1939" s="113"/>
      <c r="J1939" s="113"/>
      <c r="K1939" s="113"/>
    </row>
    <row r="1940" spans="1:11">
      <c r="A1940" s="23"/>
      <c r="B1940" s="25"/>
      <c r="C1940" s="25"/>
      <c r="D1940" s="25"/>
      <c r="E1940" s="25"/>
      <c r="F1940" s="25"/>
      <c r="G1940" s="108"/>
      <c r="H1940" s="113"/>
      <c r="I1940" s="113"/>
      <c r="J1940" s="113"/>
      <c r="K1940" s="113"/>
    </row>
    <row r="1941" spans="1:11">
      <c r="A1941" s="23"/>
      <c r="B1941" s="25"/>
      <c r="C1941" s="25"/>
      <c r="D1941" s="25"/>
      <c r="E1941" s="25"/>
      <c r="F1941" s="25"/>
      <c r="G1941" s="108"/>
      <c r="H1941" s="113"/>
      <c r="I1941" s="113"/>
      <c r="J1941" s="113"/>
      <c r="K1941" s="113"/>
    </row>
    <row r="1942" spans="1:11">
      <c r="A1942" s="23"/>
      <c r="B1942" s="25"/>
      <c r="C1942" s="25"/>
      <c r="D1942" s="25"/>
      <c r="E1942" s="25"/>
      <c r="F1942" s="25"/>
      <c r="G1942" s="108"/>
      <c r="H1942" s="113"/>
      <c r="I1942" s="113"/>
      <c r="J1942" s="113"/>
      <c r="K1942" s="113"/>
    </row>
    <row r="1943" spans="1:11">
      <c r="A1943" s="23"/>
      <c r="B1943" s="25"/>
      <c r="C1943" s="25"/>
      <c r="D1943" s="25"/>
      <c r="E1943" s="25"/>
      <c r="F1943" s="25"/>
      <c r="G1943" s="108"/>
      <c r="H1943" s="113"/>
      <c r="I1943" s="113"/>
      <c r="J1943" s="113"/>
      <c r="K1943" s="113"/>
    </row>
    <row r="1944" spans="1:11">
      <c r="A1944" s="23"/>
      <c r="B1944" s="25"/>
      <c r="C1944" s="25"/>
      <c r="D1944" s="25"/>
      <c r="E1944" s="25"/>
      <c r="F1944" s="25"/>
      <c r="G1944" s="108"/>
      <c r="H1944" s="113"/>
      <c r="I1944" s="113"/>
      <c r="J1944" s="113"/>
      <c r="K1944" s="113"/>
    </row>
    <row r="1945" spans="1:11">
      <c r="A1945" s="23"/>
      <c r="B1945" s="25"/>
      <c r="C1945" s="25"/>
      <c r="D1945" s="25"/>
      <c r="E1945" s="25"/>
      <c r="F1945" s="25"/>
      <c r="G1945" s="108"/>
      <c r="H1945" s="113"/>
      <c r="I1945" s="113"/>
      <c r="J1945" s="113"/>
      <c r="K1945" s="113"/>
    </row>
    <row r="1946" spans="1:11">
      <c r="A1946" s="23"/>
      <c r="B1946" s="25"/>
      <c r="C1946" s="25"/>
      <c r="D1946" s="25"/>
      <c r="E1946" s="25"/>
      <c r="F1946" s="25"/>
      <c r="G1946" s="108"/>
      <c r="H1946" s="113"/>
      <c r="I1946" s="113"/>
      <c r="J1946" s="113"/>
      <c r="K1946" s="113"/>
    </row>
    <row r="1947" spans="1:11">
      <c r="A1947" s="23"/>
      <c r="B1947" s="25"/>
      <c r="C1947" s="25"/>
      <c r="D1947" s="25"/>
      <c r="E1947" s="25"/>
      <c r="F1947" s="25"/>
      <c r="G1947" s="108"/>
      <c r="H1947" s="113"/>
      <c r="I1947" s="113"/>
      <c r="J1947" s="113"/>
      <c r="K1947" s="113"/>
    </row>
    <row r="1948" spans="1:11">
      <c r="A1948" s="23"/>
      <c r="B1948" s="25"/>
      <c r="C1948" s="25"/>
      <c r="D1948" s="25"/>
      <c r="E1948" s="25"/>
      <c r="F1948" s="25"/>
      <c r="G1948" s="108"/>
      <c r="H1948" s="113"/>
      <c r="I1948" s="113"/>
      <c r="J1948" s="113"/>
      <c r="K1948" s="113"/>
    </row>
    <row r="1949" spans="1:11">
      <c r="A1949" s="23"/>
      <c r="B1949" s="25"/>
      <c r="C1949" s="25"/>
      <c r="D1949" s="25"/>
      <c r="E1949" s="25"/>
      <c r="F1949" s="25"/>
      <c r="G1949" s="108"/>
      <c r="H1949" s="113"/>
      <c r="I1949" s="113"/>
      <c r="J1949" s="113"/>
      <c r="K1949" s="113"/>
    </row>
    <row r="1950" spans="1:11">
      <c r="A1950" s="23"/>
      <c r="B1950" s="25"/>
      <c r="C1950" s="25"/>
      <c r="D1950" s="25"/>
      <c r="E1950" s="25"/>
      <c r="F1950" s="25"/>
      <c r="G1950" s="108"/>
      <c r="H1950" s="113"/>
      <c r="I1950" s="113"/>
      <c r="J1950" s="113"/>
      <c r="K1950" s="113"/>
    </row>
    <row r="1951" spans="1:11">
      <c r="A1951" s="23"/>
      <c r="B1951" s="25"/>
      <c r="C1951" s="25"/>
      <c r="D1951" s="25"/>
      <c r="E1951" s="25"/>
      <c r="F1951" s="25"/>
      <c r="G1951" s="108"/>
      <c r="H1951" s="113"/>
      <c r="I1951" s="113"/>
      <c r="J1951" s="113"/>
      <c r="K1951" s="113"/>
    </row>
    <row r="1952" spans="1:11">
      <c r="A1952" s="23"/>
      <c r="B1952" s="25"/>
      <c r="C1952" s="25"/>
      <c r="D1952" s="25"/>
      <c r="E1952" s="25"/>
      <c r="F1952" s="25"/>
      <c r="G1952" s="108"/>
      <c r="H1952" s="113"/>
      <c r="I1952" s="113"/>
      <c r="J1952" s="113"/>
      <c r="K1952" s="113"/>
    </row>
    <row r="1953" spans="1:11">
      <c r="A1953" s="23"/>
      <c r="B1953" s="25"/>
      <c r="C1953" s="25"/>
      <c r="D1953" s="25"/>
      <c r="E1953" s="25"/>
      <c r="F1953" s="25"/>
      <c r="G1953" s="108"/>
      <c r="H1953" s="113"/>
      <c r="I1953" s="113"/>
      <c r="J1953" s="113"/>
      <c r="K1953" s="113"/>
    </row>
    <row r="1954" spans="1:11">
      <c r="A1954" s="23"/>
      <c r="B1954" s="25"/>
      <c r="C1954" s="25"/>
      <c r="D1954" s="25"/>
      <c r="E1954" s="25"/>
      <c r="F1954" s="25"/>
      <c r="G1954" s="108"/>
      <c r="H1954" s="113"/>
      <c r="I1954" s="113"/>
      <c r="J1954" s="113"/>
      <c r="K1954" s="113"/>
    </row>
    <row r="1955" spans="1:11">
      <c r="A1955" s="23"/>
      <c r="B1955" s="25"/>
      <c r="C1955" s="25"/>
      <c r="D1955" s="25"/>
      <c r="E1955" s="25"/>
      <c r="F1955" s="25"/>
      <c r="G1955" s="108"/>
      <c r="H1955" s="113"/>
      <c r="I1955" s="113"/>
      <c r="J1955" s="113"/>
      <c r="K1955" s="113"/>
    </row>
    <row r="1956" spans="1:11">
      <c r="A1956" s="23"/>
      <c r="B1956" s="25"/>
      <c r="C1956" s="25"/>
      <c r="D1956" s="25"/>
      <c r="E1956" s="25"/>
      <c r="F1956" s="25"/>
      <c r="G1956" s="108"/>
      <c r="H1956" s="113"/>
      <c r="I1956" s="113"/>
      <c r="J1956" s="113"/>
      <c r="K1956" s="113"/>
    </row>
    <row r="1957" spans="1:11">
      <c r="A1957" s="23"/>
      <c r="B1957" s="25"/>
      <c r="C1957" s="25"/>
      <c r="D1957" s="25"/>
      <c r="E1957" s="25"/>
      <c r="F1957" s="25"/>
      <c r="G1957" s="108"/>
      <c r="H1957" s="113"/>
      <c r="I1957" s="113"/>
      <c r="J1957" s="113"/>
      <c r="K1957" s="113"/>
    </row>
    <row r="1958" spans="1:11">
      <c r="A1958" s="23"/>
      <c r="B1958" s="25"/>
      <c r="C1958" s="25"/>
      <c r="D1958" s="25"/>
      <c r="E1958" s="25"/>
      <c r="F1958" s="25"/>
      <c r="G1958" s="108"/>
      <c r="H1958" s="113"/>
      <c r="I1958" s="113"/>
      <c r="J1958" s="113"/>
      <c r="K1958" s="113"/>
    </row>
    <row r="1959" spans="1:11">
      <c r="A1959" s="23"/>
      <c r="B1959" s="25"/>
      <c r="C1959" s="25"/>
      <c r="D1959" s="25"/>
      <c r="E1959" s="25"/>
      <c r="F1959" s="25"/>
      <c r="G1959" s="108"/>
      <c r="H1959" s="113"/>
      <c r="I1959" s="113"/>
      <c r="J1959" s="113"/>
      <c r="K1959" s="113"/>
    </row>
    <row r="1960" spans="1:11">
      <c r="A1960" s="23"/>
      <c r="B1960" s="25"/>
      <c r="C1960" s="25"/>
      <c r="D1960" s="25"/>
      <c r="E1960" s="25"/>
      <c r="F1960" s="25"/>
      <c r="G1960" s="108"/>
      <c r="H1960" s="113"/>
      <c r="I1960" s="113"/>
      <c r="J1960" s="113"/>
      <c r="K1960" s="113"/>
    </row>
    <row r="1961" spans="1:11">
      <c r="A1961" s="23"/>
      <c r="B1961" s="25"/>
      <c r="C1961" s="25"/>
      <c r="D1961" s="25"/>
      <c r="E1961" s="25"/>
      <c r="F1961" s="25"/>
      <c r="G1961" s="108"/>
      <c r="H1961" s="113"/>
      <c r="I1961" s="113"/>
      <c r="J1961" s="113"/>
      <c r="K1961" s="113"/>
    </row>
    <row r="1962" spans="1:11">
      <c r="A1962" s="23"/>
      <c r="B1962" s="25"/>
      <c r="C1962" s="25"/>
      <c r="D1962" s="25"/>
      <c r="E1962" s="25"/>
      <c r="F1962" s="25"/>
      <c r="G1962" s="108"/>
      <c r="H1962" s="113"/>
      <c r="I1962" s="113"/>
      <c r="J1962" s="113"/>
      <c r="K1962" s="113"/>
    </row>
    <row r="1963" spans="1:11">
      <c r="A1963" s="23"/>
      <c r="B1963" s="25"/>
      <c r="C1963" s="25"/>
      <c r="D1963" s="25"/>
      <c r="E1963" s="25"/>
      <c r="F1963" s="25"/>
      <c r="G1963" s="108"/>
      <c r="H1963" s="113"/>
      <c r="I1963" s="113"/>
      <c r="J1963" s="113"/>
      <c r="K1963" s="113"/>
    </row>
    <row r="1964" spans="1:11">
      <c r="A1964" s="23"/>
      <c r="B1964" s="25"/>
      <c r="C1964" s="25"/>
      <c r="D1964" s="25"/>
      <c r="E1964" s="25"/>
      <c r="F1964" s="25"/>
      <c r="G1964" s="108"/>
      <c r="H1964" s="113"/>
      <c r="I1964" s="113"/>
      <c r="J1964" s="113"/>
      <c r="K1964" s="113"/>
    </row>
    <row r="1965" spans="1:11">
      <c r="A1965" s="23"/>
      <c r="B1965" s="25"/>
      <c r="C1965" s="25"/>
      <c r="D1965" s="25"/>
      <c r="E1965" s="25"/>
      <c r="F1965" s="25"/>
      <c r="G1965" s="108"/>
      <c r="H1965" s="113"/>
      <c r="I1965" s="113"/>
      <c r="J1965" s="113"/>
      <c r="K1965" s="113"/>
    </row>
    <row r="1966" spans="1:11">
      <c r="A1966" s="23"/>
      <c r="B1966" s="25"/>
      <c r="C1966" s="25"/>
      <c r="D1966" s="25"/>
      <c r="E1966" s="25"/>
      <c r="F1966" s="25"/>
      <c r="G1966" s="108"/>
      <c r="H1966" s="113"/>
      <c r="I1966" s="113"/>
      <c r="J1966" s="113"/>
      <c r="K1966" s="113"/>
    </row>
    <row r="1967" spans="1:11">
      <c r="A1967" s="23"/>
      <c r="B1967" s="25"/>
      <c r="C1967" s="25"/>
      <c r="D1967" s="25"/>
      <c r="E1967" s="25"/>
      <c r="F1967" s="25"/>
      <c r="G1967" s="108"/>
      <c r="H1967" s="113"/>
      <c r="I1967" s="113"/>
      <c r="J1967" s="113"/>
      <c r="K1967" s="113"/>
    </row>
    <row r="1968" spans="1:11">
      <c r="A1968" s="23"/>
      <c r="B1968" s="25"/>
      <c r="C1968" s="25"/>
      <c r="D1968" s="25"/>
      <c r="E1968" s="25"/>
      <c r="F1968" s="25"/>
      <c r="G1968" s="108"/>
      <c r="H1968" s="113"/>
      <c r="I1968" s="113"/>
      <c r="J1968" s="113"/>
      <c r="K1968" s="113"/>
    </row>
    <row r="1969" spans="1:11">
      <c r="A1969" s="23"/>
      <c r="B1969" s="25"/>
      <c r="C1969" s="25"/>
      <c r="D1969" s="25"/>
      <c r="E1969" s="25"/>
      <c r="F1969" s="25"/>
      <c r="G1969" s="108"/>
      <c r="H1969" s="113"/>
      <c r="I1969" s="113"/>
      <c r="J1969" s="113"/>
      <c r="K1969" s="113"/>
    </row>
    <row r="1970" spans="1:11">
      <c r="A1970" s="23"/>
      <c r="B1970" s="25"/>
      <c r="C1970" s="25"/>
      <c r="D1970" s="25"/>
      <c r="E1970" s="25"/>
      <c r="F1970" s="25"/>
      <c r="G1970" s="108"/>
      <c r="H1970" s="113"/>
      <c r="I1970" s="113"/>
      <c r="J1970" s="113"/>
      <c r="K1970" s="113"/>
    </row>
    <row r="1971" spans="1:11">
      <c r="A1971" s="23"/>
      <c r="B1971" s="25"/>
      <c r="C1971" s="25"/>
      <c r="D1971" s="25"/>
      <c r="E1971" s="25"/>
      <c r="F1971" s="25"/>
      <c r="G1971" s="108"/>
      <c r="H1971" s="113"/>
      <c r="I1971" s="113"/>
      <c r="J1971" s="113"/>
      <c r="K1971" s="113"/>
    </row>
    <row r="1972" spans="1:11">
      <c r="A1972" s="23"/>
      <c r="B1972" s="25"/>
      <c r="C1972" s="25"/>
      <c r="D1972" s="25"/>
      <c r="E1972" s="25"/>
      <c r="F1972" s="25"/>
      <c r="G1972" s="108"/>
      <c r="H1972" s="113"/>
      <c r="I1972" s="113"/>
      <c r="J1972" s="113"/>
      <c r="K1972" s="113"/>
    </row>
    <row r="1973" spans="1:11">
      <c r="A1973" s="23"/>
      <c r="B1973" s="25"/>
      <c r="C1973" s="25"/>
      <c r="D1973" s="25"/>
      <c r="E1973" s="25"/>
      <c r="F1973" s="25"/>
      <c r="G1973" s="108"/>
      <c r="H1973" s="113"/>
      <c r="I1973" s="113"/>
      <c r="J1973" s="113"/>
      <c r="K1973" s="113"/>
    </row>
    <row r="1974" spans="1:11">
      <c r="A1974" s="23"/>
      <c r="B1974" s="25"/>
      <c r="C1974" s="25"/>
      <c r="D1974" s="25"/>
      <c r="E1974" s="25"/>
      <c r="F1974" s="25"/>
      <c r="G1974" s="108"/>
      <c r="H1974" s="113"/>
      <c r="I1974" s="113"/>
      <c r="J1974" s="113"/>
      <c r="K1974" s="113"/>
    </row>
    <row r="1975" spans="1:11">
      <c r="A1975" s="23"/>
      <c r="B1975" s="25"/>
      <c r="C1975" s="25"/>
      <c r="D1975" s="25"/>
      <c r="E1975" s="25"/>
      <c r="F1975" s="25"/>
      <c r="G1975" s="108"/>
      <c r="H1975" s="113"/>
      <c r="I1975" s="113"/>
      <c r="J1975" s="113"/>
      <c r="K1975" s="113"/>
    </row>
    <row r="1976" spans="1:11">
      <c r="A1976" s="23"/>
      <c r="B1976" s="25"/>
      <c r="C1976" s="25"/>
      <c r="D1976" s="25"/>
      <c r="E1976" s="25"/>
      <c r="F1976" s="25"/>
      <c r="G1976" s="108"/>
      <c r="H1976" s="113"/>
      <c r="I1976" s="113"/>
      <c r="J1976" s="113"/>
      <c r="K1976" s="113"/>
    </row>
    <row r="1977" spans="1:11">
      <c r="A1977" s="23"/>
      <c r="B1977" s="25"/>
      <c r="C1977" s="25"/>
      <c r="D1977" s="25"/>
      <c r="E1977" s="25"/>
      <c r="F1977" s="25"/>
      <c r="G1977" s="108"/>
      <c r="H1977" s="113"/>
      <c r="I1977" s="113"/>
      <c r="J1977" s="113"/>
      <c r="K1977" s="113"/>
    </row>
    <row r="1978" spans="1:11">
      <c r="A1978" s="23"/>
      <c r="B1978" s="25"/>
      <c r="C1978" s="25"/>
      <c r="D1978" s="25"/>
      <c r="E1978" s="25"/>
      <c r="F1978" s="25"/>
      <c r="G1978" s="108"/>
      <c r="H1978" s="113"/>
      <c r="I1978" s="113"/>
      <c r="J1978" s="113"/>
      <c r="K1978" s="113"/>
    </row>
    <row r="1979" spans="1:11">
      <c r="A1979" s="23"/>
      <c r="B1979" s="25"/>
      <c r="C1979" s="25"/>
      <c r="D1979" s="25"/>
      <c r="E1979" s="25"/>
      <c r="F1979" s="25"/>
      <c r="G1979" s="108"/>
      <c r="H1979" s="113"/>
      <c r="I1979" s="113"/>
      <c r="J1979" s="113"/>
      <c r="K1979" s="113"/>
    </row>
    <row r="1980" spans="1:11">
      <c r="A1980" s="23"/>
      <c r="B1980" s="25"/>
      <c r="C1980" s="25"/>
      <c r="D1980" s="25"/>
      <c r="E1980" s="25"/>
      <c r="F1980" s="25"/>
      <c r="G1980" s="108"/>
      <c r="H1980" s="113"/>
      <c r="I1980" s="113"/>
      <c r="J1980" s="113"/>
      <c r="K1980" s="113"/>
    </row>
    <row r="1981" spans="1:11">
      <c r="A1981" s="23"/>
      <c r="B1981" s="25"/>
      <c r="C1981" s="25"/>
      <c r="D1981" s="25"/>
      <c r="E1981" s="25"/>
      <c r="F1981" s="25"/>
      <c r="G1981" s="108"/>
      <c r="H1981" s="113"/>
      <c r="I1981" s="113"/>
      <c r="J1981" s="113"/>
      <c r="K1981" s="113"/>
    </row>
    <row r="1982" spans="1:11">
      <c r="A1982" s="23"/>
      <c r="B1982" s="25"/>
      <c r="C1982" s="25"/>
      <c r="D1982" s="25"/>
      <c r="E1982" s="25"/>
      <c r="F1982" s="25"/>
      <c r="G1982" s="108"/>
      <c r="H1982" s="113"/>
      <c r="I1982" s="113"/>
      <c r="J1982" s="113"/>
      <c r="K1982" s="113"/>
    </row>
    <row r="1983" spans="1:11">
      <c r="A1983" s="23"/>
      <c r="B1983" s="25"/>
      <c r="C1983" s="25"/>
      <c r="D1983" s="25"/>
      <c r="E1983" s="25"/>
      <c r="F1983" s="25"/>
      <c r="G1983" s="108"/>
      <c r="H1983" s="113"/>
      <c r="I1983" s="113"/>
      <c r="J1983" s="113"/>
      <c r="K1983" s="113"/>
    </row>
    <row r="1984" spans="1:11">
      <c r="A1984" s="23"/>
      <c r="B1984" s="25"/>
      <c r="C1984" s="25"/>
      <c r="D1984" s="25"/>
      <c r="E1984" s="25"/>
      <c r="F1984" s="25"/>
      <c r="G1984" s="108"/>
      <c r="H1984" s="113"/>
      <c r="I1984" s="113"/>
      <c r="J1984" s="113"/>
      <c r="K1984" s="113"/>
    </row>
    <row r="1985" spans="1:11">
      <c r="A1985" s="23"/>
      <c r="B1985" s="25"/>
      <c r="C1985" s="25"/>
      <c r="D1985" s="25"/>
      <c r="E1985" s="25"/>
      <c r="F1985" s="25"/>
      <c r="G1985" s="108"/>
      <c r="H1985" s="113"/>
      <c r="I1985" s="113"/>
      <c r="J1985" s="113"/>
      <c r="K1985" s="113"/>
    </row>
    <row r="1986" spans="1:11">
      <c r="A1986" s="23"/>
      <c r="B1986" s="25"/>
      <c r="C1986" s="25"/>
      <c r="D1986" s="25"/>
      <c r="E1986" s="25"/>
      <c r="F1986" s="25"/>
      <c r="G1986" s="108"/>
      <c r="H1986" s="113"/>
      <c r="I1986" s="113"/>
      <c r="J1986" s="113"/>
      <c r="K1986" s="113"/>
    </row>
    <row r="1987" spans="1:11">
      <c r="A1987" s="23"/>
      <c r="B1987" s="25"/>
      <c r="C1987" s="25"/>
      <c r="D1987" s="25"/>
      <c r="E1987" s="25"/>
      <c r="F1987" s="25"/>
      <c r="G1987" s="108"/>
      <c r="H1987" s="113"/>
      <c r="I1987" s="113"/>
      <c r="J1987" s="113"/>
      <c r="K1987" s="113"/>
    </row>
    <row r="1988" spans="1:11">
      <c r="A1988" s="23"/>
      <c r="B1988" s="25"/>
      <c r="C1988" s="25"/>
      <c r="D1988" s="25"/>
      <c r="E1988" s="25"/>
      <c r="F1988" s="25"/>
      <c r="G1988" s="108"/>
      <c r="H1988" s="113"/>
      <c r="I1988" s="113"/>
      <c r="J1988" s="113"/>
      <c r="K1988" s="113"/>
    </row>
    <row r="1989" spans="1:11">
      <c r="A1989" s="23"/>
      <c r="B1989" s="25"/>
      <c r="C1989" s="25"/>
      <c r="D1989" s="25"/>
      <c r="E1989" s="25"/>
      <c r="F1989" s="25"/>
      <c r="G1989" s="108"/>
      <c r="H1989" s="113"/>
      <c r="I1989" s="113"/>
      <c r="J1989" s="113"/>
      <c r="K1989" s="113"/>
    </row>
    <row r="1990" spans="1:11">
      <c r="A1990" s="23"/>
      <c r="B1990" s="25"/>
      <c r="C1990" s="25"/>
      <c r="D1990" s="25"/>
      <c r="E1990" s="25"/>
      <c r="F1990" s="25"/>
      <c r="G1990" s="108"/>
      <c r="H1990" s="113"/>
      <c r="I1990" s="113"/>
      <c r="J1990" s="113"/>
      <c r="K1990" s="113"/>
    </row>
    <row r="1991" spans="1:11">
      <c r="A1991" s="23"/>
      <c r="B1991" s="25"/>
      <c r="C1991" s="25"/>
      <c r="D1991" s="25"/>
      <c r="E1991" s="25"/>
      <c r="F1991" s="25"/>
      <c r="G1991" s="108"/>
      <c r="H1991" s="113"/>
      <c r="I1991" s="113"/>
      <c r="J1991" s="113"/>
      <c r="K1991" s="113"/>
    </row>
    <row r="1992" spans="1:11">
      <c r="A1992" s="23"/>
      <c r="B1992" s="25"/>
      <c r="C1992" s="25"/>
      <c r="D1992" s="25"/>
      <c r="E1992" s="25"/>
      <c r="F1992" s="25"/>
      <c r="G1992" s="108"/>
      <c r="H1992" s="113"/>
      <c r="I1992" s="113"/>
      <c r="J1992" s="113"/>
      <c r="K1992" s="113"/>
    </row>
    <row r="1993" spans="1:11">
      <c r="A1993" s="23"/>
      <c r="B1993" s="25"/>
      <c r="C1993" s="25"/>
      <c r="D1993" s="25"/>
      <c r="E1993" s="25"/>
      <c r="F1993" s="25"/>
      <c r="G1993" s="108"/>
      <c r="H1993" s="113"/>
      <c r="I1993" s="113"/>
      <c r="J1993" s="113"/>
      <c r="K1993" s="113"/>
    </row>
    <row r="1994" spans="1:11">
      <c r="A1994" s="23"/>
      <c r="B1994" s="25"/>
      <c r="C1994" s="25"/>
      <c r="D1994" s="25"/>
      <c r="E1994" s="25"/>
      <c r="F1994" s="25"/>
      <c r="G1994" s="108"/>
      <c r="H1994" s="113"/>
      <c r="I1994" s="113"/>
      <c r="J1994" s="113"/>
      <c r="K1994" s="113"/>
    </row>
    <row r="1995" spans="1:11">
      <c r="A1995" s="23"/>
      <c r="B1995" s="25"/>
      <c r="C1995" s="25"/>
      <c r="D1995" s="25"/>
      <c r="E1995" s="25"/>
      <c r="F1995" s="25"/>
      <c r="G1995" s="108"/>
      <c r="H1995" s="113"/>
      <c r="I1995" s="113"/>
      <c r="J1995" s="113"/>
      <c r="K1995" s="113"/>
    </row>
    <row r="1996" spans="1:11">
      <c r="A1996" s="23"/>
      <c r="B1996" s="25"/>
      <c r="C1996" s="25"/>
      <c r="D1996" s="25"/>
      <c r="E1996" s="25"/>
      <c r="F1996" s="25"/>
      <c r="G1996" s="108"/>
      <c r="H1996" s="113"/>
      <c r="I1996" s="113"/>
      <c r="J1996" s="113"/>
      <c r="K1996" s="113"/>
    </row>
    <row r="1997" spans="1:11">
      <c r="A1997" s="23"/>
      <c r="B1997" s="25"/>
      <c r="C1997" s="25"/>
      <c r="D1997" s="25"/>
      <c r="E1997" s="25"/>
      <c r="F1997" s="25"/>
      <c r="G1997" s="108"/>
      <c r="H1997" s="113"/>
      <c r="I1997" s="113"/>
      <c r="J1997" s="113"/>
      <c r="K1997" s="113"/>
    </row>
    <row r="1998" spans="1:11">
      <c r="A1998" s="23"/>
      <c r="B1998" s="25"/>
      <c r="C1998" s="25"/>
      <c r="D1998" s="25"/>
      <c r="E1998" s="25"/>
      <c r="F1998" s="25"/>
      <c r="G1998" s="108"/>
      <c r="H1998" s="113"/>
      <c r="I1998" s="113"/>
      <c r="J1998" s="113"/>
      <c r="K1998" s="113"/>
    </row>
    <row r="1999" spans="1:11">
      <c r="A1999" s="23"/>
      <c r="B1999" s="25"/>
      <c r="C1999" s="25"/>
      <c r="D1999" s="25"/>
      <c r="E1999" s="25"/>
      <c r="F1999" s="25"/>
      <c r="G1999" s="108"/>
      <c r="H1999" s="113"/>
      <c r="I1999" s="113"/>
      <c r="J1999" s="113"/>
      <c r="K1999" s="113"/>
    </row>
    <row r="2000" spans="1:11">
      <c r="A2000" s="23"/>
      <c r="B2000" s="25"/>
      <c r="C2000" s="25"/>
      <c r="D2000" s="25"/>
      <c r="E2000" s="25"/>
      <c r="F2000" s="25"/>
      <c r="G2000" s="108"/>
      <c r="H2000" s="113"/>
      <c r="I2000" s="113"/>
      <c r="J2000" s="113"/>
      <c r="K2000" s="113"/>
    </row>
    <row r="2001" spans="1:11">
      <c r="A2001" s="23"/>
      <c r="B2001" s="25"/>
      <c r="C2001" s="25"/>
      <c r="D2001" s="25"/>
      <c r="E2001" s="25"/>
      <c r="F2001" s="25"/>
      <c r="G2001" s="108"/>
      <c r="H2001" s="113"/>
      <c r="I2001" s="113"/>
      <c r="J2001" s="113"/>
      <c r="K2001" s="113"/>
    </row>
    <row r="2002" spans="1:11">
      <c r="A2002" s="23"/>
      <c r="B2002" s="25"/>
      <c r="C2002" s="25"/>
      <c r="D2002" s="25"/>
      <c r="E2002" s="25"/>
      <c r="F2002" s="25"/>
      <c r="G2002" s="108"/>
      <c r="H2002" s="113"/>
      <c r="I2002" s="113"/>
      <c r="J2002" s="113"/>
      <c r="K2002" s="113"/>
    </row>
    <row r="2003" spans="1:11">
      <c r="A2003" s="23"/>
      <c r="B2003" s="25"/>
      <c r="C2003" s="25"/>
      <c r="D2003" s="25"/>
      <c r="E2003" s="25"/>
      <c r="F2003" s="25"/>
      <c r="G2003" s="108"/>
      <c r="H2003" s="113"/>
      <c r="I2003" s="113"/>
      <c r="J2003" s="113"/>
      <c r="K2003" s="113"/>
    </row>
    <row r="2004" spans="1:11">
      <c r="A2004" s="23"/>
      <c r="B2004" s="25"/>
      <c r="C2004" s="25"/>
      <c r="D2004" s="25"/>
      <c r="E2004" s="25"/>
      <c r="F2004" s="25"/>
      <c r="G2004" s="108"/>
      <c r="H2004" s="113"/>
      <c r="I2004" s="113"/>
      <c r="J2004" s="113"/>
      <c r="K2004" s="113"/>
    </row>
    <row r="2005" spans="1:11">
      <c r="A2005" s="23"/>
      <c r="B2005" s="25"/>
      <c r="C2005" s="25"/>
      <c r="D2005" s="25"/>
      <c r="E2005" s="25"/>
      <c r="F2005" s="25"/>
      <c r="G2005" s="108"/>
      <c r="H2005" s="113"/>
      <c r="I2005" s="113"/>
      <c r="J2005" s="113"/>
      <c r="K2005" s="113"/>
    </row>
    <row r="2006" spans="1:11">
      <c r="A2006" s="23"/>
      <c r="B2006" s="25"/>
      <c r="C2006" s="25"/>
      <c r="D2006" s="25"/>
      <c r="E2006" s="25"/>
      <c r="F2006" s="25"/>
      <c r="G2006" s="108"/>
      <c r="H2006" s="113"/>
      <c r="I2006" s="113"/>
      <c r="J2006" s="113"/>
      <c r="K2006" s="113"/>
    </row>
    <row r="2007" spans="1:11">
      <c r="A2007" s="23"/>
      <c r="B2007" s="25"/>
      <c r="C2007" s="25"/>
      <c r="D2007" s="25"/>
      <c r="E2007" s="25"/>
      <c r="F2007" s="25"/>
      <c r="G2007" s="108"/>
      <c r="H2007" s="113"/>
      <c r="I2007" s="113"/>
      <c r="J2007" s="113"/>
      <c r="K2007" s="113"/>
    </row>
    <row r="2008" spans="1:11">
      <c r="A2008" s="23"/>
      <c r="B2008" s="25"/>
      <c r="C2008" s="25"/>
      <c r="D2008" s="25"/>
      <c r="E2008" s="25"/>
      <c r="F2008" s="25"/>
      <c r="G2008" s="108"/>
      <c r="H2008" s="113"/>
      <c r="I2008" s="113"/>
      <c r="J2008" s="113"/>
      <c r="K2008" s="113"/>
    </row>
    <row r="2009" spans="1:11">
      <c r="A2009" s="23"/>
      <c r="B2009" s="25"/>
      <c r="C2009" s="25"/>
      <c r="D2009" s="25"/>
      <c r="E2009" s="25"/>
      <c r="F2009" s="25"/>
      <c r="G2009" s="108"/>
      <c r="H2009" s="113"/>
      <c r="I2009" s="113"/>
      <c r="J2009" s="113"/>
      <c r="K2009" s="113"/>
    </row>
    <row r="2010" spans="1:11">
      <c r="A2010" s="23"/>
      <c r="B2010" s="25"/>
      <c r="C2010" s="25"/>
      <c r="D2010" s="25"/>
      <c r="E2010" s="25"/>
      <c r="F2010" s="25"/>
      <c r="G2010" s="108"/>
      <c r="H2010" s="113"/>
      <c r="I2010" s="113"/>
      <c r="J2010" s="113"/>
      <c r="K2010" s="113"/>
    </row>
    <row r="2011" spans="1:11">
      <c r="A2011" s="23"/>
      <c r="B2011" s="25"/>
      <c r="C2011" s="25"/>
      <c r="D2011" s="25"/>
      <c r="E2011" s="25"/>
      <c r="F2011" s="25"/>
      <c r="G2011" s="108"/>
      <c r="H2011" s="113"/>
      <c r="I2011" s="113"/>
      <c r="J2011" s="113"/>
      <c r="K2011" s="113"/>
    </row>
    <row r="2012" spans="1:11">
      <c r="A2012" s="23"/>
      <c r="B2012" s="25"/>
      <c r="C2012" s="25"/>
      <c r="D2012" s="25"/>
      <c r="E2012" s="25"/>
      <c r="F2012" s="25"/>
      <c r="G2012" s="108"/>
      <c r="H2012" s="113"/>
      <c r="I2012" s="113"/>
      <c r="J2012" s="113"/>
      <c r="K2012" s="113"/>
    </row>
    <row r="2013" spans="1:11">
      <c r="A2013" s="23"/>
      <c r="B2013" s="25"/>
      <c r="C2013" s="25"/>
      <c r="D2013" s="25"/>
      <c r="E2013" s="25"/>
      <c r="F2013" s="25"/>
      <c r="G2013" s="108"/>
      <c r="H2013" s="113"/>
      <c r="I2013" s="113"/>
      <c r="J2013" s="113"/>
      <c r="K2013" s="113"/>
    </row>
    <row r="2014" spans="1:11">
      <c r="A2014" s="23"/>
      <c r="B2014" s="25"/>
      <c r="C2014" s="25"/>
      <c r="D2014" s="25"/>
      <c r="E2014" s="25"/>
      <c r="F2014" s="25"/>
      <c r="G2014" s="108"/>
      <c r="H2014" s="113"/>
      <c r="I2014" s="113"/>
      <c r="J2014" s="113"/>
      <c r="K2014" s="113"/>
    </row>
    <row r="2015" spans="1:11">
      <c r="A2015" s="23"/>
      <c r="B2015" s="25"/>
      <c r="C2015" s="25"/>
      <c r="D2015" s="25"/>
      <c r="E2015" s="25"/>
      <c r="F2015" s="25"/>
      <c r="G2015" s="108"/>
      <c r="H2015" s="113"/>
      <c r="I2015" s="113"/>
      <c r="J2015" s="113"/>
      <c r="K2015" s="113"/>
    </row>
    <row r="2016" spans="1:11">
      <c r="A2016" s="23"/>
      <c r="B2016" s="25"/>
      <c r="C2016" s="25"/>
      <c r="D2016" s="25"/>
      <c r="E2016" s="25"/>
      <c r="F2016" s="25"/>
      <c r="G2016" s="108"/>
      <c r="H2016" s="113"/>
      <c r="I2016" s="113"/>
      <c r="J2016" s="113"/>
      <c r="K2016" s="113"/>
    </row>
    <row r="2017" spans="1:11">
      <c r="A2017" s="23"/>
      <c r="B2017" s="25"/>
      <c r="C2017" s="25"/>
      <c r="D2017" s="25"/>
      <c r="E2017" s="25"/>
      <c r="F2017" s="25"/>
      <c r="G2017" s="108"/>
      <c r="H2017" s="113"/>
      <c r="I2017" s="113"/>
      <c r="J2017" s="113"/>
      <c r="K2017" s="113"/>
    </row>
    <row r="2018" spans="1:11">
      <c r="A2018" s="23"/>
      <c r="B2018" s="25"/>
      <c r="C2018" s="25"/>
      <c r="D2018" s="25"/>
      <c r="E2018" s="25"/>
      <c r="F2018" s="25"/>
      <c r="G2018" s="108"/>
      <c r="H2018" s="113"/>
      <c r="I2018" s="113"/>
      <c r="J2018" s="113"/>
      <c r="K2018" s="113"/>
    </row>
    <row r="2019" spans="1:11">
      <c r="A2019" s="23"/>
      <c r="B2019" s="25"/>
      <c r="C2019" s="25"/>
      <c r="D2019" s="25"/>
      <c r="E2019" s="25"/>
      <c r="F2019" s="25"/>
      <c r="G2019" s="108"/>
      <c r="H2019" s="113"/>
      <c r="I2019" s="113"/>
      <c r="J2019" s="113"/>
      <c r="K2019" s="113"/>
    </row>
    <row r="2020" spans="1:11">
      <c r="A2020" s="23"/>
      <c r="B2020" s="25"/>
      <c r="C2020" s="25"/>
      <c r="D2020" s="25"/>
      <c r="E2020" s="25"/>
      <c r="F2020" s="25"/>
      <c r="G2020" s="108"/>
      <c r="H2020" s="113"/>
      <c r="I2020" s="113"/>
      <c r="J2020" s="113"/>
      <c r="K2020" s="113"/>
    </row>
    <row r="2021" spans="1:11">
      <c r="A2021" s="23"/>
      <c r="B2021" s="25"/>
      <c r="C2021" s="25"/>
      <c r="D2021" s="25"/>
      <c r="E2021" s="25"/>
      <c r="F2021" s="25"/>
      <c r="G2021" s="108"/>
      <c r="H2021" s="113"/>
      <c r="I2021" s="113"/>
      <c r="J2021" s="113"/>
      <c r="K2021" s="113"/>
    </row>
    <row r="2022" spans="1:11">
      <c r="A2022" s="23"/>
      <c r="B2022" s="25"/>
      <c r="C2022" s="25"/>
      <c r="D2022" s="25"/>
      <c r="E2022" s="25"/>
      <c r="F2022" s="25"/>
      <c r="G2022" s="108"/>
      <c r="H2022" s="113"/>
      <c r="I2022" s="113"/>
      <c r="J2022" s="113"/>
      <c r="K2022" s="113"/>
    </row>
    <row r="2023" spans="1:11">
      <c r="A2023" s="23"/>
      <c r="B2023" s="25"/>
      <c r="C2023" s="25"/>
      <c r="D2023" s="25"/>
      <c r="E2023" s="25"/>
      <c r="F2023" s="25"/>
      <c r="G2023" s="108"/>
      <c r="H2023" s="113"/>
      <c r="I2023" s="113"/>
      <c r="J2023" s="113"/>
      <c r="K2023" s="113"/>
    </row>
    <row r="2024" spans="1:11">
      <c r="A2024" s="23"/>
      <c r="B2024" s="25"/>
      <c r="C2024" s="25"/>
      <c r="D2024" s="25"/>
      <c r="E2024" s="25"/>
      <c r="F2024" s="25"/>
      <c r="G2024" s="108"/>
      <c r="H2024" s="113"/>
      <c r="I2024" s="113"/>
      <c r="J2024" s="113"/>
      <c r="K2024" s="113"/>
    </row>
    <row r="2025" spans="1:11">
      <c r="A2025" s="23"/>
      <c r="B2025" s="25"/>
      <c r="C2025" s="25"/>
      <c r="D2025" s="25"/>
      <c r="E2025" s="25"/>
      <c r="F2025" s="25"/>
      <c r="G2025" s="108"/>
      <c r="H2025" s="113"/>
      <c r="I2025" s="113"/>
      <c r="J2025" s="113"/>
      <c r="K2025" s="113"/>
    </row>
    <row r="2026" spans="1:11">
      <c r="A2026" s="23"/>
      <c r="B2026" s="25"/>
      <c r="C2026" s="25"/>
      <c r="D2026" s="25"/>
      <c r="E2026" s="25"/>
      <c r="F2026" s="25"/>
      <c r="G2026" s="108"/>
      <c r="H2026" s="113"/>
      <c r="I2026" s="113"/>
      <c r="J2026" s="113"/>
      <c r="K2026" s="113"/>
    </row>
    <row r="2027" spans="1:11">
      <c r="A2027" s="23"/>
      <c r="B2027" s="25"/>
      <c r="C2027" s="25"/>
      <c r="D2027" s="25"/>
      <c r="E2027" s="25"/>
      <c r="F2027" s="25"/>
      <c r="G2027" s="108"/>
      <c r="H2027" s="113"/>
      <c r="I2027" s="113"/>
      <c r="J2027" s="113"/>
      <c r="K2027" s="113"/>
    </row>
    <row r="2028" spans="1:11">
      <c r="A2028" s="23"/>
      <c r="B2028" s="25"/>
      <c r="C2028" s="25"/>
      <c r="D2028" s="25"/>
      <c r="E2028" s="25"/>
      <c r="F2028" s="25"/>
      <c r="G2028" s="108"/>
      <c r="H2028" s="113"/>
      <c r="I2028" s="113"/>
      <c r="J2028" s="113"/>
      <c r="K2028" s="113"/>
    </row>
    <row r="2029" spans="1:11">
      <c r="A2029" s="23"/>
      <c r="B2029" s="25"/>
      <c r="C2029" s="25"/>
      <c r="D2029" s="25"/>
      <c r="E2029" s="25"/>
      <c r="F2029" s="25"/>
      <c r="G2029" s="108"/>
      <c r="H2029" s="113"/>
      <c r="I2029" s="113"/>
      <c r="J2029" s="113"/>
      <c r="K2029" s="113"/>
    </row>
    <row r="2030" spans="1:11">
      <c r="A2030" s="23"/>
      <c r="B2030" s="25"/>
      <c r="C2030" s="25"/>
      <c r="D2030" s="25"/>
      <c r="E2030" s="25"/>
      <c r="F2030" s="25"/>
      <c r="G2030" s="108"/>
      <c r="H2030" s="113"/>
      <c r="I2030" s="113"/>
      <c r="J2030" s="113"/>
      <c r="K2030" s="113"/>
    </row>
    <row r="2031" spans="1:11">
      <c r="A2031" s="23"/>
      <c r="B2031" s="25"/>
      <c r="C2031" s="25"/>
      <c r="D2031" s="25"/>
      <c r="E2031" s="25"/>
      <c r="F2031" s="25"/>
      <c r="G2031" s="108"/>
      <c r="H2031" s="113"/>
      <c r="I2031" s="113"/>
      <c r="J2031" s="113"/>
      <c r="K2031" s="113"/>
    </row>
    <row r="2032" spans="1:11">
      <c r="A2032" s="23"/>
      <c r="B2032" s="25"/>
      <c r="C2032" s="25"/>
      <c r="D2032" s="25"/>
      <c r="E2032" s="25"/>
      <c r="F2032" s="25"/>
      <c r="G2032" s="108"/>
      <c r="H2032" s="113"/>
      <c r="I2032" s="113"/>
      <c r="J2032" s="113"/>
      <c r="K2032" s="113"/>
    </row>
    <row r="2033" spans="1:11">
      <c r="A2033" s="23"/>
      <c r="B2033" s="25"/>
      <c r="C2033" s="25"/>
      <c r="D2033" s="25"/>
      <c r="E2033" s="25"/>
      <c r="F2033" s="25"/>
      <c r="G2033" s="108"/>
      <c r="H2033" s="113"/>
      <c r="I2033" s="113"/>
      <c r="J2033" s="113"/>
      <c r="K2033" s="113"/>
    </row>
    <row r="2034" spans="1:11">
      <c r="A2034" s="23"/>
      <c r="B2034" s="25"/>
      <c r="C2034" s="25"/>
      <c r="D2034" s="25"/>
      <c r="E2034" s="25"/>
      <c r="F2034" s="25"/>
      <c r="G2034" s="108"/>
      <c r="H2034" s="113"/>
      <c r="I2034" s="113"/>
      <c r="J2034" s="113"/>
      <c r="K2034" s="113"/>
    </row>
    <row r="2035" spans="1:11">
      <c r="A2035" s="23"/>
      <c r="B2035" s="25"/>
      <c r="C2035" s="25"/>
      <c r="D2035" s="25"/>
      <c r="E2035" s="25"/>
      <c r="F2035" s="25"/>
      <c r="G2035" s="108"/>
      <c r="H2035" s="113"/>
      <c r="I2035" s="113"/>
      <c r="J2035" s="113"/>
      <c r="K2035" s="113"/>
    </row>
    <row r="2036" spans="1:11">
      <c r="A2036" s="23"/>
      <c r="B2036" s="25"/>
      <c r="C2036" s="25"/>
      <c r="D2036" s="25"/>
      <c r="E2036" s="25"/>
      <c r="F2036" s="25"/>
      <c r="G2036" s="108"/>
      <c r="H2036" s="113"/>
      <c r="I2036" s="113"/>
      <c r="J2036" s="113"/>
      <c r="K2036" s="113"/>
    </row>
    <row r="2037" spans="1:11">
      <c r="A2037" s="23"/>
      <c r="B2037" s="25"/>
      <c r="C2037" s="25"/>
      <c r="D2037" s="25"/>
      <c r="E2037" s="25"/>
      <c r="F2037" s="25"/>
      <c r="G2037" s="108"/>
      <c r="H2037" s="113"/>
      <c r="I2037" s="113"/>
      <c r="J2037" s="113"/>
      <c r="K2037" s="113"/>
    </row>
    <row r="2038" spans="1:11">
      <c r="A2038" s="23"/>
      <c r="B2038" s="25"/>
      <c r="C2038" s="25"/>
      <c r="D2038" s="25"/>
      <c r="E2038" s="25"/>
      <c r="F2038" s="25"/>
      <c r="G2038" s="108"/>
      <c r="H2038" s="113"/>
      <c r="I2038" s="113"/>
      <c r="J2038" s="113"/>
      <c r="K2038" s="113"/>
    </row>
    <row r="2039" spans="1:11">
      <c r="A2039" s="23"/>
      <c r="B2039" s="25"/>
      <c r="C2039" s="25"/>
      <c r="D2039" s="25"/>
      <c r="E2039" s="25"/>
      <c r="F2039" s="25"/>
      <c r="G2039" s="108"/>
      <c r="H2039" s="113"/>
      <c r="I2039" s="113"/>
      <c r="J2039" s="113"/>
      <c r="K2039" s="113"/>
    </row>
    <row r="2040" spans="1:11">
      <c r="A2040" s="23"/>
      <c r="B2040" s="25"/>
      <c r="C2040" s="25"/>
      <c r="D2040" s="25"/>
      <c r="E2040" s="25"/>
      <c r="F2040" s="25"/>
      <c r="G2040" s="108"/>
      <c r="H2040" s="113"/>
      <c r="I2040" s="113"/>
      <c r="J2040" s="113"/>
      <c r="K2040" s="113"/>
    </row>
    <row r="2041" spans="1:11">
      <c r="A2041" s="23"/>
      <c r="B2041" s="25"/>
      <c r="C2041" s="25"/>
      <c r="D2041" s="25"/>
      <c r="E2041" s="25"/>
      <c r="F2041" s="25"/>
      <c r="G2041" s="108"/>
      <c r="H2041" s="113"/>
      <c r="I2041" s="113"/>
      <c r="J2041" s="113"/>
      <c r="K2041" s="113"/>
    </row>
    <row r="2042" spans="1:11">
      <c r="A2042" s="23"/>
      <c r="B2042" s="25"/>
      <c r="C2042" s="25"/>
      <c r="D2042" s="25"/>
      <c r="E2042" s="25"/>
      <c r="F2042" s="25"/>
      <c r="G2042" s="108"/>
      <c r="H2042" s="113"/>
      <c r="I2042" s="113"/>
      <c r="J2042" s="113"/>
      <c r="K2042" s="113"/>
    </row>
    <row r="2043" spans="1:11">
      <c r="A2043" s="23"/>
      <c r="B2043" s="25"/>
      <c r="C2043" s="25"/>
      <c r="D2043" s="25"/>
      <c r="E2043" s="25"/>
      <c r="F2043" s="25"/>
      <c r="G2043" s="108"/>
      <c r="H2043" s="113"/>
      <c r="I2043" s="113"/>
      <c r="J2043" s="113"/>
      <c r="K2043" s="113"/>
    </row>
    <row r="2044" spans="1:11">
      <c r="A2044" s="23"/>
      <c r="B2044" s="25"/>
      <c r="C2044" s="25"/>
      <c r="D2044" s="25"/>
      <c r="E2044" s="25"/>
      <c r="F2044" s="25"/>
      <c r="G2044" s="108"/>
      <c r="H2044" s="113"/>
      <c r="I2044" s="113"/>
      <c r="J2044" s="113"/>
      <c r="K2044" s="113"/>
    </row>
    <row r="2045" spans="1:11">
      <c r="A2045" s="23"/>
      <c r="B2045" s="25"/>
      <c r="C2045" s="25"/>
      <c r="D2045" s="25"/>
      <c r="E2045" s="25"/>
      <c r="F2045" s="25"/>
      <c r="G2045" s="108"/>
      <c r="H2045" s="113"/>
      <c r="I2045" s="113"/>
      <c r="J2045" s="113"/>
      <c r="K2045" s="113"/>
    </row>
    <row r="2046" spans="1:11">
      <c r="A2046" s="23"/>
      <c r="B2046" s="25"/>
      <c r="C2046" s="25"/>
      <c r="D2046" s="25"/>
      <c r="E2046" s="25"/>
      <c r="F2046" s="25"/>
      <c r="G2046" s="108"/>
      <c r="H2046" s="113"/>
      <c r="I2046" s="113"/>
      <c r="J2046" s="113"/>
      <c r="K2046" s="113"/>
    </row>
    <row r="2047" spans="1:11">
      <c r="A2047" s="23"/>
      <c r="B2047" s="25"/>
      <c r="C2047" s="25"/>
      <c r="D2047" s="25"/>
      <c r="E2047" s="25"/>
      <c r="F2047" s="25"/>
      <c r="G2047" s="108"/>
      <c r="H2047" s="113"/>
      <c r="I2047" s="113"/>
      <c r="J2047" s="113"/>
      <c r="K2047" s="113"/>
    </row>
    <row r="2048" spans="1:11">
      <c r="A2048" s="23"/>
      <c r="B2048" s="25"/>
      <c r="C2048" s="25"/>
      <c r="D2048" s="25"/>
      <c r="E2048" s="25"/>
      <c r="F2048" s="25"/>
      <c r="G2048" s="108"/>
      <c r="H2048" s="113"/>
      <c r="I2048" s="113"/>
      <c r="J2048" s="113"/>
      <c r="K2048" s="113"/>
    </row>
    <row r="2049" spans="1:11">
      <c r="A2049" s="23"/>
      <c r="B2049" s="25"/>
      <c r="C2049" s="25"/>
      <c r="D2049" s="25"/>
      <c r="E2049" s="25"/>
      <c r="F2049" s="25"/>
      <c r="G2049" s="108"/>
      <c r="H2049" s="113"/>
      <c r="I2049" s="113"/>
      <c r="J2049" s="113"/>
      <c r="K2049" s="113"/>
    </row>
    <row r="2050" spans="1:11">
      <c r="A2050" s="23"/>
      <c r="B2050" s="25"/>
      <c r="C2050" s="25"/>
      <c r="D2050" s="25"/>
      <c r="E2050" s="25"/>
      <c r="F2050" s="25"/>
      <c r="G2050" s="108"/>
      <c r="H2050" s="113"/>
      <c r="I2050" s="113"/>
      <c r="J2050" s="113"/>
      <c r="K2050" s="113"/>
    </row>
    <row r="2051" spans="1:11">
      <c r="A2051" s="23"/>
      <c r="B2051" s="25"/>
      <c r="C2051" s="25"/>
      <c r="D2051" s="25"/>
      <c r="E2051" s="25"/>
      <c r="F2051" s="25"/>
      <c r="G2051" s="108"/>
      <c r="H2051" s="113"/>
      <c r="I2051" s="113"/>
      <c r="J2051" s="113"/>
      <c r="K2051" s="113"/>
    </row>
    <row r="2052" spans="1:11">
      <c r="A2052" s="23"/>
      <c r="B2052" s="25"/>
      <c r="C2052" s="25"/>
      <c r="D2052" s="25"/>
      <c r="E2052" s="25"/>
      <c r="F2052" s="25"/>
      <c r="G2052" s="108"/>
      <c r="H2052" s="113"/>
      <c r="I2052" s="113"/>
      <c r="J2052" s="113"/>
      <c r="K2052" s="113"/>
    </row>
    <row r="2053" spans="1:11">
      <c r="A2053" s="23"/>
      <c r="B2053" s="25"/>
      <c r="C2053" s="25"/>
      <c r="D2053" s="25"/>
      <c r="E2053" s="25"/>
      <c r="F2053" s="25"/>
      <c r="G2053" s="108"/>
      <c r="H2053" s="113"/>
      <c r="I2053" s="113"/>
      <c r="J2053" s="113"/>
      <c r="K2053" s="113"/>
    </row>
    <row r="2054" spans="1:11">
      <c r="A2054" s="23"/>
      <c r="B2054" s="25"/>
      <c r="C2054" s="25"/>
      <c r="D2054" s="25"/>
      <c r="E2054" s="25"/>
      <c r="F2054" s="25"/>
      <c r="G2054" s="108"/>
      <c r="H2054" s="113"/>
      <c r="I2054" s="113"/>
      <c r="J2054" s="113"/>
      <c r="K2054" s="113"/>
    </row>
    <row r="2055" spans="1:11">
      <c r="A2055" s="23"/>
      <c r="B2055" s="25"/>
      <c r="C2055" s="25"/>
      <c r="D2055" s="25"/>
      <c r="E2055" s="25"/>
      <c r="F2055" s="25"/>
      <c r="G2055" s="108"/>
      <c r="H2055" s="113"/>
      <c r="I2055" s="113"/>
      <c r="J2055" s="113"/>
      <c r="K2055" s="113"/>
    </row>
    <row r="2056" spans="1:11">
      <c r="A2056" s="23"/>
      <c r="B2056" s="25"/>
      <c r="C2056" s="25"/>
      <c r="D2056" s="25"/>
      <c r="E2056" s="25"/>
      <c r="F2056" s="25"/>
      <c r="G2056" s="108"/>
      <c r="H2056" s="113"/>
      <c r="I2056" s="113"/>
      <c r="J2056" s="113"/>
      <c r="K2056" s="113"/>
    </row>
    <row r="2057" spans="1:11">
      <c r="A2057" s="23"/>
      <c r="B2057" s="25"/>
      <c r="C2057" s="25"/>
      <c r="D2057" s="25"/>
      <c r="E2057" s="25"/>
      <c r="F2057" s="25"/>
      <c r="G2057" s="108"/>
      <c r="H2057" s="113"/>
      <c r="I2057" s="113"/>
      <c r="J2057" s="113"/>
      <c r="K2057" s="113"/>
    </row>
    <row r="2058" spans="1:11">
      <c r="A2058" s="23"/>
      <c r="B2058" s="25"/>
      <c r="C2058" s="25"/>
      <c r="D2058" s="25"/>
      <c r="E2058" s="25"/>
      <c r="F2058" s="25"/>
      <c r="G2058" s="108"/>
      <c r="H2058" s="113"/>
      <c r="I2058" s="113"/>
      <c r="J2058" s="113"/>
      <c r="K2058" s="113"/>
    </row>
    <row r="2059" spans="1:11">
      <c r="A2059" s="23"/>
      <c r="B2059" s="25"/>
      <c r="C2059" s="25"/>
      <c r="D2059" s="25"/>
      <c r="E2059" s="25"/>
      <c r="F2059" s="25"/>
      <c r="G2059" s="108"/>
      <c r="H2059" s="113"/>
      <c r="I2059" s="113"/>
      <c r="J2059" s="113"/>
      <c r="K2059" s="113"/>
    </row>
    <row r="2060" spans="1:11">
      <c r="A2060" s="23"/>
      <c r="B2060" s="25"/>
      <c r="C2060" s="25"/>
      <c r="D2060" s="25"/>
      <c r="E2060" s="25"/>
      <c r="F2060" s="25"/>
      <c r="G2060" s="108"/>
      <c r="H2060" s="113"/>
      <c r="I2060" s="113"/>
      <c r="J2060" s="113"/>
      <c r="K2060" s="113"/>
    </row>
    <row r="2061" spans="1:11">
      <c r="A2061" s="23"/>
      <c r="B2061" s="25"/>
      <c r="C2061" s="25"/>
      <c r="D2061" s="25"/>
      <c r="E2061" s="25"/>
      <c r="F2061" s="25"/>
      <c r="G2061" s="108"/>
      <c r="H2061" s="113"/>
      <c r="I2061" s="113"/>
      <c r="J2061" s="113"/>
      <c r="K2061" s="113"/>
    </row>
    <row r="2062" spans="1:11">
      <c r="A2062" s="23"/>
      <c r="B2062" s="25"/>
      <c r="C2062" s="25"/>
      <c r="D2062" s="25"/>
      <c r="E2062" s="25"/>
      <c r="F2062" s="25"/>
      <c r="G2062" s="108"/>
      <c r="H2062" s="113"/>
      <c r="I2062" s="113"/>
      <c r="J2062" s="113"/>
      <c r="K2062" s="113"/>
    </row>
    <row r="2063" spans="1:11">
      <c r="A2063" s="23"/>
      <c r="B2063" s="25"/>
      <c r="C2063" s="25"/>
      <c r="D2063" s="25"/>
      <c r="E2063" s="25"/>
      <c r="F2063" s="25"/>
      <c r="G2063" s="108"/>
      <c r="H2063" s="113"/>
      <c r="I2063" s="113"/>
      <c r="J2063" s="113"/>
      <c r="K2063" s="113"/>
    </row>
    <row r="2064" spans="1:11">
      <c r="A2064" s="23"/>
      <c r="B2064" s="25"/>
      <c r="C2064" s="25"/>
      <c r="D2064" s="25"/>
      <c r="E2064" s="25"/>
      <c r="F2064" s="25"/>
      <c r="G2064" s="108"/>
      <c r="H2064" s="113"/>
      <c r="I2064" s="113"/>
      <c r="J2064" s="113"/>
      <c r="K2064" s="113"/>
    </row>
    <row r="2065" spans="1:11">
      <c r="A2065" s="23"/>
      <c r="B2065" s="25"/>
      <c r="C2065" s="25"/>
      <c r="D2065" s="25"/>
      <c r="E2065" s="25"/>
      <c r="F2065" s="25"/>
      <c r="G2065" s="108"/>
      <c r="H2065" s="113"/>
      <c r="I2065" s="113"/>
      <c r="J2065" s="113"/>
      <c r="K2065" s="113"/>
    </row>
    <row r="2066" spans="1:11">
      <c r="A2066" s="23"/>
      <c r="B2066" s="25"/>
      <c r="C2066" s="25"/>
      <c r="D2066" s="25"/>
      <c r="E2066" s="25"/>
      <c r="F2066" s="25"/>
      <c r="G2066" s="108"/>
      <c r="H2066" s="113"/>
      <c r="I2066" s="113"/>
      <c r="J2066" s="113"/>
      <c r="K2066" s="113"/>
    </row>
    <row r="2067" spans="1:11">
      <c r="A2067" s="23"/>
      <c r="B2067" s="25"/>
      <c r="C2067" s="25"/>
      <c r="D2067" s="25"/>
      <c r="E2067" s="25"/>
      <c r="F2067" s="25"/>
      <c r="G2067" s="108"/>
      <c r="H2067" s="113"/>
      <c r="I2067" s="113"/>
      <c r="J2067" s="113"/>
      <c r="K2067" s="113"/>
    </row>
    <row r="2068" spans="1:11">
      <c r="A2068" s="23"/>
      <c r="B2068" s="25"/>
      <c r="C2068" s="25"/>
      <c r="D2068" s="25"/>
      <c r="E2068" s="25"/>
      <c r="F2068" s="25"/>
      <c r="G2068" s="108"/>
      <c r="H2068" s="113"/>
      <c r="I2068" s="113"/>
      <c r="J2068" s="113"/>
      <c r="K2068" s="113"/>
    </row>
    <row r="2069" spans="1:11">
      <c r="A2069" s="23"/>
      <c r="B2069" s="25"/>
      <c r="C2069" s="25"/>
      <c r="D2069" s="25"/>
      <c r="E2069" s="25"/>
      <c r="F2069" s="25"/>
      <c r="G2069" s="108"/>
      <c r="H2069" s="113"/>
      <c r="I2069" s="113"/>
      <c r="J2069" s="113"/>
      <c r="K2069" s="113"/>
    </row>
    <row r="2070" spans="1:11">
      <c r="A2070" s="23"/>
      <c r="B2070" s="25"/>
      <c r="C2070" s="25"/>
      <c r="D2070" s="25"/>
      <c r="E2070" s="25"/>
      <c r="F2070" s="25"/>
      <c r="G2070" s="108"/>
      <c r="H2070" s="113"/>
      <c r="I2070" s="113"/>
      <c r="J2070" s="113"/>
      <c r="K2070" s="113"/>
    </row>
    <row r="2071" spans="1:11">
      <c r="A2071" s="23"/>
      <c r="B2071" s="25"/>
      <c r="C2071" s="25"/>
      <c r="D2071" s="25"/>
      <c r="E2071" s="25"/>
      <c r="F2071" s="25"/>
      <c r="G2071" s="108"/>
      <c r="H2071" s="113"/>
      <c r="I2071" s="113"/>
      <c r="J2071" s="113"/>
      <c r="K2071" s="113"/>
    </row>
    <row r="2072" spans="1:11">
      <c r="A2072" s="23"/>
      <c r="B2072" s="25"/>
      <c r="C2072" s="25"/>
      <c r="D2072" s="25"/>
      <c r="E2072" s="25"/>
      <c r="F2072" s="25"/>
      <c r="G2072" s="108"/>
      <c r="H2072" s="113"/>
      <c r="I2072" s="113"/>
      <c r="J2072" s="113"/>
      <c r="K2072" s="113"/>
    </row>
    <row r="2073" spans="1:11">
      <c r="A2073" s="23"/>
      <c r="B2073" s="25"/>
      <c r="C2073" s="25"/>
      <c r="D2073" s="25"/>
      <c r="E2073" s="25"/>
      <c r="F2073" s="25"/>
      <c r="G2073" s="108"/>
      <c r="H2073" s="113"/>
      <c r="I2073" s="113"/>
      <c r="J2073" s="113"/>
      <c r="K2073" s="113"/>
    </row>
    <row r="2074" spans="1:11">
      <c r="A2074" s="23"/>
      <c r="B2074" s="25"/>
      <c r="C2074" s="25"/>
      <c r="D2074" s="25"/>
      <c r="E2074" s="25"/>
      <c r="F2074" s="25"/>
      <c r="G2074" s="108"/>
      <c r="H2074" s="113"/>
      <c r="I2074" s="113"/>
      <c r="J2074" s="113"/>
      <c r="K2074" s="113"/>
    </row>
    <row r="2075" spans="1:11">
      <c r="A2075" s="23"/>
      <c r="B2075" s="25"/>
      <c r="C2075" s="25"/>
      <c r="D2075" s="25"/>
      <c r="E2075" s="25"/>
      <c r="F2075" s="25"/>
      <c r="G2075" s="108"/>
      <c r="H2075" s="113"/>
      <c r="I2075" s="113"/>
      <c r="J2075" s="113"/>
      <c r="K2075" s="113"/>
    </row>
    <row r="2076" spans="1:11">
      <c r="A2076" s="23"/>
      <c r="B2076" s="25"/>
      <c r="C2076" s="25"/>
      <c r="D2076" s="25"/>
      <c r="E2076" s="25"/>
      <c r="F2076" s="25"/>
      <c r="G2076" s="108"/>
      <c r="H2076" s="113"/>
      <c r="I2076" s="113"/>
      <c r="J2076" s="113"/>
      <c r="K2076" s="113"/>
    </row>
    <row r="2077" spans="1:11">
      <c r="A2077" s="23"/>
      <c r="B2077" s="25"/>
      <c r="C2077" s="25"/>
      <c r="D2077" s="25"/>
      <c r="E2077" s="25"/>
      <c r="F2077" s="25"/>
      <c r="G2077" s="108"/>
      <c r="H2077" s="113"/>
      <c r="I2077" s="113"/>
      <c r="J2077" s="113"/>
      <c r="K2077" s="113"/>
    </row>
    <row r="2078" spans="1:11">
      <c r="A2078" s="23"/>
      <c r="B2078" s="25"/>
      <c r="C2078" s="25"/>
      <c r="D2078" s="25"/>
      <c r="E2078" s="25"/>
      <c r="F2078" s="25"/>
      <c r="G2078" s="108"/>
      <c r="H2078" s="113"/>
      <c r="I2078" s="113"/>
      <c r="J2078" s="113"/>
      <c r="K2078" s="113"/>
    </row>
    <row r="2079" spans="1:11">
      <c r="A2079" s="23"/>
      <c r="B2079" s="25"/>
      <c r="C2079" s="25"/>
      <c r="D2079" s="25"/>
      <c r="E2079" s="25"/>
      <c r="F2079" s="25"/>
      <c r="G2079" s="108"/>
      <c r="H2079" s="113"/>
      <c r="I2079" s="113"/>
      <c r="J2079" s="113"/>
      <c r="K2079" s="113"/>
    </row>
    <row r="2080" spans="1:11">
      <c r="A2080" s="23"/>
      <c r="B2080" s="25"/>
      <c r="C2080" s="25"/>
      <c r="D2080" s="25"/>
      <c r="E2080" s="25"/>
      <c r="F2080" s="25"/>
      <c r="G2080" s="108"/>
      <c r="H2080" s="113"/>
      <c r="I2080" s="113"/>
      <c r="J2080" s="113"/>
      <c r="K2080" s="113"/>
    </row>
    <row r="2081" spans="1:11">
      <c r="A2081" s="23"/>
      <c r="B2081" s="25"/>
      <c r="C2081" s="25"/>
      <c r="D2081" s="25"/>
      <c r="E2081" s="25"/>
      <c r="F2081" s="25"/>
      <c r="G2081" s="108"/>
      <c r="H2081" s="113"/>
      <c r="I2081" s="113"/>
      <c r="J2081" s="113"/>
      <c r="K2081" s="113"/>
    </row>
    <row r="2082" spans="1:11">
      <c r="A2082" s="23"/>
      <c r="B2082" s="25"/>
      <c r="C2082" s="25"/>
      <c r="D2082" s="25"/>
      <c r="E2082" s="25"/>
      <c r="F2082" s="25"/>
      <c r="G2082" s="108"/>
      <c r="H2082" s="113"/>
      <c r="I2082" s="113"/>
      <c r="J2082" s="113"/>
      <c r="K2082" s="113"/>
    </row>
    <row r="2083" spans="1:11">
      <c r="A2083" s="23"/>
      <c r="B2083" s="25"/>
      <c r="C2083" s="25"/>
      <c r="D2083" s="25"/>
      <c r="E2083" s="25"/>
      <c r="F2083" s="25"/>
      <c r="G2083" s="108"/>
      <c r="H2083" s="113"/>
      <c r="I2083" s="113"/>
      <c r="J2083" s="113"/>
      <c r="K2083" s="113"/>
    </row>
    <row r="2084" spans="1:11">
      <c r="A2084" s="23"/>
      <c r="B2084" s="25"/>
      <c r="C2084" s="25"/>
      <c r="D2084" s="25"/>
      <c r="E2084" s="25"/>
      <c r="F2084" s="25"/>
      <c r="G2084" s="108"/>
      <c r="H2084" s="113"/>
      <c r="I2084" s="113"/>
      <c r="J2084" s="113"/>
      <c r="K2084" s="113"/>
    </row>
    <row r="2085" spans="1:11">
      <c r="A2085" s="23"/>
      <c r="B2085" s="25"/>
      <c r="C2085" s="25"/>
      <c r="D2085" s="25"/>
      <c r="E2085" s="25"/>
      <c r="F2085" s="25"/>
      <c r="G2085" s="108"/>
      <c r="H2085" s="113"/>
      <c r="I2085" s="113"/>
      <c r="J2085" s="113"/>
      <c r="K2085" s="113"/>
    </row>
    <row r="2086" spans="1:11">
      <c r="A2086" s="23"/>
      <c r="B2086" s="25"/>
      <c r="C2086" s="25"/>
      <c r="D2086" s="25"/>
      <c r="E2086" s="25"/>
      <c r="F2086" s="25"/>
      <c r="G2086" s="108"/>
      <c r="H2086" s="113"/>
      <c r="I2086" s="113"/>
      <c r="J2086" s="113"/>
      <c r="K2086" s="113"/>
    </row>
    <row r="2087" spans="1:11">
      <c r="A2087" s="23"/>
      <c r="B2087" s="25"/>
      <c r="C2087" s="25"/>
      <c r="D2087" s="25"/>
      <c r="E2087" s="25"/>
      <c r="F2087" s="25"/>
      <c r="G2087" s="108"/>
      <c r="H2087" s="113"/>
      <c r="I2087" s="113"/>
      <c r="J2087" s="113"/>
      <c r="K2087" s="113"/>
    </row>
    <row r="2088" spans="1:11">
      <c r="A2088" s="23"/>
      <c r="B2088" s="25"/>
      <c r="C2088" s="25"/>
      <c r="D2088" s="25"/>
      <c r="E2088" s="25"/>
      <c r="F2088" s="25"/>
      <c r="G2088" s="108"/>
      <c r="H2088" s="113"/>
      <c r="I2088" s="113"/>
      <c r="J2088" s="113"/>
      <c r="K2088" s="113"/>
    </row>
    <row r="2089" spans="1:11">
      <c r="A2089" s="23"/>
      <c r="B2089" s="25"/>
      <c r="C2089" s="25"/>
      <c r="D2089" s="25"/>
      <c r="E2089" s="25"/>
      <c r="F2089" s="25"/>
      <c r="G2089" s="108"/>
      <c r="H2089" s="113"/>
      <c r="I2089" s="113"/>
      <c r="J2089" s="113"/>
      <c r="K2089" s="113"/>
    </row>
    <row r="2090" spans="1:11">
      <c r="A2090" s="23"/>
      <c r="B2090" s="25"/>
      <c r="C2090" s="25"/>
      <c r="D2090" s="25"/>
      <c r="E2090" s="25"/>
      <c r="F2090" s="25"/>
      <c r="G2090" s="108"/>
      <c r="H2090" s="113"/>
      <c r="I2090" s="113"/>
      <c r="J2090" s="113"/>
      <c r="K2090" s="113"/>
    </row>
    <row r="2091" spans="1:11">
      <c r="A2091" s="23"/>
      <c r="B2091" s="25"/>
      <c r="C2091" s="25"/>
      <c r="D2091" s="25"/>
      <c r="E2091" s="25"/>
      <c r="F2091" s="25"/>
      <c r="G2091" s="108"/>
      <c r="H2091" s="113"/>
      <c r="I2091" s="113"/>
      <c r="J2091" s="113"/>
      <c r="K2091" s="113"/>
    </row>
    <row r="2092" spans="1:11">
      <c r="A2092" s="23"/>
      <c r="B2092" s="25"/>
      <c r="C2092" s="25"/>
      <c r="D2092" s="25"/>
      <c r="E2092" s="25"/>
      <c r="F2092" s="25"/>
      <c r="G2092" s="108"/>
      <c r="H2092" s="113"/>
      <c r="I2092" s="113"/>
      <c r="J2092" s="113"/>
      <c r="K2092" s="113"/>
    </row>
    <row r="2093" spans="1:11">
      <c r="A2093" s="23"/>
      <c r="B2093" s="25"/>
      <c r="C2093" s="25"/>
      <c r="D2093" s="25"/>
      <c r="E2093" s="25"/>
      <c r="F2093" s="25"/>
      <c r="G2093" s="108"/>
      <c r="H2093" s="113"/>
      <c r="I2093" s="113"/>
      <c r="J2093" s="113"/>
      <c r="K2093" s="113"/>
    </row>
    <row r="2094" spans="1:11">
      <c r="A2094" s="23"/>
      <c r="B2094" s="25"/>
      <c r="C2094" s="25"/>
      <c r="D2094" s="25"/>
      <c r="E2094" s="25"/>
      <c r="F2094" s="25"/>
      <c r="G2094" s="108"/>
      <c r="H2094" s="113"/>
      <c r="I2094" s="113"/>
      <c r="J2094" s="113"/>
      <c r="K2094" s="113"/>
    </row>
    <row r="2095" spans="1:11">
      <c r="A2095" s="23"/>
      <c r="B2095" s="25"/>
      <c r="C2095" s="25"/>
      <c r="D2095" s="25"/>
      <c r="E2095" s="25"/>
      <c r="F2095" s="25"/>
      <c r="G2095" s="108"/>
      <c r="H2095" s="113"/>
      <c r="I2095" s="113"/>
      <c r="J2095" s="113"/>
      <c r="K2095" s="113"/>
    </row>
    <row r="2096" spans="1:11">
      <c r="A2096" s="23"/>
      <c r="B2096" s="25"/>
      <c r="C2096" s="25"/>
      <c r="D2096" s="25"/>
      <c r="E2096" s="25"/>
      <c r="F2096" s="25"/>
      <c r="G2096" s="108"/>
      <c r="H2096" s="113"/>
      <c r="I2096" s="113"/>
      <c r="J2096" s="113"/>
      <c r="K2096" s="113"/>
    </row>
    <row r="2097" spans="1:11">
      <c r="A2097" s="23"/>
      <c r="B2097" s="25"/>
      <c r="C2097" s="25"/>
      <c r="D2097" s="25"/>
      <c r="E2097" s="25"/>
      <c r="F2097" s="25"/>
      <c r="G2097" s="108"/>
      <c r="H2097" s="113"/>
      <c r="I2097" s="113"/>
      <c r="J2097" s="113"/>
      <c r="K2097" s="113"/>
    </row>
    <row r="2098" spans="1:11">
      <c r="A2098" s="23"/>
      <c r="B2098" s="25"/>
      <c r="C2098" s="25"/>
      <c r="D2098" s="25"/>
      <c r="E2098" s="25"/>
      <c r="F2098" s="25"/>
      <c r="G2098" s="108"/>
      <c r="H2098" s="113"/>
      <c r="I2098" s="113"/>
      <c r="J2098" s="113"/>
      <c r="K2098" s="113"/>
    </row>
    <row r="2099" spans="1:11">
      <c r="A2099" s="23"/>
      <c r="B2099" s="25"/>
      <c r="C2099" s="25"/>
      <c r="D2099" s="25"/>
      <c r="E2099" s="25"/>
      <c r="F2099" s="25"/>
      <c r="G2099" s="108"/>
      <c r="H2099" s="113"/>
      <c r="I2099" s="113"/>
      <c r="J2099" s="113"/>
      <c r="K2099" s="113"/>
    </row>
    <row r="2100" spans="1:11">
      <c r="A2100" s="23"/>
      <c r="B2100" s="25"/>
      <c r="C2100" s="25"/>
      <c r="D2100" s="25"/>
      <c r="E2100" s="25"/>
      <c r="F2100" s="25"/>
      <c r="G2100" s="108"/>
      <c r="H2100" s="113"/>
      <c r="I2100" s="113"/>
      <c r="J2100" s="113"/>
      <c r="K2100" s="113"/>
    </row>
    <row r="2101" spans="1:11">
      <c r="A2101" s="23"/>
      <c r="B2101" s="25"/>
      <c r="C2101" s="25"/>
      <c r="D2101" s="25"/>
      <c r="E2101" s="25"/>
      <c r="F2101" s="25"/>
      <c r="G2101" s="108"/>
      <c r="H2101" s="113"/>
      <c r="I2101" s="113"/>
      <c r="J2101" s="113"/>
      <c r="K2101" s="113"/>
    </row>
    <row r="2102" spans="1:11">
      <c r="A2102" s="23"/>
      <c r="B2102" s="25"/>
      <c r="C2102" s="25"/>
      <c r="D2102" s="25"/>
      <c r="E2102" s="25"/>
      <c r="F2102" s="25"/>
      <c r="G2102" s="108"/>
      <c r="H2102" s="113"/>
      <c r="I2102" s="113"/>
      <c r="J2102" s="113"/>
      <c r="K2102" s="113"/>
    </row>
    <row r="2103" spans="1:11">
      <c r="A2103" s="23"/>
      <c r="B2103" s="25"/>
      <c r="C2103" s="25"/>
      <c r="D2103" s="25"/>
      <c r="E2103" s="25"/>
      <c r="F2103" s="25"/>
      <c r="G2103" s="108"/>
      <c r="H2103" s="113"/>
      <c r="I2103" s="113"/>
      <c r="J2103" s="113"/>
      <c r="K2103" s="113"/>
    </row>
    <row r="2104" spans="1:11">
      <c r="A2104" s="23"/>
      <c r="B2104" s="25"/>
      <c r="C2104" s="25"/>
      <c r="D2104" s="25"/>
      <c r="E2104" s="25"/>
      <c r="F2104" s="25"/>
      <c r="G2104" s="108"/>
      <c r="H2104" s="113"/>
      <c r="I2104" s="113"/>
      <c r="J2104" s="113"/>
      <c r="K2104" s="113"/>
    </row>
    <row r="2105" spans="1:11">
      <c r="A2105" s="23"/>
      <c r="B2105" s="25"/>
      <c r="C2105" s="25"/>
      <c r="D2105" s="25"/>
      <c r="E2105" s="25"/>
      <c r="F2105" s="25"/>
      <c r="G2105" s="108"/>
      <c r="H2105" s="113"/>
      <c r="I2105" s="113"/>
      <c r="J2105" s="113"/>
      <c r="K2105" s="113"/>
    </row>
    <row r="2106" spans="1:11">
      <c r="A2106" s="23"/>
      <c r="B2106" s="25"/>
      <c r="C2106" s="25"/>
      <c r="D2106" s="25"/>
      <c r="E2106" s="25"/>
      <c r="F2106" s="25"/>
      <c r="G2106" s="108"/>
      <c r="H2106" s="113"/>
      <c r="I2106" s="113"/>
      <c r="J2106" s="113"/>
      <c r="K2106" s="113"/>
    </row>
    <row r="2107" spans="1:11">
      <c r="A2107" s="23"/>
      <c r="B2107" s="25"/>
      <c r="C2107" s="25"/>
      <c r="D2107" s="25"/>
      <c r="E2107" s="25"/>
      <c r="F2107" s="25"/>
      <c r="G2107" s="108"/>
      <c r="H2107" s="113"/>
      <c r="I2107" s="113"/>
      <c r="J2107" s="113"/>
      <c r="K2107" s="113"/>
    </row>
    <row r="2108" spans="1:11">
      <c r="A2108" s="23"/>
      <c r="B2108" s="25"/>
      <c r="C2108" s="25"/>
      <c r="D2108" s="25"/>
      <c r="E2108" s="25"/>
      <c r="F2108" s="25"/>
      <c r="G2108" s="108"/>
      <c r="H2108" s="113"/>
      <c r="I2108" s="113"/>
      <c r="J2108" s="113"/>
      <c r="K2108" s="113"/>
    </row>
    <row r="2109" spans="1:11">
      <c r="A2109" s="23"/>
      <c r="B2109" s="25"/>
      <c r="C2109" s="25"/>
      <c r="D2109" s="25"/>
      <c r="E2109" s="25"/>
      <c r="F2109" s="25"/>
      <c r="G2109" s="108"/>
      <c r="H2109" s="113"/>
      <c r="I2109" s="113"/>
      <c r="J2109" s="113"/>
      <c r="K2109" s="113"/>
    </row>
    <row r="2110" spans="1:11">
      <c r="A2110" s="23"/>
      <c r="B2110" s="25"/>
      <c r="C2110" s="25"/>
      <c r="D2110" s="25"/>
      <c r="E2110" s="25"/>
      <c r="F2110" s="25"/>
      <c r="G2110" s="108"/>
      <c r="H2110" s="113"/>
      <c r="I2110" s="113"/>
      <c r="J2110" s="113"/>
      <c r="K2110" s="113"/>
    </row>
    <row r="2111" spans="1:11">
      <c r="A2111" s="23"/>
      <c r="B2111" s="25"/>
      <c r="C2111" s="25"/>
      <c r="D2111" s="25"/>
      <c r="E2111" s="25"/>
      <c r="F2111" s="25"/>
      <c r="G2111" s="108"/>
      <c r="H2111" s="113"/>
      <c r="I2111" s="113"/>
      <c r="J2111" s="113"/>
      <c r="K2111" s="113"/>
    </row>
    <row r="2112" spans="1:11">
      <c r="A2112" s="23"/>
      <c r="B2112" s="25"/>
      <c r="C2112" s="25"/>
      <c r="D2112" s="25"/>
      <c r="E2112" s="25"/>
      <c r="F2112" s="25"/>
      <c r="G2112" s="108"/>
      <c r="H2112" s="113"/>
      <c r="I2112" s="113"/>
      <c r="J2112" s="113"/>
      <c r="K2112" s="113"/>
    </row>
    <row r="2113" spans="1:11">
      <c r="A2113" s="23"/>
      <c r="B2113" s="25"/>
      <c r="C2113" s="25"/>
      <c r="D2113" s="25"/>
      <c r="E2113" s="25"/>
      <c r="F2113" s="25"/>
      <c r="G2113" s="108"/>
      <c r="H2113" s="113"/>
      <c r="I2113" s="113"/>
      <c r="J2113" s="113"/>
      <c r="K2113" s="113"/>
    </row>
    <row r="2114" spans="1:11">
      <c r="A2114" s="23"/>
      <c r="B2114" s="25"/>
      <c r="C2114" s="25"/>
      <c r="D2114" s="25"/>
      <c r="E2114" s="25"/>
      <c r="F2114" s="25"/>
      <c r="G2114" s="108"/>
      <c r="H2114" s="113"/>
      <c r="I2114" s="113"/>
      <c r="J2114" s="113"/>
      <c r="K2114" s="113"/>
    </row>
    <row r="2115" spans="1:11">
      <c r="A2115" s="23"/>
      <c r="B2115" s="25"/>
      <c r="C2115" s="25"/>
      <c r="D2115" s="25"/>
      <c r="E2115" s="25"/>
      <c r="F2115" s="25"/>
      <c r="G2115" s="108"/>
      <c r="H2115" s="113"/>
      <c r="I2115" s="113"/>
      <c r="J2115" s="113"/>
      <c r="K2115" s="113"/>
    </row>
    <row r="2116" spans="1:11">
      <c r="A2116" s="23"/>
      <c r="B2116" s="25"/>
      <c r="C2116" s="25"/>
      <c r="D2116" s="25"/>
      <c r="E2116" s="25"/>
      <c r="F2116" s="25"/>
      <c r="G2116" s="108"/>
      <c r="H2116" s="113"/>
      <c r="I2116" s="113"/>
      <c r="J2116" s="113"/>
      <c r="K2116" s="113"/>
    </row>
    <row r="2117" spans="1:11">
      <c r="A2117" s="23"/>
      <c r="B2117" s="25"/>
      <c r="C2117" s="25"/>
      <c r="D2117" s="25"/>
      <c r="E2117" s="25"/>
      <c r="F2117" s="25"/>
      <c r="G2117" s="108"/>
      <c r="H2117" s="113"/>
      <c r="I2117" s="113"/>
      <c r="J2117" s="113"/>
      <c r="K2117" s="113"/>
    </row>
    <row r="2118" spans="1:11">
      <c r="A2118" s="23"/>
      <c r="B2118" s="25"/>
      <c r="C2118" s="25"/>
      <c r="D2118" s="25"/>
      <c r="E2118" s="25"/>
      <c r="F2118" s="25"/>
      <c r="G2118" s="108"/>
      <c r="H2118" s="113"/>
      <c r="I2118" s="113"/>
      <c r="J2118" s="113"/>
      <c r="K2118" s="113"/>
    </row>
    <row r="2119" spans="1:11">
      <c r="A2119" s="23"/>
      <c r="B2119" s="25"/>
      <c r="C2119" s="25"/>
      <c r="D2119" s="25"/>
      <c r="E2119" s="25"/>
      <c r="F2119" s="25"/>
      <c r="G2119" s="108"/>
      <c r="H2119" s="113"/>
      <c r="I2119" s="113"/>
      <c r="J2119" s="113"/>
      <c r="K2119" s="113"/>
    </row>
    <row r="2120" spans="1:11">
      <c r="A2120" s="23"/>
      <c r="B2120" s="25"/>
      <c r="C2120" s="25"/>
      <c r="D2120" s="25"/>
      <c r="E2120" s="25"/>
      <c r="F2120" s="25"/>
      <c r="G2120" s="108"/>
      <c r="H2120" s="113"/>
      <c r="I2120" s="113"/>
      <c r="J2120" s="113"/>
      <c r="K2120" s="113"/>
    </row>
    <row r="2121" spans="1:11">
      <c r="A2121" s="23"/>
      <c r="B2121" s="25"/>
      <c r="C2121" s="25"/>
      <c r="D2121" s="25"/>
      <c r="E2121" s="25"/>
      <c r="F2121" s="25"/>
      <c r="G2121" s="108"/>
      <c r="H2121" s="113"/>
      <c r="I2121" s="113"/>
      <c r="J2121" s="113"/>
      <c r="K2121" s="113"/>
    </row>
    <row r="2122" spans="1:11">
      <c r="A2122" s="23"/>
      <c r="B2122" s="25"/>
      <c r="C2122" s="25"/>
      <c r="D2122" s="25"/>
      <c r="E2122" s="25"/>
      <c r="F2122" s="25"/>
      <c r="G2122" s="108"/>
      <c r="H2122" s="113"/>
      <c r="I2122" s="113"/>
      <c r="J2122" s="113"/>
      <c r="K2122" s="113"/>
    </row>
    <row r="2123" spans="1:11">
      <c r="A2123" s="23"/>
      <c r="B2123" s="25"/>
      <c r="C2123" s="25"/>
      <c r="D2123" s="25"/>
      <c r="E2123" s="25"/>
      <c r="F2123" s="25"/>
      <c r="G2123" s="108"/>
      <c r="H2123" s="113"/>
      <c r="I2123" s="113"/>
      <c r="J2123" s="113"/>
      <c r="K2123" s="113"/>
    </row>
    <row r="2124" spans="1:11">
      <c r="A2124" s="23"/>
      <c r="B2124" s="25"/>
      <c r="C2124" s="25"/>
      <c r="D2124" s="25"/>
      <c r="E2124" s="25"/>
      <c r="F2124" s="25"/>
      <c r="G2124" s="108"/>
      <c r="H2124" s="113"/>
      <c r="I2124" s="113"/>
      <c r="J2124" s="113"/>
      <c r="K2124" s="113"/>
    </row>
    <row r="2125" spans="1:11">
      <c r="A2125" s="23"/>
      <c r="B2125" s="25"/>
      <c r="C2125" s="25"/>
      <c r="D2125" s="25"/>
      <c r="E2125" s="25"/>
      <c r="F2125" s="25"/>
      <c r="G2125" s="108"/>
      <c r="H2125" s="113"/>
      <c r="I2125" s="113"/>
      <c r="J2125" s="113"/>
      <c r="K2125" s="113"/>
    </row>
    <row r="2126" spans="1:11">
      <c r="A2126" s="23"/>
      <c r="B2126" s="25"/>
      <c r="C2126" s="25"/>
      <c r="D2126" s="25"/>
      <c r="E2126" s="25"/>
      <c r="F2126" s="25"/>
      <c r="G2126" s="108"/>
      <c r="H2126" s="113"/>
      <c r="I2126" s="113"/>
      <c r="J2126" s="113"/>
      <c r="K2126" s="113"/>
    </row>
    <row r="2127" spans="1:11">
      <c r="A2127" s="23"/>
      <c r="B2127" s="25"/>
      <c r="C2127" s="25"/>
      <c r="D2127" s="25"/>
      <c r="E2127" s="25"/>
      <c r="F2127" s="25"/>
      <c r="G2127" s="108"/>
      <c r="H2127" s="113"/>
      <c r="I2127" s="113"/>
      <c r="J2127" s="113"/>
      <c r="K2127" s="113"/>
    </row>
    <row r="2128" spans="1:11">
      <c r="A2128" s="23"/>
      <c r="B2128" s="25"/>
      <c r="C2128" s="25"/>
      <c r="D2128" s="25"/>
      <c r="E2128" s="25"/>
      <c r="F2128" s="25"/>
      <c r="G2128" s="108"/>
      <c r="H2128" s="113"/>
      <c r="I2128" s="113"/>
      <c r="J2128" s="113"/>
      <c r="K2128" s="113"/>
    </row>
    <row r="2129" spans="1:11">
      <c r="A2129" s="23"/>
      <c r="B2129" s="25"/>
      <c r="C2129" s="25"/>
      <c r="D2129" s="25"/>
      <c r="E2129" s="25"/>
      <c r="F2129" s="25"/>
      <c r="G2129" s="108"/>
      <c r="H2129" s="113"/>
      <c r="I2129" s="113"/>
      <c r="J2129" s="113"/>
      <c r="K2129" s="113"/>
    </row>
    <row r="2130" spans="1:11">
      <c r="A2130" s="23"/>
      <c r="B2130" s="25"/>
      <c r="C2130" s="25"/>
      <c r="D2130" s="25"/>
      <c r="E2130" s="25"/>
      <c r="F2130" s="25"/>
      <c r="G2130" s="108"/>
      <c r="H2130" s="113"/>
      <c r="I2130" s="113"/>
      <c r="J2130" s="113"/>
      <c r="K2130" s="113"/>
    </row>
    <row r="2131" spans="1:11">
      <c r="A2131" s="23"/>
      <c r="B2131" s="25"/>
      <c r="C2131" s="25"/>
      <c r="D2131" s="25"/>
      <c r="E2131" s="25"/>
      <c r="F2131" s="25"/>
      <c r="G2131" s="108"/>
      <c r="H2131" s="113"/>
      <c r="I2131" s="113"/>
      <c r="J2131" s="113"/>
      <c r="K2131" s="113"/>
    </row>
    <row r="2132" spans="1:11">
      <c r="A2132" s="23"/>
      <c r="B2132" s="25"/>
      <c r="C2132" s="25"/>
      <c r="D2132" s="25"/>
      <c r="E2132" s="25"/>
      <c r="F2132" s="25"/>
      <c r="G2132" s="108"/>
      <c r="H2132" s="113"/>
      <c r="I2132" s="113"/>
      <c r="J2132" s="113"/>
      <c r="K2132" s="113"/>
    </row>
    <row r="2133" spans="1:11">
      <c r="A2133" s="23"/>
      <c r="B2133" s="25"/>
      <c r="C2133" s="25"/>
      <c r="D2133" s="25"/>
      <c r="E2133" s="25"/>
      <c r="F2133" s="25"/>
      <c r="G2133" s="108"/>
      <c r="H2133" s="113"/>
      <c r="I2133" s="113"/>
      <c r="J2133" s="113"/>
      <c r="K2133" s="113"/>
    </row>
    <row r="2134" spans="1:11">
      <c r="A2134" s="23"/>
      <c r="B2134" s="25"/>
      <c r="C2134" s="25"/>
      <c r="D2134" s="25"/>
      <c r="E2134" s="25"/>
      <c r="F2134" s="25"/>
      <c r="G2134" s="108"/>
      <c r="H2134" s="113"/>
      <c r="I2134" s="113"/>
      <c r="J2134" s="113"/>
      <c r="K2134" s="113"/>
    </row>
    <row r="2135" spans="1:11">
      <c r="A2135" s="23"/>
      <c r="B2135" s="25"/>
      <c r="C2135" s="25"/>
      <c r="D2135" s="25"/>
      <c r="E2135" s="25"/>
      <c r="F2135" s="25"/>
      <c r="G2135" s="108"/>
      <c r="H2135" s="113"/>
      <c r="I2135" s="113"/>
      <c r="J2135" s="113"/>
      <c r="K2135" s="113"/>
    </row>
    <row r="2136" spans="1:11">
      <c r="A2136" s="23"/>
      <c r="B2136" s="25"/>
      <c r="C2136" s="25"/>
      <c r="D2136" s="25"/>
      <c r="E2136" s="25"/>
      <c r="F2136" s="25"/>
      <c r="G2136" s="108"/>
      <c r="H2136" s="113"/>
      <c r="I2136" s="113"/>
      <c r="J2136" s="113"/>
      <c r="K2136" s="113"/>
    </row>
    <row r="2137" spans="1:11">
      <c r="A2137" s="23"/>
      <c r="B2137" s="25"/>
      <c r="C2137" s="25"/>
      <c r="D2137" s="25"/>
      <c r="E2137" s="25"/>
      <c r="F2137" s="25"/>
      <c r="G2137" s="108"/>
      <c r="H2137" s="113"/>
      <c r="I2137" s="113"/>
      <c r="J2137" s="113"/>
      <c r="K2137" s="113"/>
    </row>
    <row r="2138" spans="1:11">
      <c r="A2138" s="23"/>
      <c r="B2138" s="25"/>
      <c r="C2138" s="25"/>
      <c r="D2138" s="25"/>
      <c r="E2138" s="25"/>
      <c r="F2138" s="25"/>
      <c r="G2138" s="108"/>
      <c r="H2138" s="113"/>
      <c r="I2138" s="113"/>
      <c r="J2138" s="113"/>
      <c r="K2138" s="113"/>
    </row>
    <row r="2139" spans="1:11">
      <c r="A2139" s="23"/>
      <c r="B2139" s="25"/>
      <c r="C2139" s="25"/>
      <c r="D2139" s="25"/>
      <c r="E2139" s="25"/>
      <c r="F2139" s="25"/>
      <c r="G2139" s="108"/>
      <c r="H2139" s="113"/>
      <c r="I2139" s="113"/>
      <c r="J2139" s="113"/>
      <c r="K2139" s="113"/>
    </row>
    <row r="2140" spans="1:11">
      <c r="A2140" s="23"/>
      <c r="B2140" s="25"/>
      <c r="C2140" s="25"/>
      <c r="D2140" s="25"/>
      <c r="E2140" s="25"/>
      <c r="F2140" s="25"/>
      <c r="G2140" s="108"/>
      <c r="H2140" s="113"/>
      <c r="I2140" s="113"/>
      <c r="J2140" s="113"/>
      <c r="K2140" s="113"/>
    </row>
    <row r="2141" spans="1:11">
      <c r="A2141" s="23"/>
      <c r="B2141" s="25"/>
      <c r="C2141" s="25"/>
      <c r="D2141" s="25"/>
      <c r="E2141" s="25"/>
      <c r="F2141" s="25"/>
      <c r="G2141" s="108"/>
      <c r="H2141" s="113"/>
      <c r="I2141" s="113"/>
      <c r="J2141" s="113"/>
      <c r="K2141" s="113"/>
    </row>
    <row r="2142" spans="1:11">
      <c r="A2142" s="23"/>
      <c r="B2142" s="25"/>
      <c r="C2142" s="25"/>
      <c r="D2142" s="25"/>
      <c r="E2142" s="25"/>
      <c r="F2142" s="25"/>
      <c r="G2142" s="108"/>
      <c r="H2142" s="113"/>
      <c r="I2142" s="113"/>
      <c r="J2142" s="113"/>
      <c r="K2142" s="113"/>
    </row>
    <row r="2143" spans="1:11">
      <c r="A2143" s="23"/>
      <c r="B2143" s="25"/>
      <c r="C2143" s="25"/>
      <c r="D2143" s="25"/>
      <c r="E2143" s="25"/>
      <c r="F2143" s="25"/>
      <c r="G2143" s="108"/>
      <c r="H2143" s="113"/>
      <c r="I2143" s="113"/>
      <c r="J2143" s="113"/>
      <c r="K2143" s="113"/>
    </row>
    <row r="2144" spans="1:11">
      <c r="A2144" s="23"/>
      <c r="B2144" s="25"/>
      <c r="C2144" s="25"/>
      <c r="D2144" s="25"/>
      <c r="E2144" s="25"/>
      <c r="F2144" s="25"/>
      <c r="G2144" s="108"/>
      <c r="H2144" s="113"/>
      <c r="I2144" s="113"/>
      <c r="J2144" s="113"/>
      <c r="K2144" s="113"/>
    </row>
    <row r="2145" spans="1:11">
      <c r="A2145" s="23"/>
      <c r="B2145" s="25"/>
      <c r="C2145" s="25"/>
      <c r="D2145" s="25"/>
      <c r="E2145" s="25"/>
      <c r="F2145" s="25"/>
      <c r="G2145" s="108"/>
      <c r="H2145" s="113"/>
      <c r="I2145" s="113"/>
      <c r="J2145" s="113"/>
      <c r="K2145" s="113"/>
    </row>
    <row r="2146" spans="1:11">
      <c r="A2146" s="23"/>
      <c r="B2146" s="25"/>
      <c r="C2146" s="25"/>
      <c r="D2146" s="25"/>
      <c r="E2146" s="25"/>
      <c r="F2146" s="25"/>
      <c r="G2146" s="108"/>
      <c r="H2146" s="113"/>
      <c r="I2146" s="113"/>
      <c r="J2146" s="113"/>
      <c r="K2146" s="113"/>
    </row>
    <row r="2147" spans="1:11">
      <c r="A2147" s="23"/>
      <c r="B2147" s="25"/>
      <c r="C2147" s="25"/>
      <c r="D2147" s="25"/>
      <c r="E2147" s="25"/>
      <c r="F2147" s="25"/>
      <c r="G2147" s="108"/>
      <c r="H2147" s="113"/>
      <c r="I2147" s="113"/>
      <c r="J2147" s="113"/>
      <c r="K2147" s="113"/>
    </row>
    <row r="2148" spans="1:11">
      <c r="A2148" s="23"/>
      <c r="B2148" s="25"/>
      <c r="C2148" s="25"/>
      <c r="D2148" s="25"/>
      <c r="E2148" s="25"/>
      <c r="F2148" s="25"/>
      <c r="G2148" s="108"/>
      <c r="H2148" s="113"/>
      <c r="I2148" s="113"/>
      <c r="J2148" s="113"/>
      <c r="K2148" s="113"/>
    </row>
    <row r="2149" spans="1:11">
      <c r="A2149" s="23"/>
      <c r="B2149" s="25"/>
      <c r="C2149" s="25"/>
      <c r="D2149" s="25"/>
      <c r="E2149" s="25"/>
      <c r="F2149" s="25"/>
      <c r="G2149" s="108"/>
      <c r="H2149" s="113"/>
      <c r="I2149" s="113"/>
      <c r="J2149" s="113"/>
      <c r="K2149" s="113"/>
    </row>
    <row r="2150" spans="1:11">
      <c r="A2150" s="23"/>
      <c r="B2150" s="25"/>
      <c r="C2150" s="25"/>
      <c r="D2150" s="25"/>
      <c r="E2150" s="25"/>
      <c r="F2150" s="25"/>
      <c r="G2150" s="108"/>
      <c r="H2150" s="113"/>
      <c r="I2150" s="113"/>
      <c r="J2150" s="113"/>
      <c r="K2150" s="113"/>
    </row>
    <row r="2151" spans="1:11">
      <c r="A2151" s="23"/>
      <c r="B2151" s="25"/>
      <c r="C2151" s="25"/>
      <c r="D2151" s="25"/>
      <c r="E2151" s="25"/>
      <c r="F2151" s="25"/>
      <c r="G2151" s="108"/>
      <c r="H2151" s="113"/>
      <c r="I2151" s="113"/>
      <c r="J2151" s="113"/>
      <c r="K2151" s="113"/>
    </row>
    <row r="2152" spans="1:11">
      <c r="A2152" s="23"/>
      <c r="B2152" s="25"/>
      <c r="C2152" s="25"/>
      <c r="D2152" s="25"/>
      <c r="E2152" s="25"/>
      <c r="F2152" s="25"/>
      <c r="G2152" s="108"/>
      <c r="H2152" s="113"/>
      <c r="I2152" s="113"/>
      <c r="J2152" s="113"/>
      <c r="K2152" s="113"/>
    </row>
    <row r="2153" spans="1:11">
      <c r="A2153" s="23"/>
      <c r="B2153" s="25"/>
      <c r="C2153" s="25"/>
      <c r="D2153" s="25"/>
      <c r="E2153" s="25"/>
      <c r="F2153" s="25"/>
      <c r="G2153" s="108"/>
      <c r="H2153" s="113"/>
      <c r="I2153" s="113"/>
      <c r="J2153" s="113"/>
      <c r="K2153" s="113"/>
    </row>
    <row r="2154" spans="1:11">
      <c r="A2154" s="23"/>
      <c r="B2154" s="25"/>
      <c r="C2154" s="25"/>
      <c r="D2154" s="25"/>
      <c r="E2154" s="25"/>
      <c r="F2154" s="25"/>
      <c r="G2154" s="108"/>
      <c r="H2154" s="113"/>
      <c r="I2154" s="113"/>
      <c r="J2154" s="113"/>
      <c r="K2154" s="113"/>
    </row>
    <row r="2155" spans="1:11">
      <c r="A2155" s="23"/>
      <c r="B2155" s="25"/>
      <c r="C2155" s="25"/>
      <c r="D2155" s="25"/>
      <c r="E2155" s="25"/>
      <c r="F2155" s="25"/>
      <c r="G2155" s="108"/>
      <c r="H2155" s="113"/>
      <c r="I2155" s="113"/>
      <c r="J2155" s="113"/>
      <c r="K2155" s="113"/>
    </row>
    <row r="2156" spans="1:11">
      <c r="A2156" s="23"/>
      <c r="B2156" s="25"/>
      <c r="C2156" s="25"/>
      <c r="D2156" s="25"/>
      <c r="E2156" s="25"/>
      <c r="F2156" s="25"/>
      <c r="G2156" s="108"/>
      <c r="H2156" s="113"/>
      <c r="I2156" s="113"/>
      <c r="J2156" s="113"/>
      <c r="K2156" s="113"/>
    </row>
    <row r="2157" spans="1:11">
      <c r="A2157" s="23"/>
      <c r="B2157" s="25"/>
      <c r="C2157" s="25"/>
      <c r="D2157" s="25"/>
      <c r="E2157" s="25"/>
      <c r="F2157" s="25"/>
      <c r="G2157" s="108"/>
      <c r="H2157" s="113"/>
      <c r="I2157" s="113"/>
      <c r="J2157" s="113"/>
      <c r="K2157" s="113"/>
    </row>
    <row r="2158" spans="1:11">
      <c r="A2158" s="23"/>
      <c r="B2158" s="25"/>
      <c r="C2158" s="25"/>
      <c r="D2158" s="25"/>
      <c r="E2158" s="25"/>
      <c r="F2158" s="25"/>
      <c r="G2158" s="108"/>
      <c r="H2158" s="113"/>
      <c r="I2158" s="113"/>
      <c r="J2158" s="113"/>
      <c r="K2158" s="113"/>
    </row>
    <row r="2159" spans="1:11">
      <c r="A2159" s="23"/>
      <c r="B2159" s="25"/>
      <c r="C2159" s="25"/>
      <c r="D2159" s="25"/>
      <c r="E2159" s="25"/>
      <c r="F2159" s="25"/>
      <c r="G2159" s="108"/>
      <c r="H2159" s="113"/>
      <c r="I2159" s="113"/>
      <c r="J2159" s="113"/>
      <c r="K2159" s="113"/>
    </row>
    <row r="2160" spans="1:11">
      <c r="A2160" s="23"/>
      <c r="B2160" s="25"/>
      <c r="C2160" s="25"/>
      <c r="D2160" s="25"/>
      <c r="E2160" s="25"/>
      <c r="F2160" s="25"/>
      <c r="G2160" s="108"/>
      <c r="H2160" s="113"/>
      <c r="I2160" s="113"/>
      <c r="J2160" s="113"/>
      <c r="K2160" s="113"/>
    </row>
    <row r="2161" spans="1:11">
      <c r="A2161" s="23"/>
      <c r="B2161" s="25"/>
      <c r="C2161" s="25"/>
      <c r="D2161" s="25"/>
      <c r="E2161" s="25"/>
      <c r="F2161" s="25"/>
      <c r="G2161" s="108"/>
      <c r="H2161" s="113"/>
      <c r="I2161" s="113"/>
      <c r="J2161" s="113"/>
      <c r="K2161" s="113"/>
    </row>
    <row r="2162" spans="1:11">
      <c r="A2162" s="23"/>
      <c r="B2162" s="25"/>
      <c r="C2162" s="25"/>
      <c r="D2162" s="25"/>
      <c r="E2162" s="25"/>
      <c r="F2162" s="25"/>
      <c r="G2162" s="108"/>
      <c r="H2162" s="113"/>
      <c r="I2162" s="113"/>
      <c r="J2162" s="113"/>
      <c r="K2162" s="113"/>
    </row>
    <row r="2163" spans="1:11">
      <c r="A2163" s="23"/>
      <c r="B2163" s="25"/>
      <c r="C2163" s="25"/>
      <c r="D2163" s="25"/>
      <c r="E2163" s="25"/>
      <c r="F2163" s="25"/>
      <c r="G2163" s="108"/>
      <c r="H2163" s="113"/>
      <c r="I2163" s="113"/>
      <c r="J2163" s="113"/>
      <c r="K2163" s="113"/>
    </row>
    <row r="2164" spans="1:11">
      <c r="A2164" s="23"/>
      <c r="B2164" s="25"/>
      <c r="C2164" s="25"/>
      <c r="D2164" s="25"/>
      <c r="E2164" s="25"/>
      <c r="F2164" s="25"/>
      <c r="G2164" s="108"/>
      <c r="H2164" s="113"/>
      <c r="I2164" s="113"/>
      <c r="J2164" s="113"/>
      <c r="K2164" s="113"/>
    </row>
    <row r="2165" spans="1:11">
      <c r="A2165" s="23"/>
      <c r="B2165" s="25"/>
      <c r="C2165" s="25"/>
      <c r="D2165" s="25"/>
      <c r="E2165" s="25"/>
      <c r="F2165" s="25"/>
      <c r="G2165" s="108"/>
      <c r="H2165" s="113"/>
      <c r="I2165" s="113"/>
      <c r="J2165" s="113"/>
      <c r="K2165" s="113"/>
    </row>
    <row r="2166" spans="1:11">
      <c r="A2166" s="23"/>
      <c r="B2166" s="25"/>
      <c r="C2166" s="25"/>
      <c r="D2166" s="25"/>
      <c r="E2166" s="25"/>
      <c r="F2166" s="25"/>
      <c r="G2166" s="108"/>
      <c r="H2166" s="113"/>
      <c r="I2166" s="113"/>
      <c r="J2166" s="113"/>
      <c r="K2166" s="113"/>
    </row>
    <row r="2167" spans="1:11">
      <c r="A2167" s="23"/>
      <c r="B2167" s="25"/>
      <c r="C2167" s="25"/>
      <c r="D2167" s="25"/>
      <c r="E2167" s="25"/>
      <c r="F2167" s="25"/>
      <c r="G2167" s="108"/>
      <c r="H2167" s="113"/>
      <c r="I2167" s="113"/>
      <c r="J2167" s="113"/>
      <c r="K2167" s="113"/>
    </row>
    <row r="2168" spans="1:11">
      <c r="A2168" s="23"/>
      <c r="B2168" s="25"/>
      <c r="C2168" s="25"/>
      <c r="D2168" s="25"/>
      <c r="E2168" s="25"/>
      <c r="F2168" s="25"/>
      <c r="G2168" s="108"/>
      <c r="H2168" s="113"/>
      <c r="I2168" s="113"/>
      <c r="J2168" s="113"/>
      <c r="K2168" s="113"/>
    </row>
    <row r="2169" spans="1:11">
      <c r="A2169" s="23"/>
      <c r="B2169" s="25"/>
      <c r="C2169" s="25"/>
      <c r="D2169" s="25"/>
      <c r="E2169" s="25"/>
      <c r="F2169" s="25"/>
      <c r="G2169" s="108"/>
      <c r="H2169" s="113"/>
      <c r="I2169" s="113"/>
      <c r="J2169" s="113"/>
      <c r="K2169" s="113"/>
    </row>
    <row r="2170" spans="1:11">
      <c r="A2170" s="23"/>
      <c r="B2170" s="25"/>
      <c r="C2170" s="25"/>
      <c r="D2170" s="25"/>
      <c r="E2170" s="25"/>
      <c r="F2170" s="25"/>
      <c r="G2170" s="108"/>
      <c r="H2170" s="113"/>
      <c r="I2170" s="113"/>
      <c r="J2170" s="113"/>
      <c r="K2170" s="113"/>
    </row>
    <row r="2171" spans="1:11">
      <c r="A2171" s="23"/>
      <c r="B2171" s="25"/>
      <c r="C2171" s="25"/>
      <c r="D2171" s="25"/>
      <c r="E2171" s="25"/>
      <c r="F2171" s="25"/>
      <c r="G2171" s="108"/>
      <c r="H2171" s="113"/>
      <c r="I2171" s="113"/>
      <c r="J2171" s="113"/>
      <c r="K2171" s="113"/>
    </row>
    <row r="2172" spans="1:11">
      <c r="A2172" s="23"/>
      <c r="B2172" s="25"/>
      <c r="C2172" s="25"/>
      <c r="D2172" s="25"/>
      <c r="E2172" s="25"/>
      <c r="F2172" s="25"/>
      <c r="G2172" s="108"/>
      <c r="H2172" s="113"/>
      <c r="I2172" s="113"/>
      <c r="J2172" s="113"/>
      <c r="K2172" s="113"/>
    </row>
    <row r="2173" spans="1:11">
      <c r="A2173" s="23"/>
      <c r="B2173" s="25"/>
      <c r="C2173" s="25"/>
      <c r="D2173" s="25"/>
      <c r="E2173" s="25"/>
      <c r="F2173" s="25"/>
      <c r="G2173" s="108"/>
      <c r="H2173" s="113"/>
      <c r="I2173" s="113"/>
      <c r="J2173" s="113"/>
      <c r="K2173" s="113"/>
    </row>
    <row r="2174" spans="1:11">
      <c r="A2174" s="23"/>
      <c r="B2174" s="25"/>
      <c r="C2174" s="25"/>
      <c r="D2174" s="25"/>
      <c r="E2174" s="25"/>
      <c r="F2174" s="25"/>
      <c r="G2174" s="108"/>
      <c r="H2174" s="113"/>
      <c r="I2174" s="113"/>
      <c r="J2174" s="113"/>
      <c r="K2174" s="113"/>
    </row>
    <row r="2175" spans="1:11">
      <c r="A2175" s="23"/>
      <c r="B2175" s="25"/>
      <c r="C2175" s="25"/>
      <c r="D2175" s="25"/>
      <c r="E2175" s="25"/>
      <c r="F2175" s="25"/>
      <c r="G2175" s="108"/>
      <c r="H2175" s="113"/>
      <c r="I2175" s="113"/>
      <c r="J2175" s="113"/>
      <c r="K2175" s="113"/>
    </row>
    <row r="2176" spans="1:11">
      <c r="A2176" s="23"/>
      <c r="B2176" s="25"/>
      <c r="C2176" s="25"/>
      <c r="D2176" s="25"/>
      <c r="E2176" s="25"/>
      <c r="F2176" s="25"/>
      <c r="G2176" s="108"/>
      <c r="H2176" s="113"/>
      <c r="I2176" s="113"/>
      <c r="J2176" s="113"/>
      <c r="K2176" s="113"/>
    </row>
    <row r="2177" spans="1:11">
      <c r="A2177" s="23"/>
      <c r="B2177" s="25"/>
      <c r="C2177" s="25"/>
      <c r="D2177" s="25"/>
      <c r="E2177" s="25"/>
      <c r="F2177" s="25"/>
      <c r="G2177" s="108"/>
      <c r="H2177" s="113"/>
      <c r="I2177" s="113"/>
      <c r="J2177" s="113"/>
      <c r="K2177" s="113"/>
    </row>
    <row r="2178" spans="1:11">
      <c r="A2178" s="23"/>
      <c r="B2178" s="25"/>
      <c r="C2178" s="25"/>
      <c r="D2178" s="25"/>
      <c r="E2178" s="25"/>
      <c r="F2178" s="25"/>
      <c r="G2178" s="108"/>
      <c r="H2178" s="113"/>
      <c r="I2178" s="113"/>
      <c r="J2178" s="113"/>
      <c r="K2178" s="113"/>
    </row>
    <row r="2179" spans="1:11">
      <c r="A2179" s="23"/>
      <c r="B2179" s="25"/>
      <c r="C2179" s="25"/>
      <c r="D2179" s="25"/>
      <c r="E2179" s="25"/>
      <c r="F2179" s="25"/>
      <c r="G2179" s="108"/>
      <c r="H2179" s="113"/>
      <c r="I2179" s="113"/>
      <c r="J2179" s="113"/>
      <c r="K2179" s="113"/>
    </row>
    <row r="2180" spans="1:11">
      <c r="A2180" s="23"/>
      <c r="B2180" s="25"/>
      <c r="C2180" s="25"/>
      <c r="D2180" s="25"/>
      <c r="E2180" s="25"/>
      <c r="F2180" s="25"/>
      <c r="G2180" s="108"/>
      <c r="H2180" s="113"/>
      <c r="I2180" s="113"/>
      <c r="J2180" s="113"/>
      <c r="K2180" s="113"/>
    </row>
    <row r="2181" spans="1:11">
      <c r="A2181" s="23"/>
      <c r="B2181" s="25"/>
      <c r="C2181" s="25"/>
      <c r="D2181" s="25"/>
      <c r="E2181" s="25"/>
      <c r="F2181" s="25"/>
      <c r="G2181" s="108"/>
      <c r="H2181" s="113"/>
      <c r="I2181" s="113"/>
      <c r="J2181" s="113"/>
      <c r="K2181" s="113"/>
    </row>
    <row r="2182" spans="1:11">
      <c r="A2182" s="23"/>
      <c r="B2182" s="25"/>
      <c r="C2182" s="25"/>
      <c r="D2182" s="25"/>
      <c r="E2182" s="25"/>
      <c r="F2182" s="25"/>
      <c r="G2182" s="108"/>
      <c r="H2182" s="113"/>
      <c r="I2182" s="113"/>
      <c r="J2182" s="113"/>
      <c r="K2182" s="113"/>
    </row>
    <row r="2183" spans="1:11">
      <c r="A2183" s="23"/>
      <c r="B2183" s="25"/>
      <c r="C2183" s="25"/>
      <c r="D2183" s="25"/>
      <c r="E2183" s="25"/>
      <c r="F2183" s="25"/>
      <c r="G2183" s="108"/>
      <c r="H2183" s="113"/>
      <c r="I2183" s="113"/>
      <c r="J2183" s="113"/>
      <c r="K2183" s="113"/>
    </row>
    <row r="2184" spans="1:11">
      <c r="A2184" s="23"/>
      <c r="B2184" s="25"/>
      <c r="C2184" s="25"/>
      <c r="D2184" s="25"/>
      <c r="E2184" s="25"/>
      <c r="F2184" s="25"/>
      <c r="G2184" s="108"/>
      <c r="H2184" s="113"/>
      <c r="I2184" s="113"/>
      <c r="J2184" s="113"/>
      <c r="K2184" s="113"/>
    </row>
    <row r="2185" spans="1:11">
      <c r="A2185" s="23"/>
      <c r="B2185" s="25"/>
      <c r="C2185" s="25"/>
      <c r="D2185" s="25"/>
      <c r="E2185" s="25"/>
      <c r="F2185" s="25"/>
      <c r="G2185" s="108"/>
      <c r="H2185" s="113"/>
      <c r="I2185" s="113"/>
      <c r="J2185" s="113"/>
      <c r="K2185" s="113"/>
    </row>
    <row r="2186" spans="1:11">
      <c r="A2186" s="23"/>
      <c r="B2186" s="25"/>
      <c r="C2186" s="25"/>
      <c r="D2186" s="25"/>
      <c r="E2186" s="25"/>
      <c r="F2186" s="25"/>
      <c r="G2186" s="108"/>
      <c r="H2186" s="113"/>
      <c r="I2186" s="113"/>
      <c r="J2186" s="113"/>
      <c r="K2186" s="113"/>
    </row>
    <row r="2187" spans="1:11">
      <c r="A2187" s="23"/>
      <c r="B2187" s="25"/>
      <c r="C2187" s="25"/>
      <c r="D2187" s="25"/>
      <c r="E2187" s="25"/>
      <c r="F2187" s="25"/>
      <c r="G2187" s="108"/>
      <c r="H2187" s="113"/>
      <c r="I2187" s="113"/>
      <c r="J2187" s="113"/>
      <c r="K2187" s="113"/>
    </row>
    <row r="2188" spans="1:11">
      <c r="A2188" s="23"/>
      <c r="B2188" s="25"/>
      <c r="C2188" s="25"/>
      <c r="D2188" s="25"/>
      <c r="E2188" s="25"/>
      <c r="F2188" s="25"/>
      <c r="G2188" s="108"/>
      <c r="H2188" s="113"/>
      <c r="I2188" s="113"/>
      <c r="J2188" s="113"/>
      <c r="K2188" s="113"/>
    </row>
    <row r="2189" spans="1:11">
      <c r="A2189" s="23"/>
      <c r="B2189" s="25"/>
      <c r="C2189" s="25"/>
      <c r="D2189" s="25"/>
      <c r="E2189" s="25"/>
      <c r="F2189" s="25"/>
      <c r="G2189" s="108"/>
      <c r="H2189" s="113"/>
      <c r="I2189" s="113"/>
      <c r="J2189" s="113"/>
      <c r="K2189" s="113"/>
    </row>
    <row r="2190" spans="1:11">
      <c r="A2190" s="23"/>
      <c r="B2190" s="25"/>
      <c r="C2190" s="25"/>
      <c r="D2190" s="25"/>
      <c r="E2190" s="25"/>
      <c r="F2190" s="25"/>
      <c r="G2190" s="108"/>
      <c r="H2190" s="113"/>
      <c r="I2190" s="113"/>
      <c r="J2190" s="113"/>
      <c r="K2190" s="113"/>
    </row>
    <row r="2191" spans="1:11">
      <c r="A2191" s="23"/>
      <c r="B2191" s="25"/>
      <c r="C2191" s="25"/>
      <c r="D2191" s="25"/>
      <c r="E2191" s="25"/>
      <c r="F2191" s="25"/>
      <c r="G2191" s="108"/>
      <c r="H2191" s="113"/>
      <c r="I2191" s="113"/>
      <c r="J2191" s="113"/>
      <c r="K2191" s="113"/>
    </row>
    <row r="2192" spans="1:11">
      <c r="A2192" s="23"/>
      <c r="B2192" s="25"/>
      <c r="C2192" s="25"/>
      <c r="D2192" s="25"/>
      <c r="E2192" s="25"/>
      <c r="F2192" s="25"/>
      <c r="G2192" s="108"/>
      <c r="H2192" s="113"/>
      <c r="I2192" s="113"/>
      <c r="J2192" s="113"/>
      <c r="K2192" s="113"/>
    </row>
    <row r="2193" spans="1:11">
      <c r="A2193" s="23"/>
      <c r="B2193" s="25"/>
      <c r="C2193" s="25"/>
      <c r="D2193" s="25"/>
      <c r="E2193" s="25"/>
      <c r="F2193" s="25"/>
      <c r="G2193" s="108"/>
      <c r="H2193" s="113"/>
      <c r="I2193" s="113"/>
      <c r="J2193" s="113"/>
      <c r="K2193" s="113"/>
    </row>
    <row r="2194" spans="1:11">
      <c r="A2194" s="23"/>
      <c r="B2194" s="25"/>
      <c r="C2194" s="25"/>
      <c r="D2194" s="25"/>
      <c r="E2194" s="25"/>
      <c r="F2194" s="25"/>
      <c r="G2194" s="108"/>
      <c r="H2194" s="113"/>
      <c r="I2194" s="113"/>
      <c r="J2194" s="113"/>
      <c r="K2194" s="113"/>
    </row>
    <row r="2195" spans="1:11">
      <c r="A2195" s="23"/>
      <c r="B2195" s="25"/>
      <c r="C2195" s="25"/>
      <c r="D2195" s="25"/>
      <c r="E2195" s="25"/>
      <c r="F2195" s="25"/>
      <c r="G2195" s="108"/>
      <c r="H2195" s="113"/>
      <c r="I2195" s="113"/>
      <c r="J2195" s="113"/>
      <c r="K2195" s="113"/>
    </row>
    <row r="2196" spans="1:11">
      <c r="A2196" s="23"/>
      <c r="B2196" s="25"/>
      <c r="C2196" s="25"/>
      <c r="D2196" s="25"/>
      <c r="E2196" s="25"/>
      <c r="F2196" s="25"/>
      <c r="G2196" s="108"/>
      <c r="H2196" s="113"/>
      <c r="I2196" s="113"/>
      <c r="J2196" s="113"/>
      <c r="K2196" s="113"/>
    </row>
    <row r="2197" spans="1:11">
      <c r="A2197" s="23"/>
      <c r="B2197" s="25"/>
      <c r="C2197" s="25"/>
      <c r="D2197" s="25"/>
      <c r="E2197" s="25"/>
      <c r="F2197" s="25"/>
      <c r="G2197" s="108"/>
      <c r="H2197" s="113"/>
      <c r="I2197" s="113"/>
      <c r="J2197" s="113"/>
      <c r="K2197" s="113"/>
    </row>
    <row r="2198" spans="1:11">
      <c r="A2198" s="23"/>
      <c r="B2198" s="25"/>
      <c r="C2198" s="25"/>
      <c r="D2198" s="25"/>
      <c r="E2198" s="25"/>
      <c r="F2198" s="25"/>
      <c r="G2198" s="108"/>
      <c r="H2198" s="113"/>
      <c r="I2198" s="113"/>
      <c r="J2198" s="113"/>
      <c r="K2198" s="113"/>
    </row>
    <row r="2199" spans="1:11">
      <c r="A2199" s="23"/>
      <c r="B2199" s="25"/>
      <c r="C2199" s="25"/>
      <c r="D2199" s="25"/>
      <c r="E2199" s="25"/>
      <c r="F2199" s="25"/>
      <c r="G2199" s="108"/>
      <c r="H2199" s="113"/>
      <c r="I2199" s="113"/>
      <c r="J2199" s="113"/>
      <c r="K2199" s="113"/>
    </row>
    <row r="2200" spans="1:11">
      <c r="A2200" s="23"/>
      <c r="B2200" s="25"/>
      <c r="C2200" s="25"/>
      <c r="D2200" s="25"/>
      <c r="E2200" s="25"/>
      <c r="F2200" s="25"/>
      <c r="G2200" s="108"/>
      <c r="H2200" s="113"/>
      <c r="I2200" s="113"/>
      <c r="J2200" s="113"/>
      <c r="K2200" s="113"/>
    </row>
    <row r="2201" spans="1:11">
      <c r="A2201" s="23"/>
      <c r="B2201" s="25"/>
      <c r="C2201" s="25"/>
      <c r="D2201" s="25"/>
      <c r="E2201" s="25"/>
      <c r="F2201" s="25"/>
      <c r="G2201" s="108"/>
      <c r="H2201" s="113"/>
      <c r="I2201" s="113"/>
      <c r="J2201" s="113"/>
      <c r="K2201" s="113"/>
    </row>
    <row r="2202" spans="1:11">
      <c r="A2202" s="23"/>
      <c r="B2202" s="25"/>
      <c r="C2202" s="25"/>
      <c r="D2202" s="25"/>
      <c r="E2202" s="25"/>
      <c r="F2202" s="25"/>
      <c r="G2202" s="108"/>
      <c r="H2202" s="113"/>
      <c r="I2202" s="113"/>
      <c r="J2202" s="113"/>
      <c r="K2202" s="113"/>
    </row>
    <row r="2203" spans="1:11">
      <c r="A2203" s="23"/>
      <c r="B2203" s="25"/>
      <c r="C2203" s="25"/>
      <c r="D2203" s="25"/>
      <c r="E2203" s="25"/>
      <c r="F2203" s="25"/>
      <c r="G2203" s="108"/>
      <c r="H2203" s="113"/>
      <c r="I2203" s="113"/>
      <c r="J2203" s="113"/>
      <c r="K2203" s="113"/>
    </row>
    <row r="2204" spans="1:11">
      <c r="A2204" s="23"/>
      <c r="B2204" s="25"/>
      <c r="C2204" s="25"/>
      <c r="D2204" s="25"/>
      <c r="E2204" s="25"/>
      <c r="F2204" s="25"/>
      <c r="G2204" s="108"/>
      <c r="H2204" s="113"/>
      <c r="I2204" s="113"/>
      <c r="J2204" s="113"/>
      <c r="K2204" s="113"/>
    </row>
    <row r="2205" spans="1:11">
      <c r="A2205" s="23"/>
      <c r="B2205" s="25"/>
      <c r="C2205" s="25"/>
      <c r="D2205" s="25"/>
      <c r="E2205" s="25"/>
      <c r="F2205" s="25"/>
      <c r="G2205" s="108"/>
      <c r="H2205" s="113"/>
      <c r="I2205" s="113"/>
      <c r="J2205" s="113"/>
      <c r="K2205" s="113"/>
    </row>
    <row r="2206" spans="1:11">
      <c r="A2206" s="23"/>
      <c r="B2206" s="25"/>
      <c r="C2206" s="25"/>
      <c r="D2206" s="25"/>
      <c r="E2206" s="25"/>
      <c r="F2206" s="25"/>
      <c r="G2206" s="108"/>
      <c r="H2206" s="113"/>
      <c r="I2206" s="113"/>
      <c r="J2206" s="113"/>
      <c r="K2206" s="113"/>
    </row>
    <row r="2207" spans="1:11">
      <c r="A2207" s="23"/>
      <c r="B2207" s="25"/>
      <c r="C2207" s="25"/>
      <c r="D2207" s="25"/>
      <c r="E2207" s="25"/>
      <c r="F2207" s="25"/>
      <c r="G2207" s="108"/>
      <c r="H2207" s="113"/>
      <c r="I2207" s="113"/>
      <c r="J2207" s="113"/>
      <c r="K2207" s="113"/>
    </row>
    <row r="2208" spans="1:11">
      <c r="A2208" s="23"/>
      <c r="B2208" s="25"/>
      <c r="C2208" s="25"/>
      <c r="D2208" s="25"/>
      <c r="E2208" s="25"/>
      <c r="F2208" s="25"/>
      <c r="G2208" s="108"/>
      <c r="H2208" s="113"/>
      <c r="I2208" s="113"/>
      <c r="J2208" s="113"/>
      <c r="K2208" s="113"/>
    </row>
    <row r="2209" spans="1:11">
      <c r="A2209" s="23"/>
      <c r="B2209" s="25"/>
      <c r="C2209" s="25"/>
      <c r="D2209" s="25"/>
      <c r="E2209" s="25"/>
      <c r="F2209" s="25"/>
      <c r="G2209" s="108"/>
      <c r="H2209" s="113"/>
      <c r="I2209" s="113"/>
      <c r="J2209" s="113"/>
      <c r="K2209" s="113"/>
    </row>
    <row r="2210" spans="1:11">
      <c r="A2210" s="23"/>
      <c r="B2210" s="25"/>
      <c r="C2210" s="25"/>
      <c r="D2210" s="25"/>
      <c r="E2210" s="25"/>
      <c r="F2210" s="25"/>
      <c r="G2210" s="108"/>
      <c r="H2210" s="113"/>
      <c r="I2210" s="113"/>
      <c r="J2210" s="113"/>
      <c r="K2210" s="113"/>
    </row>
    <row r="2211" spans="1:11">
      <c r="A2211" s="23"/>
      <c r="B2211" s="25"/>
      <c r="C2211" s="25"/>
      <c r="D2211" s="25"/>
      <c r="E2211" s="25"/>
      <c r="F2211" s="25"/>
      <c r="G2211" s="108"/>
      <c r="H2211" s="113"/>
      <c r="I2211" s="113"/>
      <c r="J2211" s="113"/>
      <c r="K2211" s="113"/>
    </row>
    <row r="2212" spans="1:11">
      <c r="A2212" s="23"/>
      <c r="B2212" s="25"/>
      <c r="C2212" s="25"/>
      <c r="D2212" s="25"/>
      <c r="E2212" s="25"/>
      <c r="F2212" s="25"/>
      <c r="G2212" s="108"/>
      <c r="H2212" s="113"/>
      <c r="I2212" s="113"/>
      <c r="J2212" s="113"/>
      <c r="K2212" s="113"/>
    </row>
    <row r="2213" spans="1:11">
      <c r="A2213" s="23"/>
      <c r="B2213" s="25"/>
      <c r="C2213" s="25"/>
      <c r="D2213" s="25"/>
      <c r="E2213" s="25"/>
      <c r="F2213" s="25"/>
      <c r="G2213" s="108"/>
      <c r="H2213" s="113"/>
      <c r="I2213" s="113"/>
      <c r="J2213" s="113"/>
      <c r="K2213" s="113"/>
    </row>
    <row r="2214" spans="1:11">
      <c r="A2214" s="23"/>
      <c r="B2214" s="25"/>
      <c r="C2214" s="25"/>
      <c r="D2214" s="25"/>
      <c r="E2214" s="25"/>
      <c r="F2214" s="25"/>
      <c r="G2214" s="108"/>
      <c r="H2214" s="113"/>
      <c r="I2214" s="113"/>
      <c r="J2214" s="113"/>
      <c r="K2214" s="113"/>
    </row>
    <row r="2215" spans="1:11">
      <c r="A2215" s="23"/>
      <c r="B2215" s="25"/>
      <c r="C2215" s="25"/>
      <c r="D2215" s="25"/>
      <c r="E2215" s="25"/>
      <c r="F2215" s="25"/>
      <c r="G2215" s="108"/>
      <c r="H2215" s="113"/>
      <c r="I2215" s="113"/>
      <c r="J2215" s="113"/>
      <c r="K2215" s="113"/>
    </row>
    <row r="2216" spans="1:11">
      <c r="A2216" s="23"/>
      <c r="B2216" s="25"/>
      <c r="C2216" s="25"/>
      <c r="D2216" s="25"/>
      <c r="E2216" s="25"/>
      <c r="F2216" s="25"/>
      <c r="G2216" s="108"/>
      <c r="H2216" s="113"/>
      <c r="I2216" s="113"/>
      <c r="J2216" s="113"/>
      <c r="K2216" s="113"/>
    </row>
    <row r="2217" spans="1:11">
      <c r="A2217" s="23"/>
      <c r="B2217" s="25"/>
      <c r="C2217" s="25"/>
      <c r="D2217" s="25"/>
      <c r="E2217" s="25"/>
      <c r="F2217" s="25"/>
      <c r="G2217" s="108"/>
      <c r="H2217" s="113"/>
      <c r="I2217" s="113"/>
      <c r="J2217" s="113"/>
      <c r="K2217" s="113"/>
    </row>
    <row r="2218" spans="1:11">
      <c r="A2218" s="23"/>
      <c r="B2218" s="25"/>
      <c r="C2218" s="25"/>
      <c r="D2218" s="25"/>
      <c r="E2218" s="25"/>
      <c r="F2218" s="25"/>
      <c r="G2218" s="108"/>
      <c r="H2218" s="113"/>
      <c r="I2218" s="113"/>
      <c r="J2218" s="113"/>
      <c r="K2218" s="113"/>
    </row>
    <row r="2219" spans="1:11">
      <c r="A2219" s="23"/>
      <c r="B2219" s="25"/>
      <c r="C2219" s="25"/>
      <c r="D2219" s="25"/>
      <c r="E2219" s="25"/>
      <c r="F2219" s="25"/>
      <c r="G2219" s="108"/>
      <c r="H2219" s="113"/>
      <c r="I2219" s="113"/>
      <c r="J2219" s="113"/>
      <c r="K2219" s="113"/>
    </row>
    <row r="2220" spans="1:11">
      <c r="A2220" s="23"/>
      <c r="B2220" s="25"/>
      <c r="C2220" s="25"/>
      <c r="D2220" s="25"/>
      <c r="E2220" s="25"/>
      <c r="F2220" s="25"/>
      <c r="G2220" s="108"/>
      <c r="H2220" s="113"/>
      <c r="I2220" s="113"/>
      <c r="J2220" s="113"/>
      <c r="K2220" s="113"/>
    </row>
    <row r="2221" spans="1:11">
      <c r="A2221" s="23"/>
      <c r="B2221" s="25"/>
      <c r="C2221" s="25"/>
      <c r="D2221" s="25"/>
      <c r="E2221" s="25"/>
      <c r="F2221" s="25"/>
      <c r="G2221" s="108"/>
      <c r="H2221" s="113"/>
      <c r="I2221" s="113"/>
      <c r="J2221" s="113"/>
      <c r="K2221" s="113"/>
    </row>
    <row r="2222" spans="1:11">
      <c r="A2222" s="23"/>
      <c r="B2222" s="25"/>
      <c r="C2222" s="25"/>
      <c r="D2222" s="25"/>
      <c r="E2222" s="25"/>
      <c r="F2222" s="25"/>
      <c r="G2222" s="108"/>
      <c r="H2222" s="113"/>
      <c r="I2222" s="113"/>
      <c r="J2222" s="113"/>
      <c r="K2222" s="113"/>
    </row>
    <row r="2223" spans="1:11">
      <c r="A2223" s="23"/>
      <c r="B2223" s="25"/>
      <c r="C2223" s="25"/>
      <c r="D2223" s="25"/>
      <c r="E2223" s="25"/>
      <c r="F2223" s="25"/>
      <c r="G2223" s="108"/>
      <c r="H2223" s="113"/>
      <c r="I2223" s="113"/>
      <c r="J2223" s="113"/>
      <c r="K2223" s="113"/>
    </row>
    <row r="2224" spans="1:11">
      <c r="A2224" s="23"/>
      <c r="B2224" s="25"/>
      <c r="C2224" s="25"/>
      <c r="D2224" s="25"/>
      <c r="E2224" s="25"/>
      <c r="F2224" s="25"/>
      <c r="G2224" s="108"/>
      <c r="H2224" s="113"/>
      <c r="I2224" s="113"/>
      <c r="J2224" s="113"/>
      <c r="K2224" s="113"/>
    </row>
    <row r="2225" spans="1:11">
      <c r="A2225" s="23"/>
      <c r="B2225" s="25"/>
      <c r="C2225" s="25"/>
      <c r="D2225" s="25"/>
      <c r="E2225" s="25"/>
      <c r="F2225" s="25"/>
      <c r="G2225" s="108"/>
      <c r="H2225" s="113"/>
      <c r="I2225" s="113"/>
      <c r="J2225" s="113"/>
      <c r="K2225" s="113"/>
    </row>
    <row r="2226" spans="1:11">
      <c r="A2226" s="23"/>
      <c r="B2226" s="25"/>
      <c r="C2226" s="25"/>
      <c r="D2226" s="25"/>
      <c r="E2226" s="25"/>
      <c r="F2226" s="25"/>
      <c r="G2226" s="108"/>
      <c r="H2226" s="113"/>
      <c r="I2226" s="113"/>
      <c r="J2226" s="113"/>
      <c r="K2226" s="113"/>
    </row>
    <row r="2227" spans="1:11">
      <c r="A2227" s="23"/>
      <c r="B2227" s="25"/>
      <c r="C2227" s="25"/>
      <c r="D2227" s="25"/>
      <c r="E2227" s="25"/>
      <c r="F2227" s="25"/>
      <c r="G2227" s="108"/>
      <c r="H2227" s="113"/>
      <c r="I2227" s="113"/>
      <c r="J2227" s="113"/>
      <c r="K2227" s="113"/>
    </row>
    <row r="2228" spans="1:11">
      <c r="A2228" s="23"/>
      <c r="B2228" s="25"/>
      <c r="C2228" s="25"/>
      <c r="D2228" s="25"/>
      <c r="E2228" s="25"/>
      <c r="F2228" s="25"/>
      <c r="G2228" s="108"/>
      <c r="H2228" s="113"/>
      <c r="I2228" s="113"/>
      <c r="J2228" s="113"/>
      <c r="K2228" s="113"/>
    </row>
    <row r="2229" spans="1:11">
      <c r="A2229" s="23"/>
      <c r="B2229" s="25"/>
      <c r="C2229" s="25"/>
      <c r="D2229" s="25"/>
      <c r="E2229" s="25"/>
      <c r="F2229" s="25"/>
      <c r="G2229" s="108"/>
      <c r="H2229" s="113"/>
      <c r="I2229" s="113"/>
      <c r="J2229" s="113"/>
      <c r="K2229" s="113"/>
    </row>
    <row r="2230" spans="1:11">
      <c r="A2230" s="23"/>
      <c r="B2230" s="25"/>
      <c r="C2230" s="25"/>
      <c r="D2230" s="25"/>
      <c r="E2230" s="25"/>
      <c r="F2230" s="25"/>
      <c r="G2230" s="108"/>
      <c r="H2230" s="113"/>
      <c r="I2230" s="113"/>
      <c r="J2230" s="113"/>
      <c r="K2230" s="113"/>
    </row>
    <row r="2231" spans="1:11">
      <c r="A2231" s="23"/>
      <c r="B2231" s="25"/>
      <c r="C2231" s="25"/>
      <c r="D2231" s="25"/>
      <c r="E2231" s="25"/>
      <c r="F2231" s="25"/>
      <c r="G2231" s="108"/>
      <c r="H2231" s="113"/>
      <c r="I2231" s="113"/>
      <c r="J2231" s="113"/>
      <c r="K2231" s="113"/>
    </row>
    <row r="2232" spans="1:11">
      <c r="A2232" s="23"/>
      <c r="B2232" s="25"/>
      <c r="C2232" s="25"/>
      <c r="D2232" s="25"/>
      <c r="E2232" s="25"/>
      <c r="F2232" s="25"/>
      <c r="G2232" s="108"/>
      <c r="H2232" s="113"/>
      <c r="I2232" s="113"/>
      <c r="J2232" s="113"/>
      <c r="K2232" s="113"/>
    </row>
    <row r="2233" spans="1:11">
      <c r="A2233" s="23"/>
      <c r="B2233" s="25"/>
      <c r="C2233" s="25"/>
      <c r="D2233" s="25"/>
      <c r="E2233" s="25"/>
      <c r="F2233" s="25"/>
      <c r="G2233" s="108"/>
      <c r="H2233" s="113"/>
      <c r="I2233" s="113"/>
      <c r="J2233" s="113"/>
      <c r="K2233" s="113"/>
    </row>
    <row r="2234" spans="1:11">
      <c r="A2234" s="23"/>
      <c r="B2234" s="25"/>
      <c r="C2234" s="25"/>
      <c r="D2234" s="25"/>
      <c r="E2234" s="25"/>
      <c r="F2234" s="25"/>
      <c r="G2234" s="108"/>
      <c r="H2234" s="113"/>
      <c r="I2234" s="113"/>
      <c r="J2234" s="113"/>
      <c r="K2234" s="113"/>
    </row>
    <row r="2235" spans="1:11">
      <c r="A2235" s="23"/>
      <c r="B2235" s="25"/>
      <c r="C2235" s="25"/>
      <c r="D2235" s="25"/>
      <c r="E2235" s="25"/>
      <c r="F2235" s="25"/>
      <c r="G2235" s="108"/>
      <c r="H2235" s="113"/>
      <c r="I2235" s="113"/>
      <c r="J2235" s="113"/>
      <c r="K2235" s="113"/>
    </row>
    <row r="2236" spans="1:11">
      <c r="A2236" s="23"/>
      <c r="B2236" s="25"/>
      <c r="C2236" s="25"/>
      <c r="D2236" s="25"/>
      <c r="E2236" s="25"/>
      <c r="F2236" s="25"/>
      <c r="G2236" s="108"/>
      <c r="H2236" s="113"/>
      <c r="I2236" s="113"/>
      <c r="J2236" s="113"/>
      <c r="K2236" s="113"/>
    </row>
    <row r="2237" spans="1:11">
      <c r="A2237" s="23"/>
      <c r="B2237" s="25"/>
      <c r="C2237" s="25"/>
      <c r="D2237" s="25"/>
      <c r="E2237" s="25"/>
      <c r="F2237" s="25"/>
      <c r="G2237" s="108"/>
      <c r="H2237" s="113"/>
      <c r="I2237" s="113"/>
      <c r="J2237" s="113"/>
      <c r="K2237" s="113"/>
    </row>
    <row r="2238" spans="1:11">
      <c r="A2238" s="23"/>
      <c r="B2238" s="25"/>
      <c r="C2238" s="25"/>
      <c r="D2238" s="25"/>
      <c r="E2238" s="25"/>
      <c r="F2238" s="25"/>
      <c r="G2238" s="108"/>
      <c r="H2238" s="113"/>
      <c r="I2238" s="113"/>
      <c r="J2238" s="113"/>
      <c r="K2238" s="113"/>
    </row>
    <row r="2239" spans="1:11">
      <c r="A2239" s="23"/>
      <c r="B2239" s="25"/>
      <c r="C2239" s="25"/>
      <c r="D2239" s="25"/>
      <c r="E2239" s="25"/>
      <c r="F2239" s="25"/>
      <c r="G2239" s="108"/>
      <c r="H2239" s="113"/>
      <c r="I2239" s="113"/>
      <c r="J2239" s="113"/>
      <c r="K2239" s="113"/>
    </row>
    <row r="2240" spans="1:11">
      <c r="A2240" s="23"/>
      <c r="B2240" s="25"/>
      <c r="C2240" s="25"/>
      <c r="D2240" s="25"/>
      <c r="E2240" s="25"/>
      <c r="F2240" s="25"/>
      <c r="G2240" s="108"/>
      <c r="H2240" s="113"/>
      <c r="I2240" s="113"/>
      <c r="J2240" s="113"/>
      <c r="K2240" s="113"/>
    </row>
    <row r="2241" spans="1:11">
      <c r="A2241" s="23"/>
      <c r="B2241" s="25"/>
      <c r="C2241" s="25"/>
      <c r="D2241" s="25"/>
      <c r="E2241" s="25"/>
      <c r="F2241" s="25"/>
      <c r="G2241" s="108"/>
      <c r="H2241" s="113"/>
      <c r="I2241" s="113"/>
      <c r="J2241" s="113"/>
      <c r="K2241" s="113"/>
    </row>
    <row r="2242" spans="1:11">
      <c r="A2242" s="23"/>
      <c r="B2242" s="25"/>
      <c r="C2242" s="25"/>
      <c r="D2242" s="25"/>
      <c r="E2242" s="25"/>
      <c r="F2242" s="25"/>
      <c r="G2242" s="108"/>
      <c r="H2242" s="113"/>
      <c r="I2242" s="113"/>
      <c r="J2242" s="113"/>
      <c r="K2242" s="113"/>
    </row>
    <row r="2243" spans="1:11">
      <c r="A2243" s="23"/>
      <c r="B2243" s="25"/>
      <c r="C2243" s="25"/>
      <c r="D2243" s="25"/>
      <c r="E2243" s="25"/>
      <c r="F2243" s="25"/>
      <c r="G2243" s="108"/>
      <c r="H2243" s="113"/>
      <c r="I2243" s="113"/>
      <c r="J2243" s="113"/>
      <c r="K2243" s="113"/>
    </row>
    <row r="2244" spans="1:11">
      <c r="A2244" s="23"/>
      <c r="B2244" s="25"/>
      <c r="C2244" s="25"/>
      <c r="D2244" s="25"/>
      <c r="E2244" s="25"/>
      <c r="F2244" s="25"/>
      <c r="G2244" s="108"/>
      <c r="H2244" s="113"/>
      <c r="I2244" s="113"/>
      <c r="J2244" s="113"/>
      <c r="K2244" s="113"/>
    </row>
    <row r="2245" spans="1:11">
      <c r="A2245" s="23"/>
      <c r="B2245" s="25"/>
      <c r="C2245" s="25"/>
      <c r="D2245" s="25"/>
      <c r="E2245" s="25"/>
      <c r="F2245" s="25"/>
      <c r="G2245" s="108"/>
      <c r="H2245" s="113"/>
      <c r="I2245" s="113"/>
      <c r="J2245" s="113"/>
      <c r="K2245" s="113"/>
    </row>
    <row r="2246" spans="1:11">
      <c r="A2246" s="23"/>
      <c r="B2246" s="25"/>
      <c r="C2246" s="25"/>
      <c r="D2246" s="25"/>
      <c r="E2246" s="25"/>
      <c r="F2246" s="25"/>
      <c r="G2246" s="108"/>
      <c r="H2246" s="113"/>
      <c r="I2246" s="113"/>
      <c r="J2246" s="113"/>
      <c r="K2246" s="113"/>
    </row>
    <row r="2247" spans="1:11">
      <c r="A2247" s="23"/>
      <c r="B2247" s="25"/>
      <c r="C2247" s="25"/>
      <c r="D2247" s="25"/>
      <c r="E2247" s="25"/>
      <c r="F2247" s="25"/>
      <c r="G2247" s="108"/>
      <c r="H2247" s="113"/>
      <c r="I2247" s="113"/>
      <c r="J2247" s="113"/>
      <c r="K2247" s="113"/>
    </row>
    <row r="2248" spans="1:11">
      <c r="A2248" s="23"/>
      <c r="B2248" s="25"/>
      <c r="C2248" s="25"/>
      <c r="D2248" s="25"/>
      <c r="E2248" s="25"/>
      <c r="F2248" s="25"/>
      <c r="G2248" s="108"/>
      <c r="H2248" s="113"/>
      <c r="I2248" s="113"/>
      <c r="J2248" s="113"/>
      <c r="K2248" s="113"/>
    </row>
    <row r="2249" spans="1:11">
      <c r="A2249" s="23"/>
      <c r="B2249" s="25"/>
      <c r="C2249" s="25"/>
      <c r="D2249" s="25"/>
      <c r="E2249" s="25"/>
      <c r="F2249" s="25"/>
      <c r="G2249" s="108"/>
      <c r="H2249" s="113"/>
      <c r="I2249" s="113"/>
      <c r="J2249" s="113"/>
      <c r="K2249" s="113"/>
    </row>
    <row r="2250" spans="1:11">
      <c r="A2250" s="23"/>
      <c r="B2250" s="25"/>
      <c r="C2250" s="25"/>
      <c r="D2250" s="25"/>
      <c r="E2250" s="25"/>
      <c r="F2250" s="25"/>
      <c r="G2250" s="108"/>
      <c r="H2250" s="113"/>
      <c r="I2250" s="113"/>
      <c r="J2250" s="113"/>
      <c r="K2250" s="113"/>
    </row>
    <row r="2251" spans="1:11">
      <c r="A2251" s="23"/>
      <c r="B2251" s="25"/>
      <c r="C2251" s="25"/>
      <c r="D2251" s="25"/>
      <c r="E2251" s="25"/>
      <c r="F2251" s="25"/>
      <c r="G2251" s="108"/>
      <c r="H2251" s="113"/>
      <c r="I2251" s="113"/>
      <c r="J2251" s="113"/>
      <c r="K2251" s="113"/>
    </row>
    <row r="2252" spans="1:11">
      <c r="A2252" s="23"/>
      <c r="B2252" s="25"/>
      <c r="C2252" s="25"/>
      <c r="D2252" s="25"/>
      <c r="E2252" s="25"/>
      <c r="F2252" s="25"/>
      <c r="G2252" s="108"/>
      <c r="H2252" s="113"/>
      <c r="I2252" s="113"/>
      <c r="J2252" s="113"/>
      <c r="K2252" s="113"/>
    </row>
    <row r="2253" spans="1:11">
      <c r="A2253" s="23"/>
      <c r="B2253" s="25"/>
      <c r="C2253" s="25"/>
      <c r="D2253" s="25"/>
      <c r="E2253" s="25"/>
      <c r="F2253" s="25"/>
      <c r="G2253" s="108"/>
      <c r="H2253" s="113"/>
      <c r="I2253" s="113"/>
      <c r="J2253" s="113"/>
      <c r="K2253" s="113"/>
    </row>
    <row r="2254" spans="1:11">
      <c r="A2254" s="23"/>
      <c r="B2254" s="25"/>
      <c r="C2254" s="25"/>
      <c r="D2254" s="25"/>
      <c r="E2254" s="25"/>
      <c r="F2254" s="25"/>
      <c r="G2254" s="108"/>
      <c r="H2254" s="113"/>
      <c r="I2254" s="113"/>
      <c r="J2254" s="113"/>
      <c r="K2254" s="113"/>
    </row>
    <row r="2255" spans="1:11">
      <c r="A2255" s="23"/>
      <c r="B2255" s="25"/>
      <c r="C2255" s="25"/>
      <c r="D2255" s="25"/>
      <c r="E2255" s="25"/>
      <c r="F2255" s="25"/>
      <c r="G2255" s="108"/>
      <c r="H2255" s="113"/>
      <c r="I2255" s="113"/>
      <c r="J2255" s="113"/>
      <c r="K2255" s="113"/>
    </row>
    <row r="2256" spans="1:11">
      <c r="A2256" s="23"/>
      <c r="B2256" s="25"/>
      <c r="C2256" s="25"/>
      <c r="D2256" s="25"/>
      <c r="E2256" s="25"/>
      <c r="F2256" s="25"/>
      <c r="G2256" s="108"/>
      <c r="H2256" s="113"/>
      <c r="I2256" s="113"/>
      <c r="J2256" s="113"/>
      <c r="K2256" s="113"/>
    </row>
    <row r="2257" spans="1:11">
      <c r="A2257" s="23"/>
      <c r="B2257" s="25"/>
      <c r="C2257" s="25"/>
      <c r="D2257" s="25"/>
      <c r="E2257" s="25"/>
      <c r="F2257" s="25"/>
      <c r="G2257" s="108"/>
      <c r="H2257" s="113"/>
      <c r="I2257" s="113"/>
      <c r="J2257" s="113"/>
      <c r="K2257" s="113"/>
    </row>
    <row r="2258" spans="1:11">
      <c r="A2258" s="23"/>
      <c r="B2258" s="25"/>
      <c r="C2258" s="25"/>
      <c r="D2258" s="25"/>
      <c r="E2258" s="25"/>
      <c r="F2258" s="25"/>
      <c r="G2258" s="108"/>
      <c r="H2258" s="113"/>
      <c r="I2258" s="113"/>
      <c r="J2258" s="113"/>
      <c r="K2258" s="113"/>
    </row>
    <row r="2259" spans="1:11">
      <c r="A2259" s="23"/>
      <c r="B2259" s="25"/>
      <c r="C2259" s="25"/>
      <c r="D2259" s="25"/>
      <c r="E2259" s="25"/>
      <c r="F2259" s="25"/>
      <c r="G2259" s="108"/>
      <c r="H2259" s="113"/>
      <c r="I2259" s="113"/>
      <c r="J2259" s="113"/>
      <c r="K2259" s="113"/>
    </row>
    <row r="2260" spans="1:11">
      <c r="A2260" s="23"/>
      <c r="B2260" s="25"/>
      <c r="C2260" s="25"/>
      <c r="D2260" s="25"/>
      <c r="E2260" s="25"/>
      <c r="F2260" s="25"/>
      <c r="G2260" s="108"/>
      <c r="H2260" s="113"/>
      <c r="I2260" s="113"/>
      <c r="J2260" s="113"/>
      <c r="K2260" s="113"/>
    </row>
    <row r="2261" spans="1:11">
      <c r="A2261" s="23"/>
      <c r="B2261" s="25"/>
      <c r="C2261" s="25"/>
      <c r="D2261" s="25"/>
      <c r="E2261" s="25"/>
      <c r="F2261" s="25"/>
      <c r="G2261" s="108"/>
      <c r="H2261" s="113"/>
      <c r="I2261" s="113"/>
      <c r="J2261" s="113"/>
      <c r="K2261" s="113"/>
    </row>
    <row r="2262" spans="1:11">
      <c r="A2262" s="23"/>
      <c r="B2262" s="25"/>
      <c r="C2262" s="25"/>
      <c r="D2262" s="25"/>
      <c r="E2262" s="25"/>
      <c r="F2262" s="25"/>
      <c r="G2262" s="108"/>
      <c r="H2262" s="113"/>
      <c r="I2262" s="113"/>
      <c r="J2262" s="113"/>
      <c r="K2262" s="113"/>
    </row>
    <row r="2263" spans="1:11">
      <c r="A2263" s="23"/>
      <c r="B2263" s="25"/>
      <c r="C2263" s="25"/>
      <c r="D2263" s="25"/>
      <c r="E2263" s="25"/>
      <c r="F2263" s="25"/>
      <c r="G2263" s="108"/>
      <c r="H2263" s="113"/>
      <c r="I2263" s="113"/>
      <c r="J2263" s="113"/>
      <c r="K2263" s="113"/>
    </row>
    <row r="2264" spans="1:11">
      <c r="A2264" s="23"/>
      <c r="B2264" s="25"/>
      <c r="C2264" s="25"/>
      <c r="D2264" s="25"/>
      <c r="E2264" s="25"/>
      <c r="F2264" s="25"/>
      <c r="G2264" s="108"/>
      <c r="H2264" s="113"/>
      <c r="I2264" s="113"/>
      <c r="J2264" s="113"/>
      <c r="K2264" s="113"/>
    </row>
    <row r="2265" spans="1:11">
      <c r="A2265" s="23"/>
      <c r="B2265" s="25"/>
      <c r="C2265" s="25"/>
      <c r="D2265" s="25"/>
      <c r="E2265" s="25"/>
      <c r="F2265" s="25"/>
      <c r="G2265" s="108"/>
      <c r="H2265" s="113"/>
      <c r="I2265" s="113"/>
      <c r="J2265" s="113"/>
      <c r="K2265" s="113"/>
    </row>
    <row r="2266" spans="1:11">
      <c r="A2266" s="23"/>
      <c r="B2266" s="25"/>
      <c r="C2266" s="25"/>
      <c r="D2266" s="25"/>
      <c r="E2266" s="25"/>
      <c r="F2266" s="25"/>
      <c r="G2266" s="108"/>
      <c r="H2266" s="113"/>
      <c r="I2266" s="113"/>
      <c r="J2266" s="113"/>
      <c r="K2266" s="113"/>
    </row>
    <row r="2267" spans="1:11">
      <c r="A2267" s="23"/>
      <c r="B2267" s="25"/>
      <c r="C2267" s="25"/>
      <c r="D2267" s="25"/>
      <c r="E2267" s="25"/>
      <c r="F2267" s="25"/>
      <c r="G2267" s="108"/>
      <c r="H2267" s="113"/>
      <c r="I2267" s="113"/>
      <c r="J2267" s="113"/>
      <c r="K2267" s="113"/>
    </row>
    <row r="2268" spans="1:11">
      <c r="A2268" s="23"/>
      <c r="B2268" s="25"/>
      <c r="C2268" s="25"/>
      <c r="D2268" s="25"/>
      <c r="E2268" s="25"/>
      <c r="F2268" s="25"/>
      <c r="G2268" s="108"/>
      <c r="H2268" s="113"/>
      <c r="I2268" s="113"/>
      <c r="J2268" s="113"/>
      <c r="K2268" s="113"/>
    </row>
    <row r="2269" spans="1:11">
      <c r="A2269" s="23"/>
      <c r="B2269" s="25"/>
      <c r="C2269" s="25"/>
      <c r="D2269" s="25"/>
      <c r="E2269" s="25"/>
      <c r="F2269" s="25"/>
      <c r="G2269" s="108"/>
      <c r="H2269" s="113"/>
      <c r="I2269" s="113"/>
      <c r="J2269" s="113"/>
      <c r="K2269" s="113"/>
    </row>
    <row r="2270" spans="1:11">
      <c r="A2270" s="23"/>
      <c r="B2270" s="25"/>
      <c r="C2270" s="25"/>
      <c r="D2270" s="25"/>
      <c r="E2270" s="25"/>
      <c r="F2270" s="25"/>
      <c r="G2270" s="108"/>
      <c r="H2270" s="113"/>
      <c r="I2270" s="113"/>
      <c r="J2270" s="113"/>
      <c r="K2270" s="113"/>
    </row>
    <row r="2271" spans="1:11">
      <c r="A2271" s="23"/>
      <c r="B2271" s="25"/>
      <c r="C2271" s="25"/>
      <c r="D2271" s="25"/>
      <c r="E2271" s="25"/>
      <c r="F2271" s="25"/>
      <c r="G2271" s="108"/>
      <c r="H2271" s="113"/>
      <c r="I2271" s="113"/>
      <c r="J2271" s="113"/>
      <c r="K2271" s="113"/>
    </row>
    <row r="2272" spans="1:11">
      <c r="A2272" s="23"/>
      <c r="B2272" s="25"/>
      <c r="C2272" s="25"/>
      <c r="D2272" s="25"/>
      <c r="E2272" s="25"/>
      <c r="F2272" s="25"/>
      <c r="G2272" s="108"/>
      <c r="H2272" s="113"/>
      <c r="I2272" s="113"/>
      <c r="J2272" s="113"/>
      <c r="K2272" s="113"/>
    </row>
    <row r="2273" spans="1:11">
      <c r="A2273" s="23"/>
      <c r="B2273" s="25"/>
      <c r="C2273" s="25"/>
      <c r="D2273" s="25"/>
      <c r="E2273" s="25"/>
      <c r="F2273" s="25"/>
      <c r="G2273" s="108"/>
      <c r="H2273" s="113"/>
      <c r="I2273" s="113"/>
      <c r="J2273" s="113"/>
      <c r="K2273" s="113"/>
    </row>
    <row r="2274" spans="1:11">
      <c r="A2274" s="23"/>
      <c r="B2274" s="25"/>
      <c r="C2274" s="25"/>
      <c r="D2274" s="25"/>
      <c r="E2274" s="25"/>
      <c r="F2274" s="25"/>
      <c r="G2274" s="108"/>
      <c r="H2274" s="113"/>
      <c r="I2274" s="113"/>
      <c r="J2274" s="113"/>
      <c r="K2274" s="113"/>
    </row>
    <row r="2275" spans="1:11">
      <c r="A2275" s="23"/>
      <c r="B2275" s="25"/>
      <c r="C2275" s="25"/>
      <c r="D2275" s="25"/>
      <c r="E2275" s="25"/>
      <c r="F2275" s="25"/>
      <c r="G2275" s="108"/>
      <c r="H2275" s="113"/>
      <c r="I2275" s="113"/>
      <c r="J2275" s="113"/>
      <c r="K2275" s="113"/>
    </row>
    <row r="2276" spans="1:11">
      <c r="A2276" s="23"/>
      <c r="B2276" s="25"/>
      <c r="C2276" s="25"/>
      <c r="D2276" s="25"/>
      <c r="E2276" s="25"/>
      <c r="F2276" s="25"/>
      <c r="G2276" s="108"/>
      <c r="H2276" s="113"/>
      <c r="I2276" s="113"/>
      <c r="J2276" s="113"/>
      <c r="K2276" s="113"/>
    </row>
    <row r="2277" spans="1:11">
      <c r="A2277" s="23"/>
      <c r="B2277" s="25"/>
      <c r="C2277" s="25"/>
      <c r="D2277" s="25"/>
      <c r="E2277" s="25"/>
      <c r="F2277" s="25"/>
      <c r="G2277" s="108"/>
      <c r="H2277" s="113"/>
      <c r="I2277" s="113"/>
      <c r="J2277" s="113"/>
      <c r="K2277" s="113"/>
    </row>
    <row r="2278" spans="1:11">
      <c r="A2278" s="23"/>
      <c r="B2278" s="25"/>
      <c r="C2278" s="25"/>
      <c r="D2278" s="25"/>
      <c r="E2278" s="25"/>
      <c r="F2278" s="25"/>
      <c r="G2278" s="108"/>
      <c r="H2278" s="113"/>
      <c r="I2278" s="113"/>
      <c r="J2278" s="113"/>
      <c r="K2278" s="113"/>
    </row>
    <row r="2279" spans="1:11">
      <c r="A2279" s="23"/>
      <c r="B2279" s="25"/>
      <c r="C2279" s="25"/>
      <c r="D2279" s="25"/>
      <c r="E2279" s="25"/>
      <c r="F2279" s="25"/>
      <c r="G2279" s="108"/>
      <c r="H2279" s="113"/>
      <c r="I2279" s="113"/>
      <c r="J2279" s="113"/>
      <c r="K2279" s="113"/>
    </row>
    <row r="2280" spans="1:11">
      <c r="A2280" s="23"/>
      <c r="B2280" s="25"/>
      <c r="C2280" s="25"/>
      <c r="D2280" s="25"/>
      <c r="E2280" s="25"/>
      <c r="F2280" s="25"/>
      <c r="G2280" s="108"/>
      <c r="H2280" s="113"/>
      <c r="I2280" s="113"/>
      <c r="J2280" s="113"/>
      <c r="K2280" s="113"/>
    </row>
    <row r="2281" spans="1:11">
      <c r="A2281" s="23"/>
      <c r="B2281" s="25"/>
      <c r="C2281" s="25"/>
      <c r="D2281" s="25"/>
      <c r="E2281" s="25"/>
      <c r="F2281" s="25"/>
      <c r="G2281" s="108"/>
      <c r="H2281" s="113"/>
      <c r="I2281" s="113"/>
      <c r="J2281" s="113"/>
      <c r="K2281" s="113"/>
    </row>
    <row r="2282" spans="1:11">
      <c r="A2282" s="23"/>
      <c r="B2282" s="25"/>
      <c r="C2282" s="25"/>
      <c r="D2282" s="25"/>
      <c r="E2282" s="25"/>
      <c r="F2282" s="25"/>
      <c r="G2282" s="108"/>
      <c r="H2282" s="113"/>
      <c r="I2282" s="113"/>
      <c r="J2282" s="113"/>
      <c r="K2282" s="113"/>
    </row>
    <row r="2283" spans="1:11">
      <c r="A2283" s="23"/>
      <c r="B2283" s="25"/>
      <c r="C2283" s="25"/>
      <c r="D2283" s="25"/>
      <c r="E2283" s="25"/>
      <c r="F2283" s="25"/>
      <c r="G2283" s="108"/>
      <c r="H2283" s="113"/>
      <c r="I2283" s="113"/>
      <c r="J2283" s="113"/>
      <c r="K2283" s="113"/>
    </row>
    <row r="2284" spans="1:11">
      <c r="A2284" s="23"/>
      <c r="B2284" s="25"/>
      <c r="C2284" s="25"/>
      <c r="D2284" s="25"/>
      <c r="E2284" s="25"/>
      <c r="F2284" s="25"/>
      <c r="G2284" s="108"/>
      <c r="H2284" s="113"/>
      <c r="I2284" s="113"/>
      <c r="J2284" s="113"/>
      <c r="K2284" s="113"/>
    </row>
    <row r="2285" spans="1:11">
      <c r="A2285" s="23"/>
      <c r="B2285" s="25"/>
      <c r="C2285" s="25"/>
      <c r="D2285" s="25"/>
      <c r="E2285" s="25"/>
      <c r="F2285" s="25"/>
      <c r="G2285" s="108"/>
      <c r="H2285" s="113"/>
      <c r="I2285" s="113"/>
      <c r="J2285" s="113"/>
      <c r="K2285" s="113"/>
    </row>
    <row r="2286" spans="1:11">
      <c r="A2286" s="23"/>
      <c r="B2286" s="25"/>
      <c r="C2286" s="25"/>
      <c r="D2286" s="25"/>
      <c r="E2286" s="25"/>
      <c r="F2286" s="25"/>
      <c r="G2286" s="108"/>
      <c r="H2286" s="113"/>
      <c r="I2286" s="113"/>
      <c r="J2286" s="113"/>
      <c r="K2286" s="113"/>
    </row>
    <row r="2287" spans="1:11">
      <c r="A2287" s="23"/>
      <c r="B2287" s="25"/>
      <c r="C2287" s="25"/>
      <c r="D2287" s="25"/>
      <c r="E2287" s="25"/>
      <c r="F2287" s="25"/>
      <c r="G2287" s="108"/>
      <c r="H2287" s="113"/>
      <c r="I2287" s="113"/>
      <c r="J2287" s="113"/>
      <c r="K2287" s="113"/>
    </row>
    <row r="2288" spans="1:11">
      <c r="A2288" s="23"/>
      <c r="B2288" s="25"/>
      <c r="C2288" s="25"/>
      <c r="D2288" s="25"/>
      <c r="E2288" s="25"/>
      <c r="F2288" s="25"/>
      <c r="G2288" s="108"/>
      <c r="H2288" s="113"/>
      <c r="I2288" s="113"/>
      <c r="J2288" s="113"/>
      <c r="K2288" s="113"/>
    </row>
    <row r="2289" spans="1:11">
      <c r="A2289" s="23"/>
      <c r="B2289" s="25"/>
      <c r="C2289" s="25"/>
      <c r="D2289" s="25"/>
      <c r="E2289" s="25"/>
      <c r="F2289" s="25"/>
      <c r="G2289" s="108"/>
      <c r="H2289" s="113"/>
      <c r="I2289" s="113"/>
      <c r="J2289" s="113"/>
      <c r="K2289" s="113"/>
    </row>
    <row r="2290" spans="1:11">
      <c r="A2290" s="23"/>
      <c r="B2290" s="25"/>
      <c r="C2290" s="25"/>
      <c r="D2290" s="25"/>
      <c r="E2290" s="25"/>
      <c r="F2290" s="25"/>
      <c r="G2290" s="108"/>
      <c r="H2290" s="113"/>
      <c r="I2290" s="113"/>
      <c r="J2290" s="113"/>
      <c r="K2290" s="113"/>
    </row>
    <row r="2291" spans="1:11">
      <c r="A2291" s="23"/>
      <c r="B2291" s="25"/>
      <c r="C2291" s="25"/>
      <c r="D2291" s="25"/>
      <c r="E2291" s="25"/>
      <c r="F2291" s="25"/>
      <c r="G2291" s="108"/>
      <c r="H2291" s="113"/>
      <c r="I2291" s="113"/>
      <c r="J2291" s="113"/>
      <c r="K2291" s="113"/>
    </row>
    <row r="2292" spans="1:11">
      <c r="A2292" s="23"/>
      <c r="B2292" s="25"/>
      <c r="C2292" s="25"/>
      <c r="D2292" s="25"/>
      <c r="E2292" s="25"/>
      <c r="F2292" s="25"/>
      <c r="G2292" s="108"/>
      <c r="H2292" s="113"/>
      <c r="I2292" s="113"/>
      <c r="J2292" s="113"/>
      <c r="K2292" s="113"/>
    </row>
    <row r="2293" spans="1:11">
      <c r="A2293" s="23"/>
      <c r="B2293" s="25"/>
      <c r="C2293" s="25"/>
      <c r="D2293" s="25"/>
      <c r="E2293" s="25"/>
      <c r="F2293" s="25"/>
      <c r="G2293" s="108"/>
      <c r="H2293" s="113"/>
      <c r="I2293" s="113"/>
      <c r="J2293" s="113"/>
      <c r="K2293" s="113"/>
    </row>
    <row r="2294" spans="1:11">
      <c r="A2294" s="23"/>
      <c r="B2294" s="25"/>
      <c r="C2294" s="25"/>
      <c r="D2294" s="25"/>
      <c r="E2294" s="25"/>
      <c r="F2294" s="25"/>
      <c r="G2294" s="108"/>
      <c r="H2294" s="113"/>
      <c r="I2294" s="113"/>
      <c r="J2294" s="113"/>
      <c r="K2294" s="113"/>
    </row>
    <row r="2295" spans="1:11">
      <c r="A2295" s="23"/>
      <c r="B2295" s="25"/>
      <c r="C2295" s="25"/>
      <c r="D2295" s="25"/>
      <c r="E2295" s="25"/>
      <c r="F2295" s="25"/>
      <c r="G2295" s="108"/>
      <c r="H2295" s="113"/>
      <c r="I2295" s="113"/>
      <c r="J2295" s="113"/>
      <c r="K2295" s="113"/>
    </row>
    <row r="2296" spans="1:11">
      <c r="A2296" s="23"/>
      <c r="B2296" s="25"/>
      <c r="C2296" s="25"/>
      <c r="D2296" s="25"/>
      <c r="E2296" s="25"/>
      <c r="F2296" s="25"/>
      <c r="G2296" s="108"/>
      <c r="H2296" s="113"/>
      <c r="I2296" s="113"/>
      <c r="J2296" s="113"/>
      <c r="K2296" s="113"/>
    </row>
    <row r="2297" spans="1:11">
      <c r="A2297" s="23"/>
      <c r="B2297" s="25"/>
      <c r="C2297" s="25"/>
      <c r="D2297" s="25"/>
      <c r="E2297" s="25"/>
      <c r="F2297" s="25"/>
      <c r="G2297" s="108"/>
      <c r="H2297" s="113"/>
      <c r="I2297" s="113"/>
      <c r="J2297" s="113"/>
      <c r="K2297" s="113"/>
    </row>
    <row r="2298" spans="1:11">
      <c r="A2298" s="23"/>
      <c r="B2298" s="25"/>
      <c r="C2298" s="25"/>
      <c r="D2298" s="25"/>
      <c r="E2298" s="25"/>
      <c r="F2298" s="25"/>
      <c r="G2298" s="108"/>
      <c r="H2298" s="113"/>
      <c r="I2298" s="113"/>
      <c r="J2298" s="113"/>
      <c r="K2298" s="113"/>
    </row>
    <row r="2299" spans="1:11">
      <c r="A2299" s="23"/>
      <c r="B2299" s="25"/>
      <c r="C2299" s="25"/>
      <c r="D2299" s="25"/>
      <c r="E2299" s="25"/>
      <c r="F2299" s="25"/>
      <c r="G2299" s="108"/>
      <c r="H2299" s="113"/>
      <c r="I2299" s="113"/>
      <c r="J2299" s="113"/>
      <c r="K2299" s="113"/>
    </row>
    <row r="2300" spans="1:11">
      <c r="A2300" s="23"/>
      <c r="B2300" s="25"/>
      <c r="C2300" s="25"/>
      <c r="D2300" s="25"/>
      <c r="E2300" s="25"/>
      <c r="F2300" s="25"/>
      <c r="G2300" s="108"/>
      <c r="H2300" s="113"/>
      <c r="I2300" s="113"/>
      <c r="J2300" s="113"/>
      <c r="K2300" s="113"/>
    </row>
    <row r="2301" spans="1:11">
      <c r="A2301" s="23"/>
      <c r="B2301" s="25"/>
      <c r="C2301" s="25"/>
      <c r="D2301" s="25"/>
      <c r="E2301" s="25"/>
      <c r="F2301" s="25"/>
      <c r="G2301" s="108"/>
      <c r="H2301" s="113"/>
      <c r="I2301" s="113"/>
      <c r="J2301" s="113"/>
      <c r="K2301" s="113"/>
    </row>
    <row r="2302" spans="1:11">
      <c r="A2302" s="23"/>
      <c r="B2302" s="25"/>
      <c r="C2302" s="25"/>
      <c r="D2302" s="25"/>
      <c r="E2302" s="25"/>
      <c r="F2302" s="25"/>
      <c r="G2302" s="108"/>
      <c r="H2302" s="113"/>
      <c r="I2302" s="113"/>
      <c r="J2302" s="113"/>
      <c r="K2302" s="113"/>
    </row>
    <row r="2303" spans="1:11">
      <c r="A2303" s="23"/>
      <c r="B2303" s="25"/>
      <c r="C2303" s="25"/>
      <c r="D2303" s="25"/>
      <c r="E2303" s="25"/>
      <c r="F2303" s="25"/>
      <c r="G2303" s="108"/>
      <c r="H2303" s="113"/>
      <c r="I2303" s="113"/>
      <c r="J2303" s="113"/>
      <c r="K2303" s="113"/>
    </row>
    <row r="2304" spans="1:11">
      <c r="A2304" s="23"/>
      <c r="B2304" s="25"/>
      <c r="C2304" s="25"/>
      <c r="D2304" s="25"/>
      <c r="E2304" s="25"/>
      <c r="F2304" s="25"/>
      <c r="G2304" s="108"/>
      <c r="H2304" s="113"/>
      <c r="I2304" s="113"/>
      <c r="J2304" s="113"/>
      <c r="K2304" s="113"/>
    </row>
    <row r="2305" spans="1:11">
      <c r="A2305" s="23"/>
      <c r="B2305" s="25"/>
      <c r="C2305" s="25"/>
      <c r="D2305" s="25"/>
      <c r="E2305" s="25"/>
      <c r="F2305" s="25"/>
      <c r="G2305" s="108"/>
      <c r="H2305" s="113"/>
      <c r="I2305" s="113"/>
      <c r="J2305" s="113"/>
      <c r="K2305" s="113"/>
    </row>
    <row r="2306" spans="1:11">
      <c r="A2306" s="23"/>
      <c r="B2306" s="25"/>
      <c r="C2306" s="25"/>
      <c r="D2306" s="25"/>
      <c r="E2306" s="25"/>
      <c r="F2306" s="25"/>
      <c r="G2306" s="108"/>
      <c r="H2306" s="113"/>
      <c r="I2306" s="113"/>
      <c r="J2306" s="113"/>
      <c r="K2306" s="113"/>
    </row>
    <row r="2307" spans="1:11">
      <c r="A2307" s="23"/>
      <c r="B2307" s="25"/>
      <c r="C2307" s="25"/>
      <c r="D2307" s="25"/>
      <c r="E2307" s="25"/>
      <c r="F2307" s="25"/>
      <c r="G2307" s="108"/>
      <c r="H2307" s="113"/>
      <c r="I2307" s="113"/>
      <c r="J2307" s="113"/>
      <c r="K2307" s="113"/>
    </row>
    <row r="2308" spans="1:11">
      <c r="A2308" s="23"/>
      <c r="B2308" s="25"/>
      <c r="C2308" s="25"/>
      <c r="D2308" s="25"/>
      <c r="E2308" s="25"/>
      <c r="F2308" s="25"/>
      <c r="G2308" s="108"/>
      <c r="H2308" s="113"/>
      <c r="I2308" s="113"/>
      <c r="J2308" s="113"/>
      <c r="K2308" s="113"/>
    </row>
    <row r="2309" spans="1:11">
      <c r="A2309" s="23"/>
      <c r="B2309" s="25"/>
      <c r="C2309" s="25"/>
      <c r="D2309" s="25"/>
      <c r="E2309" s="25"/>
      <c r="F2309" s="25"/>
      <c r="G2309" s="108"/>
      <c r="H2309" s="113"/>
      <c r="I2309" s="113"/>
      <c r="J2309" s="113"/>
      <c r="K2309" s="113"/>
    </row>
    <row r="2310" spans="1:11">
      <c r="A2310" s="23"/>
      <c r="B2310" s="25"/>
      <c r="C2310" s="25"/>
      <c r="D2310" s="25"/>
      <c r="E2310" s="25"/>
      <c r="F2310" s="25"/>
      <c r="G2310" s="108"/>
      <c r="H2310" s="113"/>
      <c r="I2310" s="113"/>
      <c r="J2310" s="113"/>
      <c r="K2310" s="113"/>
    </row>
    <row r="2311" spans="1:11">
      <c r="A2311" s="23"/>
      <c r="B2311" s="25"/>
      <c r="C2311" s="25"/>
      <c r="D2311" s="25"/>
      <c r="E2311" s="25"/>
      <c r="F2311" s="25"/>
      <c r="G2311" s="108"/>
      <c r="H2311" s="113"/>
      <c r="I2311" s="113"/>
      <c r="J2311" s="113"/>
      <c r="K2311" s="113"/>
    </row>
    <row r="2312" spans="1:11">
      <c r="A2312" s="23"/>
      <c r="B2312" s="25"/>
      <c r="C2312" s="25"/>
      <c r="D2312" s="25"/>
      <c r="E2312" s="25"/>
      <c r="F2312" s="25"/>
      <c r="G2312" s="108"/>
      <c r="H2312" s="113"/>
      <c r="I2312" s="113"/>
      <c r="J2312" s="113"/>
      <c r="K2312" s="113"/>
    </row>
    <row r="2313" spans="1:11">
      <c r="A2313" s="23"/>
      <c r="B2313" s="25"/>
      <c r="C2313" s="25"/>
      <c r="D2313" s="25"/>
      <c r="E2313" s="25"/>
      <c r="F2313" s="25"/>
      <c r="G2313" s="108"/>
      <c r="H2313" s="113"/>
      <c r="I2313" s="113"/>
      <c r="J2313" s="113"/>
      <c r="K2313" s="113"/>
    </row>
    <row r="2314" spans="1:11">
      <c r="A2314" s="23"/>
      <c r="B2314" s="25"/>
      <c r="C2314" s="25"/>
      <c r="D2314" s="25"/>
      <c r="E2314" s="25"/>
      <c r="F2314" s="25"/>
      <c r="G2314" s="108"/>
      <c r="H2314" s="113"/>
      <c r="I2314" s="113"/>
      <c r="J2314" s="113"/>
      <c r="K2314" s="113"/>
    </row>
    <row r="2315" spans="1:11">
      <c r="A2315" s="23"/>
      <c r="B2315" s="25"/>
      <c r="C2315" s="25"/>
      <c r="D2315" s="25"/>
      <c r="E2315" s="25"/>
      <c r="F2315" s="25"/>
      <c r="G2315" s="108"/>
      <c r="H2315" s="113"/>
      <c r="I2315" s="113"/>
      <c r="J2315" s="113"/>
      <c r="K2315" s="113"/>
    </row>
    <row r="2316" spans="1:11">
      <c r="A2316" s="23"/>
      <c r="B2316" s="25"/>
      <c r="C2316" s="25"/>
      <c r="D2316" s="25"/>
      <c r="E2316" s="25"/>
      <c r="F2316" s="25"/>
      <c r="G2316" s="108"/>
      <c r="H2316" s="113"/>
      <c r="I2316" s="113"/>
      <c r="J2316" s="113"/>
      <c r="K2316" s="113"/>
    </row>
    <row r="2317" spans="1:11">
      <c r="A2317" s="23"/>
      <c r="B2317" s="25"/>
      <c r="C2317" s="25"/>
      <c r="D2317" s="25"/>
      <c r="E2317" s="25"/>
      <c r="F2317" s="25"/>
      <c r="G2317" s="108"/>
      <c r="H2317" s="113"/>
      <c r="I2317" s="113"/>
      <c r="J2317" s="113"/>
      <c r="K2317" s="113"/>
    </row>
    <row r="2318" spans="1:11">
      <c r="A2318" s="23"/>
      <c r="B2318" s="25"/>
      <c r="C2318" s="25"/>
      <c r="D2318" s="25"/>
      <c r="E2318" s="25"/>
      <c r="F2318" s="25"/>
      <c r="G2318" s="108"/>
      <c r="H2318" s="113"/>
      <c r="I2318" s="113"/>
      <c r="J2318" s="113"/>
      <c r="K2318" s="113"/>
    </row>
    <row r="2319" spans="1:11">
      <c r="A2319" s="23"/>
      <c r="B2319" s="25"/>
      <c r="C2319" s="25"/>
      <c r="D2319" s="25"/>
      <c r="E2319" s="25"/>
      <c r="F2319" s="25"/>
      <c r="G2319" s="108"/>
      <c r="H2319" s="113"/>
      <c r="I2319" s="113"/>
      <c r="J2319" s="113"/>
      <c r="K2319" s="113"/>
    </row>
    <row r="2320" spans="1:11">
      <c r="A2320" s="23"/>
      <c r="B2320" s="25"/>
      <c r="C2320" s="25"/>
      <c r="D2320" s="25"/>
      <c r="E2320" s="25"/>
      <c r="F2320" s="25"/>
      <c r="G2320" s="108"/>
      <c r="H2320" s="113"/>
      <c r="I2320" s="113"/>
      <c r="J2320" s="113"/>
      <c r="K2320" s="113"/>
    </row>
    <row r="2321" spans="1:11">
      <c r="A2321" s="23"/>
      <c r="B2321" s="25"/>
      <c r="C2321" s="25"/>
      <c r="D2321" s="25"/>
      <c r="E2321" s="25"/>
      <c r="F2321" s="25"/>
      <c r="G2321" s="108"/>
      <c r="H2321" s="113"/>
      <c r="I2321" s="113"/>
      <c r="J2321" s="113"/>
      <c r="K2321" s="113"/>
    </row>
    <row r="2322" spans="1:11">
      <c r="A2322" s="23"/>
      <c r="B2322" s="25"/>
      <c r="C2322" s="25"/>
      <c r="D2322" s="25"/>
      <c r="E2322" s="25"/>
      <c r="F2322" s="25"/>
      <c r="G2322" s="108"/>
      <c r="H2322" s="113"/>
      <c r="I2322" s="113"/>
      <c r="J2322" s="113"/>
      <c r="K2322" s="113"/>
    </row>
    <row r="2323" spans="1:11">
      <c r="A2323" s="23"/>
      <c r="B2323" s="25"/>
      <c r="C2323" s="25"/>
      <c r="D2323" s="25"/>
      <c r="E2323" s="25"/>
      <c r="F2323" s="25"/>
      <c r="G2323" s="108"/>
      <c r="H2323" s="113"/>
      <c r="I2323" s="113"/>
      <c r="J2323" s="113"/>
      <c r="K2323" s="113"/>
    </row>
    <row r="2324" spans="1:11">
      <c r="A2324" s="23"/>
      <c r="B2324" s="25"/>
      <c r="C2324" s="25"/>
      <c r="D2324" s="25"/>
      <c r="E2324" s="25"/>
      <c r="F2324" s="25"/>
      <c r="G2324" s="108"/>
      <c r="H2324" s="113"/>
      <c r="I2324" s="113"/>
      <c r="J2324" s="113"/>
      <c r="K2324" s="113"/>
    </row>
    <row r="2325" spans="1:11">
      <c r="A2325" s="23"/>
      <c r="B2325" s="25"/>
      <c r="C2325" s="25"/>
      <c r="D2325" s="25"/>
      <c r="E2325" s="25"/>
      <c r="F2325" s="25"/>
      <c r="G2325" s="108"/>
      <c r="H2325" s="113"/>
      <c r="I2325" s="113"/>
      <c r="J2325" s="113"/>
      <c r="K2325" s="113"/>
    </row>
    <row r="2326" spans="1:11">
      <c r="A2326" s="23"/>
      <c r="B2326" s="25"/>
      <c r="C2326" s="25"/>
      <c r="D2326" s="25"/>
      <c r="E2326" s="25"/>
      <c r="F2326" s="25"/>
      <c r="G2326" s="108"/>
      <c r="H2326" s="113"/>
      <c r="I2326" s="113"/>
      <c r="J2326" s="113"/>
      <c r="K2326" s="113"/>
    </row>
    <row r="2327" spans="1:11">
      <c r="A2327" s="23"/>
      <c r="B2327" s="25"/>
      <c r="C2327" s="25"/>
      <c r="D2327" s="25"/>
      <c r="E2327" s="25"/>
      <c r="F2327" s="25"/>
      <c r="G2327" s="108"/>
      <c r="H2327" s="113"/>
      <c r="I2327" s="113"/>
      <c r="J2327" s="113"/>
      <c r="K2327" s="113"/>
    </row>
    <row r="2328" spans="1:11">
      <c r="A2328" s="23"/>
      <c r="B2328" s="25"/>
      <c r="C2328" s="25"/>
      <c r="D2328" s="25"/>
      <c r="E2328" s="25"/>
      <c r="F2328" s="25"/>
      <c r="G2328" s="108"/>
      <c r="H2328" s="113"/>
      <c r="I2328" s="113"/>
      <c r="J2328" s="113"/>
      <c r="K2328" s="113"/>
    </row>
    <row r="2329" spans="1:11">
      <c r="A2329" s="23"/>
      <c r="B2329" s="25"/>
      <c r="C2329" s="25"/>
      <c r="D2329" s="25"/>
      <c r="E2329" s="25"/>
      <c r="F2329" s="25"/>
      <c r="G2329" s="108"/>
      <c r="H2329" s="113"/>
      <c r="I2329" s="113"/>
      <c r="J2329" s="113"/>
      <c r="K2329" s="113"/>
    </row>
    <row r="2330" spans="1:11">
      <c r="A2330" s="23"/>
      <c r="B2330" s="25"/>
      <c r="C2330" s="25"/>
      <c r="D2330" s="25"/>
      <c r="E2330" s="25"/>
      <c r="F2330" s="25"/>
      <c r="G2330" s="108"/>
      <c r="H2330" s="113"/>
      <c r="I2330" s="113"/>
      <c r="J2330" s="113"/>
      <c r="K2330" s="113"/>
    </row>
    <row r="2331" spans="1:11">
      <c r="A2331" s="23"/>
      <c r="B2331" s="25"/>
      <c r="C2331" s="25"/>
      <c r="D2331" s="25"/>
      <c r="E2331" s="25"/>
      <c r="F2331" s="25"/>
      <c r="G2331" s="108"/>
      <c r="H2331" s="113"/>
      <c r="I2331" s="113"/>
      <c r="J2331" s="113"/>
      <c r="K2331" s="113"/>
    </row>
    <row r="2332" spans="1:11">
      <c r="A2332" s="23"/>
      <c r="B2332" s="25"/>
      <c r="C2332" s="25"/>
      <c r="D2332" s="25"/>
      <c r="E2332" s="25"/>
      <c r="F2332" s="25"/>
      <c r="G2332" s="108"/>
      <c r="H2332" s="113"/>
      <c r="I2332" s="113"/>
      <c r="J2332" s="113"/>
      <c r="K2332" s="113"/>
    </row>
    <row r="2333" spans="1:11">
      <c r="A2333" s="23"/>
      <c r="B2333" s="25"/>
      <c r="C2333" s="25"/>
      <c r="D2333" s="25"/>
      <c r="E2333" s="25"/>
      <c r="F2333" s="25"/>
      <c r="G2333" s="108"/>
      <c r="H2333" s="113"/>
      <c r="I2333" s="113"/>
      <c r="J2333" s="113"/>
      <c r="K2333" s="113"/>
    </row>
    <row r="2334" spans="1:11">
      <c r="A2334" s="23"/>
      <c r="B2334" s="25"/>
      <c r="C2334" s="25"/>
      <c r="D2334" s="25"/>
      <c r="E2334" s="25"/>
      <c r="F2334" s="25"/>
      <c r="G2334" s="108"/>
      <c r="H2334" s="113"/>
      <c r="I2334" s="113"/>
      <c r="J2334" s="113"/>
      <c r="K2334" s="113"/>
    </row>
    <row r="2335" spans="1:11">
      <c r="A2335" s="23"/>
      <c r="B2335" s="25"/>
      <c r="C2335" s="25"/>
      <c r="D2335" s="25"/>
      <c r="E2335" s="25"/>
      <c r="F2335" s="25"/>
      <c r="G2335" s="108"/>
      <c r="H2335" s="113"/>
      <c r="I2335" s="113"/>
      <c r="J2335" s="113"/>
      <c r="K2335" s="113"/>
    </row>
    <row r="2336" spans="1:11">
      <c r="A2336" s="23"/>
      <c r="B2336" s="25"/>
      <c r="C2336" s="25"/>
      <c r="D2336" s="25"/>
      <c r="E2336" s="25"/>
      <c r="F2336" s="25"/>
      <c r="G2336" s="108"/>
      <c r="H2336" s="113"/>
      <c r="I2336" s="113"/>
      <c r="J2336" s="113"/>
      <c r="K2336" s="113"/>
    </row>
    <row r="2337" spans="1:11">
      <c r="A2337" s="23"/>
      <c r="B2337" s="25"/>
      <c r="C2337" s="25"/>
      <c r="D2337" s="25"/>
      <c r="E2337" s="25"/>
      <c r="F2337" s="25"/>
      <c r="G2337" s="108"/>
      <c r="H2337" s="113"/>
      <c r="I2337" s="113"/>
      <c r="J2337" s="113"/>
      <c r="K2337" s="113"/>
    </row>
    <row r="2338" spans="1:11">
      <c r="A2338" s="23"/>
      <c r="B2338" s="25"/>
      <c r="C2338" s="25"/>
      <c r="D2338" s="25"/>
      <c r="E2338" s="25"/>
      <c r="F2338" s="25"/>
      <c r="G2338" s="108"/>
      <c r="H2338" s="113"/>
      <c r="I2338" s="113"/>
      <c r="J2338" s="113"/>
      <c r="K2338" s="113"/>
    </row>
    <row r="2339" spans="1:11">
      <c r="A2339" s="23"/>
      <c r="B2339" s="25"/>
      <c r="C2339" s="25"/>
      <c r="D2339" s="25"/>
      <c r="E2339" s="25"/>
      <c r="F2339" s="25"/>
      <c r="G2339" s="108"/>
      <c r="H2339" s="113"/>
      <c r="I2339" s="113"/>
      <c r="J2339" s="113"/>
      <c r="K2339" s="113"/>
    </row>
    <row r="2340" spans="1:11">
      <c r="A2340" s="23"/>
      <c r="B2340" s="25"/>
      <c r="C2340" s="25"/>
      <c r="D2340" s="25"/>
      <c r="E2340" s="25"/>
      <c r="F2340" s="25"/>
      <c r="G2340" s="108"/>
      <c r="H2340" s="113"/>
      <c r="I2340" s="113"/>
      <c r="J2340" s="113"/>
      <c r="K2340" s="113"/>
    </row>
    <row r="2341" spans="1:11">
      <c r="A2341" s="23"/>
      <c r="B2341" s="25"/>
      <c r="C2341" s="25"/>
      <c r="D2341" s="25"/>
      <c r="E2341" s="25"/>
      <c r="F2341" s="25"/>
      <c r="G2341" s="108"/>
      <c r="H2341" s="113"/>
      <c r="I2341" s="113"/>
      <c r="J2341" s="113"/>
      <c r="K2341" s="113"/>
    </row>
    <row r="2342" spans="1:11">
      <c r="A2342" s="23"/>
      <c r="B2342" s="25"/>
      <c r="C2342" s="25"/>
      <c r="D2342" s="25"/>
      <c r="E2342" s="25"/>
      <c r="F2342" s="25"/>
      <c r="G2342" s="108"/>
      <c r="H2342" s="113"/>
      <c r="I2342" s="113"/>
      <c r="J2342" s="113"/>
      <c r="K2342" s="113"/>
    </row>
    <row r="2343" spans="1:11">
      <c r="A2343" s="23"/>
      <c r="B2343" s="25"/>
      <c r="C2343" s="25"/>
      <c r="D2343" s="25"/>
      <c r="E2343" s="25"/>
      <c r="F2343" s="25"/>
      <c r="G2343" s="108"/>
      <c r="H2343" s="113"/>
      <c r="I2343" s="113"/>
      <c r="J2343" s="113"/>
      <c r="K2343" s="113"/>
    </row>
    <row r="2344" spans="1:11">
      <c r="A2344" s="23"/>
      <c r="B2344" s="25"/>
      <c r="C2344" s="25"/>
      <c r="D2344" s="25"/>
      <c r="E2344" s="25"/>
      <c r="F2344" s="25"/>
      <c r="G2344" s="108"/>
      <c r="H2344" s="113"/>
      <c r="I2344" s="113"/>
      <c r="J2344" s="113"/>
      <c r="K2344" s="113"/>
    </row>
    <row r="2345" spans="1:11">
      <c r="A2345" s="23"/>
      <c r="B2345" s="25"/>
      <c r="C2345" s="25"/>
      <c r="D2345" s="25"/>
      <c r="E2345" s="25"/>
      <c r="F2345" s="25"/>
      <c r="G2345" s="108"/>
      <c r="H2345" s="113"/>
      <c r="I2345" s="113"/>
      <c r="J2345" s="113"/>
      <c r="K2345" s="113"/>
    </row>
    <row r="2346" spans="1:11">
      <c r="A2346" s="23"/>
      <c r="B2346" s="25"/>
      <c r="C2346" s="25"/>
      <c r="D2346" s="25"/>
      <c r="E2346" s="25"/>
      <c r="F2346" s="25"/>
      <c r="G2346" s="108"/>
      <c r="H2346" s="113"/>
      <c r="I2346" s="113"/>
      <c r="J2346" s="113"/>
      <c r="K2346" s="113"/>
    </row>
    <row r="2347" spans="1:11">
      <c r="A2347" s="23"/>
      <c r="B2347" s="25"/>
      <c r="C2347" s="25"/>
      <c r="D2347" s="25"/>
      <c r="E2347" s="25"/>
      <c r="F2347" s="25"/>
      <c r="G2347" s="108"/>
      <c r="H2347" s="113"/>
      <c r="I2347" s="113"/>
      <c r="J2347" s="113"/>
      <c r="K2347" s="113"/>
    </row>
    <row r="2348" spans="1:11">
      <c r="A2348" s="23"/>
      <c r="B2348" s="25"/>
      <c r="C2348" s="25"/>
      <c r="D2348" s="25"/>
      <c r="E2348" s="25"/>
      <c r="F2348" s="25"/>
      <c r="G2348" s="108"/>
      <c r="H2348" s="113"/>
      <c r="I2348" s="113"/>
      <c r="J2348" s="113"/>
      <c r="K2348" s="113"/>
    </row>
    <row r="2349" spans="1:11">
      <c r="A2349" s="23"/>
      <c r="B2349" s="25"/>
      <c r="C2349" s="25"/>
      <c r="D2349" s="25"/>
      <c r="E2349" s="25"/>
      <c r="F2349" s="25"/>
      <c r="G2349" s="108"/>
      <c r="H2349" s="113"/>
      <c r="I2349" s="113"/>
      <c r="J2349" s="113"/>
      <c r="K2349" s="113"/>
    </row>
    <row r="2350" spans="1:11">
      <c r="A2350" s="23"/>
      <c r="B2350" s="25"/>
      <c r="C2350" s="25"/>
      <c r="D2350" s="25"/>
      <c r="E2350" s="25"/>
      <c r="F2350" s="25"/>
      <c r="G2350" s="108"/>
      <c r="H2350" s="113"/>
      <c r="I2350" s="113"/>
      <c r="J2350" s="113"/>
      <c r="K2350" s="113"/>
    </row>
    <row r="2351" spans="1:11">
      <c r="A2351" s="23"/>
      <c r="B2351" s="25"/>
      <c r="C2351" s="25"/>
      <c r="D2351" s="25"/>
      <c r="E2351" s="25"/>
      <c r="F2351" s="25"/>
      <c r="G2351" s="108"/>
      <c r="H2351" s="113"/>
      <c r="I2351" s="113"/>
      <c r="J2351" s="113"/>
      <c r="K2351" s="113"/>
    </row>
    <row r="2352" spans="1:11">
      <c r="A2352" s="23"/>
      <c r="B2352" s="25"/>
      <c r="C2352" s="25"/>
      <c r="D2352" s="25"/>
      <c r="E2352" s="25"/>
      <c r="F2352" s="25"/>
      <c r="G2352" s="108"/>
      <c r="H2352" s="113"/>
      <c r="I2352" s="113"/>
      <c r="J2352" s="113"/>
      <c r="K2352" s="113"/>
    </row>
    <row r="2353" spans="1:11">
      <c r="A2353" s="23"/>
      <c r="B2353" s="25"/>
      <c r="C2353" s="25"/>
      <c r="D2353" s="25"/>
      <c r="E2353" s="25"/>
      <c r="F2353" s="25"/>
      <c r="G2353" s="108"/>
      <c r="H2353" s="113"/>
      <c r="I2353" s="113"/>
      <c r="J2353" s="113"/>
      <c r="K2353" s="113"/>
    </row>
    <row r="2354" spans="1:11">
      <c r="A2354" s="23"/>
      <c r="B2354" s="25"/>
      <c r="C2354" s="25"/>
      <c r="D2354" s="25"/>
      <c r="E2354" s="25"/>
      <c r="F2354" s="25"/>
      <c r="G2354" s="108"/>
      <c r="H2354" s="113"/>
      <c r="I2354" s="113"/>
      <c r="J2354" s="113"/>
      <c r="K2354" s="113"/>
    </row>
    <row r="2355" spans="1:11">
      <c r="A2355" s="23"/>
      <c r="B2355" s="25"/>
      <c r="C2355" s="25"/>
      <c r="D2355" s="25"/>
      <c r="E2355" s="25"/>
      <c r="F2355" s="25"/>
      <c r="G2355" s="108"/>
      <c r="H2355" s="113"/>
      <c r="I2355" s="113"/>
      <c r="J2355" s="113"/>
      <c r="K2355" s="113"/>
    </row>
    <row r="2356" spans="1:11">
      <c r="A2356" s="23"/>
      <c r="B2356" s="25"/>
      <c r="C2356" s="25"/>
      <c r="D2356" s="25"/>
      <c r="E2356" s="25"/>
      <c r="F2356" s="25"/>
      <c r="G2356" s="108"/>
      <c r="H2356" s="113"/>
      <c r="I2356" s="113"/>
      <c r="J2356" s="113"/>
      <c r="K2356" s="113"/>
    </row>
    <row r="2357" spans="1:11">
      <c r="A2357" s="23"/>
      <c r="B2357" s="25"/>
      <c r="C2357" s="25"/>
      <c r="D2357" s="25"/>
      <c r="E2357" s="25"/>
      <c r="F2357" s="25"/>
      <c r="G2357" s="108"/>
      <c r="H2357" s="113"/>
      <c r="I2357" s="113"/>
      <c r="J2357" s="113"/>
      <c r="K2357" s="113"/>
    </row>
    <row r="2358" spans="1:11">
      <c r="A2358" s="23"/>
      <c r="B2358" s="25"/>
      <c r="C2358" s="25"/>
      <c r="D2358" s="25"/>
      <c r="E2358" s="25"/>
      <c r="F2358" s="25"/>
      <c r="G2358" s="108"/>
      <c r="H2358" s="113"/>
      <c r="I2358" s="113"/>
      <c r="J2358" s="113"/>
      <c r="K2358" s="113"/>
    </row>
    <row r="2359" spans="1:11">
      <c r="A2359" s="23"/>
      <c r="B2359" s="25"/>
      <c r="C2359" s="25"/>
      <c r="D2359" s="25"/>
      <c r="E2359" s="25"/>
      <c r="F2359" s="25"/>
      <c r="G2359" s="108"/>
      <c r="H2359" s="113"/>
      <c r="I2359" s="113"/>
      <c r="J2359" s="113"/>
      <c r="K2359" s="113"/>
    </row>
    <row r="2360" spans="1:11">
      <c r="A2360" s="23"/>
      <c r="B2360" s="25"/>
      <c r="C2360" s="25"/>
      <c r="D2360" s="25"/>
      <c r="E2360" s="25"/>
      <c r="F2360" s="25"/>
      <c r="G2360" s="108"/>
      <c r="H2360" s="113"/>
      <c r="I2360" s="113"/>
      <c r="J2360" s="113"/>
      <c r="K2360" s="113"/>
    </row>
    <row r="2361" spans="1:11">
      <c r="A2361" s="23"/>
      <c r="B2361" s="25"/>
      <c r="C2361" s="25"/>
      <c r="D2361" s="25"/>
      <c r="E2361" s="25"/>
      <c r="F2361" s="25"/>
      <c r="G2361" s="108"/>
      <c r="H2361" s="113"/>
      <c r="I2361" s="113"/>
      <c r="J2361" s="113"/>
      <c r="K2361" s="113"/>
    </row>
    <row r="2362" spans="1:11">
      <c r="A2362" s="23"/>
      <c r="B2362" s="25"/>
      <c r="C2362" s="25"/>
      <c r="D2362" s="25"/>
      <c r="E2362" s="25"/>
      <c r="F2362" s="25"/>
      <c r="G2362" s="108"/>
      <c r="H2362" s="113"/>
      <c r="I2362" s="113"/>
      <c r="J2362" s="113"/>
      <c r="K2362" s="113"/>
    </row>
    <row r="2363" spans="1:11">
      <c r="A2363" s="23"/>
      <c r="B2363" s="25"/>
      <c r="C2363" s="25"/>
      <c r="D2363" s="25"/>
      <c r="E2363" s="25"/>
      <c r="F2363" s="25"/>
      <c r="G2363" s="108"/>
      <c r="H2363" s="113"/>
      <c r="I2363" s="113"/>
      <c r="J2363" s="113"/>
      <c r="K2363" s="113"/>
    </row>
    <row r="2364" spans="1:11">
      <c r="A2364" s="23"/>
      <c r="B2364" s="25"/>
      <c r="C2364" s="25"/>
      <c r="D2364" s="25"/>
      <c r="E2364" s="25"/>
      <c r="F2364" s="25"/>
      <c r="G2364" s="108"/>
      <c r="H2364" s="113"/>
      <c r="I2364" s="113"/>
      <c r="J2364" s="113"/>
      <c r="K2364" s="113"/>
    </row>
    <row r="2365" spans="1:11">
      <c r="A2365" s="23"/>
      <c r="B2365" s="25"/>
      <c r="C2365" s="25"/>
      <c r="D2365" s="25"/>
      <c r="E2365" s="25"/>
      <c r="F2365" s="25"/>
      <c r="G2365" s="108"/>
      <c r="H2365" s="113"/>
      <c r="I2365" s="113"/>
      <c r="J2365" s="113"/>
      <c r="K2365" s="113"/>
    </row>
    <row r="2366" spans="1:11">
      <c r="A2366" s="23"/>
      <c r="B2366" s="25"/>
      <c r="C2366" s="25"/>
      <c r="D2366" s="25"/>
      <c r="E2366" s="25"/>
      <c r="F2366" s="25"/>
      <c r="G2366" s="108"/>
      <c r="H2366" s="113"/>
      <c r="I2366" s="113"/>
      <c r="J2366" s="113"/>
      <c r="K2366" s="113"/>
    </row>
    <row r="2367" spans="1:11">
      <c r="A2367" s="23"/>
      <c r="B2367" s="25"/>
      <c r="C2367" s="25"/>
      <c r="D2367" s="25"/>
      <c r="E2367" s="25"/>
      <c r="F2367" s="25"/>
      <c r="G2367" s="108"/>
      <c r="H2367" s="113"/>
      <c r="I2367" s="113"/>
      <c r="J2367" s="113"/>
      <c r="K2367" s="113"/>
    </row>
    <row r="2368" spans="1:11">
      <c r="A2368" s="23"/>
      <c r="B2368" s="25"/>
      <c r="C2368" s="25"/>
      <c r="D2368" s="25"/>
      <c r="E2368" s="25"/>
      <c r="F2368" s="25"/>
      <c r="G2368" s="108"/>
      <c r="H2368" s="113"/>
      <c r="I2368" s="113"/>
      <c r="J2368" s="113"/>
      <c r="K2368" s="113"/>
    </row>
    <row r="2369" spans="1:11">
      <c r="A2369" s="23"/>
      <c r="B2369" s="25"/>
      <c r="C2369" s="25"/>
      <c r="D2369" s="25"/>
      <c r="E2369" s="25"/>
      <c r="F2369" s="25"/>
      <c r="G2369" s="108"/>
      <c r="H2369" s="113"/>
      <c r="I2369" s="113"/>
      <c r="J2369" s="113"/>
      <c r="K2369" s="113"/>
    </row>
    <row r="2370" spans="1:11">
      <c r="A2370" s="23"/>
      <c r="B2370" s="25"/>
      <c r="C2370" s="25"/>
      <c r="D2370" s="25"/>
      <c r="E2370" s="25"/>
      <c r="F2370" s="25"/>
      <c r="G2370" s="108"/>
      <c r="H2370" s="113"/>
      <c r="I2370" s="113"/>
      <c r="J2370" s="113"/>
      <c r="K2370" s="113"/>
    </row>
    <row r="2371" spans="1:11">
      <c r="A2371" s="23"/>
      <c r="B2371" s="25"/>
      <c r="C2371" s="25"/>
      <c r="D2371" s="25"/>
      <c r="E2371" s="25"/>
      <c r="F2371" s="25"/>
      <c r="G2371" s="108"/>
      <c r="H2371" s="113"/>
      <c r="I2371" s="113"/>
      <c r="J2371" s="113"/>
      <c r="K2371" s="113"/>
    </row>
    <row r="2372" spans="1:11">
      <c r="A2372" s="23"/>
      <c r="B2372" s="25"/>
      <c r="C2372" s="25"/>
      <c r="D2372" s="25"/>
      <c r="E2372" s="25"/>
      <c r="F2372" s="25"/>
      <c r="G2372" s="108"/>
      <c r="H2372" s="113"/>
      <c r="I2372" s="113"/>
      <c r="J2372" s="113"/>
      <c r="K2372" s="113"/>
    </row>
    <row r="2373" spans="1:11">
      <c r="A2373" s="23"/>
      <c r="B2373" s="25"/>
      <c r="C2373" s="25"/>
      <c r="D2373" s="25"/>
      <c r="E2373" s="25"/>
      <c r="F2373" s="25"/>
      <c r="G2373" s="108"/>
      <c r="H2373" s="113"/>
      <c r="I2373" s="113"/>
      <c r="J2373" s="113"/>
      <c r="K2373" s="113"/>
    </row>
    <row r="2374" spans="1:11">
      <c r="A2374" s="23"/>
      <c r="B2374" s="25"/>
      <c r="C2374" s="25"/>
      <c r="D2374" s="25"/>
      <c r="E2374" s="25"/>
      <c r="F2374" s="25"/>
      <c r="G2374" s="108"/>
      <c r="H2374" s="113"/>
      <c r="I2374" s="113"/>
      <c r="J2374" s="113"/>
      <c r="K2374" s="113"/>
    </row>
    <row r="2375" spans="1:11">
      <c r="A2375" s="23"/>
      <c r="B2375" s="25"/>
      <c r="C2375" s="25"/>
      <c r="D2375" s="25"/>
      <c r="E2375" s="25"/>
      <c r="F2375" s="25"/>
      <c r="G2375" s="108"/>
      <c r="H2375" s="113"/>
      <c r="I2375" s="113"/>
      <c r="J2375" s="113"/>
      <c r="K2375" s="113"/>
    </row>
    <row r="2376" spans="1:11">
      <c r="A2376" s="23"/>
      <c r="B2376" s="25"/>
      <c r="C2376" s="25"/>
      <c r="D2376" s="25"/>
      <c r="E2376" s="25"/>
      <c r="F2376" s="25"/>
      <c r="G2376" s="108"/>
      <c r="H2376" s="113"/>
      <c r="I2376" s="113"/>
      <c r="J2376" s="113"/>
      <c r="K2376" s="113"/>
    </row>
    <row r="2377" spans="1:11">
      <c r="A2377" s="23"/>
      <c r="B2377" s="25"/>
      <c r="C2377" s="25"/>
      <c r="D2377" s="25"/>
      <c r="E2377" s="25"/>
      <c r="F2377" s="25"/>
      <c r="G2377" s="108"/>
      <c r="H2377" s="113"/>
      <c r="I2377" s="113"/>
      <c r="J2377" s="113"/>
      <c r="K2377" s="113"/>
    </row>
    <row r="2378" spans="1:11">
      <c r="A2378" s="23"/>
      <c r="B2378" s="25"/>
      <c r="C2378" s="25"/>
      <c r="D2378" s="25"/>
      <c r="E2378" s="25"/>
      <c r="F2378" s="25"/>
      <c r="G2378" s="108"/>
      <c r="H2378" s="113"/>
      <c r="I2378" s="113"/>
      <c r="J2378" s="113"/>
      <c r="K2378" s="113"/>
    </row>
    <row r="2379" spans="1:11">
      <c r="A2379" s="23"/>
      <c r="B2379" s="25"/>
      <c r="C2379" s="25"/>
      <c r="D2379" s="25"/>
      <c r="E2379" s="25"/>
      <c r="F2379" s="25"/>
      <c r="G2379" s="108"/>
      <c r="H2379" s="113"/>
      <c r="I2379" s="113"/>
      <c r="J2379" s="113"/>
      <c r="K2379" s="113"/>
    </row>
    <row r="2380" spans="1:11">
      <c r="A2380" s="23"/>
      <c r="B2380" s="25"/>
      <c r="C2380" s="25"/>
      <c r="D2380" s="25"/>
      <c r="E2380" s="25"/>
      <c r="F2380" s="25"/>
      <c r="G2380" s="108"/>
      <c r="H2380" s="113"/>
      <c r="I2380" s="113"/>
      <c r="J2380" s="113"/>
      <c r="K2380" s="113"/>
    </row>
    <row r="2381" spans="1:11">
      <c r="A2381" s="23"/>
      <c r="B2381" s="25"/>
      <c r="C2381" s="25"/>
      <c r="D2381" s="25"/>
      <c r="E2381" s="25"/>
      <c r="F2381" s="25"/>
      <c r="G2381" s="108"/>
      <c r="H2381" s="113"/>
      <c r="I2381" s="113"/>
      <c r="J2381" s="113"/>
      <c r="K2381" s="113"/>
    </row>
    <row r="2382" spans="1:11">
      <c r="A2382" s="23"/>
      <c r="B2382" s="25"/>
      <c r="C2382" s="25"/>
      <c r="D2382" s="25"/>
      <c r="E2382" s="25"/>
      <c r="F2382" s="25"/>
      <c r="G2382" s="108"/>
      <c r="H2382" s="113"/>
      <c r="I2382" s="113"/>
      <c r="J2382" s="113"/>
      <c r="K2382" s="113"/>
    </row>
    <row r="2383" spans="1:11">
      <c r="A2383" s="23"/>
      <c r="B2383" s="25"/>
      <c r="C2383" s="25"/>
      <c r="D2383" s="25"/>
      <c r="E2383" s="25"/>
      <c r="F2383" s="25"/>
      <c r="G2383" s="108"/>
      <c r="H2383" s="113"/>
      <c r="I2383" s="113"/>
      <c r="J2383" s="113"/>
      <c r="K2383" s="113"/>
    </row>
    <row r="2384" spans="1:11">
      <c r="A2384" s="23"/>
      <c r="B2384" s="25"/>
      <c r="C2384" s="25"/>
      <c r="D2384" s="25"/>
      <c r="E2384" s="25"/>
      <c r="F2384" s="25"/>
      <c r="G2384" s="108"/>
      <c r="H2384" s="113"/>
      <c r="I2384" s="113"/>
      <c r="J2384" s="113"/>
      <c r="K2384" s="113"/>
    </row>
    <row r="2385" spans="1:11">
      <c r="A2385" s="23"/>
      <c r="B2385" s="25"/>
      <c r="C2385" s="25"/>
      <c r="D2385" s="25"/>
      <c r="E2385" s="25"/>
      <c r="F2385" s="25"/>
      <c r="G2385" s="108"/>
      <c r="H2385" s="113"/>
      <c r="I2385" s="113"/>
      <c r="J2385" s="113"/>
      <c r="K2385" s="113"/>
    </row>
    <row r="2386" spans="1:11">
      <c r="A2386" s="23"/>
      <c r="B2386" s="25"/>
      <c r="C2386" s="25"/>
      <c r="D2386" s="25"/>
      <c r="E2386" s="25"/>
      <c r="F2386" s="25"/>
      <c r="G2386" s="108"/>
      <c r="H2386" s="113"/>
      <c r="I2386" s="113"/>
      <c r="J2386" s="113"/>
      <c r="K2386" s="113"/>
    </row>
    <row r="2387" spans="1:11">
      <c r="A2387" s="23"/>
      <c r="B2387" s="25"/>
      <c r="C2387" s="25"/>
      <c r="D2387" s="25"/>
      <c r="E2387" s="25"/>
      <c r="F2387" s="25"/>
      <c r="G2387" s="108"/>
      <c r="H2387" s="113"/>
      <c r="I2387" s="113"/>
      <c r="J2387" s="113"/>
      <c r="K2387" s="113"/>
    </row>
    <row r="2388" spans="1:11">
      <c r="A2388" s="23"/>
      <c r="B2388" s="25"/>
      <c r="C2388" s="25"/>
      <c r="D2388" s="25"/>
      <c r="E2388" s="25"/>
      <c r="F2388" s="25"/>
      <c r="G2388" s="108"/>
      <c r="H2388" s="113"/>
      <c r="I2388" s="113"/>
      <c r="J2388" s="113"/>
      <c r="K2388" s="113"/>
    </row>
    <row r="2389" spans="1:11">
      <c r="A2389" s="23"/>
      <c r="B2389" s="25"/>
      <c r="C2389" s="25"/>
      <c r="D2389" s="25"/>
      <c r="E2389" s="25"/>
      <c r="F2389" s="25"/>
      <c r="G2389" s="108"/>
      <c r="H2389" s="113"/>
      <c r="I2389" s="113"/>
      <c r="J2389" s="113"/>
      <c r="K2389" s="113"/>
    </row>
    <row r="2390" spans="1:11">
      <c r="A2390" s="23"/>
      <c r="B2390" s="25"/>
      <c r="C2390" s="25"/>
      <c r="D2390" s="25"/>
      <c r="E2390" s="25"/>
      <c r="F2390" s="25"/>
      <c r="G2390" s="108"/>
      <c r="H2390" s="113"/>
      <c r="I2390" s="113"/>
      <c r="J2390" s="113"/>
      <c r="K2390" s="113"/>
    </row>
    <row r="2391" spans="1:11">
      <c r="A2391" s="23"/>
      <c r="B2391" s="25"/>
      <c r="C2391" s="25"/>
      <c r="D2391" s="25"/>
      <c r="E2391" s="25"/>
      <c r="F2391" s="25"/>
      <c r="G2391" s="108"/>
      <c r="H2391" s="113"/>
      <c r="I2391" s="113"/>
      <c r="J2391" s="113"/>
      <c r="K2391" s="113"/>
    </row>
    <row r="2392" spans="1:11">
      <c r="A2392" s="23"/>
      <c r="B2392" s="25"/>
      <c r="C2392" s="25"/>
      <c r="D2392" s="25"/>
      <c r="E2392" s="25"/>
      <c r="F2392" s="25"/>
      <c r="G2392" s="108"/>
      <c r="H2392" s="113"/>
      <c r="I2392" s="113"/>
      <c r="J2392" s="113"/>
      <c r="K2392" s="113"/>
    </row>
    <row r="2393" spans="1:11">
      <c r="A2393" s="23"/>
      <c r="B2393" s="25"/>
      <c r="C2393" s="25"/>
      <c r="D2393" s="25"/>
      <c r="E2393" s="25"/>
      <c r="F2393" s="25"/>
      <c r="G2393" s="108"/>
      <c r="H2393" s="113"/>
      <c r="I2393" s="113"/>
      <c r="J2393" s="113"/>
      <c r="K2393" s="113"/>
    </row>
    <row r="2394" spans="1:11">
      <c r="A2394" s="23"/>
      <c r="B2394" s="25"/>
      <c r="C2394" s="25"/>
      <c r="D2394" s="25"/>
      <c r="E2394" s="25"/>
      <c r="F2394" s="25"/>
      <c r="G2394" s="108"/>
      <c r="H2394" s="113"/>
      <c r="I2394" s="113"/>
      <c r="J2394" s="113"/>
      <c r="K2394" s="113"/>
    </row>
    <row r="2395" spans="1:11">
      <c r="A2395" s="23"/>
      <c r="B2395" s="25"/>
      <c r="C2395" s="25"/>
      <c r="D2395" s="25"/>
      <c r="E2395" s="25"/>
      <c r="F2395" s="25"/>
      <c r="G2395" s="108"/>
      <c r="H2395" s="113"/>
      <c r="I2395" s="113"/>
      <c r="J2395" s="113"/>
      <c r="K2395" s="113"/>
    </row>
    <row r="2396" spans="1:11">
      <c r="A2396" s="23"/>
      <c r="B2396" s="25"/>
      <c r="C2396" s="25"/>
      <c r="D2396" s="25"/>
      <c r="E2396" s="25"/>
      <c r="F2396" s="25"/>
      <c r="G2396" s="108"/>
      <c r="H2396" s="113"/>
      <c r="I2396" s="113"/>
      <c r="J2396" s="113"/>
      <c r="K2396" s="113"/>
    </row>
    <row r="2397" spans="1:11">
      <c r="A2397" s="23"/>
      <c r="B2397" s="25"/>
      <c r="C2397" s="25"/>
      <c r="D2397" s="25"/>
      <c r="E2397" s="25"/>
      <c r="F2397" s="25"/>
      <c r="G2397" s="108"/>
      <c r="H2397" s="113"/>
      <c r="I2397" s="113"/>
      <c r="J2397" s="113"/>
      <c r="K2397" s="113"/>
    </row>
    <row r="2398" spans="1:11">
      <c r="A2398" s="23"/>
      <c r="B2398" s="25"/>
      <c r="C2398" s="25"/>
      <c r="D2398" s="25"/>
      <c r="E2398" s="25"/>
      <c r="F2398" s="25"/>
      <c r="G2398" s="108"/>
      <c r="H2398" s="113"/>
      <c r="I2398" s="113"/>
      <c r="J2398" s="113"/>
      <c r="K2398" s="113"/>
    </row>
    <row r="2399" spans="1:11">
      <c r="A2399" s="23"/>
      <c r="B2399" s="25"/>
      <c r="C2399" s="25"/>
      <c r="D2399" s="25"/>
      <c r="E2399" s="25"/>
      <c r="F2399" s="25"/>
      <c r="G2399" s="108"/>
      <c r="H2399" s="113"/>
      <c r="I2399" s="113"/>
      <c r="J2399" s="113"/>
      <c r="K2399" s="113"/>
    </row>
    <row r="2400" spans="1:11">
      <c r="A2400" s="23"/>
      <c r="B2400" s="25"/>
      <c r="C2400" s="25"/>
      <c r="D2400" s="25"/>
      <c r="E2400" s="25"/>
      <c r="F2400" s="25"/>
      <c r="G2400" s="108"/>
      <c r="H2400" s="113"/>
      <c r="I2400" s="113"/>
      <c r="J2400" s="113"/>
      <c r="K2400" s="113"/>
    </row>
    <row r="2401" spans="1:11">
      <c r="A2401" s="23"/>
      <c r="B2401" s="25"/>
      <c r="C2401" s="25"/>
      <c r="D2401" s="25"/>
      <c r="E2401" s="25"/>
      <c r="F2401" s="25"/>
      <c r="G2401" s="108"/>
      <c r="H2401" s="113"/>
      <c r="I2401" s="113"/>
      <c r="J2401" s="113"/>
      <c r="K2401" s="113"/>
    </row>
    <row r="2402" spans="1:11">
      <c r="A2402" s="23"/>
      <c r="B2402" s="25"/>
      <c r="C2402" s="25"/>
      <c r="D2402" s="25"/>
      <c r="E2402" s="25"/>
      <c r="F2402" s="25"/>
      <c r="G2402" s="108"/>
      <c r="H2402" s="113"/>
      <c r="I2402" s="113"/>
      <c r="J2402" s="113"/>
      <c r="K2402" s="113"/>
    </row>
    <row r="2403" spans="1:11">
      <c r="A2403" s="23"/>
      <c r="B2403" s="25"/>
      <c r="C2403" s="25"/>
      <c r="D2403" s="25"/>
      <c r="E2403" s="25"/>
      <c r="F2403" s="25"/>
      <c r="G2403" s="108"/>
      <c r="H2403" s="113"/>
      <c r="I2403" s="113"/>
      <c r="J2403" s="113"/>
      <c r="K2403" s="113"/>
    </row>
    <row r="2404" spans="1:11">
      <c r="A2404" s="23"/>
      <c r="B2404" s="25"/>
      <c r="C2404" s="25"/>
      <c r="D2404" s="25"/>
      <c r="E2404" s="25"/>
      <c r="F2404" s="25"/>
      <c r="G2404" s="108"/>
      <c r="H2404" s="113"/>
      <c r="I2404" s="113"/>
      <c r="J2404" s="113"/>
      <c r="K2404" s="113"/>
    </row>
    <row r="2405" spans="1:11">
      <c r="A2405" s="23"/>
      <c r="B2405" s="25"/>
      <c r="C2405" s="25"/>
      <c r="D2405" s="25"/>
      <c r="E2405" s="25"/>
      <c r="F2405" s="25"/>
      <c r="G2405" s="108"/>
      <c r="H2405" s="113"/>
      <c r="I2405" s="113"/>
      <c r="J2405" s="113"/>
      <c r="K2405" s="113"/>
    </row>
    <row r="2406" spans="1:11">
      <c r="A2406" s="23"/>
      <c r="B2406" s="25"/>
      <c r="C2406" s="25"/>
      <c r="D2406" s="25"/>
      <c r="E2406" s="25"/>
      <c r="F2406" s="25"/>
      <c r="G2406" s="108"/>
      <c r="H2406" s="113"/>
      <c r="I2406" s="113"/>
      <c r="J2406" s="113"/>
      <c r="K2406" s="113"/>
    </row>
    <row r="2407" spans="1:11">
      <c r="A2407" s="23"/>
      <c r="B2407" s="25"/>
      <c r="C2407" s="25"/>
      <c r="D2407" s="25"/>
      <c r="E2407" s="25"/>
      <c r="F2407" s="25"/>
      <c r="G2407" s="108"/>
      <c r="H2407" s="113"/>
      <c r="I2407" s="113"/>
      <c r="J2407" s="113"/>
      <c r="K2407" s="113"/>
    </row>
    <row r="2408" spans="1:11">
      <c r="A2408" s="23"/>
      <c r="B2408" s="25"/>
      <c r="C2408" s="25"/>
      <c r="D2408" s="25"/>
      <c r="E2408" s="25"/>
      <c r="F2408" s="25"/>
      <c r="G2408" s="108"/>
      <c r="H2408" s="113"/>
      <c r="I2408" s="113"/>
      <c r="J2408" s="113"/>
      <c r="K2408" s="113"/>
    </row>
    <row r="2409" spans="1:11">
      <c r="A2409" s="23"/>
      <c r="B2409" s="25"/>
      <c r="C2409" s="25"/>
      <c r="D2409" s="25"/>
      <c r="E2409" s="25"/>
      <c r="F2409" s="25"/>
      <c r="G2409" s="108"/>
      <c r="H2409" s="113"/>
      <c r="I2409" s="113"/>
      <c r="J2409" s="113"/>
      <c r="K2409" s="113"/>
    </row>
    <row r="2410" spans="1:11">
      <c r="A2410" s="23"/>
      <c r="B2410" s="25"/>
      <c r="C2410" s="25"/>
      <c r="D2410" s="25"/>
      <c r="E2410" s="25"/>
      <c r="F2410" s="25"/>
      <c r="G2410" s="108"/>
      <c r="H2410" s="113"/>
      <c r="I2410" s="113"/>
      <c r="J2410" s="113"/>
      <c r="K2410" s="113"/>
    </row>
    <row r="2411" spans="1:11">
      <c r="A2411" s="23"/>
      <c r="B2411" s="25"/>
      <c r="C2411" s="25"/>
      <c r="D2411" s="25"/>
      <c r="E2411" s="25"/>
      <c r="F2411" s="25"/>
      <c r="G2411" s="108"/>
      <c r="H2411" s="113"/>
      <c r="I2411" s="113"/>
      <c r="J2411" s="113"/>
      <c r="K2411" s="113"/>
    </row>
    <row r="2412" spans="1:11">
      <c r="A2412" s="23"/>
      <c r="B2412" s="25"/>
      <c r="C2412" s="25"/>
      <c r="D2412" s="25"/>
      <c r="E2412" s="25"/>
      <c r="F2412" s="25"/>
      <c r="G2412" s="108"/>
      <c r="H2412" s="113"/>
      <c r="I2412" s="113"/>
      <c r="J2412" s="113"/>
      <c r="K2412" s="113"/>
    </row>
    <row r="2413" spans="1:11">
      <c r="A2413" s="23"/>
      <c r="B2413" s="25"/>
      <c r="C2413" s="25"/>
      <c r="D2413" s="25"/>
      <c r="E2413" s="25"/>
      <c r="F2413" s="25"/>
      <c r="G2413" s="108"/>
      <c r="H2413" s="113"/>
      <c r="I2413" s="113"/>
      <c r="J2413" s="113"/>
      <c r="K2413" s="113"/>
    </row>
    <row r="2414" spans="1:11">
      <c r="A2414" s="23"/>
      <c r="B2414" s="25"/>
      <c r="C2414" s="25"/>
      <c r="D2414" s="25"/>
      <c r="E2414" s="25"/>
      <c r="F2414" s="25"/>
      <c r="G2414" s="108"/>
      <c r="H2414" s="113"/>
      <c r="I2414" s="113"/>
      <c r="J2414" s="113"/>
      <c r="K2414" s="113"/>
    </row>
    <row r="2415" spans="1:11">
      <c r="A2415" s="23"/>
      <c r="B2415" s="25"/>
      <c r="C2415" s="25"/>
      <c r="D2415" s="25"/>
      <c r="E2415" s="25"/>
      <c r="F2415" s="25"/>
      <c r="G2415" s="108"/>
      <c r="H2415" s="113"/>
      <c r="I2415" s="113"/>
      <c r="J2415" s="113"/>
      <c r="K2415" s="113"/>
    </row>
    <row r="2416" spans="1:11">
      <c r="A2416" s="23"/>
      <c r="B2416" s="25"/>
      <c r="C2416" s="25"/>
      <c r="D2416" s="25"/>
      <c r="E2416" s="25"/>
      <c r="F2416" s="25"/>
      <c r="G2416" s="108"/>
      <c r="H2416" s="113"/>
      <c r="I2416" s="113"/>
      <c r="J2416" s="113"/>
      <c r="K2416" s="113"/>
    </row>
    <row r="2417" spans="1:11">
      <c r="A2417" s="23"/>
      <c r="B2417" s="25"/>
      <c r="C2417" s="25"/>
      <c r="D2417" s="25"/>
      <c r="E2417" s="25"/>
      <c r="F2417" s="25"/>
      <c r="G2417" s="108"/>
      <c r="H2417" s="113"/>
      <c r="I2417" s="113"/>
      <c r="J2417" s="113"/>
      <c r="K2417" s="113"/>
    </row>
    <row r="2418" spans="1:11">
      <c r="A2418" s="23"/>
      <c r="B2418" s="25"/>
      <c r="C2418" s="25"/>
      <c r="D2418" s="25"/>
      <c r="E2418" s="25"/>
      <c r="F2418" s="25"/>
      <c r="G2418" s="108"/>
      <c r="H2418" s="113"/>
      <c r="I2418" s="113"/>
      <c r="J2418" s="113"/>
      <c r="K2418" s="113"/>
    </row>
    <row r="2419" spans="1:11">
      <c r="A2419" s="23"/>
      <c r="B2419" s="25"/>
      <c r="C2419" s="25"/>
      <c r="D2419" s="25"/>
      <c r="E2419" s="25"/>
      <c r="F2419" s="25"/>
      <c r="G2419" s="108"/>
      <c r="H2419" s="113"/>
      <c r="I2419" s="113"/>
      <c r="J2419" s="113"/>
      <c r="K2419" s="113"/>
    </row>
    <row r="2420" spans="1:11">
      <c r="A2420" s="23"/>
      <c r="B2420" s="25"/>
      <c r="C2420" s="25"/>
      <c r="D2420" s="25"/>
      <c r="E2420" s="25"/>
      <c r="F2420" s="25"/>
      <c r="G2420" s="108"/>
      <c r="H2420" s="113"/>
      <c r="I2420" s="113"/>
      <c r="J2420" s="113"/>
      <c r="K2420" s="113"/>
    </row>
    <row r="2421" spans="1:11">
      <c r="A2421" s="23"/>
      <c r="B2421" s="25"/>
      <c r="C2421" s="25"/>
      <c r="D2421" s="25"/>
      <c r="E2421" s="25"/>
      <c r="F2421" s="25"/>
      <c r="G2421" s="108"/>
      <c r="H2421" s="113"/>
      <c r="I2421" s="113"/>
      <c r="J2421" s="113"/>
      <c r="K2421" s="113"/>
    </row>
    <row r="2422" spans="1:11">
      <c r="A2422" s="23"/>
      <c r="B2422" s="25"/>
      <c r="C2422" s="25"/>
      <c r="D2422" s="25"/>
      <c r="E2422" s="25"/>
      <c r="F2422" s="25"/>
      <c r="G2422" s="108"/>
      <c r="H2422" s="113"/>
      <c r="I2422" s="113"/>
      <c r="J2422" s="113"/>
      <c r="K2422" s="113"/>
    </row>
    <row r="2423" spans="1:11">
      <c r="A2423" s="23"/>
      <c r="B2423" s="25"/>
      <c r="C2423" s="25"/>
      <c r="D2423" s="25"/>
      <c r="E2423" s="25"/>
      <c r="F2423" s="25"/>
      <c r="G2423" s="108"/>
      <c r="H2423" s="113"/>
      <c r="I2423" s="113"/>
      <c r="J2423" s="113"/>
      <c r="K2423" s="113"/>
    </row>
    <row r="2424" spans="1:11">
      <c r="A2424" s="23"/>
      <c r="B2424" s="25"/>
      <c r="C2424" s="25"/>
      <c r="D2424" s="25"/>
      <c r="E2424" s="25"/>
      <c r="F2424" s="25"/>
      <c r="G2424" s="108"/>
      <c r="H2424" s="113"/>
      <c r="I2424" s="113"/>
      <c r="J2424" s="113"/>
      <c r="K2424" s="113"/>
    </row>
    <row r="2425" spans="1:11">
      <c r="A2425" s="23"/>
      <c r="B2425" s="25"/>
      <c r="C2425" s="25"/>
      <c r="D2425" s="25"/>
      <c r="E2425" s="25"/>
      <c r="F2425" s="25"/>
      <c r="G2425" s="108"/>
      <c r="H2425" s="113"/>
      <c r="I2425" s="113"/>
      <c r="J2425" s="113"/>
      <c r="K2425" s="113"/>
    </row>
    <row r="2426" spans="1:11">
      <c r="A2426" s="23"/>
      <c r="B2426" s="25"/>
      <c r="C2426" s="25"/>
      <c r="D2426" s="25"/>
      <c r="E2426" s="25"/>
      <c r="F2426" s="25"/>
      <c r="G2426" s="108"/>
      <c r="H2426" s="113"/>
      <c r="I2426" s="113"/>
      <c r="J2426" s="113"/>
      <c r="K2426" s="113"/>
    </row>
    <row r="2427" spans="1:11">
      <c r="A2427" s="23"/>
      <c r="B2427" s="25"/>
      <c r="C2427" s="25"/>
      <c r="D2427" s="25"/>
      <c r="E2427" s="25"/>
      <c r="F2427" s="25"/>
      <c r="G2427" s="108"/>
      <c r="H2427" s="113"/>
      <c r="I2427" s="113"/>
      <c r="J2427" s="113"/>
      <c r="K2427" s="113"/>
    </row>
    <row r="2428" spans="1:11">
      <c r="A2428" s="23"/>
      <c r="B2428" s="25"/>
      <c r="C2428" s="25"/>
      <c r="D2428" s="25"/>
      <c r="E2428" s="25"/>
      <c r="F2428" s="25"/>
      <c r="G2428" s="108"/>
      <c r="H2428" s="113"/>
      <c r="I2428" s="113"/>
      <c r="J2428" s="113"/>
      <c r="K2428" s="113"/>
    </row>
    <row r="2429" spans="1:11">
      <c r="A2429" s="23"/>
      <c r="B2429" s="25"/>
      <c r="C2429" s="25"/>
      <c r="D2429" s="25"/>
      <c r="E2429" s="25"/>
      <c r="F2429" s="25"/>
      <c r="G2429" s="108"/>
      <c r="H2429" s="113"/>
      <c r="I2429" s="113"/>
      <c r="J2429" s="113"/>
      <c r="K2429" s="113"/>
    </row>
    <row r="2430" spans="1:11">
      <c r="A2430" s="23"/>
      <c r="B2430" s="25"/>
      <c r="C2430" s="25"/>
      <c r="D2430" s="25"/>
      <c r="E2430" s="25"/>
      <c r="F2430" s="25"/>
      <c r="G2430" s="108"/>
      <c r="H2430" s="113"/>
      <c r="I2430" s="113"/>
      <c r="J2430" s="113"/>
      <c r="K2430" s="113"/>
    </row>
    <row r="2431" spans="1:11">
      <c r="A2431" s="23"/>
      <c r="B2431" s="25"/>
      <c r="C2431" s="25"/>
      <c r="D2431" s="25"/>
      <c r="E2431" s="25"/>
      <c r="F2431" s="25"/>
      <c r="G2431" s="108"/>
      <c r="H2431" s="113"/>
      <c r="I2431" s="113"/>
      <c r="J2431" s="113"/>
      <c r="K2431" s="113"/>
    </row>
    <row r="2432" spans="1:11">
      <c r="A2432" s="23"/>
      <c r="B2432" s="25"/>
      <c r="C2432" s="25"/>
      <c r="D2432" s="25"/>
      <c r="E2432" s="25"/>
      <c r="F2432" s="25"/>
      <c r="G2432" s="108"/>
      <c r="H2432" s="113"/>
      <c r="I2432" s="113"/>
      <c r="J2432" s="113"/>
      <c r="K2432" s="113"/>
    </row>
    <row r="2433" spans="1:11">
      <c r="A2433" s="23"/>
      <c r="B2433" s="25"/>
      <c r="C2433" s="25"/>
      <c r="D2433" s="25"/>
      <c r="E2433" s="25"/>
      <c r="F2433" s="25"/>
      <c r="G2433" s="108"/>
      <c r="H2433" s="113"/>
      <c r="I2433" s="113"/>
      <c r="J2433" s="113"/>
      <c r="K2433" s="113"/>
    </row>
    <row r="2434" spans="1:11">
      <c r="A2434" s="23"/>
      <c r="B2434" s="25"/>
      <c r="C2434" s="25"/>
      <c r="D2434" s="25"/>
      <c r="E2434" s="25"/>
      <c r="F2434" s="25"/>
      <c r="G2434" s="108"/>
      <c r="H2434" s="113"/>
      <c r="I2434" s="113"/>
      <c r="J2434" s="113"/>
      <c r="K2434" s="113"/>
    </row>
    <row r="2435" spans="1:11">
      <c r="A2435" s="23"/>
      <c r="B2435" s="25"/>
      <c r="C2435" s="25"/>
      <c r="D2435" s="25"/>
      <c r="E2435" s="25"/>
      <c r="F2435" s="25"/>
      <c r="G2435" s="108"/>
      <c r="H2435" s="113"/>
      <c r="I2435" s="113"/>
      <c r="J2435" s="113"/>
      <c r="K2435" s="113"/>
    </row>
    <row r="2436" spans="1:11">
      <c r="A2436" s="23"/>
      <c r="B2436" s="25"/>
      <c r="C2436" s="25"/>
      <c r="D2436" s="25"/>
      <c r="E2436" s="25"/>
      <c r="F2436" s="25"/>
      <c r="G2436" s="108"/>
      <c r="H2436" s="113"/>
      <c r="I2436" s="113"/>
      <c r="J2436" s="113"/>
      <c r="K2436" s="113"/>
    </row>
    <row r="2437" spans="1:11">
      <c r="A2437" s="23"/>
      <c r="B2437" s="25"/>
      <c r="C2437" s="25"/>
      <c r="D2437" s="25"/>
      <c r="E2437" s="25"/>
      <c r="F2437" s="25"/>
      <c r="G2437" s="108"/>
      <c r="H2437" s="113"/>
      <c r="I2437" s="113"/>
      <c r="J2437" s="113"/>
      <c r="K2437" s="113"/>
    </row>
    <row r="2438" spans="1:11">
      <c r="A2438" s="23"/>
      <c r="B2438" s="25"/>
      <c r="C2438" s="25"/>
      <c r="D2438" s="25"/>
      <c r="E2438" s="25"/>
      <c r="F2438" s="25"/>
      <c r="G2438" s="108"/>
      <c r="H2438" s="113"/>
      <c r="I2438" s="113"/>
      <c r="J2438" s="113"/>
      <c r="K2438" s="113"/>
    </row>
    <row r="2439" spans="1:11">
      <c r="A2439" s="23"/>
      <c r="B2439" s="25"/>
      <c r="C2439" s="25"/>
      <c r="D2439" s="25"/>
      <c r="E2439" s="25"/>
      <c r="F2439" s="25"/>
      <c r="G2439" s="108"/>
      <c r="H2439" s="113"/>
      <c r="I2439" s="113"/>
      <c r="J2439" s="113"/>
      <c r="K2439" s="113"/>
    </row>
    <row r="2440" spans="1:11">
      <c r="A2440" s="23"/>
      <c r="B2440" s="25"/>
      <c r="C2440" s="25"/>
      <c r="D2440" s="25"/>
      <c r="E2440" s="25"/>
      <c r="F2440" s="25"/>
      <c r="G2440" s="108"/>
      <c r="H2440" s="113"/>
      <c r="I2440" s="113"/>
      <c r="J2440" s="113"/>
      <c r="K2440" s="113"/>
    </row>
    <row r="2441" spans="1:11">
      <c r="A2441" s="23"/>
      <c r="B2441" s="25"/>
      <c r="C2441" s="25"/>
      <c r="D2441" s="25"/>
      <c r="E2441" s="25"/>
      <c r="F2441" s="25"/>
      <c r="G2441" s="108"/>
      <c r="H2441" s="113"/>
      <c r="I2441" s="113"/>
      <c r="J2441" s="113"/>
      <c r="K2441" s="113"/>
    </row>
    <row r="2442" spans="1:11">
      <c r="A2442" s="23"/>
      <c r="B2442" s="25"/>
      <c r="C2442" s="25"/>
      <c r="D2442" s="25"/>
      <c r="E2442" s="25"/>
      <c r="F2442" s="25"/>
      <c r="G2442" s="108"/>
      <c r="H2442" s="113"/>
      <c r="I2442" s="113"/>
      <c r="J2442" s="113"/>
      <c r="K2442" s="113"/>
    </row>
    <row r="2443" spans="1:11">
      <c r="A2443" s="23"/>
      <c r="B2443" s="25"/>
      <c r="C2443" s="25"/>
      <c r="D2443" s="25"/>
      <c r="E2443" s="25"/>
      <c r="F2443" s="25"/>
      <c r="G2443" s="108"/>
      <c r="H2443" s="113"/>
      <c r="I2443" s="113"/>
      <c r="J2443" s="113"/>
      <c r="K2443" s="113"/>
    </row>
    <row r="2444" spans="1:11">
      <c r="A2444" s="23"/>
      <c r="B2444" s="25"/>
      <c r="C2444" s="25"/>
      <c r="D2444" s="25"/>
      <c r="E2444" s="25"/>
      <c r="F2444" s="25"/>
      <c r="G2444" s="108"/>
      <c r="H2444" s="113"/>
      <c r="I2444" s="113"/>
      <c r="J2444" s="113"/>
      <c r="K2444" s="113"/>
    </row>
    <row r="2445" spans="1:11">
      <c r="A2445" s="23"/>
      <c r="B2445" s="25"/>
      <c r="C2445" s="25"/>
      <c r="D2445" s="25"/>
      <c r="E2445" s="25"/>
      <c r="F2445" s="25"/>
      <c r="G2445" s="108"/>
      <c r="H2445" s="113"/>
      <c r="I2445" s="113"/>
      <c r="J2445" s="113"/>
      <c r="K2445" s="113"/>
    </row>
    <row r="2446" spans="1:11">
      <c r="A2446" s="23"/>
      <c r="B2446" s="25"/>
      <c r="C2446" s="25"/>
      <c r="D2446" s="25"/>
      <c r="E2446" s="25"/>
      <c r="F2446" s="25"/>
      <c r="G2446" s="108"/>
      <c r="H2446" s="113"/>
      <c r="I2446" s="113"/>
      <c r="J2446" s="113"/>
      <c r="K2446" s="113"/>
    </row>
    <row r="2447" spans="1:11">
      <c r="A2447" s="23"/>
      <c r="B2447" s="25"/>
      <c r="C2447" s="25"/>
      <c r="D2447" s="25"/>
      <c r="E2447" s="25"/>
      <c r="F2447" s="25"/>
      <c r="G2447" s="108"/>
      <c r="H2447" s="113"/>
      <c r="I2447" s="113"/>
      <c r="J2447" s="113"/>
      <c r="K2447" s="113"/>
    </row>
    <row r="2448" spans="1:11">
      <c r="A2448" s="23"/>
      <c r="B2448" s="25"/>
      <c r="C2448" s="25"/>
      <c r="D2448" s="25"/>
      <c r="E2448" s="25"/>
      <c r="F2448" s="25"/>
      <c r="G2448" s="108"/>
      <c r="H2448" s="113"/>
      <c r="I2448" s="113"/>
      <c r="J2448" s="113"/>
      <c r="K2448" s="113"/>
    </row>
    <row r="2449" spans="1:11">
      <c r="A2449" s="23"/>
      <c r="B2449" s="25"/>
      <c r="C2449" s="25"/>
      <c r="D2449" s="25"/>
      <c r="E2449" s="25"/>
      <c r="F2449" s="25"/>
      <c r="G2449" s="108"/>
      <c r="H2449" s="113"/>
      <c r="I2449" s="113"/>
      <c r="J2449" s="113"/>
      <c r="K2449" s="113"/>
    </row>
    <row r="2450" spans="1:11">
      <c r="A2450" s="23"/>
      <c r="B2450" s="25"/>
      <c r="C2450" s="25"/>
      <c r="D2450" s="25"/>
      <c r="E2450" s="25"/>
      <c r="F2450" s="25"/>
      <c r="G2450" s="108"/>
      <c r="H2450" s="113"/>
      <c r="I2450" s="113"/>
      <c r="J2450" s="113"/>
      <c r="K2450" s="113"/>
    </row>
    <row r="2451" spans="1:11">
      <c r="A2451" s="23"/>
      <c r="B2451" s="25"/>
      <c r="C2451" s="25"/>
      <c r="D2451" s="25"/>
      <c r="E2451" s="25"/>
      <c r="F2451" s="25"/>
      <c r="G2451" s="108"/>
      <c r="H2451" s="113"/>
      <c r="I2451" s="113"/>
      <c r="J2451" s="113"/>
      <c r="K2451" s="113"/>
    </row>
    <row r="2452" spans="1:11">
      <c r="A2452" s="23"/>
      <c r="B2452" s="25"/>
      <c r="C2452" s="25"/>
      <c r="D2452" s="25"/>
      <c r="E2452" s="25"/>
      <c r="F2452" s="25"/>
      <c r="G2452" s="108"/>
      <c r="H2452" s="113"/>
      <c r="I2452" s="113"/>
      <c r="J2452" s="113"/>
      <c r="K2452" s="113"/>
    </row>
    <row r="2453" spans="1:11">
      <c r="A2453" s="23"/>
      <c r="B2453" s="25"/>
      <c r="C2453" s="25"/>
      <c r="D2453" s="25"/>
      <c r="E2453" s="25"/>
      <c r="F2453" s="25"/>
      <c r="G2453" s="108"/>
      <c r="H2453" s="113"/>
      <c r="I2453" s="113"/>
      <c r="J2453" s="113"/>
      <c r="K2453" s="113"/>
    </row>
    <row r="2454" spans="1:11">
      <c r="A2454" s="23"/>
      <c r="B2454" s="25"/>
      <c r="C2454" s="25"/>
      <c r="D2454" s="25"/>
      <c r="E2454" s="25"/>
      <c r="F2454" s="25"/>
      <c r="G2454" s="108"/>
      <c r="H2454" s="113"/>
      <c r="I2454" s="113"/>
      <c r="J2454" s="113"/>
      <c r="K2454" s="113"/>
    </row>
    <row r="2455" spans="1:11">
      <c r="A2455" s="23"/>
      <c r="B2455" s="25"/>
      <c r="C2455" s="25"/>
      <c r="D2455" s="25"/>
      <c r="E2455" s="25"/>
      <c r="F2455" s="25"/>
      <c r="G2455" s="108"/>
      <c r="H2455" s="113"/>
      <c r="I2455" s="113"/>
      <c r="J2455" s="113"/>
      <c r="K2455" s="113"/>
    </row>
    <row r="2456" spans="1:11">
      <c r="A2456" s="23"/>
      <c r="B2456" s="25"/>
      <c r="C2456" s="25"/>
      <c r="D2456" s="25"/>
      <c r="E2456" s="25"/>
      <c r="F2456" s="25"/>
      <c r="G2456" s="108"/>
      <c r="H2456" s="113"/>
      <c r="I2456" s="113"/>
      <c r="J2456" s="113"/>
      <c r="K2456" s="113"/>
    </row>
    <row r="2457" spans="1:11">
      <c r="A2457" s="23"/>
      <c r="B2457" s="25"/>
      <c r="C2457" s="25"/>
      <c r="D2457" s="25"/>
      <c r="E2457" s="25"/>
      <c r="F2457" s="25"/>
      <c r="G2457" s="108"/>
      <c r="H2457" s="113"/>
      <c r="I2457" s="113"/>
      <c r="J2457" s="113"/>
      <c r="K2457" s="113"/>
    </row>
    <row r="2458" spans="1:11">
      <c r="A2458" s="23"/>
      <c r="B2458" s="25"/>
      <c r="C2458" s="25"/>
      <c r="D2458" s="25"/>
      <c r="E2458" s="25"/>
      <c r="F2458" s="25"/>
      <c r="G2458" s="108"/>
      <c r="H2458" s="113"/>
      <c r="I2458" s="113"/>
      <c r="J2458" s="113"/>
      <c r="K2458" s="113"/>
    </row>
    <row r="2459" spans="1:11">
      <c r="A2459" s="23"/>
      <c r="B2459" s="25"/>
      <c r="C2459" s="25"/>
      <c r="D2459" s="25"/>
      <c r="E2459" s="25"/>
      <c r="F2459" s="25"/>
      <c r="G2459" s="108"/>
      <c r="H2459" s="113"/>
      <c r="I2459" s="113"/>
      <c r="J2459" s="113"/>
      <c r="K2459" s="113"/>
    </row>
    <row r="2460" spans="1:11">
      <c r="A2460" s="23"/>
      <c r="B2460" s="25"/>
      <c r="C2460" s="25"/>
      <c r="D2460" s="25"/>
      <c r="E2460" s="25"/>
      <c r="F2460" s="25"/>
      <c r="G2460" s="108"/>
      <c r="H2460" s="113"/>
      <c r="I2460" s="113"/>
      <c r="J2460" s="113"/>
      <c r="K2460" s="113"/>
    </row>
    <row r="2461" spans="1:11">
      <c r="A2461" s="23"/>
      <c r="B2461" s="25"/>
      <c r="C2461" s="25"/>
      <c r="D2461" s="25"/>
      <c r="E2461" s="25"/>
      <c r="F2461" s="25"/>
      <c r="G2461" s="108"/>
      <c r="H2461" s="113"/>
      <c r="I2461" s="113"/>
      <c r="J2461" s="113"/>
      <c r="K2461" s="113"/>
    </row>
    <row r="2462" spans="1:11">
      <c r="A2462" s="23"/>
      <c r="B2462" s="25"/>
      <c r="C2462" s="25"/>
      <c r="D2462" s="25"/>
      <c r="E2462" s="25"/>
      <c r="F2462" s="25"/>
      <c r="G2462" s="108"/>
      <c r="H2462" s="113"/>
      <c r="I2462" s="113"/>
      <c r="J2462" s="113"/>
      <c r="K2462" s="113"/>
    </row>
    <row r="2463" spans="1:11">
      <c r="A2463" s="23"/>
      <c r="B2463" s="25"/>
      <c r="C2463" s="25"/>
      <c r="D2463" s="25"/>
      <c r="E2463" s="25"/>
      <c r="F2463" s="25"/>
      <c r="G2463" s="108"/>
      <c r="H2463" s="113"/>
      <c r="I2463" s="113"/>
      <c r="J2463" s="113"/>
      <c r="K2463" s="113"/>
    </row>
    <row r="2464" spans="1:11">
      <c r="A2464" s="23"/>
      <c r="B2464" s="25"/>
      <c r="C2464" s="25"/>
      <c r="D2464" s="25"/>
      <c r="E2464" s="25"/>
      <c r="F2464" s="25"/>
      <c r="G2464" s="108"/>
      <c r="H2464" s="113"/>
      <c r="I2464" s="113"/>
      <c r="J2464" s="113"/>
      <c r="K2464" s="113"/>
    </row>
    <row r="2465" spans="1:11">
      <c r="A2465" s="23"/>
      <c r="B2465" s="25"/>
      <c r="C2465" s="25"/>
      <c r="D2465" s="25"/>
      <c r="E2465" s="25"/>
      <c r="F2465" s="25"/>
      <c r="G2465" s="108"/>
      <c r="H2465" s="113"/>
      <c r="I2465" s="113"/>
      <c r="J2465" s="113"/>
      <c r="K2465" s="113"/>
    </row>
    <row r="2466" spans="1:11">
      <c r="A2466" s="23"/>
      <c r="B2466" s="25"/>
      <c r="C2466" s="25"/>
      <c r="D2466" s="25"/>
      <c r="E2466" s="25"/>
      <c r="F2466" s="25"/>
      <c r="G2466" s="108"/>
      <c r="H2466" s="113"/>
      <c r="I2466" s="113"/>
      <c r="J2466" s="113"/>
      <c r="K2466" s="113"/>
    </row>
    <row r="2467" spans="1:11">
      <c r="A2467" s="23"/>
      <c r="B2467" s="25"/>
      <c r="C2467" s="25"/>
      <c r="D2467" s="25"/>
      <c r="E2467" s="25"/>
      <c r="F2467" s="25"/>
      <c r="G2467" s="108"/>
      <c r="H2467" s="113"/>
      <c r="I2467" s="113"/>
      <c r="J2467" s="113"/>
      <c r="K2467" s="113"/>
    </row>
    <row r="2468" spans="1:11">
      <c r="A2468" s="23"/>
      <c r="B2468" s="25"/>
      <c r="C2468" s="25"/>
      <c r="D2468" s="25"/>
      <c r="E2468" s="25"/>
      <c r="F2468" s="25"/>
      <c r="G2468" s="108"/>
      <c r="H2468" s="113"/>
      <c r="I2468" s="113"/>
      <c r="J2468" s="113"/>
      <c r="K2468" s="113"/>
    </row>
    <row r="2469" spans="1:11">
      <c r="A2469" s="23"/>
      <c r="B2469" s="25"/>
      <c r="C2469" s="25"/>
      <c r="D2469" s="25"/>
      <c r="E2469" s="25"/>
      <c r="F2469" s="25"/>
      <c r="G2469" s="108"/>
      <c r="H2469" s="113"/>
      <c r="I2469" s="113"/>
      <c r="J2469" s="113"/>
      <c r="K2469" s="113"/>
    </row>
    <row r="2470" spans="1:11">
      <c r="A2470" s="23"/>
      <c r="B2470" s="25"/>
      <c r="C2470" s="25"/>
      <c r="D2470" s="25"/>
      <c r="E2470" s="25"/>
      <c r="F2470" s="25"/>
      <c r="G2470" s="108"/>
      <c r="H2470" s="113"/>
      <c r="I2470" s="113"/>
      <c r="J2470" s="113"/>
      <c r="K2470" s="113"/>
    </row>
    <row r="2471" spans="1:11">
      <c r="A2471" s="23"/>
      <c r="B2471" s="25"/>
      <c r="C2471" s="25"/>
      <c r="D2471" s="25"/>
      <c r="E2471" s="25"/>
      <c r="F2471" s="25"/>
      <c r="G2471" s="108"/>
      <c r="H2471" s="113"/>
      <c r="I2471" s="113"/>
      <c r="J2471" s="113"/>
      <c r="K2471" s="113"/>
    </row>
    <row r="2472" spans="1:11">
      <c r="A2472" s="23"/>
      <c r="B2472" s="25"/>
      <c r="C2472" s="25"/>
      <c r="D2472" s="25"/>
      <c r="E2472" s="25"/>
      <c r="F2472" s="25"/>
      <c r="G2472" s="108"/>
      <c r="H2472" s="113"/>
      <c r="I2472" s="113"/>
      <c r="J2472" s="113"/>
      <c r="K2472" s="113"/>
    </row>
    <row r="2473" spans="1:11">
      <c r="A2473" s="23"/>
      <c r="B2473" s="25"/>
      <c r="C2473" s="25"/>
      <c r="D2473" s="25"/>
      <c r="E2473" s="25"/>
      <c r="F2473" s="25"/>
      <c r="G2473" s="108"/>
      <c r="H2473" s="113"/>
      <c r="I2473" s="113"/>
      <c r="J2473" s="113"/>
      <c r="K2473" s="113"/>
    </row>
    <row r="2474" spans="1:11">
      <c r="A2474" s="23"/>
      <c r="B2474" s="25"/>
      <c r="C2474" s="25"/>
      <c r="D2474" s="25"/>
      <c r="E2474" s="25"/>
      <c r="F2474" s="25"/>
      <c r="G2474" s="108"/>
      <c r="H2474" s="113"/>
      <c r="I2474" s="113"/>
      <c r="J2474" s="113"/>
      <c r="K2474" s="113"/>
    </row>
    <row r="2475" spans="1:11">
      <c r="A2475" s="23"/>
      <c r="B2475" s="25"/>
      <c r="C2475" s="25"/>
      <c r="D2475" s="25"/>
      <c r="E2475" s="25"/>
      <c r="F2475" s="25"/>
      <c r="G2475" s="108"/>
      <c r="H2475" s="113"/>
      <c r="I2475" s="113"/>
      <c r="J2475" s="113"/>
      <c r="K2475" s="113"/>
    </row>
    <row r="2476" spans="1:11">
      <c r="A2476" s="23"/>
      <c r="B2476" s="25"/>
      <c r="C2476" s="25"/>
      <c r="D2476" s="25"/>
      <c r="E2476" s="25"/>
      <c r="F2476" s="25"/>
      <c r="G2476" s="108"/>
      <c r="H2476" s="113"/>
      <c r="I2476" s="113"/>
      <c r="J2476" s="113"/>
      <c r="K2476" s="113"/>
    </row>
    <row r="2477" spans="1:11">
      <c r="A2477" s="23"/>
      <c r="B2477" s="25"/>
      <c r="C2477" s="25"/>
      <c r="D2477" s="25"/>
      <c r="E2477" s="25"/>
      <c r="F2477" s="25"/>
      <c r="G2477" s="108"/>
      <c r="H2477" s="113"/>
      <c r="I2477" s="113"/>
      <c r="J2477" s="113"/>
      <c r="K2477" s="113"/>
    </row>
    <row r="2478" spans="1:11">
      <c r="A2478" s="23"/>
      <c r="B2478" s="25"/>
      <c r="C2478" s="25"/>
      <c r="D2478" s="25"/>
      <c r="E2478" s="25"/>
      <c r="F2478" s="25"/>
      <c r="G2478" s="108"/>
      <c r="H2478" s="113"/>
      <c r="I2478" s="113"/>
      <c r="J2478" s="113"/>
      <c r="K2478" s="113"/>
    </row>
    <row r="2479" spans="1:11">
      <c r="A2479" s="23"/>
      <c r="B2479" s="25"/>
      <c r="C2479" s="25"/>
      <c r="D2479" s="25"/>
      <c r="E2479" s="25"/>
      <c r="F2479" s="25"/>
      <c r="G2479" s="108"/>
      <c r="H2479" s="113"/>
      <c r="I2479" s="113"/>
      <c r="J2479" s="113"/>
      <c r="K2479" s="113"/>
    </row>
    <row r="2480" spans="1:11">
      <c r="A2480" s="23"/>
      <c r="B2480" s="25"/>
      <c r="C2480" s="25"/>
      <c r="D2480" s="25"/>
      <c r="E2480" s="25"/>
      <c r="F2480" s="25"/>
      <c r="G2480" s="108"/>
      <c r="H2480" s="113"/>
      <c r="I2480" s="113"/>
      <c r="J2480" s="113"/>
      <c r="K2480" s="113"/>
    </row>
    <row r="2481" spans="1:11">
      <c r="A2481" s="23"/>
      <c r="B2481" s="25"/>
      <c r="C2481" s="25"/>
      <c r="D2481" s="25"/>
      <c r="E2481" s="25"/>
      <c r="F2481" s="25"/>
      <c r="G2481" s="108"/>
      <c r="H2481" s="113"/>
      <c r="I2481" s="113"/>
      <c r="J2481" s="113"/>
      <c r="K2481" s="113"/>
    </row>
    <row r="2482" spans="1:11">
      <c r="A2482" s="23"/>
      <c r="B2482" s="25"/>
      <c r="C2482" s="25"/>
      <c r="D2482" s="25"/>
      <c r="E2482" s="25"/>
      <c r="F2482" s="25"/>
      <c r="G2482" s="108"/>
      <c r="H2482" s="113"/>
      <c r="I2482" s="113"/>
      <c r="J2482" s="113"/>
      <c r="K2482" s="113"/>
    </row>
    <row r="2483" spans="1:11">
      <c r="A2483" s="23"/>
      <c r="B2483" s="25"/>
      <c r="C2483" s="25"/>
      <c r="D2483" s="25"/>
      <c r="E2483" s="25"/>
      <c r="F2483" s="25"/>
      <c r="G2483" s="108"/>
      <c r="H2483" s="113"/>
      <c r="I2483" s="113"/>
      <c r="J2483" s="113"/>
      <c r="K2483" s="113"/>
    </row>
    <row r="2484" spans="1:11">
      <c r="A2484" s="23"/>
      <c r="B2484" s="25"/>
      <c r="C2484" s="25"/>
      <c r="D2484" s="25"/>
      <c r="E2484" s="25"/>
      <c r="F2484" s="25"/>
      <c r="G2484" s="108"/>
      <c r="H2484" s="113"/>
      <c r="I2484" s="113"/>
      <c r="J2484" s="113"/>
      <c r="K2484" s="113"/>
    </row>
    <row r="2485" spans="1:11">
      <c r="A2485" s="23"/>
      <c r="B2485" s="25"/>
      <c r="C2485" s="25"/>
      <c r="D2485" s="25"/>
      <c r="E2485" s="25"/>
      <c r="F2485" s="25"/>
      <c r="G2485" s="108"/>
      <c r="H2485" s="113"/>
      <c r="I2485" s="113"/>
      <c r="J2485" s="113"/>
      <c r="K2485" s="113"/>
    </row>
    <row r="2486" spans="1:11">
      <c r="A2486" s="23"/>
      <c r="B2486" s="25"/>
      <c r="C2486" s="25"/>
      <c r="D2486" s="25"/>
      <c r="E2486" s="25"/>
      <c r="F2486" s="25"/>
      <c r="G2486" s="108"/>
      <c r="H2486" s="113"/>
      <c r="I2486" s="113"/>
      <c r="J2486" s="113"/>
      <c r="K2486" s="113"/>
    </row>
    <row r="2487" spans="1:11">
      <c r="A2487" s="23"/>
      <c r="B2487" s="25"/>
      <c r="C2487" s="25"/>
      <c r="D2487" s="25"/>
      <c r="E2487" s="25"/>
      <c r="F2487" s="25"/>
      <c r="G2487" s="108"/>
      <c r="H2487" s="113"/>
      <c r="I2487" s="113"/>
      <c r="J2487" s="113"/>
      <c r="K2487" s="113"/>
    </row>
    <row r="2488" spans="1:11">
      <c r="A2488" s="23"/>
      <c r="B2488" s="25"/>
      <c r="C2488" s="25"/>
      <c r="D2488" s="25"/>
      <c r="E2488" s="25"/>
      <c r="F2488" s="25"/>
      <c r="G2488" s="108"/>
      <c r="H2488" s="113"/>
      <c r="I2488" s="113"/>
      <c r="J2488" s="113"/>
      <c r="K2488" s="113"/>
    </row>
    <row r="2489" spans="1:11">
      <c r="A2489" s="23"/>
      <c r="B2489" s="25"/>
      <c r="C2489" s="25"/>
      <c r="D2489" s="25"/>
      <c r="E2489" s="25"/>
      <c r="F2489" s="25"/>
      <c r="G2489" s="108"/>
      <c r="H2489" s="113"/>
      <c r="I2489" s="113"/>
      <c r="J2489" s="113"/>
      <c r="K2489" s="113"/>
    </row>
    <row r="2490" spans="1:11">
      <c r="A2490" s="23"/>
      <c r="B2490" s="25"/>
      <c r="C2490" s="25"/>
      <c r="D2490" s="25"/>
      <c r="E2490" s="25"/>
      <c r="F2490" s="25"/>
      <c r="G2490" s="108"/>
      <c r="H2490" s="113"/>
      <c r="I2490" s="113"/>
      <c r="J2490" s="113"/>
      <c r="K2490" s="113"/>
    </row>
    <row r="2491" spans="1:11">
      <c r="A2491" s="23"/>
      <c r="B2491" s="25"/>
      <c r="C2491" s="25"/>
      <c r="D2491" s="25"/>
      <c r="E2491" s="25"/>
      <c r="F2491" s="25"/>
      <c r="G2491" s="108"/>
      <c r="H2491" s="113"/>
      <c r="I2491" s="113"/>
      <c r="J2491" s="113"/>
      <c r="K2491" s="113"/>
    </row>
    <row r="2492" spans="1:11">
      <c r="A2492" s="23"/>
      <c r="B2492" s="25"/>
      <c r="C2492" s="25"/>
      <c r="D2492" s="25"/>
      <c r="E2492" s="25"/>
      <c r="F2492" s="25"/>
      <c r="G2492" s="108"/>
      <c r="H2492" s="113"/>
      <c r="I2492" s="113"/>
      <c r="J2492" s="113"/>
      <c r="K2492" s="113"/>
    </row>
    <row r="2493" spans="1:11">
      <c r="A2493" s="23"/>
      <c r="B2493" s="25"/>
      <c r="C2493" s="25"/>
      <c r="D2493" s="25"/>
      <c r="E2493" s="25"/>
      <c r="F2493" s="25"/>
      <c r="G2493" s="108"/>
      <c r="H2493" s="113"/>
      <c r="I2493" s="113"/>
      <c r="J2493" s="113"/>
      <c r="K2493" s="113"/>
    </row>
    <row r="2494" spans="1:11">
      <c r="A2494" s="23"/>
      <c r="B2494" s="25"/>
      <c r="C2494" s="25"/>
      <c r="D2494" s="25"/>
      <c r="E2494" s="25"/>
      <c r="F2494" s="25"/>
      <c r="G2494" s="108"/>
      <c r="H2494" s="113"/>
      <c r="I2494" s="113"/>
      <c r="J2494" s="113"/>
      <c r="K2494" s="113"/>
    </row>
    <row r="2495" spans="1:11">
      <c r="A2495" s="23"/>
      <c r="B2495" s="25"/>
      <c r="C2495" s="25"/>
      <c r="D2495" s="25"/>
      <c r="E2495" s="25"/>
      <c r="F2495" s="25"/>
      <c r="G2495" s="108"/>
      <c r="H2495" s="113"/>
      <c r="I2495" s="113"/>
      <c r="J2495" s="113"/>
      <c r="K2495" s="113"/>
    </row>
    <row r="2496" spans="1:11">
      <c r="A2496" s="23"/>
      <c r="B2496" s="25"/>
      <c r="C2496" s="25"/>
      <c r="D2496" s="25"/>
      <c r="E2496" s="25"/>
      <c r="F2496" s="25"/>
      <c r="G2496" s="108"/>
      <c r="H2496" s="113"/>
      <c r="I2496" s="113"/>
      <c r="J2496" s="113"/>
      <c r="K2496" s="113"/>
    </row>
    <row r="2497" spans="1:11">
      <c r="A2497" s="23"/>
      <c r="B2497" s="25"/>
      <c r="C2497" s="25"/>
      <c r="D2497" s="25"/>
      <c r="E2497" s="25"/>
      <c r="F2497" s="25"/>
      <c r="G2497" s="108"/>
      <c r="H2497" s="113"/>
      <c r="I2497" s="113"/>
      <c r="J2497" s="113"/>
      <c r="K2497" s="113"/>
    </row>
    <row r="2498" spans="1:11">
      <c r="A2498" s="23"/>
      <c r="B2498" s="25"/>
      <c r="C2498" s="25"/>
      <c r="D2498" s="25"/>
      <c r="E2498" s="25"/>
      <c r="F2498" s="25"/>
      <c r="G2498" s="108"/>
      <c r="H2498" s="113"/>
      <c r="I2498" s="113"/>
      <c r="J2498" s="113"/>
      <c r="K2498" s="113"/>
    </row>
    <row r="2499" spans="1:11">
      <c r="A2499" s="23"/>
      <c r="B2499" s="25"/>
      <c r="C2499" s="25"/>
      <c r="D2499" s="25"/>
      <c r="E2499" s="25"/>
      <c r="F2499" s="25"/>
      <c r="G2499" s="108"/>
      <c r="H2499" s="113"/>
      <c r="I2499" s="113"/>
      <c r="J2499" s="113"/>
      <c r="K2499" s="113"/>
    </row>
    <row r="2500" spans="1:11">
      <c r="A2500" s="23"/>
      <c r="B2500" s="25"/>
      <c r="C2500" s="25"/>
      <c r="D2500" s="25"/>
      <c r="E2500" s="25"/>
      <c r="F2500" s="25"/>
      <c r="G2500" s="108"/>
      <c r="H2500" s="113"/>
      <c r="I2500" s="113"/>
      <c r="J2500" s="113"/>
      <c r="K2500" s="113"/>
    </row>
    <row r="2501" spans="1:11">
      <c r="A2501" s="23"/>
      <c r="B2501" s="25"/>
      <c r="C2501" s="25"/>
      <c r="D2501" s="25"/>
      <c r="E2501" s="25"/>
      <c r="F2501" s="25"/>
      <c r="G2501" s="108"/>
      <c r="H2501" s="113"/>
      <c r="I2501" s="113"/>
      <c r="J2501" s="113"/>
      <c r="K2501" s="113"/>
    </row>
    <row r="2502" spans="1:11">
      <c r="A2502" s="23"/>
      <c r="B2502" s="25"/>
      <c r="C2502" s="25"/>
      <c r="D2502" s="25"/>
      <c r="E2502" s="25"/>
      <c r="F2502" s="25"/>
      <c r="G2502" s="108"/>
      <c r="H2502" s="113"/>
      <c r="I2502" s="113"/>
      <c r="J2502" s="113"/>
      <c r="K2502" s="113"/>
    </row>
    <row r="2503" spans="1:11">
      <c r="A2503" s="23"/>
      <c r="B2503" s="25"/>
      <c r="C2503" s="25"/>
      <c r="D2503" s="25"/>
      <c r="E2503" s="25"/>
      <c r="F2503" s="25"/>
      <c r="G2503" s="108"/>
      <c r="H2503" s="113"/>
      <c r="I2503" s="113"/>
      <c r="J2503" s="113"/>
      <c r="K2503" s="113"/>
    </row>
    <row r="2504" spans="1:11">
      <c r="A2504" s="23"/>
      <c r="B2504" s="25"/>
      <c r="C2504" s="25"/>
      <c r="D2504" s="25"/>
      <c r="E2504" s="25"/>
      <c r="F2504" s="25"/>
      <c r="G2504" s="108"/>
      <c r="H2504" s="113"/>
      <c r="I2504" s="113"/>
      <c r="J2504" s="113"/>
      <c r="K2504" s="113"/>
    </row>
    <row r="2505" spans="1:11">
      <c r="A2505" s="23"/>
      <c r="B2505" s="25"/>
      <c r="C2505" s="25"/>
      <c r="D2505" s="25"/>
      <c r="E2505" s="25"/>
      <c r="F2505" s="25"/>
      <c r="G2505" s="108"/>
      <c r="H2505" s="113"/>
      <c r="I2505" s="113"/>
      <c r="J2505" s="113"/>
      <c r="K2505" s="113"/>
    </row>
    <row r="2506" spans="1:11">
      <c r="A2506" s="23"/>
      <c r="B2506" s="25"/>
      <c r="C2506" s="25"/>
      <c r="D2506" s="25"/>
      <c r="E2506" s="25"/>
      <c r="F2506" s="25"/>
      <c r="G2506" s="108"/>
      <c r="H2506" s="113"/>
      <c r="I2506" s="113"/>
      <c r="J2506" s="113"/>
      <c r="K2506" s="113"/>
    </row>
    <row r="2507" spans="1:11">
      <c r="A2507" s="23"/>
      <c r="B2507" s="25"/>
      <c r="C2507" s="25"/>
      <c r="D2507" s="25"/>
      <c r="E2507" s="25"/>
      <c r="F2507" s="25"/>
      <c r="G2507" s="108"/>
      <c r="H2507" s="113"/>
      <c r="I2507" s="113"/>
      <c r="J2507" s="113"/>
      <c r="K2507" s="113"/>
    </row>
    <row r="2508" spans="1:11">
      <c r="A2508" s="23"/>
      <c r="B2508" s="25"/>
      <c r="C2508" s="25"/>
      <c r="D2508" s="25"/>
      <c r="E2508" s="25"/>
      <c r="F2508" s="25"/>
      <c r="G2508" s="108"/>
      <c r="H2508" s="113"/>
      <c r="I2508" s="113"/>
      <c r="J2508" s="113"/>
      <c r="K2508" s="113"/>
    </row>
    <row r="2509" spans="1:11">
      <c r="A2509" s="23"/>
      <c r="B2509" s="25"/>
      <c r="C2509" s="25"/>
      <c r="D2509" s="25"/>
      <c r="E2509" s="25"/>
      <c r="F2509" s="25"/>
      <c r="G2509" s="108"/>
      <c r="H2509" s="113"/>
      <c r="I2509" s="113"/>
      <c r="J2509" s="113"/>
      <c r="K2509" s="113"/>
    </row>
    <row r="2510" spans="1:11">
      <c r="A2510" s="23"/>
      <c r="B2510" s="25"/>
      <c r="C2510" s="25"/>
      <c r="D2510" s="25"/>
      <c r="E2510" s="25"/>
      <c r="F2510" s="25"/>
      <c r="G2510" s="108"/>
      <c r="H2510" s="113"/>
      <c r="I2510" s="113"/>
      <c r="J2510" s="113"/>
      <c r="K2510" s="113"/>
    </row>
    <row r="2511" spans="1:11">
      <c r="A2511" s="23"/>
      <c r="B2511" s="25"/>
      <c r="C2511" s="25"/>
      <c r="D2511" s="25"/>
      <c r="E2511" s="25"/>
      <c r="F2511" s="25"/>
      <c r="G2511" s="108"/>
      <c r="H2511" s="113"/>
      <c r="I2511" s="113"/>
      <c r="J2511" s="113"/>
      <c r="K2511" s="113"/>
    </row>
    <row r="2512" spans="1:11">
      <c r="A2512" s="23"/>
      <c r="B2512" s="25"/>
      <c r="C2512" s="25"/>
      <c r="D2512" s="25"/>
      <c r="E2512" s="25"/>
      <c r="F2512" s="25"/>
      <c r="G2512" s="108"/>
      <c r="H2512" s="113"/>
      <c r="I2512" s="113"/>
      <c r="J2512" s="113"/>
      <c r="K2512" s="113"/>
    </row>
    <row r="2513" spans="1:11">
      <c r="A2513" s="23"/>
      <c r="B2513" s="25"/>
      <c r="C2513" s="25"/>
      <c r="D2513" s="25"/>
      <c r="E2513" s="25"/>
      <c r="F2513" s="25"/>
      <c r="G2513" s="108"/>
      <c r="H2513" s="113"/>
      <c r="I2513" s="113"/>
      <c r="J2513" s="113"/>
      <c r="K2513" s="113"/>
    </row>
    <row r="2514" spans="1:11">
      <c r="A2514" s="23"/>
      <c r="B2514" s="25"/>
      <c r="C2514" s="25"/>
      <c r="D2514" s="25"/>
      <c r="E2514" s="25"/>
      <c r="F2514" s="25"/>
      <c r="G2514" s="108"/>
      <c r="H2514" s="113"/>
      <c r="I2514" s="113"/>
      <c r="J2514" s="113"/>
      <c r="K2514" s="113"/>
    </row>
    <row r="2515" spans="1:11">
      <c r="A2515" s="23"/>
      <c r="B2515" s="25"/>
      <c r="C2515" s="25"/>
      <c r="D2515" s="25"/>
      <c r="E2515" s="25"/>
      <c r="F2515" s="25"/>
      <c r="G2515" s="108"/>
      <c r="H2515" s="113"/>
      <c r="I2515" s="113"/>
      <c r="J2515" s="113"/>
      <c r="K2515" s="113"/>
    </row>
    <row r="2516" spans="1:11">
      <c r="A2516" s="23"/>
      <c r="B2516" s="25"/>
      <c r="C2516" s="25"/>
      <c r="D2516" s="25"/>
      <c r="E2516" s="25"/>
      <c r="F2516" s="25"/>
      <c r="G2516" s="108"/>
      <c r="H2516" s="113"/>
      <c r="I2516" s="113"/>
      <c r="J2516" s="113"/>
      <c r="K2516" s="113"/>
    </row>
    <row r="2517" spans="1:11">
      <c r="A2517" s="23"/>
      <c r="B2517" s="25"/>
      <c r="C2517" s="25"/>
      <c r="D2517" s="25"/>
      <c r="E2517" s="25"/>
      <c r="F2517" s="25"/>
      <c r="G2517" s="108"/>
      <c r="H2517" s="113"/>
      <c r="I2517" s="113"/>
      <c r="J2517" s="113"/>
      <c r="K2517" s="113"/>
    </row>
    <row r="2518" spans="1:11">
      <c r="A2518" s="23"/>
      <c r="B2518" s="25"/>
      <c r="C2518" s="25"/>
      <c r="D2518" s="25"/>
      <c r="E2518" s="25"/>
      <c r="F2518" s="25"/>
      <c r="G2518" s="108"/>
      <c r="H2518" s="113"/>
      <c r="I2518" s="113"/>
      <c r="J2518" s="113"/>
      <c r="K2518" s="113"/>
    </row>
    <row r="2519" spans="1:11">
      <c r="A2519" s="23"/>
      <c r="B2519" s="25"/>
      <c r="C2519" s="25"/>
      <c r="D2519" s="25"/>
      <c r="E2519" s="25"/>
      <c r="F2519" s="25"/>
      <c r="G2519" s="108"/>
      <c r="H2519" s="113"/>
      <c r="I2519" s="113"/>
      <c r="J2519" s="113"/>
      <c r="K2519" s="113"/>
    </row>
    <row r="2520" spans="1:11">
      <c r="A2520" s="23"/>
      <c r="B2520" s="25"/>
      <c r="C2520" s="25"/>
      <c r="D2520" s="25"/>
      <c r="E2520" s="25"/>
      <c r="F2520" s="25"/>
      <c r="G2520" s="108"/>
      <c r="H2520" s="113"/>
      <c r="I2520" s="113"/>
      <c r="J2520" s="113"/>
      <c r="K2520" s="113"/>
    </row>
    <row r="2521" spans="1:11">
      <c r="A2521" s="23"/>
      <c r="B2521" s="25"/>
      <c r="C2521" s="25"/>
      <c r="D2521" s="25"/>
      <c r="E2521" s="25"/>
      <c r="F2521" s="25"/>
      <c r="G2521" s="108"/>
      <c r="H2521" s="113"/>
      <c r="I2521" s="113"/>
      <c r="J2521" s="113"/>
      <c r="K2521" s="113"/>
    </row>
    <row r="2522" spans="1:11">
      <c r="A2522" s="23"/>
      <c r="B2522" s="25"/>
      <c r="C2522" s="25"/>
      <c r="D2522" s="25"/>
      <c r="E2522" s="25"/>
      <c r="F2522" s="25"/>
      <c r="G2522" s="108"/>
      <c r="H2522" s="113"/>
      <c r="I2522" s="113"/>
      <c r="J2522" s="113"/>
      <c r="K2522" s="113"/>
    </row>
    <row r="2523" spans="1:11">
      <c r="A2523" s="23"/>
      <c r="B2523" s="25"/>
      <c r="C2523" s="25"/>
      <c r="D2523" s="25"/>
      <c r="E2523" s="25"/>
      <c r="F2523" s="25"/>
      <c r="G2523" s="108"/>
      <c r="H2523" s="113"/>
      <c r="I2523" s="113"/>
      <c r="J2523" s="113"/>
      <c r="K2523" s="113"/>
    </row>
    <row r="2524" spans="1:11">
      <c r="A2524" s="23"/>
      <c r="B2524" s="25"/>
      <c r="C2524" s="25"/>
      <c r="D2524" s="25"/>
      <c r="E2524" s="25"/>
      <c r="F2524" s="25"/>
      <c r="G2524" s="108"/>
      <c r="H2524" s="113"/>
      <c r="I2524" s="113"/>
      <c r="J2524" s="113"/>
      <c r="K2524" s="113"/>
    </row>
    <row r="2525" spans="1:11">
      <c r="A2525" s="23"/>
      <c r="B2525" s="25"/>
      <c r="C2525" s="25"/>
      <c r="D2525" s="25"/>
      <c r="E2525" s="25"/>
      <c r="F2525" s="25"/>
      <c r="G2525" s="108"/>
      <c r="H2525" s="113"/>
      <c r="I2525" s="113"/>
      <c r="J2525" s="113"/>
      <c r="K2525" s="113"/>
    </row>
    <row r="2526" spans="1:11">
      <c r="A2526" s="23"/>
      <c r="B2526" s="25"/>
      <c r="C2526" s="25"/>
      <c r="D2526" s="25"/>
      <c r="E2526" s="25"/>
      <c r="F2526" s="25"/>
      <c r="G2526" s="108"/>
      <c r="H2526" s="113"/>
      <c r="I2526" s="113"/>
      <c r="J2526" s="113"/>
      <c r="K2526" s="113"/>
    </row>
    <row r="2527" spans="1:11">
      <c r="A2527" s="23"/>
      <c r="B2527" s="25"/>
      <c r="C2527" s="25"/>
      <c r="D2527" s="25"/>
      <c r="E2527" s="25"/>
      <c r="F2527" s="25"/>
      <c r="G2527" s="108"/>
      <c r="H2527" s="113"/>
      <c r="I2527" s="113"/>
      <c r="J2527" s="113"/>
      <c r="K2527" s="113"/>
    </row>
    <row r="2528" spans="1:11">
      <c r="A2528" s="23"/>
      <c r="B2528" s="25"/>
      <c r="C2528" s="25"/>
      <c r="D2528" s="25"/>
      <c r="E2528" s="25"/>
      <c r="F2528" s="25"/>
      <c r="G2528" s="108"/>
      <c r="H2528" s="113"/>
      <c r="I2528" s="113"/>
      <c r="J2528" s="113"/>
      <c r="K2528" s="113"/>
    </row>
    <row r="2529" spans="1:11">
      <c r="A2529" s="23"/>
      <c r="B2529" s="25"/>
      <c r="C2529" s="25"/>
      <c r="D2529" s="25"/>
      <c r="E2529" s="25"/>
      <c r="F2529" s="25"/>
      <c r="G2529" s="108"/>
      <c r="H2529" s="113"/>
      <c r="I2529" s="113"/>
      <c r="J2529" s="113"/>
      <c r="K2529" s="113"/>
    </row>
    <row r="2530" spans="1:11">
      <c r="A2530" s="23"/>
      <c r="B2530" s="25"/>
      <c r="C2530" s="25"/>
      <c r="D2530" s="25"/>
      <c r="E2530" s="25"/>
      <c r="F2530" s="25"/>
      <c r="G2530" s="108"/>
      <c r="H2530" s="113"/>
      <c r="I2530" s="113"/>
      <c r="J2530" s="113"/>
      <c r="K2530" s="113"/>
    </row>
    <row r="2531" spans="1:11">
      <c r="A2531" s="23"/>
      <c r="B2531" s="25"/>
      <c r="C2531" s="25"/>
      <c r="D2531" s="25"/>
      <c r="E2531" s="25"/>
      <c r="F2531" s="25"/>
      <c r="G2531" s="108"/>
      <c r="H2531" s="113"/>
      <c r="I2531" s="113"/>
      <c r="J2531" s="113"/>
      <c r="K2531" s="113"/>
    </row>
    <row r="2532" spans="1:11">
      <c r="A2532" s="23"/>
      <c r="B2532" s="25"/>
      <c r="C2532" s="25"/>
      <c r="D2532" s="25"/>
      <c r="E2532" s="25"/>
      <c r="F2532" s="25"/>
      <c r="G2532" s="108"/>
      <c r="H2532" s="113"/>
      <c r="I2532" s="113"/>
      <c r="J2532" s="113"/>
      <c r="K2532" s="113"/>
    </row>
    <row r="2533" spans="1:11">
      <c r="A2533" s="23"/>
      <c r="B2533" s="25"/>
      <c r="C2533" s="25"/>
      <c r="D2533" s="25"/>
      <c r="E2533" s="25"/>
      <c r="F2533" s="25"/>
      <c r="G2533" s="108"/>
      <c r="H2533" s="113"/>
      <c r="I2533" s="113"/>
      <c r="J2533" s="113"/>
      <c r="K2533" s="113"/>
    </row>
    <row r="2534" spans="1:11">
      <c r="A2534" s="23"/>
      <c r="B2534" s="25"/>
      <c r="C2534" s="25"/>
      <c r="D2534" s="25"/>
      <c r="E2534" s="25"/>
      <c r="F2534" s="25"/>
      <c r="G2534" s="108"/>
      <c r="H2534" s="113"/>
      <c r="I2534" s="113"/>
      <c r="J2534" s="113"/>
      <c r="K2534" s="113"/>
    </row>
    <row r="2535" spans="1:11">
      <c r="A2535" s="23"/>
      <c r="B2535" s="25"/>
      <c r="C2535" s="25"/>
      <c r="D2535" s="25"/>
      <c r="E2535" s="25"/>
      <c r="F2535" s="25"/>
      <c r="G2535" s="108"/>
      <c r="H2535" s="113"/>
      <c r="I2535" s="113"/>
      <c r="J2535" s="113"/>
      <c r="K2535" s="113"/>
    </row>
    <row r="2536" spans="1:11">
      <c r="A2536" s="23"/>
      <c r="B2536" s="25"/>
      <c r="C2536" s="25"/>
      <c r="D2536" s="25"/>
      <c r="E2536" s="25"/>
      <c r="F2536" s="25"/>
      <c r="G2536" s="108"/>
      <c r="H2536" s="113"/>
      <c r="I2536" s="113"/>
      <c r="J2536" s="113"/>
      <c r="K2536" s="113"/>
    </row>
    <row r="2537" spans="1:11">
      <c r="A2537" s="23"/>
      <c r="B2537" s="25"/>
      <c r="C2537" s="25"/>
      <c r="D2537" s="25"/>
      <c r="E2537" s="25"/>
      <c r="F2537" s="25"/>
      <c r="G2537" s="108"/>
      <c r="H2537" s="113"/>
      <c r="I2537" s="113"/>
      <c r="J2537" s="113"/>
      <c r="K2537" s="113"/>
    </row>
    <row r="2538" spans="1:11">
      <c r="A2538" s="23"/>
      <c r="B2538" s="25"/>
      <c r="C2538" s="25"/>
      <c r="D2538" s="25"/>
      <c r="E2538" s="25"/>
      <c r="F2538" s="25"/>
      <c r="G2538" s="108"/>
      <c r="H2538" s="113"/>
      <c r="I2538" s="113"/>
      <c r="J2538" s="113"/>
      <c r="K2538" s="113"/>
    </row>
    <row r="2539" spans="1:11">
      <c r="A2539" s="23"/>
      <c r="B2539" s="25"/>
      <c r="C2539" s="25"/>
      <c r="D2539" s="25"/>
      <c r="E2539" s="25"/>
      <c r="F2539" s="25"/>
      <c r="G2539" s="108"/>
      <c r="H2539" s="113"/>
      <c r="I2539" s="113"/>
      <c r="J2539" s="113"/>
      <c r="K2539" s="113"/>
    </row>
    <row r="2540" spans="1:11">
      <c r="A2540" s="23"/>
      <c r="B2540" s="25"/>
      <c r="C2540" s="25"/>
      <c r="D2540" s="25"/>
      <c r="E2540" s="25"/>
      <c r="F2540" s="25"/>
      <c r="G2540" s="108"/>
      <c r="H2540" s="113"/>
      <c r="I2540" s="113"/>
      <c r="J2540" s="113"/>
      <c r="K2540" s="113"/>
    </row>
    <row r="2541" spans="1:11">
      <c r="A2541" s="23"/>
      <c r="B2541" s="25"/>
      <c r="C2541" s="25"/>
      <c r="D2541" s="25"/>
      <c r="E2541" s="25"/>
      <c r="F2541" s="25"/>
      <c r="G2541" s="108"/>
      <c r="H2541" s="113"/>
      <c r="I2541" s="113"/>
      <c r="J2541" s="113"/>
      <c r="K2541" s="113"/>
    </row>
    <row r="2542" spans="1:11">
      <c r="A2542" s="23"/>
      <c r="B2542" s="25"/>
      <c r="C2542" s="25"/>
      <c r="D2542" s="25"/>
      <c r="E2542" s="25"/>
      <c r="F2542" s="25"/>
      <c r="G2542" s="108"/>
      <c r="H2542" s="113"/>
      <c r="I2542" s="113"/>
      <c r="J2542" s="113"/>
      <c r="K2542" s="113"/>
    </row>
    <row r="2543" spans="1:11">
      <c r="A2543" s="23"/>
      <c r="B2543" s="25"/>
      <c r="C2543" s="25"/>
      <c r="D2543" s="25"/>
      <c r="E2543" s="25"/>
      <c r="F2543" s="25"/>
      <c r="G2543" s="108"/>
      <c r="H2543" s="113"/>
      <c r="I2543" s="113"/>
      <c r="J2543" s="113"/>
      <c r="K2543" s="113"/>
    </row>
    <row r="2544" spans="1:11">
      <c r="A2544" s="23"/>
      <c r="B2544" s="25"/>
      <c r="C2544" s="25"/>
      <c r="D2544" s="25"/>
      <c r="E2544" s="25"/>
      <c r="F2544" s="25"/>
      <c r="G2544" s="108"/>
      <c r="H2544" s="113"/>
      <c r="I2544" s="113"/>
      <c r="J2544" s="113"/>
      <c r="K2544" s="113"/>
    </row>
    <row r="2545" spans="1:11">
      <c r="A2545" s="23"/>
      <c r="B2545" s="25"/>
      <c r="C2545" s="25"/>
      <c r="D2545" s="25"/>
      <c r="E2545" s="25"/>
      <c r="F2545" s="25"/>
      <c r="G2545" s="108"/>
      <c r="H2545" s="113"/>
      <c r="I2545" s="113"/>
      <c r="J2545" s="113"/>
      <c r="K2545" s="113"/>
    </row>
    <row r="2546" spans="1:11">
      <c r="A2546" s="23"/>
      <c r="B2546" s="25"/>
      <c r="C2546" s="25"/>
      <c r="D2546" s="25"/>
      <c r="E2546" s="25"/>
      <c r="F2546" s="25"/>
      <c r="G2546" s="108"/>
      <c r="H2546" s="113"/>
      <c r="I2546" s="113"/>
      <c r="J2546" s="113"/>
      <c r="K2546" s="113"/>
    </row>
    <row r="2547" spans="1:11">
      <c r="A2547" s="23"/>
      <c r="B2547" s="25"/>
      <c r="C2547" s="25"/>
      <c r="D2547" s="25"/>
      <c r="E2547" s="25"/>
      <c r="F2547" s="25"/>
      <c r="G2547" s="108"/>
      <c r="H2547" s="113"/>
      <c r="I2547" s="113"/>
      <c r="J2547" s="113"/>
      <c r="K2547" s="113"/>
    </row>
    <row r="2548" spans="1:11">
      <c r="A2548" s="23"/>
      <c r="B2548" s="25"/>
      <c r="C2548" s="25"/>
      <c r="D2548" s="25"/>
      <c r="E2548" s="25"/>
      <c r="F2548" s="25"/>
      <c r="G2548" s="108"/>
      <c r="H2548" s="113"/>
      <c r="I2548" s="113"/>
      <c r="J2548" s="113"/>
      <c r="K2548" s="113"/>
    </row>
    <row r="2549" spans="1:11">
      <c r="A2549" s="23"/>
      <c r="B2549" s="25"/>
      <c r="C2549" s="25"/>
      <c r="D2549" s="25"/>
      <c r="E2549" s="25"/>
      <c r="F2549" s="25"/>
      <c r="G2549" s="108"/>
      <c r="H2549" s="113"/>
      <c r="I2549" s="113"/>
      <c r="J2549" s="113"/>
      <c r="K2549" s="113"/>
    </row>
    <row r="2550" spans="1:11">
      <c r="A2550" s="23"/>
      <c r="B2550" s="25"/>
      <c r="C2550" s="25"/>
      <c r="D2550" s="25"/>
      <c r="E2550" s="25"/>
      <c r="F2550" s="25"/>
      <c r="G2550" s="108"/>
      <c r="H2550" s="113"/>
      <c r="I2550" s="113"/>
      <c r="J2550" s="113"/>
      <c r="K2550" s="113"/>
    </row>
    <row r="2551" spans="1:11">
      <c r="A2551" s="23"/>
      <c r="B2551" s="25"/>
      <c r="C2551" s="25"/>
      <c r="D2551" s="25"/>
      <c r="E2551" s="25"/>
      <c r="F2551" s="25"/>
      <c r="G2551" s="108"/>
      <c r="H2551" s="113"/>
      <c r="I2551" s="113"/>
      <c r="J2551" s="113"/>
      <c r="K2551" s="113"/>
    </row>
    <row r="2552" spans="1:11">
      <c r="A2552" s="23"/>
      <c r="B2552" s="25"/>
      <c r="C2552" s="25"/>
      <c r="D2552" s="25"/>
      <c r="E2552" s="25"/>
      <c r="F2552" s="25"/>
      <c r="G2552" s="108"/>
      <c r="H2552" s="113"/>
      <c r="I2552" s="113"/>
      <c r="J2552" s="113"/>
      <c r="K2552" s="113"/>
    </row>
    <row r="2553" spans="1:11">
      <c r="A2553" s="23"/>
      <c r="B2553" s="25"/>
      <c r="C2553" s="25"/>
      <c r="D2553" s="25"/>
      <c r="E2553" s="25"/>
      <c r="F2553" s="25"/>
      <c r="G2553" s="108"/>
      <c r="H2553" s="113"/>
      <c r="I2553" s="113"/>
      <c r="J2553" s="113"/>
      <c r="K2553" s="113"/>
    </row>
    <row r="2554" spans="1:11">
      <c r="A2554" s="23"/>
      <c r="B2554" s="25"/>
      <c r="C2554" s="25"/>
      <c r="D2554" s="25"/>
      <c r="E2554" s="25"/>
      <c r="F2554" s="25"/>
      <c r="G2554" s="108"/>
      <c r="H2554" s="113"/>
      <c r="I2554" s="113"/>
      <c r="J2554" s="113"/>
      <c r="K2554" s="113"/>
    </row>
    <row r="2555" spans="1:11">
      <c r="A2555" s="23"/>
      <c r="B2555" s="25"/>
      <c r="C2555" s="25"/>
      <c r="D2555" s="25"/>
      <c r="E2555" s="25"/>
      <c r="F2555" s="25"/>
      <c r="G2555" s="108"/>
      <c r="H2555" s="113"/>
      <c r="I2555" s="113"/>
      <c r="J2555" s="113"/>
      <c r="K2555" s="113"/>
    </row>
    <row r="2556" spans="1:11">
      <c r="A2556" s="23"/>
      <c r="B2556" s="25"/>
      <c r="C2556" s="25"/>
      <c r="D2556" s="25"/>
      <c r="E2556" s="25"/>
      <c r="F2556" s="25"/>
      <c r="G2556" s="108"/>
      <c r="H2556" s="113"/>
      <c r="I2556" s="113"/>
      <c r="J2556" s="113"/>
      <c r="K2556" s="113"/>
    </row>
    <row r="2557" spans="1:11">
      <c r="A2557" s="23"/>
      <c r="B2557" s="25"/>
      <c r="C2557" s="25"/>
      <c r="D2557" s="25"/>
      <c r="E2557" s="25"/>
      <c r="F2557" s="25"/>
      <c r="G2557" s="108"/>
      <c r="H2557" s="113"/>
      <c r="I2557" s="113"/>
      <c r="J2557" s="113"/>
      <c r="K2557" s="113"/>
    </row>
    <row r="2558" spans="1:11">
      <c r="A2558" s="23"/>
      <c r="B2558" s="25"/>
      <c r="C2558" s="25"/>
      <c r="D2558" s="25"/>
      <c r="E2558" s="25"/>
      <c r="F2558" s="25"/>
      <c r="G2558" s="108"/>
      <c r="H2558" s="113"/>
      <c r="I2558" s="113"/>
      <c r="J2558" s="113"/>
      <c r="K2558" s="113"/>
    </row>
    <row r="2559" spans="1:11">
      <c r="A2559" s="23"/>
      <c r="B2559" s="25"/>
      <c r="C2559" s="25"/>
      <c r="D2559" s="25"/>
      <c r="E2559" s="25"/>
      <c r="F2559" s="25"/>
      <c r="G2559" s="108"/>
      <c r="H2559" s="113"/>
      <c r="I2559" s="113"/>
      <c r="J2559" s="113"/>
      <c r="K2559" s="113"/>
    </row>
    <row r="2560" spans="1:11">
      <c r="A2560" s="23"/>
      <c r="B2560" s="25"/>
      <c r="C2560" s="25"/>
      <c r="D2560" s="25"/>
      <c r="E2560" s="25"/>
      <c r="F2560" s="25"/>
      <c r="G2560" s="108"/>
      <c r="H2560" s="113"/>
      <c r="I2560" s="113"/>
      <c r="J2560" s="113"/>
      <c r="K2560" s="113"/>
    </row>
    <row r="2561" spans="1:11">
      <c r="A2561" s="23"/>
      <c r="B2561" s="25"/>
      <c r="C2561" s="25"/>
      <c r="D2561" s="25"/>
      <c r="E2561" s="25"/>
      <c r="F2561" s="25"/>
      <c r="G2561" s="108"/>
      <c r="H2561" s="113"/>
      <c r="I2561" s="113"/>
      <c r="J2561" s="113"/>
      <c r="K2561" s="113"/>
    </row>
    <row r="2562" spans="1:11">
      <c r="A2562" s="23"/>
      <c r="B2562" s="25"/>
      <c r="C2562" s="25"/>
      <c r="D2562" s="25"/>
      <c r="E2562" s="25"/>
      <c r="F2562" s="25"/>
      <c r="G2562" s="108"/>
      <c r="H2562" s="113"/>
      <c r="I2562" s="113"/>
      <c r="J2562" s="113"/>
      <c r="K2562" s="113"/>
    </row>
    <row r="2563" spans="1:11">
      <c r="A2563" s="23"/>
      <c r="B2563" s="25"/>
      <c r="C2563" s="25"/>
      <c r="D2563" s="25"/>
      <c r="E2563" s="25"/>
      <c r="F2563" s="25"/>
      <c r="G2563" s="108"/>
      <c r="H2563" s="113"/>
      <c r="I2563" s="113"/>
      <c r="J2563" s="113"/>
      <c r="K2563" s="113"/>
    </row>
    <row r="2564" spans="1:11">
      <c r="A2564" s="23"/>
      <c r="B2564" s="25"/>
      <c r="C2564" s="25"/>
      <c r="D2564" s="25"/>
      <c r="E2564" s="25"/>
      <c r="F2564" s="25"/>
      <c r="G2564" s="108"/>
      <c r="H2564" s="113"/>
      <c r="I2564" s="113"/>
      <c r="J2564" s="113"/>
      <c r="K2564" s="113"/>
    </row>
    <row r="2565" spans="1:11">
      <c r="A2565" s="23"/>
      <c r="B2565" s="25"/>
      <c r="C2565" s="25"/>
      <c r="D2565" s="25"/>
      <c r="E2565" s="25"/>
      <c r="F2565" s="25"/>
      <c r="G2565" s="108"/>
      <c r="H2565" s="113"/>
      <c r="I2565" s="113"/>
      <c r="J2565" s="113"/>
      <c r="K2565" s="113"/>
    </row>
    <row r="2566" spans="1:11">
      <c r="A2566" s="23"/>
      <c r="B2566" s="25"/>
      <c r="C2566" s="25"/>
      <c r="D2566" s="25"/>
      <c r="E2566" s="25"/>
      <c r="F2566" s="25"/>
      <c r="G2566" s="108"/>
      <c r="H2566" s="113"/>
      <c r="I2566" s="113"/>
      <c r="J2566" s="113"/>
      <c r="K2566" s="113"/>
    </row>
    <row r="2567" spans="1:11">
      <c r="A2567" s="23"/>
      <c r="B2567" s="25"/>
      <c r="C2567" s="25"/>
      <c r="D2567" s="25"/>
      <c r="E2567" s="25"/>
      <c r="F2567" s="25"/>
      <c r="G2567" s="108"/>
      <c r="H2567" s="113"/>
      <c r="I2567" s="113"/>
      <c r="J2567" s="113"/>
      <c r="K2567" s="113"/>
    </row>
    <row r="2568" spans="1:11">
      <c r="A2568" s="23"/>
      <c r="B2568" s="25"/>
      <c r="C2568" s="25"/>
      <c r="D2568" s="25"/>
      <c r="E2568" s="25"/>
      <c r="F2568" s="25"/>
      <c r="G2568" s="108"/>
      <c r="H2568" s="113"/>
      <c r="I2568" s="113"/>
      <c r="J2568" s="113"/>
      <c r="K2568" s="113"/>
    </row>
    <row r="2569" spans="1:11">
      <c r="A2569" s="23"/>
      <c r="B2569" s="25"/>
      <c r="C2569" s="25"/>
      <c r="D2569" s="25"/>
      <c r="E2569" s="25"/>
      <c r="F2569" s="25"/>
      <c r="G2569" s="108"/>
      <c r="H2569" s="113"/>
      <c r="I2569" s="113"/>
      <c r="J2569" s="113"/>
      <c r="K2569" s="113"/>
    </row>
    <row r="2570" spans="1:11">
      <c r="A2570" s="23"/>
      <c r="B2570" s="25"/>
      <c r="C2570" s="25"/>
      <c r="D2570" s="25"/>
      <c r="E2570" s="25"/>
      <c r="F2570" s="25"/>
      <c r="G2570" s="108"/>
      <c r="H2570" s="113"/>
      <c r="I2570" s="113"/>
      <c r="J2570" s="113"/>
      <c r="K2570" s="113"/>
    </row>
    <row r="2571" spans="1:11">
      <c r="A2571" s="23"/>
      <c r="B2571" s="25"/>
      <c r="C2571" s="25"/>
      <c r="D2571" s="25"/>
      <c r="E2571" s="25"/>
      <c r="F2571" s="25"/>
      <c r="G2571" s="108"/>
      <c r="H2571" s="113"/>
      <c r="I2571" s="113"/>
      <c r="J2571" s="113"/>
      <c r="K2571" s="113"/>
    </row>
    <row r="2572" spans="1:11">
      <c r="A2572" s="23"/>
      <c r="B2572" s="25"/>
      <c r="C2572" s="25"/>
      <c r="D2572" s="25"/>
      <c r="E2572" s="25"/>
      <c r="F2572" s="25"/>
      <c r="G2572" s="108"/>
      <c r="H2572" s="113"/>
      <c r="I2572" s="113"/>
      <c r="J2572" s="113"/>
      <c r="K2572" s="113"/>
    </row>
    <row r="2573" spans="1:11">
      <c r="A2573" s="23"/>
      <c r="B2573" s="25"/>
      <c r="C2573" s="25"/>
      <c r="D2573" s="25"/>
      <c r="E2573" s="25"/>
      <c r="F2573" s="25"/>
      <c r="G2573" s="108"/>
      <c r="H2573" s="113"/>
      <c r="I2573" s="113"/>
      <c r="J2573" s="113"/>
      <c r="K2573" s="113"/>
    </row>
    <row r="2574" spans="1:11">
      <c r="A2574" s="23"/>
      <c r="B2574" s="25"/>
      <c r="C2574" s="25"/>
      <c r="D2574" s="25"/>
      <c r="E2574" s="25"/>
      <c r="F2574" s="25"/>
      <c r="G2574" s="108"/>
      <c r="H2574" s="113"/>
      <c r="I2574" s="113"/>
      <c r="J2574" s="113"/>
      <c r="K2574" s="113"/>
    </row>
    <row r="2575" spans="1:11">
      <c r="A2575" s="23"/>
      <c r="B2575" s="25"/>
      <c r="C2575" s="25"/>
      <c r="D2575" s="25"/>
      <c r="E2575" s="25"/>
      <c r="F2575" s="25"/>
      <c r="G2575" s="108"/>
      <c r="H2575" s="113"/>
      <c r="I2575" s="113"/>
      <c r="J2575" s="113"/>
      <c r="K2575" s="113"/>
    </row>
    <row r="2576" spans="1:11">
      <c r="A2576" s="23"/>
      <c r="B2576" s="25"/>
      <c r="C2576" s="25"/>
      <c r="D2576" s="25"/>
      <c r="E2576" s="25"/>
      <c r="F2576" s="25"/>
      <c r="G2576" s="108"/>
      <c r="H2576" s="113"/>
      <c r="I2576" s="113"/>
      <c r="J2576" s="113"/>
      <c r="K2576" s="113"/>
    </row>
    <row r="2577" spans="1:11">
      <c r="A2577" s="23"/>
      <c r="B2577" s="25"/>
      <c r="C2577" s="25"/>
      <c r="D2577" s="25"/>
      <c r="E2577" s="25"/>
      <c r="F2577" s="25"/>
      <c r="G2577" s="108"/>
      <c r="H2577" s="113"/>
      <c r="I2577" s="113"/>
      <c r="J2577" s="113"/>
      <c r="K2577" s="113"/>
    </row>
    <row r="2578" spans="1:11">
      <c r="A2578" s="23"/>
      <c r="B2578" s="25"/>
      <c r="C2578" s="25"/>
      <c r="D2578" s="25"/>
      <c r="E2578" s="25"/>
      <c r="F2578" s="25"/>
      <c r="G2578" s="108"/>
      <c r="H2578" s="113"/>
      <c r="I2578" s="113"/>
      <c r="J2578" s="113"/>
      <c r="K2578" s="113"/>
    </row>
    <row r="2579" spans="1:11">
      <c r="A2579" s="23"/>
      <c r="B2579" s="25"/>
      <c r="C2579" s="25"/>
      <c r="D2579" s="25"/>
      <c r="E2579" s="25"/>
      <c r="F2579" s="25"/>
      <c r="G2579" s="108"/>
      <c r="H2579" s="113"/>
      <c r="I2579" s="113"/>
      <c r="J2579" s="113"/>
      <c r="K2579" s="113"/>
    </row>
    <row r="2580" spans="1:11">
      <c r="A2580" s="23"/>
      <c r="B2580" s="25"/>
      <c r="C2580" s="25"/>
      <c r="D2580" s="25"/>
      <c r="E2580" s="25"/>
      <c r="F2580" s="25"/>
      <c r="G2580" s="108"/>
      <c r="H2580" s="113"/>
      <c r="I2580" s="113"/>
      <c r="J2580" s="113"/>
      <c r="K2580" s="113"/>
    </row>
    <row r="2581" spans="1:11">
      <c r="A2581" s="23"/>
      <c r="B2581" s="25"/>
      <c r="C2581" s="25"/>
      <c r="D2581" s="25"/>
      <c r="E2581" s="25"/>
      <c r="F2581" s="25"/>
      <c r="G2581" s="108"/>
      <c r="H2581" s="113"/>
      <c r="I2581" s="113"/>
      <c r="J2581" s="113"/>
      <c r="K2581" s="113"/>
    </row>
    <row r="2582" spans="1:11">
      <c r="A2582" s="23"/>
      <c r="B2582" s="25"/>
      <c r="C2582" s="25"/>
      <c r="D2582" s="25"/>
      <c r="E2582" s="25"/>
      <c r="F2582" s="25"/>
      <c r="G2582" s="108"/>
      <c r="H2582" s="113"/>
      <c r="I2582" s="113"/>
      <c r="J2582" s="113"/>
      <c r="K2582" s="113"/>
    </row>
    <row r="2583" spans="1:11">
      <c r="A2583" s="23"/>
      <c r="B2583" s="25"/>
      <c r="C2583" s="25"/>
      <c r="D2583" s="25"/>
      <c r="E2583" s="25"/>
      <c r="F2583" s="25"/>
      <c r="G2583" s="108"/>
      <c r="H2583" s="113"/>
      <c r="I2583" s="113"/>
      <c r="J2583" s="113"/>
      <c r="K2583" s="113"/>
    </row>
    <row r="2584" spans="1:11">
      <c r="A2584" s="23"/>
      <c r="B2584" s="25"/>
      <c r="C2584" s="25"/>
      <c r="D2584" s="25"/>
      <c r="E2584" s="25"/>
      <c r="F2584" s="25"/>
      <c r="G2584" s="108"/>
      <c r="H2584" s="113"/>
      <c r="I2584" s="113"/>
      <c r="J2584" s="113"/>
      <c r="K2584" s="113"/>
    </row>
    <row r="2585" spans="1:11">
      <c r="A2585" s="23"/>
      <c r="B2585" s="25"/>
      <c r="C2585" s="25"/>
      <c r="D2585" s="25"/>
      <c r="E2585" s="25"/>
      <c r="F2585" s="25"/>
      <c r="G2585" s="108"/>
      <c r="H2585" s="113"/>
      <c r="I2585" s="113"/>
      <c r="J2585" s="113"/>
      <c r="K2585" s="113"/>
    </row>
    <row r="2586" spans="1:11">
      <c r="A2586" s="23"/>
      <c r="B2586" s="25"/>
      <c r="C2586" s="25"/>
      <c r="D2586" s="25"/>
      <c r="E2586" s="25"/>
      <c r="F2586" s="25"/>
      <c r="G2586" s="108"/>
      <c r="H2586" s="113"/>
      <c r="I2586" s="113"/>
      <c r="J2586" s="113"/>
      <c r="K2586" s="113"/>
    </row>
    <row r="2587" spans="1:11">
      <c r="A2587" s="23"/>
      <c r="B2587" s="25"/>
      <c r="C2587" s="25"/>
      <c r="D2587" s="25"/>
      <c r="E2587" s="25"/>
      <c r="F2587" s="25"/>
      <c r="G2587" s="108"/>
      <c r="H2587" s="113"/>
      <c r="I2587" s="113"/>
      <c r="J2587" s="113"/>
      <c r="K2587" s="113"/>
    </row>
    <row r="2588" spans="1:11">
      <c r="A2588" s="23"/>
      <c r="B2588" s="25"/>
      <c r="C2588" s="25"/>
      <c r="D2588" s="25"/>
      <c r="E2588" s="25"/>
      <c r="F2588" s="25"/>
      <c r="G2588" s="108"/>
      <c r="H2588" s="113"/>
      <c r="I2588" s="113"/>
      <c r="J2588" s="113"/>
      <c r="K2588" s="113"/>
    </row>
    <row r="2589" spans="1:11">
      <c r="A2589" s="23"/>
      <c r="B2589" s="25"/>
      <c r="C2589" s="25"/>
      <c r="D2589" s="25"/>
      <c r="E2589" s="25"/>
      <c r="F2589" s="25"/>
      <c r="G2589" s="108"/>
      <c r="H2589" s="113"/>
      <c r="I2589" s="113"/>
      <c r="J2589" s="113"/>
      <c r="K2589" s="113"/>
    </row>
    <row r="2590" spans="1:11">
      <c r="A2590" s="23"/>
      <c r="B2590" s="25"/>
      <c r="C2590" s="25"/>
      <c r="D2590" s="25"/>
      <c r="E2590" s="25"/>
      <c r="F2590" s="25"/>
      <c r="G2590" s="108"/>
      <c r="H2590" s="113"/>
      <c r="I2590" s="113"/>
      <c r="J2590" s="113"/>
      <c r="K2590" s="113"/>
    </row>
    <row r="2591" spans="1:11">
      <c r="A2591" s="23"/>
      <c r="B2591" s="25"/>
      <c r="C2591" s="25"/>
      <c r="D2591" s="25"/>
      <c r="E2591" s="25"/>
      <c r="F2591" s="25"/>
      <c r="G2591" s="108"/>
      <c r="H2591" s="113"/>
      <c r="I2591" s="113"/>
      <c r="J2591" s="113"/>
      <c r="K2591" s="113"/>
    </row>
    <row r="2592" spans="1:11">
      <c r="A2592" s="23"/>
      <c r="B2592" s="25"/>
      <c r="C2592" s="25"/>
      <c r="D2592" s="25"/>
      <c r="E2592" s="25"/>
      <c r="F2592" s="25"/>
      <c r="G2592" s="108"/>
      <c r="H2592" s="113"/>
      <c r="I2592" s="113"/>
      <c r="J2592" s="113"/>
      <c r="K2592" s="113"/>
    </row>
    <row r="2593" spans="1:11">
      <c r="A2593" s="23"/>
      <c r="B2593" s="25"/>
      <c r="C2593" s="25"/>
      <c r="D2593" s="25"/>
      <c r="E2593" s="25"/>
      <c r="F2593" s="25"/>
      <c r="G2593" s="108"/>
      <c r="H2593" s="113"/>
      <c r="I2593" s="113"/>
      <c r="J2593" s="113"/>
      <c r="K2593" s="113"/>
    </row>
    <row r="2594" spans="1:11">
      <c r="A2594" s="23"/>
      <c r="B2594" s="25"/>
      <c r="C2594" s="25"/>
      <c r="D2594" s="25"/>
      <c r="E2594" s="25"/>
      <c r="F2594" s="25"/>
      <c r="G2594" s="108"/>
      <c r="H2594" s="113"/>
      <c r="I2594" s="113"/>
      <c r="J2594" s="113"/>
      <c r="K2594" s="113"/>
    </row>
    <row r="2595" spans="1:11">
      <c r="A2595" s="23"/>
      <c r="B2595" s="25"/>
      <c r="C2595" s="25"/>
      <c r="D2595" s="25"/>
      <c r="E2595" s="25"/>
      <c r="F2595" s="25"/>
      <c r="G2595" s="108"/>
      <c r="H2595" s="113"/>
      <c r="I2595" s="113"/>
      <c r="J2595" s="113"/>
      <c r="K2595" s="113"/>
    </row>
    <row r="2596" spans="1:11">
      <c r="A2596" s="23"/>
      <c r="B2596" s="25"/>
      <c r="C2596" s="25"/>
      <c r="D2596" s="25"/>
      <c r="E2596" s="25"/>
      <c r="F2596" s="25"/>
      <c r="G2596" s="108"/>
      <c r="H2596" s="113"/>
      <c r="I2596" s="113"/>
      <c r="J2596" s="113"/>
      <c r="K2596" s="113"/>
    </row>
    <row r="2597" spans="1:11">
      <c r="A2597" s="23"/>
      <c r="B2597" s="25"/>
      <c r="C2597" s="25"/>
      <c r="D2597" s="25"/>
      <c r="E2597" s="25"/>
      <c r="F2597" s="25"/>
      <c r="G2597" s="108"/>
      <c r="H2597" s="113"/>
      <c r="I2597" s="113"/>
      <c r="J2597" s="113"/>
      <c r="K2597" s="113"/>
    </row>
    <row r="2598" spans="1:11">
      <c r="A2598" s="23"/>
      <c r="B2598" s="25"/>
      <c r="C2598" s="25"/>
      <c r="D2598" s="25"/>
      <c r="E2598" s="25"/>
      <c r="F2598" s="25"/>
      <c r="G2598" s="108"/>
      <c r="H2598" s="113"/>
      <c r="I2598" s="113"/>
      <c r="J2598" s="113"/>
      <c r="K2598" s="113"/>
    </row>
    <row r="2599" spans="1:11">
      <c r="A2599" s="23"/>
      <c r="B2599" s="25"/>
      <c r="C2599" s="25"/>
      <c r="D2599" s="25"/>
      <c r="E2599" s="25"/>
      <c r="F2599" s="25"/>
      <c r="G2599" s="108"/>
      <c r="H2599" s="113"/>
      <c r="I2599" s="113"/>
      <c r="J2599" s="113"/>
      <c r="K2599" s="113"/>
    </row>
    <row r="2600" spans="1:11">
      <c r="A2600" s="23"/>
      <c r="B2600" s="25"/>
      <c r="C2600" s="25"/>
      <c r="D2600" s="25"/>
      <c r="E2600" s="25"/>
      <c r="F2600" s="25"/>
      <c r="G2600" s="108"/>
      <c r="H2600" s="113"/>
      <c r="I2600" s="113"/>
      <c r="J2600" s="113"/>
      <c r="K2600" s="113"/>
    </row>
    <row r="2601" spans="1:11">
      <c r="A2601" s="23"/>
      <c r="B2601" s="25"/>
      <c r="C2601" s="25"/>
      <c r="D2601" s="25"/>
      <c r="E2601" s="25"/>
      <c r="F2601" s="25"/>
      <c r="G2601" s="108"/>
      <c r="H2601" s="113"/>
      <c r="I2601" s="113"/>
      <c r="J2601" s="113"/>
      <c r="K2601" s="113"/>
    </row>
    <row r="2602" spans="1:11">
      <c r="A2602" s="23"/>
      <c r="B2602" s="25"/>
      <c r="C2602" s="25"/>
      <c r="D2602" s="25"/>
      <c r="E2602" s="25"/>
      <c r="F2602" s="25"/>
      <c r="G2602" s="108"/>
      <c r="H2602" s="113"/>
      <c r="I2602" s="113"/>
      <c r="J2602" s="113"/>
      <c r="K2602" s="113"/>
    </row>
    <row r="2603" spans="1:11">
      <c r="A2603" s="23"/>
      <c r="B2603" s="25"/>
      <c r="C2603" s="25"/>
      <c r="D2603" s="25"/>
      <c r="E2603" s="25"/>
      <c r="F2603" s="25"/>
      <c r="G2603" s="108"/>
      <c r="H2603" s="113"/>
      <c r="I2603" s="113"/>
      <c r="J2603" s="113"/>
      <c r="K2603" s="113"/>
    </row>
    <row r="2604" spans="1:11">
      <c r="A2604" s="23"/>
      <c r="B2604" s="25"/>
      <c r="C2604" s="25"/>
      <c r="D2604" s="25"/>
      <c r="E2604" s="25"/>
      <c r="F2604" s="25"/>
      <c r="G2604" s="108"/>
      <c r="H2604" s="113"/>
      <c r="I2604" s="113"/>
      <c r="J2604" s="113"/>
      <c r="K2604" s="113"/>
    </row>
    <row r="2605" spans="1:11">
      <c r="A2605" s="23"/>
      <c r="B2605" s="25"/>
      <c r="C2605" s="25"/>
      <c r="D2605" s="25"/>
      <c r="E2605" s="25"/>
      <c r="F2605" s="25"/>
      <c r="G2605" s="108"/>
      <c r="H2605" s="113"/>
      <c r="I2605" s="113"/>
      <c r="J2605" s="113"/>
      <c r="K2605" s="113"/>
    </row>
    <row r="2606" spans="1:11">
      <c r="A2606" s="23"/>
      <c r="B2606" s="25"/>
      <c r="C2606" s="25"/>
      <c r="D2606" s="25"/>
      <c r="E2606" s="25"/>
      <c r="F2606" s="25"/>
      <c r="G2606" s="108"/>
      <c r="H2606" s="113"/>
      <c r="I2606" s="113"/>
      <c r="J2606" s="113"/>
      <c r="K2606" s="113"/>
    </row>
    <row r="2607" spans="1:11">
      <c r="A2607" s="23"/>
      <c r="B2607" s="25"/>
      <c r="C2607" s="25"/>
      <c r="D2607" s="25"/>
      <c r="E2607" s="25"/>
      <c r="F2607" s="25"/>
      <c r="G2607" s="108"/>
      <c r="H2607" s="113"/>
      <c r="I2607" s="113"/>
      <c r="J2607" s="113"/>
      <c r="K2607" s="113"/>
    </row>
    <row r="2608" spans="1:11">
      <c r="A2608" s="23"/>
      <c r="B2608" s="25"/>
      <c r="C2608" s="25"/>
      <c r="D2608" s="25"/>
      <c r="E2608" s="25"/>
      <c r="F2608" s="25"/>
      <c r="G2608" s="108"/>
      <c r="H2608" s="113"/>
      <c r="I2608" s="113"/>
      <c r="J2608" s="113"/>
      <c r="K2608" s="113"/>
    </row>
    <row r="2609" spans="1:11">
      <c r="A2609" s="23"/>
      <c r="B2609" s="25"/>
      <c r="C2609" s="25"/>
      <c r="D2609" s="25"/>
      <c r="E2609" s="25"/>
      <c r="F2609" s="25"/>
      <c r="G2609" s="108"/>
      <c r="H2609" s="113"/>
      <c r="I2609" s="113"/>
      <c r="J2609" s="113"/>
      <c r="K2609" s="113"/>
    </row>
    <row r="2610" spans="1:11">
      <c r="A2610" s="23"/>
      <c r="B2610" s="25"/>
      <c r="C2610" s="25"/>
      <c r="D2610" s="25"/>
      <c r="E2610" s="25"/>
      <c r="F2610" s="25"/>
      <c r="G2610" s="108"/>
      <c r="H2610" s="113"/>
      <c r="I2610" s="113"/>
      <c r="J2610" s="113"/>
      <c r="K2610" s="113"/>
    </row>
    <row r="2611" spans="1:11">
      <c r="A2611" s="23"/>
      <c r="B2611" s="25"/>
      <c r="C2611" s="25"/>
      <c r="D2611" s="25"/>
      <c r="E2611" s="25"/>
      <c r="F2611" s="25"/>
      <c r="G2611" s="108"/>
      <c r="H2611" s="113"/>
      <c r="I2611" s="113"/>
      <c r="J2611" s="113"/>
      <c r="K2611" s="113"/>
    </row>
    <row r="2612" spans="1:11">
      <c r="A2612" s="23"/>
      <c r="B2612" s="25"/>
      <c r="C2612" s="25"/>
      <c r="D2612" s="25"/>
      <c r="E2612" s="25"/>
      <c r="F2612" s="25"/>
      <c r="G2612" s="108"/>
      <c r="H2612" s="113"/>
      <c r="I2612" s="113"/>
      <c r="J2612" s="113"/>
      <c r="K2612" s="113"/>
    </row>
    <row r="2613" spans="1:11">
      <c r="A2613" s="23"/>
      <c r="B2613" s="25"/>
      <c r="C2613" s="25"/>
      <c r="D2613" s="25"/>
      <c r="E2613" s="25"/>
      <c r="F2613" s="25"/>
      <c r="G2613" s="108"/>
      <c r="H2613" s="113"/>
      <c r="I2613" s="113"/>
      <c r="J2613" s="113"/>
      <c r="K2613" s="113"/>
    </row>
    <row r="2614" spans="1:11">
      <c r="A2614" s="23"/>
      <c r="B2614" s="25"/>
      <c r="C2614" s="25"/>
      <c r="D2614" s="25"/>
      <c r="E2614" s="25"/>
      <c r="F2614" s="25"/>
      <c r="G2614" s="108"/>
      <c r="H2614" s="113"/>
      <c r="I2614" s="113"/>
      <c r="J2614" s="113"/>
      <c r="K2614" s="113"/>
    </row>
    <row r="2615" spans="1:11">
      <c r="A2615" s="23"/>
      <c r="B2615" s="25"/>
      <c r="C2615" s="25"/>
      <c r="D2615" s="25"/>
      <c r="E2615" s="25"/>
      <c r="F2615" s="25"/>
      <c r="G2615" s="108"/>
      <c r="H2615" s="113"/>
      <c r="I2615" s="113"/>
      <c r="J2615" s="113"/>
      <c r="K2615" s="113"/>
    </row>
    <row r="2616" spans="1:11">
      <c r="A2616" s="23"/>
      <c r="B2616" s="25"/>
      <c r="C2616" s="25"/>
      <c r="D2616" s="25"/>
      <c r="E2616" s="25"/>
      <c r="F2616" s="25"/>
      <c r="G2616" s="108"/>
      <c r="H2616" s="113"/>
      <c r="I2616" s="113"/>
      <c r="J2616" s="113"/>
      <c r="K2616" s="113"/>
    </row>
    <row r="2617" spans="1:11">
      <c r="A2617" s="23"/>
      <c r="B2617" s="25"/>
      <c r="C2617" s="25"/>
      <c r="D2617" s="25"/>
      <c r="E2617" s="25"/>
      <c r="F2617" s="25"/>
      <c r="G2617" s="108"/>
      <c r="H2617" s="113"/>
      <c r="I2617" s="113"/>
      <c r="J2617" s="113"/>
      <c r="K2617" s="113"/>
    </row>
    <row r="2618" spans="1:11">
      <c r="A2618" s="23"/>
      <c r="B2618" s="25"/>
      <c r="C2618" s="25"/>
      <c r="D2618" s="25"/>
      <c r="E2618" s="25"/>
      <c r="F2618" s="25"/>
      <c r="G2618" s="108"/>
      <c r="H2618" s="113"/>
      <c r="I2618" s="113"/>
      <c r="J2618" s="113"/>
      <c r="K2618" s="113"/>
    </row>
    <row r="2619" spans="1:11">
      <c r="A2619" s="23"/>
      <c r="B2619" s="25"/>
      <c r="C2619" s="25"/>
      <c r="D2619" s="25"/>
      <c r="E2619" s="25"/>
      <c r="F2619" s="25"/>
      <c r="G2619" s="108"/>
      <c r="H2619" s="113"/>
      <c r="I2619" s="113"/>
      <c r="J2619" s="113"/>
      <c r="K2619" s="113"/>
    </row>
    <row r="2620" spans="1:11">
      <c r="A2620" s="23"/>
      <c r="B2620" s="25"/>
      <c r="C2620" s="25"/>
      <c r="D2620" s="25"/>
      <c r="E2620" s="25"/>
      <c r="F2620" s="25"/>
      <c r="G2620" s="108"/>
      <c r="H2620" s="113"/>
      <c r="I2620" s="113"/>
      <c r="J2620" s="113"/>
      <c r="K2620" s="113"/>
    </row>
    <row r="2621" spans="1:11">
      <c r="A2621" s="23"/>
      <c r="B2621" s="25"/>
      <c r="C2621" s="25"/>
      <c r="D2621" s="25"/>
      <c r="E2621" s="25"/>
      <c r="F2621" s="25"/>
      <c r="G2621" s="108"/>
      <c r="H2621" s="113"/>
      <c r="I2621" s="113"/>
      <c r="J2621" s="113"/>
      <c r="K2621" s="113"/>
    </row>
    <row r="2622" spans="1:11">
      <c r="A2622" s="23"/>
      <c r="B2622" s="25"/>
      <c r="C2622" s="25"/>
      <c r="D2622" s="25"/>
      <c r="E2622" s="25"/>
      <c r="F2622" s="25"/>
      <c r="G2622" s="108"/>
      <c r="H2622" s="113"/>
      <c r="I2622" s="113"/>
      <c r="J2622" s="113"/>
      <c r="K2622" s="113"/>
    </row>
    <row r="2623" spans="1:11">
      <c r="A2623" s="23"/>
      <c r="B2623" s="25"/>
      <c r="C2623" s="25"/>
      <c r="D2623" s="25"/>
      <c r="E2623" s="25"/>
      <c r="F2623" s="25"/>
      <c r="G2623" s="108"/>
      <c r="H2623" s="113"/>
      <c r="I2623" s="113"/>
      <c r="J2623" s="113"/>
      <c r="K2623" s="113"/>
    </row>
    <row r="2624" spans="1:11">
      <c r="A2624" s="23"/>
      <c r="B2624" s="25"/>
      <c r="C2624" s="25"/>
      <c r="D2624" s="25"/>
      <c r="E2624" s="25"/>
      <c r="F2624" s="25"/>
      <c r="G2624" s="108"/>
      <c r="H2624" s="113"/>
      <c r="I2624" s="113"/>
      <c r="J2624" s="113"/>
      <c r="K2624" s="113"/>
    </row>
    <row r="2625" spans="1:11">
      <c r="A2625" s="23"/>
      <c r="B2625" s="25"/>
      <c r="C2625" s="25"/>
      <c r="D2625" s="25"/>
      <c r="E2625" s="25"/>
      <c r="F2625" s="25"/>
      <c r="G2625" s="108"/>
      <c r="H2625" s="113"/>
      <c r="I2625" s="113"/>
      <c r="J2625" s="113"/>
      <c r="K2625" s="113"/>
    </row>
    <row r="2626" spans="1:11">
      <c r="A2626" s="23"/>
      <c r="B2626" s="25"/>
      <c r="C2626" s="25"/>
      <c r="D2626" s="25"/>
      <c r="E2626" s="25"/>
      <c r="F2626" s="25"/>
      <c r="G2626" s="108"/>
      <c r="H2626" s="113"/>
      <c r="I2626" s="113"/>
      <c r="J2626" s="113"/>
      <c r="K2626" s="113"/>
    </row>
    <row r="2627" spans="1:11">
      <c r="A2627" s="23"/>
      <c r="B2627" s="25"/>
      <c r="C2627" s="25"/>
      <c r="D2627" s="25"/>
      <c r="E2627" s="25"/>
      <c r="F2627" s="25"/>
      <c r="G2627" s="108"/>
      <c r="H2627" s="113"/>
      <c r="I2627" s="113"/>
      <c r="J2627" s="113"/>
      <c r="K2627" s="113"/>
    </row>
    <row r="2628" spans="1:11">
      <c r="A2628" s="23"/>
      <c r="B2628" s="25"/>
      <c r="C2628" s="25"/>
      <c r="D2628" s="25"/>
      <c r="E2628" s="25"/>
      <c r="F2628" s="25"/>
      <c r="G2628" s="108"/>
      <c r="H2628" s="113"/>
      <c r="I2628" s="113"/>
      <c r="J2628" s="113"/>
      <c r="K2628" s="113"/>
    </row>
    <row r="2629" spans="1:11">
      <c r="A2629" s="23"/>
      <c r="B2629" s="25"/>
      <c r="C2629" s="25"/>
      <c r="D2629" s="25"/>
      <c r="E2629" s="25"/>
      <c r="F2629" s="25"/>
      <c r="G2629" s="108"/>
      <c r="H2629" s="113"/>
      <c r="I2629" s="113"/>
      <c r="J2629" s="113"/>
      <c r="K2629" s="113"/>
    </row>
    <row r="2630" spans="1:11">
      <c r="A2630" s="23"/>
      <c r="B2630" s="25"/>
      <c r="C2630" s="25"/>
      <c r="D2630" s="25"/>
      <c r="E2630" s="25"/>
      <c r="F2630" s="25"/>
      <c r="G2630" s="108"/>
      <c r="H2630" s="113"/>
      <c r="I2630" s="113"/>
      <c r="J2630" s="113"/>
      <c r="K2630" s="113"/>
    </row>
    <row r="2631" spans="1:11">
      <c r="A2631" s="23"/>
      <c r="B2631" s="25"/>
      <c r="C2631" s="25"/>
      <c r="D2631" s="25"/>
      <c r="E2631" s="25"/>
      <c r="F2631" s="25"/>
      <c r="G2631" s="108"/>
      <c r="H2631" s="113"/>
      <c r="I2631" s="113"/>
      <c r="J2631" s="113"/>
      <c r="K2631" s="113"/>
    </row>
    <row r="2632" spans="1:11">
      <c r="A2632" s="23"/>
      <c r="B2632" s="25"/>
      <c r="C2632" s="25"/>
      <c r="D2632" s="25"/>
      <c r="E2632" s="25"/>
      <c r="F2632" s="25"/>
      <c r="G2632" s="108"/>
      <c r="H2632" s="113"/>
      <c r="I2632" s="113"/>
      <c r="J2632" s="113"/>
      <c r="K2632" s="113"/>
    </row>
    <row r="2633" spans="1:11">
      <c r="A2633" s="23"/>
      <c r="B2633" s="25"/>
      <c r="C2633" s="25"/>
      <c r="D2633" s="25"/>
      <c r="E2633" s="25"/>
      <c r="F2633" s="25"/>
      <c r="G2633" s="108"/>
      <c r="H2633" s="113"/>
      <c r="I2633" s="113"/>
      <c r="J2633" s="113"/>
      <c r="K2633" s="113"/>
    </row>
    <row r="2634" spans="1:11">
      <c r="A2634" s="23"/>
      <c r="B2634" s="25"/>
      <c r="C2634" s="25"/>
      <c r="D2634" s="25"/>
      <c r="E2634" s="25"/>
      <c r="F2634" s="25"/>
      <c r="G2634" s="108"/>
      <c r="H2634" s="113"/>
      <c r="I2634" s="113"/>
      <c r="J2634" s="113"/>
      <c r="K2634" s="113"/>
    </row>
    <row r="2635" spans="1:11">
      <c r="A2635" s="23"/>
      <c r="B2635" s="25"/>
      <c r="C2635" s="25"/>
      <c r="D2635" s="25"/>
      <c r="E2635" s="25"/>
      <c r="F2635" s="25"/>
      <c r="G2635" s="108"/>
      <c r="H2635" s="113"/>
      <c r="I2635" s="113"/>
      <c r="J2635" s="113"/>
      <c r="K2635" s="113"/>
    </row>
    <row r="2636" spans="1:11">
      <c r="A2636" s="23"/>
      <c r="B2636" s="25"/>
      <c r="C2636" s="25"/>
      <c r="D2636" s="25"/>
      <c r="E2636" s="25"/>
      <c r="F2636" s="25"/>
      <c r="G2636" s="108"/>
      <c r="H2636" s="113"/>
      <c r="I2636" s="113"/>
      <c r="J2636" s="113"/>
      <c r="K2636" s="113"/>
    </row>
    <row r="2637" spans="1:11">
      <c r="A2637" s="23"/>
      <c r="B2637" s="25"/>
      <c r="C2637" s="25"/>
      <c r="D2637" s="25"/>
      <c r="E2637" s="25"/>
      <c r="F2637" s="25"/>
      <c r="G2637" s="108"/>
      <c r="H2637" s="113"/>
      <c r="I2637" s="113"/>
      <c r="J2637" s="113"/>
      <c r="K2637" s="113"/>
    </row>
    <row r="2638" spans="1:11">
      <c r="A2638" s="23"/>
      <c r="B2638" s="25"/>
      <c r="C2638" s="25"/>
      <c r="D2638" s="25"/>
      <c r="E2638" s="25"/>
      <c r="F2638" s="25"/>
      <c r="G2638" s="108"/>
      <c r="H2638" s="113"/>
      <c r="I2638" s="113"/>
      <c r="J2638" s="113"/>
      <c r="K2638" s="113"/>
    </row>
    <row r="2639" spans="1:11">
      <c r="A2639" s="23"/>
      <c r="B2639" s="25"/>
      <c r="C2639" s="25"/>
      <c r="D2639" s="25"/>
      <c r="E2639" s="25"/>
      <c r="F2639" s="25"/>
      <c r="G2639" s="108"/>
      <c r="H2639" s="113"/>
      <c r="I2639" s="113"/>
      <c r="J2639" s="113"/>
      <c r="K2639" s="113"/>
    </row>
    <row r="2640" spans="1:11">
      <c r="A2640" s="23"/>
      <c r="B2640" s="25"/>
      <c r="C2640" s="25"/>
      <c r="D2640" s="25"/>
      <c r="E2640" s="25"/>
      <c r="F2640" s="25"/>
      <c r="G2640" s="108"/>
      <c r="H2640" s="113"/>
      <c r="I2640" s="113"/>
      <c r="J2640" s="113"/>
      <c r="K2640" s="113"/>
    </row>
    <row r="2641" spans="1:11">
      <c r="A2641" s="23"/>
      <c r="B2641" s="25"/>
      <c r="C2641" s="25"/>
      <c r="D2641" s="25"/>
      <c r="E2641" s="25"/>
      <c r="F2641" s="25"/>
      <c r="G2641" s="108"/>
      <c r="H2641" s="113"/>
      <c r="I2641" s="113"/>
      <c r="J2641" s="113"/>
      <c r="K2641" s="113"/>
    </row>
    <row r="2642" spans="1:11">
      <c r="A2642" s="23"/>
      <c r="B2642" s="25"/>
      <c r="C2642" s="25"/>
      <c r="D2642" s="25"/>
      <c r="E2642" s="25"/>
      <c r="F2642" s="25"/>
      <c r="G2642" s="108"/>
      <c r="H2642" s="113"/>
      <c r="I2642" s="113"/>
      <c r="J2642" s="113"/>
      <c r="K2642" s="113"/>
    </row>
    <row r="2643" spans="1:11">
      <c r="A2643" s="23"/>
      <c r="B2643" s="25"/>
      <c r="C2643" s="25"/>
      <c r="D2643" s="25"/>
      <c r="E2643" s="25"/>
      <c r="F2643" s="25"/>
      <c r="G2643" s="108"/>
      <c r="H2643" s="113"/>
      <c r="I2643" s="113"/>
      <c r="J2643" s="113"/>
      <c r="K2643" s="113"/>
    </row>
    <row r="2644" spans="1:11">
      <c r="A2644" s="23"/>
      <c r="B2644" s="25"/>
      <c r="C2644" s="25"/>
      <c r="D2644" s="25"/>
      <c r="E2644" s="25"/>
      <c r="F2644" s="25"/>
      <c r="G2644" s="108"/>
      <c r="H2644" s="113"/>
      <c r="I2644" s="113"/>
      <c r="J2644" s="113"/>
      <c r="K2644" s="113"/>
    </row>
    <row r="2645" spans="1:11">
      <c r="A2645" s="23"/>
      <c r="B2645" s="25"/>
      <c r="C2645" s="25"/>
      <c r="D2645" s="25"/>
      <c r="E2645" s="25"/>
      <c r="F2645" s="25"/>
      <c r="G2645" s="108"/>
      <c r="H2645" s="113"/>
      <c r="I2645" s="113"/>
      <c r="J2645" s="113"/>
      <c r="K2645" s="113"/>
    </row>
    <row r="2646" spans="1:11">
      <c r="A2646" s="23"/>
      <c r="B2646" s="25"/>
      <c r="C2646" s="25"/>
      <c r="D2646" s="25"/>
      <c r="E2646" s="25"/>
      <c r="F2646" s="25"/>
      <c r="G2646" s="108"/>
      <c r="H2646" s="113"/>
      <c r="I2646" s="113"/>
      <c r="J2646" s="113"/>
      <c r="K2646" s="113"/>
    </row>
    <row r="2647" spans="1:11">
      <c r="A2647" s="23"/>
      <c r="B2647" s="25"/>
      <c r="C2647" s="25"/>
      <c r="D2647" s="25"/>
      <c r="E2647" s="25"/>
      <c r="F2647" s="25"/>
      <c r="G2647" s="108"/>
      <c r="H2647" s="113"/>
      <c r="I2647" s="113"/>
      <c r="J2647" s="113"/>
      <c r="K2647" s="113"/>
    </row>
    <row r="2648" spans="1:11">
      <c r="A2648" s="23"/>
      <c r="B2648" s="25"/>
      <c r="C2648" s="25"/>
      <c r="D2648" s="25"/>
      <c r="E2648" s="25"/>
      <c r="F2648" s="25"/>
      <c r="G2648" s="108"/>
      <c r="H2648" s="113"/>
      <c r="I2648" s="113"/>
      <c r="J2648" s="113"/>
      <c r="K2648" s="113"/>
    </row>
    <row r="2649" spans="1:11">
      <c r="A2649" s="23"/>
      <c r="B2649" s="25"/>
      <c r="C2649" s="25"/>
      <c r="D2649" s="25"/>
      <c r="E2649" s="25"/>
      <c r="F2649" s="25"/>
      <c r="G2649" s="108"/>
      <c r="H2649" s="113"/>
      <c r="I2649" s="113"/>
      <c r="J2649" s="113"/>
      <c r="K2649" s="113"/>
    </row>
    <row r="2650" spans="1:11">
      <c r="A2650" s="23"/>
      <c r="B2650" s="25"/>
      <c r="C2650" s="25"/>
      <c r="D2650" s="25"/>
      <c r="E2650" s="25"/>
      <c r="F2650" s="25"/>
      <c r="G2650" s="108"/>
      <c r="H2650" s="113"/>
      <c r="I2650" s="113"/>
      <c r="J2650" s="113"/>
      <c r="K2650" s="113"/>
    </row>
    <row r="2651" spans="1:11">
      <c r="A2651" s="23"/>
      <c r="B2651" s="25"/>
      <c r="C2651" s="25"/>
      <c r="D2651" s="25"/>
      <c r="E2651" s="25"/>
      <c r="F2651" s="25"/>
      <c r="G2651" s="108"/>
      <c r="H2651" s="113"/>
      <c r="I2651" s="113"/>
      <c r="J2651" s="113"/>
      <c r="K2651" s="113"/>
    </row>
    <row r="2652" spans="1:11">
      <c r="A2652" s="23"/>
      <c r="B2652" s="25"/>
      <c r="C2652" s="25"/>
      <c r="D2652" s="25"/>
      <c r="E2652" s="25"/>
      <c r="F2652" s="25"/>
      <c r="G2652" s="108"/>
      <c r="H2652" s="113"/>
      <c r="I2652" s="113"/>
      <c r="J2652" s="113"/>
      <c r="K2652" s="113"/>
    </row>
    <row r="2653" spans="1:11">
      <c r="A2653" s="23"/>
      <c r="B2653" s="25"/>
      <c r="C2653" s="25"/>
      <c r="D2653" s="25"/>
      <c r="E2653" s="25"/>
      <c r="F2653" s="25"/>
      <c r="G2653" s="108"/>
      <c r="H2653" s="113"/>
      <c r="I2653" s="113"/>
      <c r="J2653" s="113"/>
      <c r="K2653" s="113"/>
    </row>
    <row r="2654" spans="1:11">
      <c r="A2654" s="23"/>
      <c r="B2654" s="25"/>
      <c r="C2654" s="25"/>
      <c r="D2654" s="25"/>
      <c r="E2654" s="25"/>
      <c r="F2654" s="25"/>
      <c r="G2654" s="108"/>
      <c r="H2654" s="113"/>
      <c r="I2654" s="113"/>
      <c r="J2654" s="113"/>
      <c r="K2654" s="113"/>
    </row>
    <row r="2655" spans="1:11">
      <c r="A2655" s="23"/>
      <c r="B2655" s="25"/>
      <c r="C2655" s="25"/>
      <c r="D2655" s="25"/>
      <c r="E2655" s="25"/>
      <c r="F2655" s="25"/>
      <c r="G2655" s="108"/>
      <c r="H2655" s="113"/>
      <c r="I2655" s="113"/>
      <c r="J2655" s="113"/>
      <c r="K2655" s="113"/>
    </row>
    <row r="2656" spans="1:11">
      <c r="A2656" s="23"/>
      <c r="B2656" s="25"/>
      <c r="C2656" s="25"/>
      <c r="D2656" s="25"/>
      <c r="E2656" s="25"/>
      <c r="F2656" s="25"/>
      <c r="G2656" s="108"/>
      <c r="H2656" s="113"/>
      <c r="I2656" s="113"/>
      <c r="J2656" s="113"/>
      <c r="K2656" s="113"/>
    </row>
    <row r="2657" spans="1:11">
      <c r="A2657" s="23"/>
      <c r="B2657" s="25"/>
      <c r="C2657" s="25"/>
      <c r="D2657" s="25"/>
      <c r="E2657" s="25"/>
      <c r="F2657" s="25"/>
      <c r="G2657" s="108"/>
      <c r="H2657" s="113"/>
      <c r="I2657" s="113"/>
      <c r="J2657" s="113"/>
      <c r="K2657" s="113"/>
    </row>
    <row r="2658" spans="1:11">
      <c r="A2658" s="23"/>
      <c r="B2658" s="25"/>
      <c r="C2658" s="25"/>
      <c r="D2658" s="25"/>
      <c r="E2658" s="25"/>
      <c r="F2658" s="25"/>
      <c r="G2658" s="108"/>
      <c r="H2658" s="113"/>
      <c r="I2658" s="113"/>
      <c r="J2658" s="113"/>
      <c r="K2658" s="113"/>
    </row>
    <row r="2659" spans="1:11">
      <c r="A2659" s="23"/>
      <c r="B2659" s="25"/>
      <c r="C2659" s="25"/>
      <c r="D2659" s="25"/>
      <c r="E2659" s="25"/>
      <c r="F2659" s="25"/>
      <c r="G2659" s="108"/>
      <c r="H2659" s="113"/>
      <c r="I2659" s="113"/>
      <c r="J2659" s="113"/>
      <c r="K2659" s="113"/>
    </row>
    <row r="2660" spans="1:11">
      <c r="A2660" s="23"/>
      <c r="B2660" s="25"/>
      <c r="C2660" s="25"/>
      <c r="D2660" s="25"/>
      <c r="E2660" s="25"/>
      <c r="F2660" s="25"/>
      <c r="G2660" s="108"/>
      <c r="H2660" s="113"/>
      <c r="I2660" s="113"/>
      <c r="J2660" s="113"/>
      <c r="K2660" s="113"/>
    </row>
    <row r="2661" spans="1:11">
      <c r="A2661" s="23"/>
      <c r="B2661" s="25"/>
      <c r="C2661" s="25"/>
      <c r="D2661" s="25"/>
      <c r="E2661" s="25"/>
      <c r="F2661" s="25"/>
      <c r="G2661" s="108"/>
      <c r="H2661" s="113"/>
      <c r="I2661" s="113"/>
      <c r="J2661" s="113"/>
      <c r="K2661" s="113"/>
    </row>
    <row r="2662" spans="1:11">
      <c r="A2662" s="23"/>
      <c r="B2662" s="25"/>
      <c r="C2662" s="25"/>
      <c r="D2662" s="25"/>
      <c r="E2662" s="25"/>
      <c r="F2662" s="25"/>
      <c r="G2662" s="108"/>
      <c r="H2662" s="113"/>
      <c r="I2662" s="113"/>
      <c r="J2662" s="113"/>
      <c r="K2662" s="113"/>
    </row>
    <row r="2663" spans="1:11">
      <c r="A2663" s="23"/>
      <c r="B2663" s="25"/>
      <c r="C2663" s="25"/>
      <c r="D2663" s="25"/>
      <c r="E2663" s="25"/>
      <c r="F2663" s="25"/>
      <c r="G2663" s="108"/>
      <c r="H2663" s="113"/>
      <c r="I2663" s="113"/>
      <c r="J2663" s="113"/>
      <c r="K2663" s="113"/>
    </row>
    <row r="2664" spans="1:11">
      <c r="A2664" s="23"/>
      <c r="B2664" s="25"/>
      <c r="C2664" s="25"/>
      <c r="D2664" s="25"/>
      <c r="E2664" s="25"/>
      <c r="F2664" s="25"/>
      <c r="G2664" s="108"/>
      <c r="H2664" s="113"/>
      <c r="I2664" s="113"/>
      <c r="J2664" s="113"/>
      <c r="K2664" s="113"/>
    </row>
    <row r="2665" spans="1:11">
      <c r="A2665" s="23"/>
      <c r="B2665" s="25"/>
      <c r="C2665" s="25"/>
      <c r="D2665" s="25"/>
      <c r="E2665" s="25"/>
      <c r="F2665" s="25"/>
      <c r="G2665" s="108"/>
      <c r="H2665" s="113"/>
      <c r="I2665" s="113"/>
      <c r="J2665" s="113"/>
      <c r="K2665" s="113"/>
    </row>
    <row r="2666" spans="1:11">
      <c r="A2666" s="23"/>
      <c r="B2666" s="25"/>
      <c r="C2666" s="25"/>
      <c r="D2666" s="25"/>
      <c r="E2666" s="25"/>
      <c r="F2666" s="25"/>
      <c r="G2666" s="108"/>
      <c r="H2666" s="113"/>
      <c r="I2666" s="113"/>
      <c r="J2666" s="113"/>
      <c r="K2666" s="113"/>
    </row>
    <row r="2667" spans="1:11">
      <c r="A2667" s="23"/>
      <c r="B2667" s="25"/>
      <c r="C2667" s="25"/>
      <c r="D2667" s="25"/>
      <c r="E2667" s="25"/>
      <c r="F2667" s="25"/>
      <c r="G2667" s="108"/>
      <c r="H2667" s="113"/>
      <c r="I2667" s="113"/>
      <c r="J2667" s="113"/>
      <c r="K2667" s="113"/>
    </row>
    <row r="2668" spans="1:11">
      <c r="A2668" s="23"/>
      <c r="B2668" s="25"/>
      <c r="C2668" s="25"/>
      <c r="D2668" s="25"/>
      <c r="E2668" s="25"/>
      <c r="F2668" s="25"/>
      <c r="G2668" s="108"/>
      <c r="H2668" s="113"/>
      <c r="I2668" s="113"/>
      <c r="J2668" s="113"/>
      <c r="K2668" s="113"/>
    </row>
    <row r="2669" spans="1:11">
      <c r="A2669" s="23"/>
      <c r="B2669" s="25"/>
      <c r="C2669" s="25"/>
      <c r="D2669" s="25"/>
      <c r="E2669" s="25"/>
      <c r="F2669" s="25"/>
      <c r="G2669" s="108"/>
      <c r="H2669" s="113"/>
      <c r="I2669" s="113"/>
      <c r="J2669" s="113"/>
      <c r="K2669" s="113"/>
    </row>
    <row r="2670" spans="1:11">
      <c r="A2670" s="23"/>
      <c r="B2670" s="25"/>
      <c r="C2670" s="25"/>
      <c r="D2670" s="25"/>
      <c r="E2670" s="25"/>
      <c r="F2670" s="25"/>
      <c r="G2670" s="108"/>
      <c r="H2670" s="113"/>
      <c r="I2670" s="113"/>
      <c r="J2670" s="113"/>
      <c r="K2670" s="113"/>
    </row>
    <row r="2671" spans="1:11">
      <c r="A2671" s="23"/>
      <c r="B2671" s="25"/>
      <c r="C2671" s="25"/>
      <c r="D2671" s="25"/>
      <c r="E2671" s="25"/>
      <c r="F2671" s="25"/>
      <c r="G2671" s="108"/>
      <c r="H2671" s="113"/>
      <c r="I2671" s="113"/>
      <c r="J2671" s="113"/>
      <c r="K2671" s="113"/>
    </row>
    <row r="2672" spans="1:11">
      <c r="A2672" s="23"/>
      <c r="B2672" s="25"/>
      <c r="C2672" s="25"/>
      <c r="D2672" s="25"/>
      <c r="E2672" s="25"/>
      <c r="F2672" s="25"/>
      <c r="G2672" s="108"/>
      <c r="H2672" s="113"/>
      <c r="I2672" s="113"/>
      <c r="J2672" s="113"/>
      <c r="K2672" s="113"/>
    </row>
    <row r="2673" spans="1:11">
      <c r="A2673" s="23"/>
      <c r="B2673" s="25"/>
      <c r="C2673" s="25"/>
      <c r="D2673" s="25"/>
      <c r="E2673" s="25"/>
      <c r="F2673" s="25"/>
      <c r="G2673" s="108"/>
      <c r="H2673" s="113"/>
      <c r="I2673" s="113"/>
      <c r="J2673" s="113"/>
      <c r="K2673" s="113"/>
    </row>
    <row r="2674" spans="1:11">
      <c r="A2674" s="23"/>
      <c r="B2674" s="25"/>
      <c r="C2674" s="25"/>
      <c r="D2674" s="25"/>
      <c r="E2674" s="25"/>
      <c r="F2674" s="25"/>
      <c r="G2674" s="108"/>
      <c r="H2674" s="113"/>
      <c r="I2674" s="113"/>
      <c r="J2674" s="113"/>
      <c r="K2674" s="113"/>
    </row>
    <row r="2675" spans="1:11">
      <c r="A2675" s="23"/>
      <c r="B2675" s="25"/>
      <c r="C2675" s="25"/>
      <c r="D2675" s="25"/>
      <c r="E2675" s="25"/>
      <c r="F2675" s="25"/>
      <c r="G2675" s="108"/>
      <c r="H2675" s="113"/>
      <c r="I2675" s="113"/>
      <c r="J2675" s="113"/>
      <c r="K2675" s="113"/>
    </row>
    <row r="2676" spans="1:11">
      <c r="A2676" s="23"/>
      <c r="B2676" s="25"/>
      <c r="C2676" s="25"/>
      <c r="D2676" s="25"/>
      <c r="E2676" s="25"/>
      <c r="F2676" s="25"/>
      <c r="G2676" s="108"/>
      <c r="H2676" s="113"/>
      <c r="I2676" s="113"/>
      <c r="J2676" s="113"/>
      <c r="K2676" s="113"/>
    </row>
    <row r="2677" spans="1:11">
      <c r="A2677" s="23"/>
      <c r="B2677" s="25"/>
      <c r="C2677" s="25"/>
      <c r="D2677" s="25"/>
      <c r="E2677" s="25"/>
      <c r="F2677" s="25"/>
      <c r="G2677" s="108"/>
      <c r="H2677" s="113"/>
      <c r="I2677" s="113"/>
      <c r="J2677" s="113"/>
      <c r="K2677" s="113"/>
    </row>
    <row r="2678" spans="1:11">
      <c r="A2678" s="23"/>
      <c r="B2678" s="25"/>
      <c r="C2678" s="25"/>
      <c r="D2678" s="25"/>
      <c r="E2678" s="25"/>
      <c r="F2678" s="25"/>
      <c r="G2678" s="108"/>
      <c r="H2678" s="113"/>
      <c r="I2678" s="113"/>
      <c r="J2678" s="113"/>
      <c r="K2678" s="113"/>
    </row>
    <row r="2679" spans="1:11">
      <c r="A2679" s="23"/>
      <c r="B2679" s="25"/>
      <c r="C2679" s="25"/>
      <c r="D2679" s="25"/>
      <c r="E2679" s="25"/>
      <c r="F2679" s="25"/>
      <c r="G2679" s="108"/>
      <c r="H2679" s="113"/>
      <c r="I2679" s="113"/>
      <c r="J2679" s="113"/>
      <c r="K2679" s="113"/>
    </row>
    <row r="2680" spans="1:11">
      <c r="A2680" s="23"/>
      <c r="B2680" s="25"/>
      <c r="C2680" s="25"/>
      <c r="D2680" s="25"/>
      <c r="E2680" s="25"/>
      <c r="F2680" s="25"/>
      <c r="G2680" s="108"/>
      <c r="H2680" s="113"/>
      <c r="I2680" s="113"/>
      <c r="J2680" s="113"/>
      <c r="K2680" s="113"/>
    </row>
    <row r="2681" spans="1:11">
      <c r="A2681" s="23"/>
      <c r="B2681" s="25"/>
      <c r="C2681" s="25"/>
      <c r="D2681" s="25"/>
      <c r="E2681" s="25"/>
      <c r="F2681" s="25"/>
      <c r="G2681" s="108"/>
      <c r="H2681" s="113"/>
      <c r="I2681" s="113"/>
      <c r="J2681" s="113"/>
      <c r="K2681" s="113"/>
    </row>
    <row r="2682" spans="1:11">
      <c r="A2682" s="23"/>
      <c r="B2682" s="25"/>
      <c r="C2682" s="25"/>
      <c r="D2682" s="25"/>
      <c r="E2682" s="25"/>
      <c r="F2682" s="25"/>
      <c r="G2682" s="108"/>
      <c r="H2682" s="113"/>
      <c r="I2682" s="113"/>
      <c r="J2682" s="113"/>
      <c r="K2682" s="113"/>
    </row>
    <row r="2683" spans="1:11">
      <c r="A2683" s="23"/>
      <c r="B2683" s="25"/>
      <c r="C2683" s="25"/>
      <c r="D2683" s="25"/>
      <c r="E2683" s="25"/>
      <c r="F2683" s="25"/>
      <c r="G2683" s="108"/>
      <c r="H2683" s="113"/>
      <c r="I2683" s="113"/>
      <c r="J2683" s="113"/>
      <c r="K2683" s="113"/>
    </row>
    <row r="2684" spans="1:11">
      <c r="A2684" s="23"/>
      <c r="B2684" s="25"/>
      <c r="C2684" s="25"/>
      <c r="D2684" s="25"/>
      <c r="E2684" s="25"/>
      <c r="F2684" s="25"/>
      <c r="G2684" s="108"/>
      <c r="H2684" s="113"/>
      <c r="I2684" s="113"/>
      <c r="J2684" s="113"/>
      <c r="K2684" s="113"/>
    </row>
    <row r="2685" spans="1:11">
      <c r="A2685" s="23"/>
      <c r="B2685" s="25"/>
      <c r="C2685" s="25"/>
      <c r="D2685" s="25"/>
      <c r="E2685" s="25"/>
      <c r="F2685" s="25"/>
      <c r="G2685" s="108"/>
      <c r="H2685" s="113"/>
      <c r="I2685" s="113"/>
      <c r="J2685" s="113"/>
      <c r="K2685" s="113"/>
    </row>
    <row r="2686" spans="1:11">
      <c r="A2686" s="23"/>
      <c r="B2686" s="25"/>
      <c r="C2686" s="25"/>
      <c r="D2686" s="25"/>
      <c r="E2686" s="25"/>
      <c r="F2686" s="25"/>
      <c r="G2686" s="108"/>
      <c r="H2686" s="113"/>
      <c r="I2686" s="113"/>
      <c r="J2686" s="113"/>
      <c r="K2686" s="113"/>
    </row>
    <row r="2687" spans="1:11">
      <c r="A2687" s="23"/>
      <c r="B2687" s="25"/>
      <c r="C2687" s="25"/>
      <c r="D2687" s="25"/>
      <c r="E2687" s="25"/>
      <c r="F2687" s="25"/>
      <c r="G2687" s="108"/>
      <c r="H2687" s="113"/>
      <c r="I2687" s="113"/>
      <c r="J2687" s="113"/>
      <c r="K2687" s="113"/>
    </row>
    <row r="2688" spans="1:11">
      <c r="A2688" s="23"/>
      <c r="B2688" s="25"/>
      <c r="C2688" s="25"/>
      <c r="D2688" s="25"/>
      <c r="E2688" s="25"/>
      <c r="F2688" s="25"/>
      <c r="G2688" s="108"/>
      <c r="H2688" s="113"/>
      <c r="I2688" s="113"/>
      <c r="J2688" s="113"/>
      <c r="K2688" s="113"/>
    </row>
    <row r="2689" spans="1:11">
      <c r="A2689" s="23"/>
      <c r="B2689" s="25"/>
      <c r="C2689" s="25"/>
      <c r="D2689" s="25"/>
      <c r="E2689" s="25"/>
      <c r="F2689" s="25"/>
      <c r="G2689" s="108"/>
      <c r="H2689" s="113"/>
      <c r="I2689" s="113"/>
      <c r="J2689" s="113"/>
      <c r="K2689" s="113"/>
    </row>
    <row r="2690" spans="1:11">
      <c r="A2690" s="23"/>
      <c r="B2690" s="25"/>
      <c r="C2690" s="25"/>
      <c r="D2690" s="25"/>
      <c r="E2690" s="25"/>
      <c r="F2690" s="25"/>
      <c r="G2690" s="108"/>
      <c r="H2690" s="113"/>
      <c r="I2690" s="113"/>
      <c r="J2690" s="113"/>
      <c r="K2690" s="113"/>
    </row>
    <row r="2691" spans="1:11">
      <c r="A2691" s="23"/>
      <c r="B2691" s="25"/>
      <c r="C2691" s="25"/>
      <c r="D2691" s="25"/>
      <c r="E2691" s="25"/>
      <c r="F2691" s="25"/>
      <c r="G2691" s="108"/>
      <c r="H2691" s="113"/>
      <c r="I2691" s="113"/>
      <c r="J2691" s="113"/>
      <c r="K2691" s="113"/>
    </row>
    <row r="2692" spans="1:11">
      <c r="A2692" s="23"/>
      <c r="B2692" s="25"/>
      <c r="C2692" s="25"/>
      <c r="D2692" s="25"/>
      <c r="E2692" s="25"/>
      <c r="F2692" s="25"/>
      <c r="G2692" s="108"/>
      <c r="H2692" s="113"/>
      <c r="I2692" s="113"/>
      <c r="J2692" s="113"/>
      <c r="K2692" s="113"/>
    </row>
    <row r="2693" spans="1:11">
      <c r="A2693" s="23"/>
      <c r="B2693" s="25"/>
      <c r="C2693" s="25"/>
      <c r="D2693" s="25"/>
      <c r="E2693" s="25"/>
      <c r="F2693" s="25"/>
      <c r="G2693" s="108"/>
      <c r="H2693" s="113"/>
      <c r="I2693" s="113"/>
      <c r="J2693" s="113"/>
      <c r="K2693" s="113"/>
    </row>
    <row r="2694" spans="1:11">
      <c r="A2694" s="23"/>
      <c r="B2694" s="25"/>
      <c r="C2694" s="25"/>
      <c r="D2694" s="25"/>
      <c r="E2694" s="25"/>
      <c r="F2694" s="25"/>
      <c r="G2694" s="108"/>
      <c r="H2694" s="113"/>
      <c r="I2694" s="113"/>
      <c r="J2694" s="113"/>
      <c r="K2694" s="113"/>
    </row>
    <row r="2695" spans="1:11">
      <c r="A2695" s="23"/>
      <c r="B2695" s="25"/>
      <c r="C2695" s="25"/>
      <c r="D2695" s="25"/>
      <c r="E2695" s="25"/>
      <c r="F2695" s="25"/>
      <c r="G2695" s="108"/>
      <c r="H2695" s="113"/>
      <c r="I2695" s="113"/>
      <c r="J2695" s="113"/>
      <c r="K2695" s="113"/>
    </row>
    <row r="2696" spans="1:11">
      <c r="A2696" s="23"/>
      <c r="B2696" s="25"/>
      <c r="C2696" s="25"/>
      <c r="D2696" s="25"/>
      <c r="E2696" s="25"/>
      <c r="F2696" s="25"/>
      <c r="G2696" s="108"/>
      <c r="H2696" s="113"/>
      <c r="I2696" s="113"/>
      <c r="J2696" s="113"/>
      <c r="K2696" s="113"/>
    </row>
    <row r="2697" spans="1:11">
      <c r="A2697" s="23"/>
      <c r="B2697" s="25"/>
      <c r="C2697" s="25"/>
      <c r="D2697" s="25"/>
      <c r="E2697" s="25"/>
      <c r="F2697" s="25"/>
      <c r="G2697" s="108"/>
      <c r="H2697" s="113"/>
      <c r="I2697" s="113"/>
      <c r="J2697" s="113"/>
      <c r="K2697" s="113"/>
    </row>
    <row r="2698" spans="1:11">
      <c r="A2698" s="23"/>
      <c r="B2698" s="25"/>
      <c r="C2698" s="25"/>
      <c r="D2698" s="25"/>
      <c r="E2698" s="25"/>
      <c r="F2698" s="25"/>
      <c r="G2698" s="108"/>
      <c r="H2698" s="113"/>
      <c r="I2698" s="113"/>
      <c r="J2698" s="113"/>
      <c r="K2698" s="113"/>
    </row>
    <row r="2699" spans="1:11">
      <c r="A2699" s="23"/>
      <c r="B2699" s="25"/>
      <c r="C2699" s="25"/>
      <c r="D2699" s="25"/>
      <c r="E2699" s="25"/>
      <c r="F2699" s="25"/>
      <c r="G2699" s="108"/>
      <c r="H2699" s="113"/>
      <c r="I2699" s="113"/>
      <c r="J2699" s="113"/>
      <c r="K2699" s="113"/>
    </row>
    <row r="2700" spans="1:11">
      <c r="A2700" s="23"/>
      <c r="B2700" s="25"/>
      <c r="C2700" s="25"/>
      <c r="D2700" s="25"/>
      <c r="E2700" s="25"/>
      <c r="F2700" s="25"/>
      <c r="G2700" s="108"/>
      <c r="H2700" s="113"/>
      <c r="I2700" s="113"/>
      <c r="J2700" s="113"/>
      <c r="K2700" s="113"/>
    </row>
    <row r="2701" spans="1:11">
      <c r="A2701" s="23"/>
      <c r="B2701" s="25"/>
      <c r="C2701" s="25"/>
      <c r="D2701" s="25"/>
      <c r="E2701" s="25"/>
      <c r="F2701" s="25"/>
      <c r="G2701" s="108"/>
      <c r="H2701" s="113"/>
      <c r="I2701" s="113"/>
      <c r="J2701" s="113"/>
      <c r="K2701" s="113"/>
    </row>
    <row r="2702" spans="1:11">
      <c r="A2702" s="23"/>
      <c r="B2702" s="25"/>
      <c r="C2702" s="25"/>
      <c r="D2702" s="25"/>
      <c r="E2702" s="25"/>
      <c r="F2702" s="25"/>
      <c r="G2702" s="108"/>
      <c r="H2702" s="113"/>
      <c r="I2702" s="113"/>
      <c r="J2702" s="113"/>
      <c r="K2702" s="113"/>
    </row>
    <row r="2703" spans="1:11">
      <c r="A2703" s="23"/>
      <c r="B2703" s="25"/>
      <c r="C2703" s="25"/>
      <c r="D2703" s="25"/>
      <c r="E2703" s="25"/>
      <c r="F2703" s="25"/>
      <c r="G2703" s="108"/>
      <c r="H2703" s="113"/>
      <c r="I2703" s="113"/>
      <c r="J2703" s="113"/>
      <c r="K2703" s="113"/>
    </row>
    <row r="2704" spans="1:11">
      <c r="A2704" s="23"/>
      <c r="B2704" s="25"/>
      <c r="C2704" s="25"/>
      <c r="D2704" s="25"/>
      <c r="E2704" s="25"/>
      <c r="F2704" s="25"/>
      <c r="G2704" s="108"/>
      <c r="H2704" s="113"/>
      <c r="I2704" s="113"/>
      <c r="J2704" s="113"/>
      <c r="K2704" s="113"/>
    </row>
    <row r="2705" spans="1:11">
      <c r="A2705" s="23"/>
      <c r="B2705" s="25"/>
      <c r="C2705" s="25"/>
      <c r="D2705" s="25"/>
      <c r="E2705" s="25"/>
      <c r="F2705" s="25"/>
      <c r="G2705" s="108"/>
      <c r="H2705" s="113"/>
      <c r="I2705" s="113"/>
      <c r="J2705" s="113"/>
      <c r="K2705" s="113"/>
    </row>
    <row r="2706" spans="1:11">
      <c r="A2706" s="23"/>
      <c r="B2706" s="25"/>
      <c r="C2706" s="25"/>
      <c r="D2706" s="25"/>
      <c r="E2706" s="25"/>
      <c r="F2706" s="25"/>
      <c r="G2706" s="108"/>
      <c r="H2706" s="113"/>
      <c r="I2706" s="113"/>
      <c r="J2706" s="113"/>
      <c r="K2706" s="113"/>
    </row>
    <row r="2707" spans="1:11">
      <c r="A2707" s="23"/>
      <c r="B2707" s="25"/>
      <c r="C2707" s="25"/>
      <c r="D2707" s="25"/>
      <c r="E2707" s="25"/>
      <c r="F2707" s="25"/>
      <c r="G2707" s="108"/>
      <c r="H2707" s="113"/>
      <c r="I2707" s="113"/>
      <c r="J2707" s="113"/>
      <c r="K2707" s="113"/>
    </row>
    <row r="2708" spans="1:11">
      <c r="A2708" s="23"/>
      <c r="B2708" s="25"/>
      <c r="C2708" s="25"/>
      <c r="D2708" s="25"/>
      <c r="E2708" s="25"/>
      <c r="F2708" s="25"/>
      <c r="G2708" s="108"/>
      <c r="H2708" s="113"/>
      <c r="I2708" s="113"/>
      <c r="J2708" s="113"/>
      <c r="K2708" s="113"/>
    </row>
    <row r="2709" spans="1:11">
      <c r="A2709" s="23"/>
      <c r="B2709" s="25"/>
      <c r="C2709" s="25"/>
      <c r="D2709" s="25"/>
      <c r="E2709" s="25"/>
      <c r="F2709" s="25"/>
      <c r="G2709" s="108"/>
      <c r="H2709" s="113"/>
      <c r="I2709" s="113"/>
      <c r="J2709" s="113"/>
      <c r="K2709" s="113"/>
    </row>
    <row r="2710" spans="1:11">
      <c r="A2710" s="23"/>
      <c r="B2710" s="25"/>
      <c r="C2710" s="25"/>
      <c r="D2710" s="25"/>
      <c r="E2710" s="25"/>
      <c r="F2710" s="25"/>
      <c r="G2710" s="108"/>
      <c r="H2710" s="113"/>
      <c r="I2710" s="113"/>
      <c r="J2710" s="113"/>
      <c r="K2710" s="113"/>
    </row>
    <row r="2711" spans="1:11">
      <c r="A2711" s="23"/>
      <c r="B2711" s="25"/>
      <c r="C2711" s="25"/>
      <c r="D2711" s="25"/>
      <c r="E2711" s="25"/>
      <c r="F2711" s="25"/>
      <c r="G2711" s="108"/>
      <c r="H2711" s="113"/>
      <c r="I2711" s="113"/>
      <c r="J2711" s="113"/>
      <c r="K2711" s="113"/>
    </row>
    <row r="2712" spans="1:11">
      <c r="A2712" s="23"/>
      <c r="B2712" s="25"/>
      <c r="C2712" s="25"/>
      <c r="D2712" s="25"/>
      <c r="E2712" s="25"/>
      <c r="F2712" s="25"/>
      <c r="G2712" s="108"/>
      <c r="H2712" s="113"/>
      <c r="I2712" s="113"/>
      <c r="J2712" s="113"/>
      <c r="K2712" s="113"/>
    </row>
    <row r="2713" spans="1:11">
      <c r="A2713" s="23"/>
      <c r="B2713" s="25"/>
      <c r="C2713" s="25"/>
      <c r="D2713" s="25"/>
      <c r="E2713" s="25"/>
      <c r="F2713" s="25"/>
      <c r="G2713" s="108"/>
      <c r="H2713" s="113"/>
      <c r="I2713" s="113"/>
      <c r="J2713" s="113"/>
      <c r="K2713" s="113"/>
    </row>
    <row r="2714" spans="1:11">
      <c r="A2714" s="23"/>
      <c r="B2714" s="25"/>
      <c r="C2714" s="25"/>
      <c r="D2714" s="25"/>
      <c r="E2714" s="25"/>
      <c r="F2714" s="25"/>
      <c r="G2714" s="108"/>
      <c r="H2714" s="113"/>
      <c r="I2714" s="113"/>
      <c r="J2714" s="113"/>
      <c r="K2714" s="113"/>
    </row>
    <row r="2715" spans="1:11">
      <c r="A2715" s="23"/>
      <c r="B2715" s="25"/>
      <c r="C2715" s="25"/>
      <c r="D2715" s="25"/>
      <c r="E2715" s="25"/>
      <c r="F2715" s="25"/>
      <c r="G2715" s="108"/>
      <c r="H2715" s="113"/>
      <c r="I2715" s="113"/>
      <c r="J2715" s="113"/>
      <c r="K2715" s="113"/>
    </row>
    <row r="2716" spans="1:11">
      <c r="A2716" s="23"/>
      <c r="B2716" s="25"/>
      <c r="C2716" s="25"/>
      <c r="D2716" s="25"/>
      <c r="E2716" s="25"/>
      <c r="F2716" s="25"/>
      <c r="G2716" s="108"/>
      <c r="H2716" s="113"/>
      <c r="I2716" s="113"/>
      <c r="J2716" s="113"/>
      <c r="K2716" s="113"/>
    </row>
    <row r="2717" spans="1:11">
      <c r="A2717" s="23"/>
      <c r="B2717" s="25"/>
      <c r="C2717" s="25"/>
      <c r="D2717" s="25"/>
      <c r="E2717" s="25"/>
      <c r="F2717" s="25"/>
      <c r="G2717" s="108"/>
      <c r="H2717" s="113"/>
      <c r="I2717" s="113"/>
      <c r="J2717" s="113"/>
      <c r="K2717" s="113"/>
    </row>
    <row r="2718" spans="1:11">
      <c r="A2718" s="23"/>
      <c r="B2718" s="25"/>
      <c r="C2718" s="25"/>
      <c r="D2718" s="25"/>
      <c r="E2718" s="25"/>
      <c r="F2718" s="25"/>
      <c r="G2718" s="108"/>
      <c r="H2718" s="113"/>
      <c r="I2718" s="113"/>
      <c r="J2718" s="113"/>
      <c r="K2718" s="113"/>
    </row>
    <row r="2719" spans="1:11">
      <c r="A2719" s="23"/>
      <c r="B2719" s="25"/>
      <c r="C2719" s="25"/>
      <c r="D2719" s="25"/>
      <c r="E2719" s="25"/>
      <c r="F2719" s="25"/>
      <c r="G2719" s="108"/>
      <c r="H2719" s="113"/>
      <c r="I2719" s="113"/>
      <c r="J2719" s="113"/>
      <c r="K2719" s="113"/>
    </row>
    <row r="2720" spans="1:11">
      <c r="A2720" s="23"/>
      <c r="B2720" s="25"/>
      <c r="C2720" s="25"/>
      <c r="D2720" s="25"/>
      <c r="E2720" s="25"/>
      <c r="F2720" s="25"/>
      <c r="G2720" s="108"/>
      <c r="H2720" s="113"/>
      <c r="I2720" s="113"/>
      <c r="J2720" s="113"/>
      <c r="K2720" s="113"/>
    </row>
    <row r="2721" spans="1:11">
      <c r="A2721" s="23"/>
      <c r="B2721" s="25"/>
      <c r="C2721" s="25"/>
      <c r="D2721" s="25"/>
      <c r="E2721" s="25"/>
      <c r="F2721" s="25"/>
      <c r="G2721" s="108"/>
      <c r="H2721" s="113"/>
      <c r="I2721" s="113"/>
      <c r="J2721" s="113"/>
      <c r="K2721" s="113"/>
    </row>
    <row r="2722" spans="1:11">
      <c r="A2722" s="23"/>
      <c r="B2722" s="25"/>
      <c r="C2722" s="25"/>
      <c r="D2722" s="25"/>
      <c r="E2722" s="25"/>
      <c r="F2722" s="25"/>
      <c r="G2722" s="108"/>
      <c r="H2722" s="113"/>
      <c r="I2722" s="113"/>
      <c r="J2722" s="113"/>
      <c r="K2722" s="113"/>
    </row>
    <row r="2723" spans="1:11">
      <c r="A2723" s="23"/>
      <c r="B2723" s="25"/>
      <c r="C2723" s="25"/>
      <c r="D2723" s="25"/>
      <c r="E2723" s="25"/>
      <c r="F2723" s="25"/>
      <c r="G2723" s="108"/>
      <c r="H2723" s="113"/>
      <c r="I2723" s="113"/>
      <c r="J2723" s="113"/>
      <c r="K2723" s="113"/>
    </row>
    <row r="2724" spans="1:11">
      <c r="A2724" s="23"/>
      <c r="B2724" s="25"/>
      <c r="C2724" s="25"/>
      <c r="D2724" s="25"/>
      <c r="E2724" s="25"/>
      <c r="F2724" s="25"/>
      <c r="G2724" s="108"/>
      <c r="H2724" s="113"/>
      <c r="I2724" s="113"/>
      <c r="J2724" s="113"/>
      <c r="K2724" s="113"/>
    </row>
    <row r="2725" spans="1:11">
      <c r="A2725" s="23"/>
      <c r="B2725" s="25"/>
      <c r="C2725" s="25"/>
      <c r="D2725" s="25"/>
      <c r="E2725" s="25"/>
      <c r="F2725" s="25"/>
      <c r="G2725" s="108"/>
      <c r="H2725" s="113"/>
      <c r="I2725" s="113"/>
      <c r="J2725" s="113"/>
      <c r="K2725" s="113"/>
    </row>
    <row r="2726" spans="1:11">
      <c r="A2726" s="23"/>
      <c r="B2726" s="25"/>
      <c r="C2726" s="25"/>
      <c r="D2726" s="25"/>
      <c r="E2726" s="25"/>
      <c r="F2726" s="25"/>
      <c r="G2726" s="108"/>
      <c r="H2726" s="113"/>
      <c r="I2726" s="113"/>
      <c r="J2726" s="113"/>
      <c r="K2726" s="113"/>
    </row>
    <row r="2727" spans="1:11">
      <c r="A2727" s="23"/>
      <c r="B2727" s="25"/>
      <c r="C2727" s="25"/>
      <c r="D2727" s="25"/>
      <c r="E2727" s="25"/>
      <c r="F2727" s="25"/>
      <c r="G2727" s="108"/>
      <c r="H2727" s="113"/>
      <c r="I2727" s="113"/>
      <c r="J2727" s="113"/>
      <c r="K2727" s="113"/>
    </row>
    <row r="2728" spans="1:11">
      <c r="A2728" s="23"/>
      <c r="B2728" s="25"/>
      <c r="C2728" s="25"/>
      <c r="D2728" s="25"/>
      <c r="E2728" s="25"/>
      <c r="F2728" s="25"/>
      <c r="G2728" s="108"/>
      <c r="H2728" s="113"/>
      <c r="I2728" s="113"/>
      <c r="J2728" s="113"/>
      <c r="K2728" s="113"/>
    </row>
    <row r="2729" spans="1:11">
      <c r="A2729" s="23"/>
      <c r="B2729" s="25"/>
      <c r="C2729" s="25"/>
      <c r="D2729" s="25"/>
      <c r="E2729" s="25"/>
      <c r="F2729" s="25"/>
      <c r="G2729" s="108"/>
      <c r="H2729" s="113"/>
      <c r="I2729" s="113"/>
      <c r="J2729" s="113"/>
      <c r="K2729" s="113"/>
    </row>
    <row r="2730" spans="1:11">
      <c r="A2730" s="23"/>
      <c r="B2730" s="25"/>
      <c r="C2730" s="25"/>
      <c r="D2730" s="25"/>
      <c r="E2730" s="25"/>
      <c r="F2730" s="25"/>
      <c r="G2730" s="108"/>
      <c r="H2730" s="113"/>
      <c r="I2730" s="113"/>
      <c r="J2730" s="113"/>
      <c r="K2730" s="113"/>
    </row>
    <row r="2731" spans="1:11">
      <c r="A2731" s="23"/>
      <c r="B2731" s="25"/>
      <c r="C2731" s="25"/>
      <c r="D2731" s="25"/>
      <c r="E2731" s="25"/>
      <c r="F2731" s="25"/>
      <c r="G2731" s="108"/>
      <c r="H2731" s="113"/>
      <c r="I2731" s="113"/>
      <c r="J2731" s="113"/>
      <c r="K2731" s="113"/>
    </row>
    <row r="2732" spans="1:11">
      <c r="A2732" s="23"/>
      <c r="B2732" s="25"/>
      <c r="C2732" s="25"/>
      <c r="D2732" s="25"/>
      <c r="E2732" s="25"/>
      <c r="F2732" s="25"/>
      <c r="G2732" s="108"/>
      <c r="H2732" s="113"/>
      <c r="I2732" s="113"/>
      <c r="J2732" s="113"/>
      <c r="K2732" s="113"/>
    </row>
    <row r="2733" spans="1:11">
      <c r="A2733" s="23"/>
      <c r="B2733" s="25"/>
      <c r="C2733" s="25"/>
      <c r="D2733" s="25"/>
      <c r="E2733" s="25"/>
      <c r="F2733" s="25"/>
      <c r="G2733" s="108"/>
      <c r="H2733" s="113"/>
      <c r="I2733" s="113"/>
      <c r="J2733" s="113"/>
      <c r="K2733" s="113"/>
    </row>
    <row r="2734" spans="1:11">
      <c r="A2734" s="23"/>
      <c r="B2734" s="25"/>
      <c r="C2734" s="25"/>
      <c r="D2734" s="25"/>
      <c r="E2734" s="25"/>
      <c r="F2734" s="25"/>
      <c r="G2734" s="108"/>
      <c r="H2734" s="113"/>
      <c r="I2734" s="113"/>
      <c r="J2734" s="113"/>
      <c r="K2734" s="113"/>
    </row>
    <row r="2735" spans="1:11">
      <c r="A2735" s="23"/>
      <c r="B2735" s="25"/>
      <c r="C2735" s="25"/>
      <c r="D2735" s="25"/>
      <c r="E2735" s="25"/>
      <c r="F2735" s="25"/>
      <c r="G2735" s="108"/>
      <c r="H2735" s="113"/>
      <c r="I2735" s="113"/>
      <c r="J2735" s="113"/>
      <c r="K2735" s="113"/>
    </row>
    <row r="2736" spans="1:11">
      <c r="A2736" s="23"/>
      <c r="B2736" s="25"/>
      <c r="C2736" s="25"/>
      <c r="D2736" s="25"/>
      <c r="E2736" s="25"/>
      <c r="F2736" s="25"/>
      <c r="G2736" s="108"/>
      <c r="H2736" s="113"/>
      <c r="I2736" s="113"/>
      <c r="J2736" s="113"/>
      <c r="K2736" s="113"/>
    </row>
    <row r="2737" spans="1:11">
      <c r="A2737" s="23"/>
      <c r="B2737" s="25"/>
      <c r="C2737" s="25"/>
      <c r="D2737" s="25"/>
      <c r="E2737" s="25"/>
      <c r="F2737" s="25"/>
      <c r="G2737" s="108"/>
      <c r="H2737" s="113"/>
      <c r="I2737" s="113"/>
      <c r="J2737" s="113"/>
      <c r="K2737" s="113"/>
    </row>
    <row r="2738" spans="1:11">
      <c r="A2738" s="23"/>
      <c r="B2738" s="25"/>
      <c r="C2738" s="25"/>
      <c r="D2738" s="25"/>
      <c r="E2738" s="25"/>
      <c r="F2738" s="25"/>
      <c r="G2738" s="108"/>
      <c r="H2738" s="113"/>
      <c r="I2738" s="113"/>
      <c r="J2738" s="113"/>
      <c r="K2738" s="113"/>
    </row>
    <row r="2739" spans="1:11">
      <c r="A2739" s="23"/>
      <c r="B2739" s="25"/>
      <c r="C2739" s="25"/>
      <c r="D2739" s="25"/>
      <c r="E2739" s="25"/>
      <c r="F2739" s="25"/>
      <c r="G2739" s="108"/>
      <c r="H2739" s="113"/>
      <c r="I2739" s="113"/>
      <c r="J2739" s="113"/>
      <c r="K2739" s="113"/>
    </row>
    <row r="2740" spans="1:11">
      <c r="A2740" s="23"/>
      <c r="B2740" s="25"/>
      <c r="C2740" s="25"/>
      <c r="D2740" s="25"/>
      <c r="E2740" s="25"/>
      <c r="F2740" s="25"/>
      <c r="G2740" s="108"/>
      <c r="H2740" s="113"/>
      <c r="I2740" s="113"/>
      <c r="J2740" s="113"/>
      <c r="K2740" s="113"/>
    </row>
    <row r="2741" spans="1:11">
      <c r="A2741" s="23"/>
      <c r="B2741" s="25"/>
      <c r="C2741" s="25"/>
      <c r="D2741" s="25"/>
      <c r="E2741" s="25"/>
      <c r="F2741" s="25"/>
      <c r="G2741" s="108"/>
      <c r="H2741" s="113"/>
      <c r="I2741" s="113"/>
      <c r="J2741" s="113"/>
      <c r="K2741" s="113"/>
    </row>
    <row r="2742" spans="1:11">
      <c r="A2742" s="23"/>
      <c r="B2742" s="25"/>
      <c r="C2742" s="25"/>
      <c r="D2742" s="25"/>
      <c r="E2742" s="25"/>
      <c r="F2742" s="25"/>
      <c r="G2742" s="108"/>
      <c r="H2742" s="113"/>
      <c r="I2742" s="113"/>
      <c r="J2742" s="113"/>
      <c r="K2742" s="113"/>
    </row>
    <row r="2743" spans="1:11">
      <c r="A2743" s="23"/>
      <c r="B2743" s="25"/>
      <c r="C2743" s="25"/>
      <c r="D2743" s="25"/>
      <c r="E2743" s="25"/>
      <c r="F2743" s="25"/>
      <c r="G2743" s="108"/>
      <c r="H2743" s="113"/>
      <c r="I2743" s="113"/>
      <c r="J2743" s="113"/>
      <c r="K2743" s="113"/>
    </row>
    <row r="2744" spans="1:11">
      <c r="A2744" s="23"/>
      <c r="B2744" s="25"/>
      <c r="C2744" s="25"/>
      <c r="D2744" s="25"/>
      <c r="E2744" s="25"/>
      <c r="F2744" s="25"/>
      <c r="G2744" s="108"/>
      <c r="H2744" s="113"/>
      <c r="I2744" s="113"/>
      <c r="J2744" s="113"/>
      <c r="K2744" s="113"/>
    </row>
    <row r="2745" spans="1:11">
      <c r="A2745" s="23"/>
      <c r="B2745" s="25"/>
      <c r="C2745" s="25"/>
      <c r="D2745" s="25"/>
      <c r="E2745" s="25"/>
      <c r="F2745" s="25"/>
      <c r="G2745" s="108"/>
      <c r="H2745" s="113"/>
      <c r="I2745" s="113"/>
      <c r="J2745" s="113"/>
      <c r="K2745" s="113"/>
    </row>
    <row r="2746" spans="1:11">
      <c r="A2746" s="23"/>
      <c r="B2746" s="25"/>
      <c r="C2746" s="25"/>
      <c r="D2746" s="25"/>
      <c r="E2746" s="25"/>
      <c r="F2746" s="25"/>
      <c r="G2746" s="108"/>
      <c r="H2746" s="113"/>
      <c r="I2746" s="113"/>
      <c r="J2746" s="113"/>
      <c r="K2746" s="113"/>
    </row>
    <row r="2747" spans="1:11">
      <c r="A2747" s="23"/>
      <c r="B2747" s="25"/>
      <c r="C2747" s="25"/>
      <c r="D2747" s="25"/>
      <c r="E2747" s="25"/>
      <c r="F2747" s="25"/>
      <c r="G2747" s="108"/>
      <c r="H2747" s="113"/>
      <c r="I2747" s="113"/>
      <c r="J2747" s="113"/>
      <c r="K2747" s="113"/>
    </row>
    <row r="2748" spans="1:11">
      <c r="A2748" s="23"/>
      <c r="B2748" s="25"/>
      <c r="C2748" s="25"/>
      <c r="D2748" s="25"/>
      <c r="E2748" s="25"/>
      <c r="F2748" s="25"/>
      <c r="G2748" s="108"/>
      <c r="H2748" s="113"/>
      <c r="I2748" s="113"/>
      <c r="J2748" s="113"/>
      <c r="K2748" s="113"/>
    </row>
    <row r="2749" spans="1:11">
      <c r="A2749" s="23"/>
      <c r="B2749" s="25"/>
      <c r="C2749" s="25"/>
      <c r="D2749" s="25"/>
      <c r="E2749" s="25"/>
      <c r="F2749" s="25"/>
      <c r="G2749" s="108"/>
      <c r="H2749" s="113"/>
      <c r="I2749" s="113"/>
      <c r="J2749" s="113"/>
      <c r="K2749" s="113"/>
    </row>
    <row r="2750" spans="1:11">
      <c r="A2750" s="23"/>
      <c r="B2750" s="25"/>
      <c r="C2750" s="25"/>
      <c r="D2750" s="25"/>
      <c r="E2750" s="25"/>
      <c r="F2750" s="25"/>
      <c r="G2750" s="108"/>
      <c r="H2750" s="113"/>
      <c r="I2750" s="113"/>
      <c r="J2750" s="113"/>
      <c r="K2750" s="113"/>
    </row>
    <row r="2751" spans="1:11">
      <c r="A2751" s="23"/>
      <c r="B2751" s="25"/>
      <c r="C2751" s="25"/>
      <c r="D2751" s="25"/>
      <c r="E2751" s="25"/>
      <c r="F2751" s="25"/>
      <c r="G2751" s="108"/>
      <c r="H2751" s="113"/>
      <c r="I2751" s="113"/>
      <c r="J2751" s="113"/>
      <c r="K2751" s="113"/>
    </row>
    <row r="2752" spans="1:11">
      <c r="A2752" s="23"/>
      <c r="B2752" s="25"/>
      <c r="C2752" s="25"/>
      <c r="D2752" s="25"/>
      <c r="E2752" s="25"/>
      <c r="F2752" s="25"/>
      <c r="G2752" s="108"/>
      <c r="H2752" s="113"/>
      <c r="I2752" s="113"/>
      <c r="J2752" s="113"/>
      <c r="K2752" s="113"/>
    </row>
    <row r="2753" spans="1:11">
      <c r="A2753" s="23"/>
      <c r="B2753" s="25"/>
      <c r="C2753" s="25"/>
      <c r="D2753" s="25"/>
      <c r="E2753" s="25"/>
      <c r="F2753" s="25"/>
      <c r="G2753" s="108"/>
      <c r="H2753" s="113"/>
      <c r="I2753" s="113"/>
      <c r="J2753" s="113"/>
      <c r="K2753" s="113"/>
    </row>
    <row r="2754" spans="1:11">
      <c r="A2754" s="23"/>
      <c r="B2754" s="25"/>
      <c r="C2754" s="25"/>
      <c r="D2754" s="25"/>
      <c r="E2754" s="25"/>
      <c r="F2754" s="25"/>
      <c r="G2754" s="108"/>
      <c r="H2754" s="113"/>
      <c r="I2754" s="113"/>
      <c r="J2754" s="113"/>
      <c r="K2754" s="113"/>
    </row>
    <row r="2755" spans="1:11">
      <c r="A2755" s="23"/>
      <c r="B2755" s="25"/>
      <c r="C2755" s="25"/>
      <c r="D2755" s="25"/>
      <c r="E2755" s="25"/>
      <c r="F2755" s="25"/>
      <c r="G2755" s="108"/>
      <c r="H2755" s="113"/>
      <c r="I2755" s="113"/>
      <c r="J2755" s="113"/>
      <c r="K2755" s="113"/>
    </row>
    <row r="2756" spans="1:11">
      <c r="A2756" s="23"/>
      <c r="B2756" s="25"/>
      <c r="C2756" s="25"/>
      <c r="D2756" s="25"/>
      <c r="E2756" s="25"/>
      <c r="F2756" s="25"/>
      <c r="G2756" s="108"/>
      <c r="H2756" s="113"/>
      <c r="I2756" s="113"/>
      <c r="J2756" s="113"/>
      <c r="K2756" s="113"/>
    </row>
    <row r="2757" spans="1:11">
      <c r="A2757" s="23"/>
      <c r="B2757" s="25"/>
      <c r="C2757" s="25"/>
      <c r="D2757" s="25"/>
      <c r="E2757" s="25"/>
      <c r="F2757" s="25"/>
      <c r="G2757" s="108"/>
      <c r="H2757" s="113"/>
      <c r="I2757" s="113"/>
      <c r="J2757" s="113"/>
      <c r="K2757" s="113"/>
    </row>
    <row r="2758" spans="1:11">
      <c r="A2758" s="23"/>
      <c r="B2758" s="25"/>
      <c r="C2758" s="25"/>
      <c r="D2758" s="25"/>
      <c r="E2758" s="25"/>
      <c r="F2758" s="25"/>
      <c r="G2758" s="108"/>
      <c r="H2758" s="113"/>
      <c r="I2758" s="113"/>
      <c r="J2758" s="113"/>
      <c r="K2758" s="113"/>
    </row>
    <row r="2759" spans="1:11">
      <c r="A2759" s="23"/>
      <c r="B2759" s="25"/>
      <c r="C2759" s="25"/>
      <c r="D2759" s="25"/>
      <c r="E2759" s="25"/>
      <c r="F2759" s="25"/>
      <c r="G2759" s="108"/>
      <c r="H2759" s="113"/>
      <c r="I2759" s="113"/>
      <c r="J2759" s="113"/>
      <c r="K2759" s="113"/>
    </row>
    <row r="2760" spans="1:11">
      <c r="A2760" s="23"/>
      <c r="B2760" s="25"/>
      <c r="C2760" s="25"/>
      <c r="D2760" s="25"/>
      <c r="E2760" s="25"/>
      <c r="F2760" s="25"/>
      <c r="G2760" s="108"/>
      <c r="H2760" s="113"/>
      <c r="I2760" s="113"/>
      <c r="J2760" s="113"/>
      <c r="K2760" s="113"/>
    </row>
    <row r="2761" spans="1:11">
      <c r="A2761" s="23"/>
      <c r="B2761" s="25"/>
      <c r="C2761" s="25"/>
      <c r="D2761" s="25"/>
      <c r="E2761" s="25"/>
      <c r="F2761" s="25"/>
      <c r="G2761" s="108"/>
      <c r="H2761" s="113"/>
      <c r="I2761" s="113"/>
      <c r="J2761" s="113"/>
      <c r="K2761" s="113"/>
    </row>
    <row r="2762" spans="1:11">
      <c r="A2762" s="23"/>
      <c r="B2762" s="25"/>
      <c r="C2762" s="25"/>
      <c r="D2762" s="25"/>
      <c r="E2762" s="25"/>
      <c r="F2762" s="25"/>
      <c r="G2762" s="108"/>
      <c r="H2762" s="113"/>
      <c r="I2762" s="113"/>
      <c r="J2762" s="113"/>
      <c r="K2762" s="113"/>
    </row>
    <row r="2763" spans="1:11">
      <c r="A2763" s="23"/>
      <c r="B2763" s="25"/>
      <c r="C2763" s="25"/>
      <c r="D2763" s="25"/>
      <c r="E2763" s="25"/>
      <c r="F2763" s="25"/>
      <c r="G2763" s="108"/>
      <c r="H2763" s="113"/>
      <c r="I2763" s="113"/>
      <c r="J2763" s="113"/>
      <c r="K2763" s="113"/>
    </row>
    <row r="2764" spans="1:11">
      <c r="A2764" s="23"/>
      <c r="B2764" s="25"/>
      <c r="C2764" s="25"/>
      <c r="D2764" s="25"/>
      <c r="E2764" s="25"/>
      <c r="F2764" s="25"/>
      <c r="G2764" s="108"/>
      <c r="H2764" s="113"/>
      <c r="I2764" s="113"/>
      <c r="J2764" s="113"/>
      <c r="K2764" s="113"/>
    </row>
    <row r="2765" spans="1:11">
      <c r="A2765" s="23"/>
      <c r="B2765" s="25"/>
      <c r="C2765" s="25"/>
      <c r="D2765" s="25"/>
      <c r="E2765" s="25"/>
      <c r="F2765" s="25"/>
      <c r="G2765" s="108"/>
      <c r="H2765" s="113"/>
      <c r="I2765" s="113"/>
      <c r="J2765" s="113"/>
      <c r="K2765" s="113"/>
    </row>
    <row r="2766" spans="1:11">
      <c r="A2766" s="23"/>
      <c r="B2766" s="25"/>
      <c r="C2766" s="25"/>
      <c r="D2766" s="25"/>
      <c r="E2766" s="25"/>
      <c r="F2766" s="25"/>
      <c r="G2766" s="108"/>
      <c r="H2766" s="113"/>
      <c r="I2766" s="113"/>
      <c r="J2766" s="113"/>
      <c r="K2766" s="113"/>
    </row>
    <row r="2767" spans="1:11">
      <c r="A2767" s="23"/>
      <c r="B2767" s="25"/>
      <c r="C2767" s="25"/>
      <c r="D2767" s="25"/>
      <c r="E2767" s="25"/>
      <c r="F2767" s="25"/>
      <c r="G2767" s="108"/>
      <c r="H2767" s="113"/>
      <c r="I2767" s="113"/>
      <c r="J2767" s="113"/>
      <c r="K2767" s="113"/>
    </row>
    <row r="2768" spans="1:11">
      <c r="A2768" s="23"/>
      <c r="B2768" s="25"/>
      <c r="C2768" s="25"/>
      <c r="D2768" s="25"/>
      <c r="E2768" s="25"/>
      <c r="F2768" s="25"/>
      <c r="G2768" s="108"/>
      <c r="H2768" s="113"/>
      <c r="I2768" s="113"/>
      <c r="J2768" s="113"/>
      <c r="K2768" s="113"/>
    </row>
    <row r="2769" spans="1:11">
      <c r="A2769" s="23"/>
      <c r="B2769" s="25"/>
      <c r="C2769" s="25"/>
      <c r="D2769" s="25"/>
      <c r="E2769" s="25"/>
      <c r="F2769" s="25"/>
      <c r="G2769" s="108"/>
      <c r="H2769" s="113"/>
      <c r="I2769" s="113"/>
      <c r="J2769" s="113"/>
      <c r="K2769" s="113"/>
    </row>
    <row r="2770" spans="1:11">
      <c r="A2770" s="23"/>
      <c r="B2770" s="25"/>
      <c r="C2770" s="25"/>
      <c r="D2770" s="25"/>
      <c r="E2770" s="25"/>
      <c r="F2770" s="25"/>
      <c r="G2770" s="108"/>
      <c r="H2770" s="113"/>
      <c r="I2770" s="113"/>
      <c r="J2770" s="113"/>
      <c r="K2770" s="113"/>
    </row>
    <row r="2771" spans="1:11">
      <c r="A2771" s="23"/>
      <c r="B2771" s="25"/>
      <c r="C2771" s="25"/>
      <c r="D2771" s="25"/>
      <c r="E2771" s="25"/>
      <c r="F2771" s="25"/>
      <c r="G2771" s="108"/>
      <c r="H2771" s="113"/>
      <c r="I2771" s="113"/>
      <c r="J2771" s="113"/>
      <c r="K2771" s="113"/>
    </row>
    <row r="2772" spans="1:11">
      <c r="A2772" s="23"/>
      <c r="B2772" s="25"/>
      <c r="C2772" s="25"/>
      <c r="D2772" s="25"/>
      <c r="E2772" s="25"/>
      <c r="F2772" s="25"/>
      <c r="G2772" s="108"/>
      <c r="H2772" s="113"/>
      <c r="I2772" s="113"/>
      <c r="J2772" s="113"/>
      <c r="K2772" s="113"/>
    </row>
    <row r="2773" spans="1:11">
      <c r="A2773" s="23"/>
      <c r="B2773" s="25"/>
      <c r="C2773" s="25"/>
      <c r="D2773" s="25"/>
      <c r="E2773" s="25"/>
      <c r="F2773" s="25"/>
      <c r="G2773" s="108"/>
      <c r="H2773" s="113"/>
      <c r="I2773" s="113"/>
      <c r="J2773" s="113"/>
      <c r="K2773" s="113"/>
    </row>
    <row r="2774" spans="1:11">
      <c r="A2774" s="23"/>
      <c r="B2774" s="25"/>
      <c r="C2774" s="25"/>
      <c r="D2774" s="25"/>
      <c r="E2774" s="25"/>
      <c r="F2774" s="25"/>
      <c r="G2774" s="108"/>
      <c r="H2774" s="113"/>
      <c r="I2774" s="113"/>
      <c r="J2774" s="113"/>
      <c r="K2774" s="113"/>
    </row>
    <row r="2775" spans="1:11">
      <c r="A2775" s="23"/>
      <c r="B2775" s="25"/>
      <c r="C2775" s="25"/>
      <c r="D2775" s="25"/>
      <c r="E2775" s="25"/>
      <c r="F2775" s="25"/>
      <c r="G2775" s="108"/>
      <c r="H2775" s="113"/>
      <c r="I2775" s="113"/>
      <c r="J2775" s="113"/>
      <c r="K2775" s="113"/>
    </row>
    <row r="2776" spans="1:11">
      <c r="A2776" s="23"/>
      <c r="B2776" s="25"/>
      <c r="C2776" s="25"/>
      <c r="D2776" s="25"/>
      <c r="E2776" s="25"/>
      <c r="F2776" s="25"/>
      <c r="G2776" s="108"/>
      <c r="H2776" s="113"/>
      <c r="I2776" s="113"/>
      <c r="J2776" s="113"/>
      <c r="K2776" s="113"/>
    </row>
    <row r="2777" spans="1:11">
      <c r="A2777" s="23"/>
      <c r="B2777" s="25"/>
      <c r="C2777" s="25"/>
      <c r="D2777" s="25"/>
      <c r="E2777" s="25"/>
      <c r="F2777" s="25"/>
      <c r="G2777" s="108"/>
      <c r="H2777" s="113"/>
      <c r="I2777" s="113"/>
      <c r="J2777" s="113"/>
      <c r="K2777" s="113"/>
    </row>
    <row r="2778" spans="1:11">
      <c r="A2778" s="23"/>
      <c r="B2778" s="25"/>
      <c r="C2778" s="25"/>
      <c r="D2778" s="25"/>
      <c r="E2778" s="25"/>
      <c r="F2778" s="25"/>
      <c r="G2778" s="108"/>
      <c r="H2778" s="113"/>
      <c r="I2778" s="113"/>
      <c r="J2778" s="113"/>
      <c r="K2778" s="113"/>
    </row>
    <row r="2779" spans="1:11">
      <c r="A2779" s="23"/>
      <c r="B2779" s="25"/>
      <c r="C2779" s="25"/>
      <c r="D2779" s="25"/>
      <c r="E2779" s="25"/>
      <c r="F2779" s="25"/>
      <c r="G2779" s="108"/>
      <c r="H2779" s="113"/>
      <c r="I2779" s="113"/>
      <c r="J2779" s="113"/>
      <c r="K2779" s="113"/>
    </row>
    <row r="2780" spans="1:11">
      <c r="A2780" s="23"/>
      <c r="B2780" s="25"/>
      <c r="C2780" s="25"/>
      <c r="D2780" s="25"/>
      <c r="E2780" s="25"/>
      <c r="F2780" s="25"/>
      <c r="G2780" s="108"/>
      <c r="H2780" s="113"/>
      <c r="I2780" s="113"/>
      <c r="J2780" s="113"/>
      <c r="K2780" s="113"/>
    </row>
    <row r="2781" spans="1:11">
      <c r="A2781" s="23"/>
      <c r="B2781" s="25"/>
      <c r="C2781" s="25"/>
      <c r="D2781" s="25"/>
      <c r="E2781" s="25"/>
      <c r="F2781" s="25"/>
      <c r="G2781" s="108"/>
      <c r="H2781" s="113"/>
      <c r="I2781" s="113"/>
      <c r="J2781" s="113"/>
      <c r="K2781" s="113"/>
    </row>
    <row r="2782" spans="1:11">
      <c r="A2782" s="23"/>
      <c r="B2782" s="25"/>
      <c r="C2782" s="25"/>
      <c r="D2782" s="25"/>
      <c r="E2782" s="25"/>
      <c r="F2782" s="25"/>
      <c r="G2782" s="108"/>
      <c r="H2782" s="113"/>
      <c r="I2782" s="113"/>
      <c r="J2782" s="113"/>
      <c r="K2782" s="113"/>
    </row>
    <row r="2783" spans="1:11">
      <c r="A2783" s="23"/>
      <c r="B2783" s="25"/>
      <c r="C2783" s="25"/>
      <c r="D2783" s="25"/>
      <c r="E2783" s="25"/>
      <c r="F2783" s="25"/>
      <c r="G2783" s="108"/>
      <c r="H2783" s="113"/>
      <c r="I2783" s="113"/>
      <c r="J2783" s="113"/>
      <c r="K2783" s="113"/>
    </row>
    <row r="2784" spans="1:11">
      <c r="A2784" s="23"/>
      <c r="B2784" s="25"/>
      <c r="C2784" s="25"/>
      <c r="D2784" s="25"/>
      <c r="E2784" s="25"/>
      <c r="F2784" s="25"/>
      <c r="G2784" s="108"/>
      <c r="H2784" s="113"/>
      <c r="I2784" s="113"/>
      <c r="J2784" s="113"/>
      <c r="K2784" s="113"/>
    </row>
    <row r="2785" spans="1:11">
      <c r="A2785" s="23"/>
      <c r="B2785" s="25"/>
      <c r="C2785" s="25"/>
      <c r="D2785" s="25"/>
      <c r="E2785" s="25"/>
      <c r="F2785" s="25"/>
      <c r="G2785" s="108"/>
      <c r="H2785" s="113"/>
      <c r="I2785" s="113"/>
      <c r="J2785" s="113"/>
      <c r="K2785" s="113"/>
    </row>
    <row r="2786" spans="1:11">
      <c r="A2786" s="23"/>
      <c r="B2786" s="25"/>
      <c r="C2786" s="25"/>
      <c r="D2786" s="25"/>
      <c r="E2786" s="25"/>
      <c r="F2786" s="25"/>
      <c r="G2786" s="108"/>
      <c r="H2786" s="113"/>
      <c r="I2786" s="113"/>
      <c r="J2786" s="113"/>
      <c r="K2786" s="113"/>
    </row>
    <row r="2787" spans="1:11">
      <c r="A2787" s="23"/>
      <c r="B2787" s="25"/>
      <c r="C2787" s="25"/>
      <c r="D2787" s="25"/>
      <c r="E2787" s="25"/>
      <c r="F2787" s="25"/>
      <c r="G2787" s="108"/>
      <c r="H2787" s="113"/>
      <c r="I2787" s="113"/>
      <c r="J2787" s="113"/>
      <c r="K2787" s="113"/>
    </row>
    <row r="2788" spans="1:11">
      <c r="A2788" s="23"/>
      <c r="B2788" s="25"/>
      <c r="C2788" s="25"/>
      <c r="D2788" s="25"/>
      <c r="E2788" s="25"/>
      <c r="F2788" s="25"/>
      <c r="G2788" s="108"/>
      <c r="H2788" s="113"/>
      <c r="I2788" s="113"/>
      <c r="J2788" s="113"/>
      <c r="K2788" s="113"/>
    </row>
    <row r="2789" spans="1:11">
      <c r="A2789" s="23"/>
      <c r="B2789" s="25"/>
      <c r="C2789" s="25"/>
      <c r="D2789" s="25"/>
      <c r="E2789" s="25"/>
      <c r="F2789" s="25"/>
      <c r="G2789" s="108"/>
      <c r="H2789" s="113"/>
      <c r="I2789" s="113"/>
      <c r="J2789" s="113"/>
      <c r="K2789" s="113"/>
    </row>
    <row r="2790" spans="1:11">
      <c r="A2790" s="23"/>
      <c r="B2790" s="25"/>
      <c r="C2790" s="25"/>
      <c r="D2790" s="25"/>
      <c r="E2790" s="25"/>
      <c r="F2790" s="25"/>
      <c r="G2790" s="108"/>
      <c r="H2790" s="113"/>
      <c r="I2790" s="113"/>
      <c r="J2790" s="113"/>
      <c r="K2790" s="113"/>
    </row>
    <row r="2791" spans="1:11">
      <c r="A2791" s="23"/>
      <c r="B2791" s="25"/>
      <c r="C2791" s="25"/>
      <c r="D2791" s="25"/>
      <c r="E2791" s="25"/>
      <c r="F2791" s="25"/>
      <c r="G2791" s="108"/>
      <c r="H2791" s="113"/>
      <c r="I2791" s="113"/>
      <c r="J2791" s="113"/>
      <c r="K2791" s="113"/>
    </row>
    <row r="2792" spans="1:11">
      <c r="A2792" s="23"/>
      <c r="B2792" s="25"/>
      <c r="C2792" s="25"/>
      <c r="D2792" s="25"/>
      <c r="E2792" s="25"/>
      <c r="F2792" s="25"/>
      <c r="G2792" s="108"/>
      <c r="H2792" s="113"/>
      <c r="I2792" s="113"/>
      <c r="J2792" s="113"/>
      <c r="K2792" s="113"/>
    </row>
    <row r="2793" spans="1:11">
      <c r="A2793" s="23"/>
      <c r="B2793" s="25"/>
      <c r="C2793" s="25"/>
      <c r="D2793" s="25"/>
      <c r="E2793" s="25"/>
      <c r="F2793" s="25"/>
      <c r="G2793" s="108"/>
      <c r="H2793" s="113"/>
      <c r="I2793" s="113"/>
      <c r="J2793" s="113"/>
      <c r="K2793" s="113"/>
    </row>
    <row r="2794" spans="1:11">
      <c r="A2794" s="23"/>
      <c r="B2794" s="25"/>
      <c r="C2794" s="25"/>
      <c r="D2794" s="25"/>
      <c r="E2794" s="25"/>
      <c r="F2794" s="25"/>
      <c r="G2794" s="108"/>
      <c r="H2794" s="113"/>
      <c r="I2794" s="113"/>
      <c r="J2794" s="113"/>
      <c r="K2794" s="113"/>
    </row>
    <row r="2795" spans="1:11">
      <c r="A2795" s="23"/>
      <c r="B2795" s="25"/>
      <c r="C2795" s="25"/>
      <c r="D2795" s="25"/>
      <c r="E2795" s="25"/>
      <c r="F2795" s="25"/>
      <c r="G2795" s="108"/>
      <c r="H2795" s="113"/>
      <c r="I2795" s="113"/>
      <c r="J2795" s="113"/>
      <c r="K2795" s="113"/>
    </row>
    <row r="2796" spans="1:11">
      <c r="A2796" s="23"/>
      <c r="B2796" s="25"/>
      <c r="C2796" s="25"/>
      <c r="D2796" s="25"/>
      <c r="E2796" s="25"/>
      <c r="F2796" s="25"/>
      <c r="G2796" s="108"/>
      <c r="H2796" s="113"/>
      <c r="I2796" s="113"/>
      <c r="J2796" s="113"/>
      <c r="K2796" s="113"/>
    </row>
    <row r="2797" spans="1:11">
      <c r="A2797" s="23"/>
      <c r="B2797" s="25"/>
      <c r="C2797" s="25"/>
      <c r="D2797" s="25"/>
      <c r="E2797" s="25"/>
      <c r="F2797" s="25"/>
      <c r="G2797" s="108"/>
      <c r="H2797" s="113"/>
      <c r="I2797" s="113"/>
      <c r="J2797" s="113"/>
      <c r="K2797" s="113"/>
    </row>
    <row r="2798" spans="1:11">
      <c r="A2798" s="23"/>
      <c r="B2798" s="25"/>
      <c r="C2798" s="25"/>
      <c r="D2798" s="25"/>
      <c r="E2798" s="25"/>
      <c r="F2798" s="25"/>
      <c r="G2798" s="108"/>
      <c r="H2798" s="113"/>
      <c r="I2798" s="113"/>
      <c r="J2798" s="113"/>
      <c r="K2798" s="113"/>
    </row>
    <row r="2799" spans="1:11">
      <c r="A2799" s="23"/>
      <c r="B2799" s="25"/>
      <c r="C2799" s="25"/>
      <c r="D2799" s="25"/>
      <c r="E2799" s="25"/>
      <c r="F2799" s="25"/>
      <c r="G2799" s="108"/>
      <c r="H2799" s="113"/>
      <c r="I2799" s="113"/>
      <c r="J2799" s="113"/>
      <c r="K2799" s="113"/>
    </row>
    <row r="2800" spans="1:11">
      <c r="A2800" s="23"/>
      <c r="B2800" s="25"/>
      <c r="C2800" s="25"/>
      <c r="D2800" s="25"/>
      <c r="E2800" s="25"/>
      <c r="F2800" s="25"/>
      <c r="G2800" s="108"/>
      <c r="H2800" s="113"/>
      <c r="I2800" s="113"/>
      <c r="J2800" s="113"/>
      <c r="K2800" s="113"/>
    </row>
    <row r="2801" spans="1:11">
      <c r="A2801" s="23"/>
      <c r="B2801" s="25"/>
      <c r="C2801" s="25"/>
      <c r="D2801" s="25"/>
      <c r="E2801" s="25"/>
      <c r="F2801" s="25"/>
      <c r="G2801" s="108"/>
      <c r="H2801" s="113"/>
      <c r="I2801" s="113"/>
      <c r="J2801" s="113"/>
      <c r="K2801" s="113"/>
    </row>
    <row r="2802" spans="1:11">
      <c r="A2802" s="23"/>
      <c r="B2802" s="25"/>
      <c r="C2802" s="25"/>
      <c r="D2802" s="25"/>
      <c r="E2802" s="25"/>
      <c r="F2802" s="25"/>
      <c r="G2802" s="108"/>
      <c r="H2802" s="113"/>
      <c r="I2802" s="113"/>
      <c r="J2802" s="113"/>
      <c r="K2802" s="113"/>
    </row>
    <row r="2803" spans="1:11">
      <c r="A2803" s="23"/>
      <c r="B2803" s="25"/>
      <c r="C2803" s="25"/>
      <c r="D2803" s="25"/>
      <c r="E2803" s="25"/>
      <c r="F2803" s="25"/>
      <c r="G2803" s="108"/>
      <c r="H2803" s="113"/>
      <c r="I2803" s="113"/>
      <c r="J2803" s="113"/>
      <c r="K2803" s="113"/>
    </row>
    <row r="2804" spans="1:11">
      <c r="A2804" s="23"/>
      <c r="B2804" s="25"/>
      <c r="C2804" s="25"/>
      <c r="D2804" s="25"/>
      <c r="E2804" s="25"/>
      <c r="F2804" s="25"/>
      <c r="G2804" s="108"/>
      <c r="H2804" s="113"/>
      <c r="I2804" s="113"/>
      <c r="J2804" s="113"/>
      <c r="K2804" s="113"/>
    </row>
    <row r="2805" spans="1:11">
      <c r="A2805" s="23"/>
      <c r="B2805" s="25"/>
      <c r="C2805" s="25"/>
      <c r="D2805" s="25"/>
      <c r="E2805" s="25"/>
      <c r="F2805" s="25"/>
      <c r="G2805" s="108"/>
      <c r="H2805" s="113"/>
      <c r="I2805" s="113"/>
      <c r="J2805" s="113"/>
      <c r="K2805" s="113"/>
    </row>
    <row r="2806" spans="1:11">
      <c r="A2806" s="23"/>
      <c r="B2806" s="25"/>
      <c r="C2806" s="25"/>
      <c r="D2806" s="25"/>
      <c r="E2806" s="25"/>
      <c r="F2806" s="25"/>
      <c r="G2806" s="108"/>
      <c r="H2806" s="113"/>
      <c r="I2806" s="113"/>
      <c r="J2806" s="113"/>
      <c r="K2806" s="113"/>
    </row>
    <row r="2807" spans="1:11">
      <c r="A2807" s="23"/>
      <c r="B2807" s="25"/>
      <c r="C2807" s="25"/>
      <c r="D2807" s="25"/>
      <c r="E2807" s="25"/>
      <c r="F2807" s="25"/>
      <c r="G2807" s="108"/>
      <c r="H2807" s="113"/>
      <c r="I2807" s="113"/>
      <c r="J2807" s="113"/>
      <c r="K2807" s="113"/>
    </row>
    <row r="2808" spans="1:11">
      <c r="A2808" s="23"/>
      <c r="B2808" s="25"/>
      <c r="C2808" s="25"/>
      <c r="D2808" s="25"/>
      <c r="E2808" s="25"/>
      <c r="F2808" s="25"/>
      <c r="G2808" s="108"/>
      <c r="H2808" s="113"/>
      <c r="I2808" s="113"/>
      <c r="J2808" s="113"/>
      <c r="K2808" s="113"/>
    </row>
    <row r="2809" spans="1:11">
      <c r="A2809" s="23"/>
      <c r="B2809" s="25"/>
      <c r="C2809" s="25"/>
      <c r="D2809" s="25"/>
      <c r="E2809" s="25"/>
      <c r="F2809" s="25"/>
      <c r="G2809" s="108"/>
      <c r="H2809" s="113"/>
      <c r="I2809" s="113"/>
      <c r="J2809" s="113"/>
      <c r="K2809" s="113"/>
    </row>
    <row r="2810" spans="1:11">
      <c r="A2810" s="23"/>
      <c r="B2810" s="25"/>
      <c r="C2810" s="25"/>
      <c r="D2810" s="25"/>
      <c r="E2810" s="25"/>
      <c r="F2810" s="25"/>
      <c r="G2810" s="108"/>
      <c r="H2810" s="113"/>
      <c r="I2810" s="113"/>
      <c r="J2810" s="113"/>
      <c r="K2810" s="113"/>
    </row>
    <row r="2811" spans="1:11">
      <c r="A2811" s="23"/>
      <c r="B2811" s="25"/>
      <c r="C2811" s="25"/>
      <c r="D2811" s="25"/>
      <c r="E2811" s="25"/>
      <c r="F2811" s="25"/>
      <c r="G2811" s="108"/>
      <c r="H2811" s="113"/>
      <c r="I2811" s="113"/>
      <c r="J2811" s="113"/>
      <c r="K2811" s="113"/>
    </row>
    <row r="2812" spans="1:11">
      <c r="A2812" s="23"/>
      <c r="B2812" s="25"/>
      <c r="C2812" s="25"/>
      <c r="D2812" s="25"/>
      <c r="E2812" s="25"/>
      <c r="F2812" s="25"/>
      <c r="G2812" s="108"/>
      <c r="H2812" s="113"/>
      <c r="I2812" s="113"/>
      <c r="J2812" s="113"/>
      <c r="K2812" s="113"/>
    </row>
    <row r="2813" spans="1:11">
      <c r="A2813" s="23"/>
      <c r="B2813" s="25"/>
      <c r="C2813" s="25"/>
      <c r="D2813" s="25"/>
      <c r="E2813" s="25"/>
      <c r="F2813" s="25"/>
      <c r="G2813" s="108"/>
      <c r="H2813" s="113"/>
      <c r="I2813" s="113"/>
      <c r="J2813" s="113"/>
      <c r="K2813" s="113"/>
    </row>
    <row r="2814" spans="1:11">
      <c r="A2814" s="23"/>
      <c r="B2814" s="25"/>
      <c r="C2814" s="25"/>
      <c r="D2814" s="25"/>
      <c r="E2814" s="25"/>
      <c r="F2814" s="25"/>
      <c r="G2814" s="108"/>
      <c r="H2814" s="113"/>
      <c r="I2814" s="113"/>
      <c r="J2814" s="113"/>
      <c r="K2814" s="113"/>
    </row>
    <row r="2815" spans="1:11">
      <c r="A2815" s="23"/>
      <c r="B2815" s="25"/>
      <c r="C2815" s="25"/>
      <c r="D2815" s="25"/>
      <c r="E2815" s="25"/>
      <c r="F2815" s="25"/>
      <c r="G2815" s="108"/>
      <c r="H2815" s="113"/>
      <c r="I2815" s="113"/>
      <c r="J2815" s="113"/>
      <c r="K2815" s="113"/>
    </row>
    <row r="2816" spans="1:11">
      <c r="A2816" s="23"/>
      <c r="B2816" s="25"/>
      <c r="C2816" s="25"/>
      <c r="D2816" s="25"/>
      <c r="E2816" s="25"/>
      <c r="F2816" s="25"/>
      <c r="G2816" s="108"/>
      <c r="H2816" s="113"/>
      <c r="I2816" s="113"/>
      <c r="J2816" s="113"/>
      <c r="K2816" s="113"/>
    </row>
    <row r="2817" spans="1:11">
      <c r="A2817" s="23"/>
      <c r="B2817" s="25"/>
      <c r="C2817" s="25"/>
      <c r="D2817" s="25"/>
      <c r="E2817" s="25"/>
      <c r="F2817" s="25"/>
      <c r="G2817" s="108"/>
      <c r="H2817" s="113"/>
      <c r="I2817" s="113"/>
      <c r="J2817" s="113"/>
      <c r="K2817" s="113"/>
    </row>
    <row r="2818" spans="1:11">
      <c r="A2818" s="23"/>
      <c r="B2818" s="25"/>
      <c r="C2818" s="25"/>
      <c r="D2818" s="25"/>
      <c r="E2818" s="25"/>
      <c r="F2818" s="25"/>
      <c r="G2818" s="108"/>
      <c r="H2818" s="113"/>
      <c r="I2818" s="113"/>
      <c r="J2818" s="113"/>
      <c r="K2818" s="113"/>
    </row>
    <row r="2819" spans="1:11">
      <c r="A2819" s="23"/>
      <c r="B2819" s="25"/>
      <c r="C2819" s="25"/>
      <c r="D2819" s="25"/>
      <c r="E2819" s="25"/>
      <c r="F2819" s="25"/>
      <c r="G2819" s="108"/>
      <c r="H2819" s="113"/>
      <c r="I2819" s="113"/>
      <c r="J2819" s="113"/>
      <c r="K2819" s="113"/>
    </row>
    <row r="2820" spans="1:11">
      <c r="A2820" s="23"/>
      <c r="B2820" s="25"/>
      <c r="C2820" s="25"/>
      <c r="D2820" s="25"/>
      <c r="E2820" s="25"/>
      <c r="F2820" s="25"/>
      <c r="G2820" s="108"/>
      <c r="H2820" s="113"/>
      <c r="I2820" s="113"/>
      <c r="J2820" s="113"/>
      <c r="K2820" s="113"/>
    </row>
    <row r="2821" spans="1:11">
      <c r="A2821" s="23"/>
      <c r="B2821" s="25"/>
      <c r="C2821" s="25"/>
      <c r="D2821" s="25"/>
      <c r="E2821" s="25"/>
      <c r="F2821" s="25"/>
      <c r="G2821" s="108"/>
      <c r="H2821" s="113"/>
      <c r="I2821" s="113"/>
      <c r="J2821" s="113"/>
      <c r="K2821" s="113"/>
    </row>
    <row r="2822" spans="1:11">
      <c r="A2822" s="23"/>
      <c r="B2822" s="25"/>
      <c r="C2822" s="25"/>
      <c r="D2822" s="25"/>
      <c r="E2822" s="25"/>
      <c r="F2822" s="25"/>
      <c r="G2822" s="108"/>
      <c r="H2822" s="113"/>
      <c r="I2822" s="113"/>
      <c r="J2822" s="113"/>
      <c r="K2822" s="113"/>
    </row>
    <row r="2823" spans="1:11">
      <c r="A2823" s="23"/>
      <c r="B2823" s="25"/>
      <c r="C2823" s="25"/>
      <c r="D2823" s="25"/>
      <c r="E2823" s="25"/>
      <c r="F2823" s="25"/>
      <c r="G2823" s="108"/>
      <c r="H2823" s="113"/>
      <c r="I2823" s="113"/>
      <c r="J2823" s="113"/>
      <c r="K2823" s="113"/>
    </row>
    <row r="2824" spans="1:11">
      <c r="A2824" s="23"/>
      <c r="B2824" s="25"/>
      <c r="C2824" s="25"/>
      <c r="D2824" s="25"/>
      <c r="E2824" s="25"/>
      <c r="F2824" s="25"/>
      <c r="G2824" s="108"/>
      <c r="H2824" s="113"/>
      <c r="I2824" s="113"/>
      <c r="J2824" s="113"/>
      <c r="K2824" s="113"/>
    </row>
    <row r="2825" spans="1:11">
      <c r="A2825" s="23"/>
      <c r="B2825" s="25"/>
      <c r="C2825" s="25"/>
      <c r="D2825" s="25"/>
      <c r="E2825" s="25"/>
      <c r="F2825" s="25"/>
      <c r="G2825" s="108"/>
      <c r="H2825" s="113"/>
      <c r="I2825" s="113"/>
      <c r="J2825" s="113"/>
      <c r="K2825" s="113"/>
    </row>
    <row r="2826" spans="1:11">
      <c r="A2826" s="23"/>
      <c r="B2826" s="25"/>
      <c r="C2826" s="25"/>
      <c r="D2826" s="25"/>
      <c r="E2826" s="25"/>
      <c r="F2826" s="25"/>
      <c r="G2826" s="108"/>
      <c r="H2826" s="113"/>
      <c r="I2826" s="113"/>
      <c r="J2826" s="113"/>
      <c r="K2826" s="113"/>
    </row>
    <row r="2827" spans="1:11">
      <c r="A2827" s="23"/>
      <c r="B2827" s="25"/>
      <c r="C2827" s="25"/>
      <c r="D2827" s="25"/>
      <c r="E2827" s="25"/>
      <c r="F2827" s="25"/>
      <c r="G2827" s="108"/>
      <c r="H2827" s="113"/>
      <c r="I2827" s="113"/>
      <c r="J2827" s="113"/>
      <c r="K2827" s="113"/>
    </row>
    <row r="2828" spans="1:11">
      <c r="A2828" s="23"/>
      <c r="B2828" s="25"/>
      <c r="C2828" s="25"/>
      <c r="D2828" s="25"/>
      <c r="E2828" s="25"/>
      <c r="F2828" s="25"/>
      <c r="G2828" s="108"/>
      <c r="H2828" s="113"/>
      <c r="I2828" s="113"/>
      <c r="J2828" s="113"/>
      <c r="K2828" s="113"/>
    </row>
    <row r="2829" spans="1:11">
      <c r="A2829" s="23"/>
      <c r="B2829" s="25"/>
      <c r="C2829" s="25"/>
      <c r="D2829" s="25"/>
      <c r="E2829" s="25"/>
      <c r="F2829" s="25"/>
      <c r="G2829" s="108"/>
      <c r="H2829" s="113"/>
      <c r="I2829" s="113"/>
      <c r="J2829" s="113"/>
      <c r="K2829" s="113"/>
    </row>
    <row r="2830" spans="1:11">
      <c r="A2830" s="23"/>
      <c r="B2830" s="25"/>
      <c r="C2830" s="25"/>
      <c r="D2830" s="25"/>
      <c r="E2830" s="25"/>
      <c r="F2830" s="25"/>
      <c r="G2830" s="108"/>
      <c r="H2830" s="113"/>
      <c r="I2830" s="113"/>
      <c r="J2830" s="113"/>
      <c r="K2830" s="113"/>
    </row>
    <row r="2831" spans="1:11">
      <c r="A2831" s="23"/>
      <c r="B2831" s="25"/>
      <c r="C2831" s="25"/>
      <c r="D2831" s="25"/>
      <c r="E2831" s="25"/>
      <c r="F2831" s="25"/>
      <c r="G2831" s="108"/>
      <c r="H2831" s="113"/>
      <c r="I2831" s="113"/>
      <c r="J2831" s="113"/>
      <c r="K2831" s="113"/>
    </row>
    <row r="2832" spans="1:11">
      <c r="A2832" s="23"/>
      <c r="B2832" s="25"/>
      <c r="C2832" s="25"/>
      <c r="D2832" s="25"/>
      <c r="E2832" s="25"/>
      <c r="F2832" s="25"/>
      <c r="G2832" s="108"/>
      <c r="H2832" s="113"/>
      <c r="I2832" s="113"/>
      <c r="J2832" s="113"/>
      <c r="K2832" s="113"/>
    </row>
    <row r="2833" spans="1:11">
      <c r="A2833" s="23"/>
      <c r="B2833" s="25"/>
      <c r="C2833" s="25"/>
      <c r="D2833" s="25"/>
      <c r="E2833" s="25"/>
      <c r="F2833" s="25"/>
      <c r="G2833" s="108"/>
      <c r="H2833" s="113"/>
      <c r="I2833" s="113"/>
      <c r="J2833" s="113"/>
      <c r="K2833" s="113"/>
    </row>
    <row r="2834" spans="1:11">
      <c r="A2834" s="23"/>
      <c r="B2834" s="25"/>
      <c r="C2834" s="25"/>
      <c r="D2834" s="25"/>
      <c r="E2834" s="25"/>
      <c r="F2834" s="25"/>
      <c r="G2834" s="108"/>
      <c r="H2834" s="113"/>
      <c r="I2834" s="113"/>
      <c r="J2834" s="113"/>
      <c r="K2834" s="113"/>
    </row>
    <row r="2835" spans="1:11">
      <c r="A2835" s="23"/>
      <c r="B2835" s="25"/>
      <c r="C2835" s="25"/>
      <c r="D2835" s="25"/>
      <c r="E2835" s="25"/>
      <c r="F2835" s="25"/>
      <c r="G2835" s="108"/>
      <c r="H2835" s="113"/>
      <c r="I2835" s="113"/>
      <c r="J2835" s="113"/>
      <c r="K2835" s="113"/>
    </row>
    <row r="2836" spans="1:11">
      <c r="A2836" s="23"/>
      <c r="B2836" s="25"/>
      <c r="C2836" s="25"/>
      <c r="D2836" s="25"/>
      <c r="E2836" s="25"/>
      <c r="F2836" s="25"/>
      <c r="G2836" s="108"/>
      <c r="H2836" s="113"/>
      <c r="I2836" s="113"/>
      <c r="J2836" s="113"/>
      <c r="K2836" s="113"/>
    </row>
    <row r="2837" spans="1:11">
      <c r="A2837" s="23"/>
      <c r="B2837" s="25"/>
      <c r="C2837" s="25"/>
      <c r="D2837" s="25"/>
      <c r="E2837" s="25"/>
      <c r="F2837" s="25"/>
      <c r="G2837" s="108"/>
      <c r="H2837" s="113"/>
      <c r="I2837" s="113"/>
      <c r="J2837" s="113"/>
      <c r="K2837" s="113"/>
    </row>
    <row r="2838" spans="1:11">
      <c r="A2838" s="23"/>
      <c r="B2838" s="25"/>
      <c r="C2838" s="25"/>
      <c r="D2838" s="25"/>
      <c r="E2838" s="25"/>
      <c r="F2838" s="25"/>
      <c r="G2838" s="108"/>
      <c r="H2838" s="113"/>
      <c r="I2838" s="113"/>
      <c r="J2838" s="113"/>
      <c r="K2838" s="113"/>
    </row>
    <row r="2839" spans="1:11">
      <c r="A2839" s="23"/>
      <c r="B2839" s="25"/>
      <c r="C2839" s="25"/>
      <c r="D2839" s="25"/>
      <c r="E2839" s="25"/>
      <c r="F2839" s="25"/>
      <c r="G2839" s="108"/>
      <c r="H2839" s="113"/>
      <c r="I2839" s="113"/>
      <c r="J2839" s="113"/>
      <c r="K2839" s="113"/>
    </row>
    <row r="2840" spans="1:11">
      <c r="A2840" s="23"/>
      <c r="B2840" s="25"/>
      <c r="C2840" s="25"/>
      <c r="D2840" s="25"/>
      <c r="E2840" s="25"/>
      <c r="F2840" s="25"/>
      <c r="G2840" s="108"/>
      <c r="H2840" s="113"/>
      <c r="I2840" s="113"/>
      <c r="J2840" s="113"/>
      <c r="K2840" s="113"/>
    </row>
    <row r="2841" spans="1:11">
      <c r="A2841" s="23"/>
      <c r="B2841" s="25"/>
      <c r="C2841" s="25"/>
      <c r="D2841" s="25"/>
      <c r="E2841" s="25"/>
      <c r="F2841" s="25"/>
      <c r="G2841" s="108"/>
      <c r="H2841" s="113"/>
      <c r="I2841" s="113"/>
      <c r="J2841" s="113"/>
      <c r="K2841" s="113"/>
    </row>
    <row r="2842" spans="1:11">
      <c r="A2842" s="23"/>
      <c r="B2842" s="25"/>
      <c r="C2842" s="25"/>
      <c r="D2842" s="25"/>
      <c r="E2842" s="25"/>
      <c r="F2842" s="25"/>
      <c r="G2842" s="108"/>
      <c r="H2842" s="113"/>
      <c r="I2842" s="113"/>
      <c r="J2842" s="113"/>
      <c r="K2842" s="113"/>
    </row>
    <row r="2843" spans="1:11">
      <c r="A2843" s="23"/>
      <c r="B2843" s="25"/>
      <c r="C2843" s="25"/>
      <c r="D2843" s="25"/>
      <c r="E2843" s="25"/>
      <c r="F2843" s="25"/>
      <c r="G2843" s="108"/>
      <c r="H2843" s="113"/>
      <c r="I2843" s="113"/>
      <c r="J2843" s="113"/>
      <c r="K2843" s="113"/>
    </row>
    <row r="2844" spans="1:11">
      <c r="A2844" s="23"/>
      <c r="B2844" s="25"/>
      <c r="C2844" s="25"/>
      <c r="D2844" s="25"/>
      <c r="E2844" s="25"/>
      <c r="F2844" s="25"/>
      <c r="G2844" s="108"/>
      <c r="H2844" s="113"/>
      <c r="I2844" s="113"/>
      <c r="J2844" s="113"/>
      <c r="K2844" s="113"/>
    </row>
    <row r="2845" spans="1:11">
      <c r="A2845" s="23"/>
      <c r="B2845" s="25"/>
      <c r="C2845" s="25"/>
      <c r="D2845" s="25"/>
      <c r="E2845" s="25"/>
      <c r="F2845" s="25"/>
      <c r="G2845" s="108"/>
      <c r="H2845" s="113"/>
      <c r="I2845" s="113"/>
      <c r="J2845" s="113"/>
      <c r="K2845" s="113"/>
    </row>
    <row r="2846" spans="1:11">
      <c r="A2846" s="23"/>
      <c r="B2846" s="25"/>
      <c r="C2846" s="25"/>
      <c r="D2846" s="25"/>
      <c r="E2846" s="25"/>
      <c r="F2846" s="25"/>
      <c r="G2846" s="108"/>
      <c r="H2846" s="113"/>
      <c r="I2846" s="113"/>
      <c r="J2846" s="113"/>
      <c r="K2846" s="113"/>
    </row>
    <row r="2847" spans="1:11">
      <c r="A2847" s="23"/>
      <c r="B2847" s="25"/>
      <c r="C2847" s="25"/>
      <c r="D2847" s="25"/>
      <c r="E2847" s="25"/>
      <c r="F2847" s="25"/>
      <c r="G2847" s="108"/>
      <c r="H2847" s="113"/>
      <c r="I2847" s="113"/>
      <c r="J2847" s="113"/>
      <c r="K2847" s="113"/>
    </row>
    <row r="2848" spans="1:11">
      <c r="A2848" s="23"/>
      <c r="B2848" s="25"/>
      <c r="C2848" s="25"/>
      <c r="D2848" s="25"/>
      <c r="E2848" s="25"/>
      <c r="F2848" s="25"/>
      <c r="G2848" s="108"/>
      <c r="H2848" s="113"/>
      <c r="I2848" s="113"/>
      <c r="J2848" s="113"/>
      <c r="K2848" s="113"/>
    </row>
    <row r="2849" spans="1:11">
      <c r="A2849" s="23"/>
      <c r="B2849" s="25"/>
      <c r="C2849" s="25"/>
      <c r="D2849" s="25"/>
      <c r="E2849" s="25"/>
      <c r="F2849" s="25"/>
      <c r="G2849" s="108"/>
      <c r="H2849" s="113"/>
      <c r="I2849" s="113"/>
      <c r="J2849" s="113"/>
      <c r="K2849" s="113"/>
    </row>
    <row r="2850" spans="1:11">
      <c r="A2850" s="23"/>
      <c r="B2850" s="25"/>
      <c r="C2850" s="25"/>
      <c r="D2850" s="25"/>
      <c r="E2850" s="25"/>
      <c r="F2850" s="25"/>
      <c r="G2850" s="108"/>
      <c r="H2850" s="113"/>
      <c r="I2850" s="113"/>
      <c r="J2850" s="113"/>
      <c r="K2850" s="113"/>
    </row>
    <row r="2851" spans="1:11">
      <c r="A2851" s="23"/>
      <c r="B2851" s="25"/>
      <c r="C2851" s="25"/>
      <c r="D2851" s="25"/>
      <c r="E2851" s="25"/>
      <c r="F2851" s="25"/>
      <c r="G2851" s="108"/>
      <c r="H2851" s="113"/>
      <c r="I2851" s="113"/>
      <c r="J2851" s="113"/>
      <c r="K2851" s="113"/>
    </row>
    <row r="2852" spans="1:11">
      <c r="A2852" s="23"/>
      <c r="B2852" s="25"/>
      <c r="C2852" s="25"/>
      <c r="D2852" s="25"/>
      <c r="E2852" s="25"/>
      <c r="F2852" s="25"/>
      <c r="G2852" s="108"/>
      <c r="H2852" s="113"/>
      <c r="I2852" s="113"/>
      <c r="J2852" s="113"/>
      <c r="K2852" s="113"/>
    </row>
    <row r="2853" spans="1:11">
      <c r="A2853" s="23"/>
      <c r="B2853" s="25"/>
      <c r="C2853" s="25"/>
      <c r="D2853" s="25"/>
      <c r="E2853" s="25"/>
      <c r="F2853" s="25"/>
      <c r="G2853" s="108"/>
      <c r="H2853" s="113"/>
      <c r="I2853" s="113"/>
      <c r="J2853" s="113"/>
      <c r="K2853" s="113"/>
    </row>
    <row r="2854" spans="1:11">
      <c r="A2854" s="23"/>
      <c r="B2854" s="25"/>
      <c r="C2854" s="25"/>
      <c r="D2854" s="25"/>
      <c r="E2854" s="25"/>
      <c r="F2854" s="25"/>
      <c r="G2854" s="108"/>
      <c r="H2854" s="113"/>
      <c r="I2854" s="113"/>
      <c r="J2854" s="113"/>
      <c r="K2854" s="113"/>
    </row>
    <row r="2855" spans="1:11">
      <c r="A2855" s="23"/>
      <c r="B2855" s="25"/>
      <c r="C2855" s="25"/>
      <c r="D2855" s="25"/>
      <c r="E2855" s="25"/>
      <c r="F2855" s="25"/>
      <c r="G2855" s="108"/>
      <c r="H2855" s="113"/>
      <c r="I2855" s="113"/>
      <c r="J2855" s="113"/>
      <c r="K2855" s="113"/>
    </row>
    <row r="2856" spans="1:11">
      <c r="A2856" s="23"/>
      <c r="B2856" s="25"/>
      <c r="C2856" s="25"/>
      <c r="D2856" s="25"/>
      <c r="E2856" s="25"/>
      <c r="F2856" s="25"/>
      <c r="G2856" s="108"/>
      <c r="H2856" s="113"/>
      <c r="I2856" s="113"/>
      <c r="J2856" s="113"/>
      <c r="K2856" s="113"/>
    </row>
    <row r="2857" spans="1:11">
      <c r="A2857" s="23"/>
      <c r="B2857" s="25"/>
      <c r="C2857" s="25"/>
      <c r="D2857" s="25"/>
      <c r="E2857" s="25"/>
      <c r="F2857" s="25"/>
      <c r="G2857" s="108"/>
      <c r="H2857" s="113"/>
      <c r="I2857" s="113"/>
      <c r="J2857" s="113"/>
      <c r="K2857" s="113"/>
    </row>
    <row r="2858" spans="1:11">
      <c r="A2858" s="23"/>
      <c r="B2858" s="25"/>
      <c r="C2858" s="25"/>
      <c r="D2858" s="25"/>
      <c r="E2858" s="25"/>
      <c r="F2858" s="25"/>
      <c r="G2858" s="108"/>
      <c r="H2858" s="113"/>
      <c r="I2858" s="113"/>
      <c r="J2858" s="113"/>
      <c r="K2858" s="113"/>
    </row>
    <row r="2859" spans="1:11">
      <c r="A2859" s="23"/>
      <c r="B2859" s="25"/>
      <c r="C2859" s="25"/>
      <c r="D2859" s="25"/>
      <c r="E2859" s="25"/>
      <c r="F2859" s="25"/>
      <c r="G2859" s="108"/>
      <c r="H2859" s="113"/>
      <c r="I2859" s="113"/>
      <c r="J2859" s="113"/>
      <c r="K2859" s="113"/>
    </row>
    <row r="2860" spans="1:11">
      <c r="A2860" s="23"/>
      <c r="B2860" s="25"/>
      <c r="C2860" s="25"/>
      <c r="D2860" s="25"/>
      <c r="E2860" s="25"/>
      <c r="F2860" s="25"/>
      <c r="G2860" s="108"/>
      <c r="H2860" s="113"/>
      <c r="I2860" s="113"/>
      <c r="J2860" s="113"/>
      <c r="K2860" s="113"/>
    </row>
    <row r="2861" spans="1:11">
      <c r="A2861" s="23"/>
      <c r="B2861" s="25"/>
      <c r="C2861" s="25"/>
      <c r="D2861" s="25"/>
      <c r="E2861" s="25"/>
      <c r="F2861" s="25"/>
      <c r="G2861" s="108"/>
      <c r="H2861" s="113"/>
      <c r="I2861" s="113"/>
      <c r="J2861" s="113"/>
      <c r="K2861" s="113"/>
    </row>
    <row r="2862" spans="1:11">
      <c r="A2862" s="23"/>
      <c r="B2862" s="25"/>
      <c r="C2862" s="25"/>
      <c r="D2862" s="25"/>
      <c r="E2862" s="25"/>
      <c r="F2862" s="25"/>
      <c r="G2862" s="108"/>
      <c r="H2862" s="113"/>
      <c r="I2862" s="113"/>
      <c r="J2862" s="113"/>
      <c r="K2862" s="113"/>
    </row>
    <row r="2863" spans="1:11">
      <c r="A2863" s="23"/>
      <c r="B2863" s="25"/>
      <c r="C2863" s="25"/>
      <c r="D2863" s="25"/>
      <c r="E2863" s="25"/>
      <c r="F2863" s="25"/>
      <c r="G2863" s="108"/>
      <c r="H2863" s="113"/>
      <c r="I2863" s="113"/>
      <c r="J2863" s="113"/>
      <c r="K2863" s="113"/>
    </row>
    <row r="2864" spans="1:11">
      <c r="A2864" s="23"/>
      <c r="B2864" s="25"/>
      <c r="C2864" s="25"/>
      <c r="D2864" s="25"/>
      <c r="E2864" s="25"/>
      <c r="F2864" s="25"/>
      <c r="G2864" s="108"/>
      <c r="H2864" s="113"/>
      <c r="I2864" s="113"/>
      <c r="J2864" s="113"/>
      <c r="K2864" s="113"/>
    </row>
    <row r="2865" spans="1:11">
      <c r="A2865" s="23"/>
      <c r="B2865" s="25"/>
      <c r="C2865" s="25"/>
      <c r="D2865" s="25"/>
      <c r="E2865" s="25"/>
      <c r="F2865" s="25"/>
      <c r="G2865" s="108"/>
      <c r="H2865" s="113"/>
      <c r="I2865" s="113"/>
      <c r="J2865" s="113"/>
      <c r="K2865" s="113"/>
    </row>
    <row r="2866" spans="1:11">
      <c r="A2866" s="23"/>
      <c r="B2866" s="25"/>
      <c r="C2866" s="25"/>
      <c r="D2866" s="25"/>
      <c r="E2866" s="25"/>
      <c r="F2866" s="25"/>
      <c r="G2866" s="108"/>
      <c r="H2866" s="113"/>
      <c r="I2866" s="113"/>
      <c r="J2866" s="113"/>
      <c r="K2866" s="113"/>
    </row>
    <row r="2867" spans="1:11">
      <c r="A2867" s="23"/>
      <c r="B2867" s="25"/>
      <c r="C2867" s="25"/>
      <c r="D2867" s="25"/>
      <c r="E2867" s="25"/>
      <c r="F2867" s="25"/>
      <c r="G2867" s="108"/>
      <c r="H2867" s="113"/>
      <c r="I2867" s="113"/>
      <c r="J2867" s="113"/>
      <c r="K2867" s="113"/>
    </row>
    <row r="2868" spans="1:11">
      <c r="A2868" s="23"/>
      <c r="B2868" s="25"/>
      <c r="C2868" s="25"/>
      <c r="D2868" s="25"/>
      <c r="E2868" s="25"/>
      <c r="F2868" s="25"/>
      <c r="G2868" s="108"/>
      <c r="H2868" s="113"/>
      <c r="I2868" s="113"/>
      <c r="J2868" s="113"/>
      <c r="K2868" s="113"/>
    </row>
    <row r="2869" spans="1:11">
      <c r="A2869" s="23"/>
      <c r="B2869" s="25"/>
      <c r="C2869" s="25"/>
      <c r="D2869" s="25"/>
      <c r="E2869" s="25"/>
      <c r="F2869" s="25"/>
      <c r="G2869" s="108"/>
      <c r="H2869" s="113"/>
      <c r="I2869" s="113"/>
      <c r="J2869" s="113"/>
      <c r="K2869" s="113"/>
    </row>
    <row r="2870" spans="1:11">
      <c r="A2870" s="23"/>
      <c r="B2870" s="25"/>
      <c r="C2870" s="25"/>
      <c r="D2870" s="25"/>
      <c r="E2870" s="25"/>
      <c r="F2870" s="25"/>
      <c r="G2870" s="108"/>
      <c r="H2870" s="113"/>
      <c r="I2870" s="113"/>
      <c r="J2870" s="113"/>
      <c r="K2870" s="113"/>
    </row>
    <row r="2871" spans="1:11">
      <c r="A2871" s="23"/>
      <c r="B2871" s="25"/>
      <c r="C2871" s="25"/>
      <c r="D2871" s="25"/>
      <c r="E2871" s="25"/>
      <c r="F2871" s="25"/>
      <c r="G2871" s="108"/>
      <c r="H2871" s="113"/>
      <c r="I2871" s="113"/>
      <c r="J2871" s="113"/>
      <c r="K2871" s="113"/>
    </row>
    <row r="2872" spans="1:11">
      <c r="A2872" s="23"/>
      <c r="B2872" s="25"/>
      <c r="C2872" s="25"/>
      <c r="D2872" s="25"/>
      <c r="E2872" s="25"/>
      <c r="F2872" s="25"/>
      <c r="G2872" s="108"/>
      <c r="H2872" s="113"/>
      <c r="I2872" s="113"/>
      <c r="J2872" s="113"/>
      <c r="K2872" s="113"/>
    </row>
    <row r="2873" spans="1:11">
      <c r="A2873" s="23"/>
      <c r="B2873" s="25"/>
      <c r="C2873" s="25"/>
      <c r="D2873" s="25"/>
      <c r="E2873" s="25"/>
      <c r="F2873" s="25"/>
      <c r="G2873" s="108"/>
      <c r="H2873" s="113"/>
      <c r="I2873" s="113"/>
      <c r="J2873" s="113"/>
      <c r="K2873" s="113"/>
    </row>
    <row r="2874" spans="1:11">
      <c r="A2874" s="23"/>
      <c r="B2874" s="25"/>
      <c r="C2874" s="25"/>
      <c r="D2874" s="25"/>
      <c r="E2874" s="25"/>
      <c r="F2874" s="25"/>
      <c r="G2874" s="108"/>
      <c r="H2874" s="113"/>
      <c r="I2874" s="113"/>
      <c r="J2874" s="113"/>
      <c r="K2874" s="113"/>
    </row>
    <row r="2875" spans="1:11">
      <c r="A2875" s="23"/>
      <c r="B2875" s="25"/>
      <c r="C2875" s="25"/>
      <c r="D2875" s="25"/>
      <c r="E2875" s="25"/>
      <c r="F2875" s="25"/>
      <c r="G2875" s="108"/>
      <c r="H2875" s="113"/>
      <c r="I2875" s="113"/>
      <c r="J2875" s="113"/>
      <c r="K2875" s="113"/>
    </row>
    <row r="2876" spans="1:11">
      <c r="A2876" s="23"/>
      <c r="B2876" s="25"/>
      <c r="C2876" s="25"/>
      <c r="D2876" s="25"/>
      <c r="E2876" s="25"/>
      <c r="F2876" s="25"/>
      <c r="G2876" s="108"/>
      <c r="H2876" s="113"/>
      <c r="I2876" s="113"/>
      <c r="J2876" s="113"/>
      <c r="K2876" s="113"/>
    </row>
    <row r="2877" spans="1:11">
      <c r="A2877" s="23"/>
      <c r="B2877" s="25"/>
      <c r="C2877" s="25"/>
      <c r="D2877" s="25"/>
      <c r="E2877" s="25"/>
      <c r="F2877" s="25"/>
      <c r="G2877" s="108"/>
      <c r="H2877" s="113"/>
      <c r="I2877" s="113"/>
      <c r="J2877" s="113"/>
      <c r="K2877" s="113"/>
    </row>
    <row r="2878" spans="1:11">
      <c r="A2878" s="23"/>
      <c r="B2878" s="25"/>
      <c r="C2878" s="25"/>
      <c r="D2878" s="25"/>
      <c r="E2878" s="25"/>
      <c r="F2878" s="25"/>
      <c r="G2878" s="108"/>
      <c r="H2878" s="113"/>
      <c r="I2878" s="113"/>
      <c r="J2878" s="113"/>
      <c r="K2878" s="113"/>
    </row>
    <row r="2879" spans="1:11">
      <c r="A2879" s="23"/>
      <c r="B2879" s="25"/>
      <c r="C2879" s="25"/>
      <c r="D2879" s="25"/>
      <c r="E2879" s="25"/>
      <c r="F2879" s="25"/>
      <c r="G2879" s="108"/>
      <c r="H2879" s="113"/>
      <c r="I2879" s="113"/>
      <c r="J2879" s="113"/>
      <c r="K2879" s="113"/>
    </row>
    <row r="2880" spans="1:11">
      <c r="A2880" s="23"/>
      <c r="B2880" s="25"/>
      <c r="C2880" s="25"/>
      <c r="D2880" s="25"/>
      <c r="E2880" s="25"/>
      <c r="F2880" s="25"/>
      <c r="G2880" s="108"/>
      <c r="H2880" s="113"/>
      <c r="I2880" s="113"/>
      <c r="J2880" s="113"/>
      <c r="K2880" s="113"/>
    </row>
    <row r="2881" spans="1:11">
      <c r="A2881" s="23"/>
      <c r="B2881" s="25"/>
      <c r="C2881" s="25"/>
      <c r="D2881" s="25"/>
      <c r="E2881" s="25"/>
      <c r="F2881" s="25"/>
      <c r="G2881" s="108"/>
      <c r="H2881" s="113"/>
      <c r="I2881" s="113"/>
      <c r="J2881" s="113"/>
      <c r="K2881" s="113"/>
    </row>
    <row r="2882" spans="1:11">
      <c r="A2882" s="23"/>
      <c r="B2882" s="25"/>
      <c r="C2882" s="25"/>
      <c r="D2882" s="25"/>
      <c r="E2882" s="25"/>
      <c r="F2882" s="25"/>
      <c r="G2882" s="108"/>
      <c r="H2882" s="113"/>
      <c r="I2882" s="113"/>
      <c r="J2882" s="113"/>
      <c r="K2882" s="113"/>
    </row>
    <row r="2883" spans="1:11">
      <c r="A2883" s="23"/>
      <c r="B2883" s="25"/>
      <c r="C2883" s="25"/>
      <c r="D2883" s="25"/>
      <c r="E2883" s="25"/>
      <c r="F2883" s="25"/>
      <c r="G2883" s="108"/>
      <c r="H2883" s="113"/>
      <c r="I2883" s="113"/>
      <c r="J2883" s="113"/>
      <c r="K2883" s="113"/>
    </row>
    <row r="2884" spans="1:11">
      <c r="A2884" s="23"/>
      <c r="B2884" s="25"/>
      <c r="C2884" s="25"/>
      <c r="D2884" s="25"/>
      <c r="E2884" s="25"/>
      <c r="F2884" s="25"/>
      <c r="G2884" s="108"/>
      <c r="H2884" s="113"/>
      <c r="I2884" s="113"/>
      <c r="J2884" s="113"/>
      <c r="K2884" s="113"/>
    </row>
    <row r="2885" spans="1:11">
      <c r="A2885" s="23"/>
      <c r="B2885" s="25"/>
      <c r="C2885" s="25"/>
      <c r="D2885" s="25"/>
      <c r="E2885" s="25"/>
      <c r="F2885" s="25"/>
      <c r="G2885" s="108"/>
      <c r="H2885" s="113"/>
      <c r="I2885" s="113"/>
      <c r="J2885" s="113"/>
      <c r="K2885" s="113"/>
    </row>
    <row r="2886" spans="1:11">
      <c r="A2886" s="23"/>
      <c r="B2886" s="25"/>
      <c r="C2886" s="25"/>
      <c r="D2886" s="25"/>
      <c r="E2886" s="25"/>
      <c r="F2886" s="25"/>
      <c r="G2886" s="108"/>
      <c r="H2886" s="113"/>
      <c r="I2886" s="113"/>
      <c r="J2886" s="113"/>
      <c r="K2886" s="113"/>
    </row>
    <row r="2887" spans="1:11">
      <c r="A2887" s="23"/>
      <c r="B2887" s="25"/>
      <c r="C2887" s="25"/>
      <c r="D2887" s="25"/>
      <c r="E2887" s="25"/>
      <c r="F2887" s="25"/>
      <c r="G2887" s="108"/>
      <c r="H2887" s="113"/>
      <c r="I2887" s="113"/>
      <c r="J2887" s="113"/>
      <c r="K2887" s="113"/>
    </row>
    <row r="2888" spans="1:11">
      <c r="A2888" s="23"/>
      <c r="B2888" s="25"/>
      <c r="C2888" s="25"/>
      <c r="D2888" s="25"/>
      <c r="E2888" s="25"/>
      <c r="F2888" s="25"/>
      <c r="G2888" s="108"/>
      <c r="H2888" s="113"/>
      <c r="I2888" s="113"/>
      <c r="J2888" s="113"/>
      <c r="K2888" s="113"/>
    </row>
    <row r="2889" spans="1:11">
      <c r="A2889" s="23"/>
      <c r="B2889" s="25"/>
      <c r="C2889" s="25"/>
      <c r="D2889" s="25"/>
      <c r="E2889" s="25"/>
      <c r="F2889" s="25"/>
      <c r="G2889" s="108"/>
      <c r="H2889" s="113"/>
      <c r="I2889" s="113"/>
      <c r="J2889" s="113"/>
      <c r="K2889" s="113"/>
    </row>
    <row r="2890" spans="1:11">
      <c r="A2890" s="23"/>
      <c r="B2890" s="25"/>
      <c r="C2890" s="25"/>
      <c r="D2890" s="25"/>
      <c r="E2890" s="25"/>
      <c r="F2890" s="25"/>
      <c r="G2890" s="108"/>
      <c r="H2890" s="113"/>
      <c r="I2890" s="113"/>
      <c r="J2890" s="113"/>
      <c r="K2890" s="113"/>
    </row>
    <row r="2891" spans="1:11">
      <c r="A2891" s="23"/>
      <c r="B2891" s="25"/>
      <c r="C2891" s="25"/>
      <c r="D2891" s="25"/>
      <c r="E2891" s="25"/>
      <c r="F2891" s="25"/>
      <c r="G2891" s="108"/>
      <c r="H2891" s="113"/>
      <c r="I2891" s="113"/>
      <c r="J2891" s="113"/>
      <c r="K2891" s="113"/>
    </row>
    <row r="2892" spans="1:11">
      <c r="A2892" s="23"/>
      <c r="B2892" s="25"/>
      <c r="C2892" s="25"/>
      <c r="D2892" s="25"/>
      <c r="E2892" s="25"/>
      <c r="F2892" s="25"/>
      <c r="G2892" s="108"/>
      <c r="H2892" s="113"/>
      <c r="I2892" s="113"/>
      <c r="J2892" s="113"/>
      <c r="K2892" s="113"/>
    </row>
    <row r="2893" spans="1:11">
      <c r="A2893" s="23"/>
      <c r="B2893" s="25"/>
      <c r="C2893" s="25"/>
      <c r="D2893" s="25"/>
      <c r="E2893" s="25"/>
      <c r="F2893" s="25"/>
      <c r="G2893" s="108"/>
      <c r="H2893" s="113"/>
      <c r="I2893" s="113"/>
      <c r="J2893" s="113"/>
      <c r="K2893" s="113"/>
    </row>
    <row r="2894" spans="1:11">
      <c r="A2894" s="23"/>
      <c r="B2894" s="25"/>
      <c r="C2894" s="25"/>
      <c r="D2894" s="25"/>
      <c r="E2894" s="25"/>
      <c r="F2894" s="25"/>
      <c r="G2894" s="108"/>
      <c r="H2894" s="113"/>
      <c r="I2894" s="113"/>
      <c r="J2894" s="113"/>
      <c r="K2894" s="113"/>
    </row>
    <row r="2895" spans="1:11">
      <c r="A2895" s="23"/>
      <c r="B2895" s="25"/>
      <c r="C2895" s="25"/>
      <c r="D2895" s="25"/>
      <c r="E2895" s="25"/>
      <c r="F2895" s="25"/>
      <c r="G2895" s="108"/>
      <c r="H2895" s="113"/>
      <c r="I2895" s="113"/>
      <c r="J2895" s="113"/>
      <c r="K2895" s="113"/>
    </row>
    <row r="2896" spans="1:11">
      <c r="A2896" s="23"/>
      <c r="B2896" s="25"/>
      <c r="C2896" s="25"/>
      <c r="D2896" s="25"/>
      <c r="E2896" s="25"/>
      <c r="F2896" s="25"/>
      <c r="G2896" s="108"/>
      <c r="H2896" s="113"/>
      <c r="I2896" s="113"/>
      <c r="J2896" s="113"/>
      <c r="K2896" s="113"/>
    </row>
    <row r="2897" spans="1:11">
      <c r="A2897" s="23"/>
      <c r="B2897" s="25"/>
      <c r="C2897" s="25"/>
      <c r="D2897" s="25"/>
      <c r="E2897" s="25"/>
      <c r="F2897" s="25"/>
      <c r="G2897" s="108"/>
      <c r="H2897" s="113"/>
      <c r="I2897" s="113"/>
      <c r="J2897" s="113"/>
      <c r="K2897" s="113"/>
    </row>
    <row r="2898" spans="1:11">
      <c r="A2898" s="23"/>
      <c r="B2898" s="25"/>
      <c r="C2898" s="25"/>
      <c r="D2898" s="25"/>
      <c r="E2898" s="25"/>
      <c r="F2898" s="25"/>
      <c r="G2898" s="108"/>
      <c r="H2898" s="113"/>
      <c r="I2898" s="113"/>
      <c r="J2898" s="113"/>
      <c r="K2898" s="113"/>
    </row>
    <row r="2899" spans="1:11">
      <c r="A2899" s="23"/>
      <c r="B2899" s="25"/>
      <c r="C2899" s="25"/>
      <c r="D2899" s="25"/>
      <c r="E2899" s="25"/>
      <c r="F2899" s="25"/>
      <c r="G2899" s="108"/>
      <c r="H2899" s="113"/>
      <c r="I2899" s="113"/>
      <c r="J2899" s="113"/>
      <c r="K2899" s="113"/>
    </row>
    <row r="2900" spans="1:11">
      <c r="A2900" s="23"/>
      <c r="B2900" s="25"/>
      <c r="C2900" s="25"/>
      <c r="D2900" s="25"/>
      <c r="E2900" s="25"/>
      <c r="F2900" s="25"/>
      <c r="G2900" s="108"/>
      <c r="H2900" s="113"/>
      <c r="I2900" s="113"/>
      <c r="J2900" s="113"/>
      <c r="K2900" s="113"/>
    </row>
    <row r="2901" spans="1:11">
      <c r="A2901" s="23"/>
      <c r="B2901" s="25"/>
      <c r="C2901" s="25"/>
      <c r="D2901" s="25"/>
      <c r="E2901" s="25"/>
      <c r="F2901" s="25"/>
      <c r="G2901" s="108"/>
      <c r="H2901" s="113"/>
      <c r="I2901" s="113"/>
      <c r="J2901" s="113"/>
      <c r="K2901" s="113"/>
    </row>
    <row r="2902" spans="1:11">
      <c r="A2902" s="23"/>
      <c r="B2902" s="25"/>
      <c r="C2902" s="25"/>
      <c r="D2902" s="25"/>
      <c r="E2902" s="25"/>
      <c r="F2902" s="25"/>
      <c r="G2902" s="108"/>
      <c r="H2902" s="113"/>
      <c r="I2902" s="113"/>
      <c r="J2902" s="113"/>
      <c r="K2902" s="113"/>
    </row>
    <row r="2903" spans="1:11">
      <c r="A2903" s="23"/>
      <c r="B2903" s="25"/>
      <c r="C2903" s="25"/>
      <c r="D2903" s="25"/>
      <c r="E2903" s="25"/>
      <c r="F2903" s="25"/>
      <c r="G2903" s="108"/>
      <c r="H2903" s="113"/>
      <c r="I2903" s="113"/>
      <c r="J2903" s="113"/>
      <c r="K2903" s="113"/>
    </row>
    <row r="2904" spans="1:11">
      <c r="A2904" s="23"/>
      <c r="B2904" s="25"/>
      <c r="C2904" s="25"/>
      <c r="D2904" s="25"/>
      <c r="E2904" s="25"/>
      <c r="F2904" s="25"/>
      <c r="G2904" s="108"/>
      <c r="H2904" s="113"/>
      <c r="I2904" s="113"/>
      <c r="J2904" s="113"/>
      <c r="K2904" s="113"/>
    </row>
    <row r="2905" spans="1:11">
      <c r="A2905" s="23"/>
      <c r="B2905" s="25"/>
      <c r="C2905" s="25"/>
      <c r="D2905" s="25"/>
      <c r="E2905" s="25"/>
      <c r="F2905" s="25"/>
      <c r="G2905" s="108"/>
      <c r="H2905" s="113"/>
      <c r="I2905" s="113"/>
      <c r="J2905" s="113"/>
      <c r="K2905" s="113"/>
    </row>
    <row r="2906" spans="1:11">
      <c r="A2906" s="23"/>
      <c r="B2906" s="25"/>
      <c r="C2906" s="25"/>
      <c r="D2906" s="25"/>
      <c r="E2906" s="25"/>
      <c r="F2906" s="25"/>
      <c r="G2906" s="108"/>
      <c r="H2906" s="113"/>
      <c r="I2906" s="113"/>
      <c r="J2906" s="113"/>
      <c r="K2906" s="113"/>
    </row>
    <row r="2907" spans="1:11">
      <c r="A2907" s="23"/>
      <c r="B2907" s="25"/>
      <c r="C2907" s="25"/>
      <c r="D2907" s="25"/>
      <c r="E2907" s="25"/>
      <c r="F2907" s="25"/>
      <c r="G2907" s="108"/>
      <c r="H2907" s="113"/>
      <c r="I2907" s="113"/>
      <c r="J2907" s="113"/>
      <c r="K2907" s="113"/>
    </row>
    <row r="2908" spans="1:11">
      <c r="A2908" s="23"/>
      <c r="B2908" s="25"/>
      <c r="C2908" s="25"/>
      <c r="D2908" s="25"/>
      <c r="E2908" s="25"/>
      <c r="F2908" s="25"/>
      <c r="G2908" s="108"/>
      <c r="H2908" s="113"/>
      <c r="I2908" s="113"/>
      <c r="J2908" s="113"/>
      <c r="K2908" s="113"/>
    </row>
    <row r="2909" spans="1:11">
      <c r="A2909" s="23"/>
      <c r="B2909" s="25"/>
      <c r="C2909" s="25"/>
      <c r="D2909" s="25"/>
      <c r="E2909" s="25"/>
      <c r="F2909" s="25"/>
      <c r="G2909" s="108"/>
      <c r="H2909" s="113"/>
      <c r="I2909" s="113"/>
      <c r="J2909" s="113"/>
      <c r="K2909" s="113"/>
    </row>
    <row r="2910" spans="1:11">
      <c r="A2910" s="23"/>
      <c r="B2910" s="25"/>
      <c r="C2910" s="25"/>
      <c r="D2910" s="25"/>
      <c r="E2910" s="25"/>
      <c r="F2910" s="25"/>
      <c r="G2910" s="108"/>
      <c r="H2910" s="113"/>
      <c r="I2910" s="113"/>
      <c r="J2910" s="113"/>
      <c r="K2910" s="113"/>
    </row>
    <row r="2911" spans="1:11">
      <c r="A2911" s="23"/>
      <c r="B2911" s="25"/>
      <c r="C2911" s="25"/>
      <c r="D2911" s="25"/>
      <c r="E2911" s="25"/>
      <c r="F2911" s="25"/>
      <c r="G2911" s="108"/>
      <c r="H2911" s="113"/>
      <c r="I2911" s="113"/>
      <c r="J2911" s="113"/>
      <c r="K2911" s="113"/>
    </row>
    <row r="2912" spans="1:11">
      <c r="A2912" s="23"/>
      <c r="B2912" s="25"/>
      <c r="C2912" s="25"/>
      <c r="D2912" s="25"/>
      <c r="E2912" s="25"/>
      <c r="F2912" s="25"/>
      <c r="G2912" s="108"/>
      <c r="H2912" s="113"/>
      <c r="I2912" s="113"/>
      <c r="J2912" s="113"/>
      <c r="K2912" s="113"/>
    </row>
    <row r="2913" spans="1:11">
      <c r="A2913" s="23"/>
      <c r="B2913" s="25"/>
      <c r="C2913" s="25"/>
      <c r="D2913" s="25"/>
      <c r="E2913" s="25"/>
      <c r="F2913" s="25"/>
      <c r="G2913" s="108"/>
      <c r="H2913" s="113"/>
      <c r="I2913" s="113"/>
      <c r="J2913" s="113"/>
      <c r="K2913" s="113"/>
    </row>
    <row r="2914" spans="1:11">
      <c r="A2914" s="23"/>
      <c r="B2914" s="25"/>
      <c r="C2914" s="25"/>
      <c r="D2914" s="25"/>
      <c r="E2914" s="25"/>
      <c r="F2914" s="25"/>
      <c r="G2914" s="108"/>
      <c r="H2914" s="113"/>
      <c r="I2914" s="113"/>
      <c r="J2914" s="113"/>
      <c r="K2914" s="113"/>
    </row>
    <row r="2915" spans="1:11">
      <c r="A2915" s="23"/>
      <c r="B2915" s="25"/>
      <c r="C2915" s="25"/>
      <c r="D2915" s="25"/>
      <c r="E2915" s="25"/>
      <c r="F2915" s="25"/>
      <c r="G2915" s="108"/>
      <c r="H2915" s="113"/>
      <c r="I2915" s="113"/>
      <c r="J2915" s="113"/>
      <c r="K2915" s="113"/>
    </row>
    <row r="2916" spans="1:11">
      <c r="A2916" s="23"/>
      <c r="B2916" s="25"/>
      <c r="C2916" s="25"/>
      <c r="D2916" s="25"/>
      <c r="E2916" s="25"/>
      <c r="F2916" s="25"/>
      <c r="G2916" s="108"/>
      <c r="H2916" s="113"/>
      <c r="I2916" s="113"/>
      <c r="J2916" s="113"/>
      <c r="K2916" s="113"/>
    </row>
    <row r="2917" spans="1:11">
      <c r="A2917" s="23"/>
      <c r="B2917" s="25"/>
      <c r="C2917" s="25"/>
      <c r="D2917" s="25"/>
      <c r="E2917" s="25"/>
      <c r="F2917" s="25"/>
      <c r="G2917" s="108"/>
      <c r="H2917" s="113"/>
      <c r="I2917" s="113"/>
      <c r="J2917" s="113"/>
      <c r="K2917" s="113"/>
    </row>
    <row r="2918" spans="1:11">
      <c r="A2918" s="23"/>
      <c r="B2918" s="25"/>
      <c r="C2918" s="25"/>
      <c r="D2918" s="25"/>
      <c r="E2918" s="25"/>
      <c r="F2918" s="25"/>
      <c r="G2918" s="108"/>
      <c r="H2918" s="113"/>
      <c r="I2918" s="113"/>
      <c r="J2918" s="113"/>
      <c r="K2918" s="113"/>
    </row>
    <row r="2919" spans="1:11">
      <c r="A2919" s="23"/>
      <c r="B2919" s="25"/>
      <c r="C2919" s="25"/>
      <c r="D2919" s="25"/>
      <c r="E2919" s="25"/>
      <c r="F2919" s="25"/>
      <c r="G2919" s="108"/>
      <c r="H2919" s="113"/>
      <c r="I2919" s="113"/>
      <c r="J2919" s="113"/>
      <c r="K2919" s="113"/>
    </row>
    <row r="2920" spans="1:11">
      <c r="A2920" s="23"/>
      <c r="B2920" s="25"/>
      <c r="C2920" s="25"/>
      <c r="D2920" s="25"/>
      <c r="E2920" s="25"/>
      <c r="F2920" s="25"/>
      <c r="G2920" s="108"/>
      <c r="H2920" s="113"/>
      <c r="I2920" s="113"/>
      <c r="J2920" s="113"/>
      <c r="K2920" s="113"/>
    </row>
    <row r="2921" spans="1:11">
      <c r="A2921" s="23"/>
      <c r="B2921" s="25"/>
      <c r="C2921" s="25"/>
      <c r="D2921" s="25"/>
      <c r="E2921" s="25"/>
      <c r="F2921" s="25"/>
      <c r="G2921" s="108"/>
      <c r="H2921" s="113"/>
      <c r="I2921" s="113"/>
      <c r="J2921" s="113"/>
      <c r="K2921" s="113"/>
    </row>
    <row r="2922" spans="1:11">
      <c r="A2922" s="23"/>
      <c r="B2922" s="25"/>
      <c r="C2922" s="25"/>
      <c r="D2922" s="25"/>
      <c r="E2922" s="25"/>
      <c r="F2922" s="25"/>
      <c r="G2922" s="108"/>
      <c r="H2922" s="113"/>
      <c r="I2922" s="113"/>
      <c r="J2922" s="113"/>
      <c r="K2922" s="113"/>
    </row>
    <row r="2923" spans="1:11">
      <c r="A2923" s="23"/>
      <c r="B2923" s="25"/>
      <c r="C2923" s="25"/>
      <c r="D2923" s="25"/>
      <c r="E2923" s="25"/>
      <c r="F2923" s="25"/>
      <c r="G2923" s="108"/>
      <c r="H2923" s="113"/>
      <c r="I2923" s="113"/>
      <c r="J2923" s="113"/>
      <c r="K2923" s="113"/>
    </row>
    <row r="2924" spans="1:11">
      <c r="A2924" s="23"/>
      <c r="B2924" s="25"/>
      <c r="C2924" s="25"/>
      <c r="D2924" s="25"/>
      <c r="E2924" s="25"/>
      <c r="F2924" s="25"/>
      <c r="G2924" s="108"/>
      <c r="H2924" s="113"/>
      <c r="I2924" s="113"/>
      <c r="J2924" s="113"/>
      <c r="K2924" s="113"/>
    </row>
    <row r="2925" spans="1:11">
      <c r="A2925" s="23"/>
      <c r="B2925" s="25"/>
      <c r="C2925" s="25"/>
      <c r="D2925" s="25"/>
      <c r="E2925" s="25"/>
      <c r="F2925" s="25"/>
      <c r="G2925" s="108"/>
      <c r="H2925" s="113"/>
      <c r="I2925" s="113"/>
      <c r="J2925" s="113"/>
      <c r="K2925" s="113"/>
    </row>
    <row r="2926" spans="1:11">
      <c r="A2926" s="23"/>
      <c r="B2926" s="25"/>
      <c r="C2926" s="25"/>
      <c r="D2926" s="25"/>
      <c r="E2926" s="25"/>
      <c r="F2926" s="25"/>
      <c r="G2926" s="108"/>
      <c r="H2926" s="113"/>
      <c r="I2926" s="113"/>
      <c r="J2926" s="113"/>
      <c r="K2926" s="113"/>
    </row>
    <row r="2927" spans="1:11">
      <c r="A2927" s="23"/>
      <c r="B2927" s="25"/>
      <c r="C2927" s="25"/>
      <c r="D2927" s="25"/>
      <c r="E2927" s="25"/>
      <c r="F2927" s="25"/>
      <c r="G2927" s="108"/>
      <c r="H2927" s="113"/>
      <c r="I2927" s="113"/>
      <c r="J2927" s="113"/>
      <c r="K2927" s="113"/>
    </row>
    <row r="2928" spans="1:11">
      <c r="A2928" s="23"/>
      <c r="B2928" s="25"/>
      <c r="C2928" s="25"/>
      <c r="D2928" s="25"/>
      <c r="E2928" s="25"/>
      <c r="F2928" s="25"/>
      <c r="G2928" s="108"/>
      <c r="H2928" s="113"/>
      <c r="I2928" s="113"/>
      <c r="J2928" s="113"/>
      <c r="K2928" s="113"/>
    </row>
    <row r="2929" spans="1:11">
      <c r="A2929" s="23"/>
      <c r="B2929" s="25"/>
      <c r="C2929" s="25"/>
      <c r="D2929" s="25"/>
      <c r="E2929" s="25"/>
      <c r="F2929" s="25"/>
      <c r="G2929" s="108"/>
      <c r="H2929" s="113"/>
      <c r="I2929" s="113"/>
      <c r="J2929" s="113"/>
      <c r="K2929" s="113"/>
    </row>
    <row r="2930" spans="1:11">
      <c r="A2930" s="23"/>
      <c r="B2930" s="25"/>
      <c r="C2930" s="25"/>
      <c r="D2930" s="25"/>
      <c r="E2930" s="25"/>
      <c r="F2930" s="25"/>
      <c r="G2930" s="108"/>
      <c r="H2930" s="113"/>
      <c r="I2930" s="113"/>
      <c r="J2930" s="113"/>
      <c r="K2930" s="113"/>
    </row>
    <row r="2931" spans="1:11">
      <c r="A2931" s="23"/>
      <c r="B2931" s="25"/>
      <c r="C2931" s="25"/>
      <c r="D2931" s="25"/>
      <c r="E2931" s="25"/>
      <c r="F2931" s="25"/>
      <c r="G2931" s="108"/>
      <c r="H2931" s="113"/>
      <c r="I2931" s="113"/>
      <c r="J2931" s="113"/>
      <c r="K2931" s="113"/>
    </row>
    <row r="2932" spans="1:11">
      <c r="A2932" s="23"/>
      <c r="B2932" s="25"/>
      <c r="C2932" s="25"/>
      <c r="D2932" s="25"/>
      <c r="E2932" s="25"/>
      <c r="F2932" s="25"/>
      <c r="G2932" s="108"/>
      <c r="H2932" s="113"/>
      <c r="I2932" s="113"/>
      <c r="J2932" s="113"/>
      <c r="K2932" s="113"/>
    </row>
    <row r="2933" spans="1:11">
      <c r="A2933" s="23"/>
      <c r="B2933" s="25"/>
      <c r="C2933" s="25"/>
      <c r="D2933" s="25"/>
      <c r="E2933" s="25"/>
      <c r="F2933" s="25"/>
      <c r="G2933" s="108"/>
      <c r="H2933" s="113"/>
      <c r="I2933" s="113"/>
      <c r="J2933" s="113"/>
      <c r="K2933" s="113"/>
    </row>
    <row r="2934" spans="1:11">
      <c r="A2934" s="23"/>
      <c r="B2934" s="25"/>
      <c r="C2934" s="25"/>
      <c r="D2934" s="25"/>
      <c r="E2934" s="25"/>
      <c r="F2934" s="25"/>
      <c r="G2934" s="108"/>
      <c r="H2934" s="113"/>
      <c r="I2934" s="113"/>
      <c r="J2934" s="113"/>
      <c r="K2934" s="113"/>
    </row>
    <row r="2935" spans="1:11">
      <c r="A2935" s="23"/>
      <c r="B2935" s="25"/>
      <c r="C2935" s="25"/>
      <c r="D2935" s="25"/>
      <c r="E2935" s="25"/>
      <c r="F2935" s="25"/>
      <c r="G2935" s="108"/>
      <c r="H2935" s="113"/>
      <c r="I2935" s="113"/>
      <c r="J2935" s="113"/>
      <c r="K2935" s="113"/>
    </row>
    <row r="2936" spans="1:11">
      <c r="A2936" s="23"/>
      <c r="B2936" s="25"/>
      <c r="C2936" s="25"/>
      <c r="D2936" s="25"/>
      <c r="E2936" s="25"/>
      <c r="F2936" s="25"/>
      <c r="G2936" s="108"/>
      <c r="H2936" s="113"/>
      <c r="I2936" s="113"/>
      <c r="J2936" s="113"/>
      <c r="K2936" s="113"/>
    </row>
    <row r="2937" spans="1:11">
      <c r="A2937" s="23"/>
      <c r="B2937" s="25"/>
      <c r="C2937" s="25"/>
      <c r="D2937" s="25"/>
      <c r="E2937" s="25"/>
      <c r="F2937" s="25"/>
      <c r="G2937" s="108"/>
      <c r="H2937" s="113"/>
      <c r="I2937" s="113"/>
      <c r="J2937" s="113"/>
      <c r="K2937" s="113"/>
    </row>
    <row r="2938" spans="1:11">
      <c r="A2938" s="23"/>
      <c r="B2938" s="25"/>
      <c r="C2938" s="25"/>
      <c r="D2938" s="25"/>
      <c r="E2938" s="25"/>
      <c r="F2938" s="25"/>
      <c r="G2938" s="108"/>
      <c r="H2938" s="113"/>
      <c r="I2938" s="113"/>
      <c r="J2938" s="113"/>
      <c r="K2938" s="113"/>
    </row>
    <row r="2939" spans="1:11">
      <c r="A2939" s="23"/>
      <c r="B2939" s="25"/>
      <c r="C2939" s="25"/>
      <c r="D2939" s="25"/>
      <c r="E2939" s="25"/>
      <c r="F2939" s="25"/>
      <c r="G2939" s="108"/>
      <c r="H2939" s="113"/>
      <c r="I2939" s="113"/>
      <c r="J2939" s="113"/>
      <c r="K2939" s="113"/>
    </row>
    <row r="2940" spans="1:11">
      <c r="A2940" s="23"/>
      <c r="B2940" s="25"/>
      <c r="C2940" s="25"/>
      <c r="D2940" s="25"/>
      <c r="E2940" s="25"/>
      <c r="F2940" s="25"/>
      <c r="G2940" s="108"/>
      <c r="H2940" s="113"/>
      <c r="I2940" s="113"/>
      <c r="J2940" s="113"/>
      <c r="K2940" s="113"/>
    </row>
    <row r="2941" spans="1:11">
      <c r="A2941" s="23"/>
      <c r="B2941" s="25"/>
      <c r="C2941" s="25"/>
      <c r="D2941" s="25"/>
      <c r="E2941" s="25"/>
      <c r="F2941" s="25"/>
      <c r="G2941" s="108"/>
      <c r="H2941" s="113"/>
      <c r="I2941" s="113"/>
      <c r="J2941" s="113"/>
      <c r="K2941" s="113"/>
    </row>
    <row r="2942" spans="1:11">
      <c r="A2942" s="23"/>
      <c r="B2942" s="25"/>
      <c r="C2942" s="25"/>
      <c r="D2942" s="25"/>
      <c r="E2942" s="25"/>
      <c r="F2942" s="25"/>
      <c r="G2942" s="108"/>
      <c r="H2942" s="113"/>
      <c r="I2942" s="113"/>
      <c r="J2942" s="113"/>
      <c r="K2942" s="113"/>
    </row>
    <row r="2943" spans="1:11">
      <c r="A2943" s="23"/>
      <c r="B2943" s="25"/>
      <c r="C2943" s="25"/>
      <c r="D2943" s="25"/>
      <c r="E2943" s="25"/>
      <c r="F2943" s="25"/>
      <c r="G2943" s="108"/>
      <c r="H2943" s="113"/>
      <c r="I2943" s="113"/>
      <c r="J2943" s="113"/>
      <c r="K2943" s="113"/>
    </row>
    <row r="2944" spans="1:11">
      <c r="A2944" s="23"/>
      <c r="B2944" s="25"/>
      <c r="C2944" s="25"/>
      <c r="D2944" s="25"/>
      <c r="E2944" s="25"/>
      <c r="F2944" s="25"/>
      <c r="G2944" s="108"/>
      <c r="H2944" s="113"/>
      <c r="I2944" s="113"/>
      <c r="J2944" s="113"/>
      <c r="K2944" s="113"/>
    </row>
    <row r="2945" spans="1:11">
      <c r="A2945" s="23"/>
      <c r="B2945" s="25"/>
      <c r="C2945" s="25"/>
      <c r="D2945" s="25"/>
      <c r="E2945" s="25"/>
      <c r="F2945" s="25"/>
      <c r="G2945" s="108"/>
      <c r="H2945" s="113"/>
      <c r="I2945" s="113"/>
      <c r="J2945" s="113"/>
      <c r="K2945" s="113"/>
    </row>
    <row r="2946" spans="1:11">
      <c r="A2946" s="23"/>
      <c r="B2946" s="25"/>
      <c r="C2946" s="25"/>
      <c r="D2946" s="25"/>
      <c r="E2946" s="25"/>
      <c r="F2946" s="25"/>
      <c r="G2946" s="108"/>
      <c r="H2946" s="113"/>
      <c r="I2946" s="113"/>
      <c r="J2946" s="113"/>
      <c r="K2946" s="113"/>
    </row>
    <row r="2947" spans="1:11">
      <c r="A2947" s="23"/>
      <c r="B2947" s="25"/>
      <c r="C2947" s="25"/>
      <c r="D2947" s="25"/>
      <c r="E2947" s="25"/>
      <c r="F2947" s="25"/>
      <c r="G2947" s="108"/>
      <c r="H2947" s="113"/>
      <c r="I2947" s="113"/>
      <c r="J2947" s="113"/>
      <c r="K2947" s="113"/>
    </row>
    <row r="2948" spans="1:11">
      <c r="A2948" s="23"/>
      <c r="B2948" s="25"/>
      <c r="C2948" s="25"/>
      <c r="D2948" s="25"/>
      <c r="E2948" s="25"/>
      <c r="F2948" s="25"/>
      <c r="G2948" s="108"/>
      <c r="H2948" s="113"/>
      <c r="I2948" s="113"/>
      <c r="J2948" s="113"/>
      <c r="K2948" s="113"/>
    </row>
    <row r="2949" spans="1:11">
      <c r="A2949" s="23"/>
      <c r="B2949" s="25"/>
      <c r="C2949" s="25"/>
      <c r="D2949" s="25"/>
      <c r="E2949" s="25"/>
      <c r="F2949" s="25"/>
      <c r="G2949" s="108"/>
      <c r="H2949" s="113"/>
      <c r="I2949" s="113"/>
      <c r="J2949" s="113"/>
      <c r="K2949" s="113"/>
    </row>
    <row r="2950" spans="1:11">
      <c r="A2950" s="23"/>
      <c r="B2950" s="25"/>
      <c r="C2950" s="25"/>
      <c r="D2950" s="25"/>
      <c r="E2950" s="25"/>
      <c r="F2950" s="25"/>
      <c r="G2950" s="108"/>
      <c r="H2950" s="113"/>
      <c r="I2950" s="113"/>
      <c r="J2950" s="113"/>
      <c r="K2950" s="113"/>
    </row>
    <row r="2951" spans="1:11">
      <c r="A2951" s="23"/>
      <c r="B2951" s="25"/>
      <c r="C2951" s="25"/>
      <c r="D2951" s="25"/>
      <c r="E2951" s="25"/>
      <c r="F2951" s="25"/>
      <c r="G2951" s="108"/>
      <c r="H2951" s="113"/>
      <c r="I2951" s="113"/>
      <c r="J2951" s="113"/>
      <c r="K2951" s="113"/>
    </row>
    <row r="2952" spans="1:11">
      <c r="A2952" s="23"/>
      <c r="B2952" s="25"/>
      <c r="C2952" s="25"/>
      <c r="D2952" s="25"/>
      <c r="E2952" s="25"/>
      <c r="F2952" s="25"/>
      <c r="G2952" s="108"/>
      <c r="H2952" s="113"/>
      <c r="I2952" s="113"/>
      <c r="J2952" s="113"/>
      <c r="K2952" s="113"/>
    </row>
    <row r="2953" spans="1:11">
      <c r="A2953" s="23"/>
      <c r="B2953" s="25"/>
      <c r="C2953" s="25"/>
      <c r="D2953" s="25"/>
      <c r="E2953" s="25"/>
      <c r="F2953" s="25"/>
      <c r="G2953" s="108"/>
      <c r="H2953" s="113"/>
      <c r="I2953" s="113"/>
      <c r="J2953" s="113"/>
      <c r="K2953" s="113"/>
    </row>
    <row r="2954" spans="1:11">
      <c r="A2954" s="23"/>
      <c r="B2954" s="25"/>
      <c r="C2954" s="25"/>
      <c r="D2954" s="25"/>
      <c r="E2954" s="25"/>
      <c r="F2954" s="25"/>
      <c r="G2954" s="108"/>
      <c r="H2954" s="113"/>
      <c r="I2954" s="113"/>
      <c r="J2954" s="113"/>
      <c r="K2954" s="113"/>
    </row>
    <row r="2955" spans="1:11">
      <c r="A2955" s="23"/>
      <c r="B2955" s="25"/>
      <c r="C2955" s="25"/>
      <c r="D2955" s="25"/>
      <c r="E2955" s="25"/>
      <c r="F2955" s="25"/>
      <c r="G2955" s="108"/>
      <c r="H2955" s="113"/>
      <c r="I2955" s="113"/>
      <c r="J2955" s="113"/>
      <c r="K2955" s="113"/>
    </row>
    <row r="2956" spans="1:11">
      <c r="A2956" s="23"/>
      <c r="B2956" s="25"/>
      <c r="C2956" s="25"/>
      <c r="D2956" s="25"/>
      <c r="E2956" s="25"/>
      <c r="F2956" s="25"/>
      <c r="G2956" s="108"/>
      <c r="H2956" s="113"/>
      <c r="I2956" s="113"/>
      <c r="J2956" s="113"/>
      <c r="K2956" s="113"/>
    </row>
    <row r="2957" spans="1:11">
      <c r="A2957" s="23"/>
      <c r="B2957" s="25"/>
      <c r="C2957" s="25"/>
      <c r="D2957" s="25"/>
      <c r="E2957" s="25"/>
      <c r="F2957" s="25"/>
      <c r="G2957" s="108"/>
      <c r="H2957" s="113"/>
      <c r="I2957" s="113"/>
      <c r="J2957" s="113"/>
      <c r="K2957" s="113"/>
    </row>
    <row r="2958" spans="1:11">
      <c r="A2958" s="23"/>
      <c r="B2958" s="25"/>
      <c r="C2958" s="25"/>
      <c r="D2958" s="25"/>
      <c r="E2958" s="25"/>
      <c r="F2958" s="25"/>
      <c r="G2958" s="108"/>
      <c r="H2958" s="113"/>
      <c r="I2958" s="113"/>
      <c r="J2958" s="113"/>
      <c r="K2958" s="113"/>
    </row>
    <row r="2959" spans="1:11">
      <c r="A2959" s="23"/>
      <c r="B2959" s="25"/>
      <c r="C2959" s="25"/>
      <c r="D2959" s="25"/>
      <c r="E2959" s="25"/>
      <c r="F2959" s="25"/>
      <c r="G2959" s="108"/>
      <c r="H2959" s="113"/>
      <c r="I2959" s="113"/>
      <c r="J2959" s="113"/>
      <c r="K2959" s="113"/>
    </row>
    <row r="2960" spans="1:11">
      <c r="A2960" s="23"/>
      <c r="B2960" s="25"/>
      <c r="C2960" s="25"/>
      <c r="D2960" s="25"/>
      <c r="E2960" s="25"/>
      <c r="F2960" s="25"/>
      <c r="G2960" s="108"/>
      <c r="H2960" s="113"/>
      <c r="I2960" s="113"/>
      <c r="J2960" s="113"/>
      <c r="K2960" s="113"/>
    </row>
    <row r="2961" spans="1:11">
      <c r="A2961" s="23"/>
      <c r="B2961" s="25"/>
      <c r="C2961" s="25"/>
      <c r="D2961" s="25"/>
      <c r="E2961" s="25"/>
      <c r="F2961" s="25"/>
      <c r="G2961" s="108"/>
      <c r="H2961" s="113"/>
      <c r="I2961" s="113"/>
      <c r="J2961" s="113"/>
      <c r="K2961" s="113"/>
    </row>
    <row r="2962" spans="1:11">
      <c r="A2962" s="23"/>
      <c r="B2962" s="25"/>
      <c r="C2962" s="25"/>
      <c r="D2962" s="25"/>
      <c r="E2962" s="25"/>
      <c r="F2962" s="25"/>
      <c r="G2962" s="108"/>
      <c r="H2962" s="113"/>
      <c r="I2962" s="113"/>
      <c r="J2962" s="113"/>
      <c r="K2962" s="113"/>
    </row>
    <row r="2963" spans="1:11">
      <c r="A2963" s="23"/>
      <c r="B2963" s="25"/>
      <c r="C2963" s="25"/>
      <c r="D2963" s="25"/>
      <c r="E2963" s="25"/>
      <c r="F2963" s="25"/>
      <c r="G2963" s="108"/>
      <c r="H2963" s="113"/>
      <c r="I2963" s="113"/>
      <c r="J2963" s="113"/>
      <c r="K2963" s="113"/>
    </row>
    <row r="2964" spans="1:11">
      <c r="A2964" s="23"/>
      <c r="B2964" s="25"/>
      <c r="C2964" s="25"/>
      <c r="D2964" s="25"/>
      <c r="E2964" s="25"/>
      <c r="F2964" s="25"/>
      <c r="G2964" s="108"/>
      <c r="H2964" s="113"/>
      <c r="I2964" s="113"/>
      <c r="J2964" s="113"/>
      <c r="K2964" s="113"/>
    </row>
    <row r="2965" spans="1:11">
      <c r="A2965" s="23"/>
      <c r="B2965" s="25"/>
      <c r="C2965" s="25"/>
      <c r="D2965" s="25"/>
      <c r="E2965" s="25"/>
      <c r="F2965" s="25"/>
      <c r="G2965" s="108"/>
      <c r="H2965" s="113"/>
      <c r="I2965" s="113"/>
      <c r="J2965" s="113"/>
      <c r="K2965" s="113"/>
    </row>
    <row r="2966" spans="1:11">
      <c r="A2966" s="23"/>
      <c r="B2966" s="25"/>
      <c r="C2966" s="25"/>
      <c r="D2966" s="25"/>
      <c r="E2966" s="25"/>
      <c r="F2966" s="25"/>
      <c r="G2966" s="108"/>
      <c r="H2966" s="113"/>
      <c r="I2966" s="113"/>
      <c r="J2966" s="113"/>
      <c r="K2966" s="113"/>
    </row>
    <row r="2967" spans="1:11">
      <c r="A2967" s="23"/>
      <c r="B2967" s="25"/>
      <c r="C2967" s="25"/>
      <c r="D2967" s="25"/>
      <c r="E2967" s="25"/>
      <c r="F2967" s="25"/>
      <c r="G2967" s="108"/>
      <c r="H2967" s="113"/>
      <c r="I2967" s="113"/>
      <c r="J2967" s="113"/>
      <c r="K2967" s="113"/>
    </row>
    <row r="2968" spans="1:11">
      <c r="A2968" s="23"/>
      <c r="B2968" s="25"/>
      <c r="C2968" s="25"/>
      <c r="D2968" s="25"/>
      <c r="E2968" s="25"/>
      <c r="F2968" s="25"/>
      <c r="G2968" s="108"/>
      <c r="H2968" s="113"/>
      <c r="I2968" s="113"/>
      <c r="J2968" s="113"/>
      <c r="K2968" s="113"/>
    </row>
    <row r="2969" spans="1:11">
      <c r="A2969" s="23"/>
      <c r="B2969" s="25"/>
      <c r="C2969" s="25"/>
      <c r="D2969" s="25"/>
      <c r="E2969" s="25"/>
      <c r="F2969" s="25"/>
      <c r="G2969" s="108"/>
      <c r="H2969" s="113"/>
      <c r="I2969" s="113"/>
      <c r="J2969" s="113"/>
      <c r="K2969" s="113"/>
    </row>
    <row r="2970" spans="1:11">
      <c r="A2970" s="23"/>
      <c r="B2970" s="25"/>
      <c r="C2970" s="25"/>
      <c r="D2970" s="25"/>
      <c r="E2970" s="25"/>
      <c r="F2970" s="25"/>
      <c r="G2970" s="108"/>
      <c r="H2970" s="113"/>
      <c r="I2970" s="113"/>
      <c r="J2970" s="113"/>
      <c r="K2970" s="113"/>
    </row>
    <row r="2971" spans="1:11">
      <c r="A2971" s="23"/>
      <c r="B2971" s="25"/>
      <c r="C2971" s="25"/>
      <c r="D2971" s="25"/>
      <c r="E2971" s="25"/>
      <c r="F2971" s="25"/>
      <c r="G2971" s="108"/>
      <c r="H2971" s="113"/>
      <c r="I2971" s="113"/>
      <c r="J2971" s="113"/>
      <c r="K2971" s="113"/>
    </row>
    <row r="2972" spans="1:11">
      <c r="A2972" s="23"/>
      <c r="B2972" s="25"/>
      <c r="C2972" s="25"/>
      <c r="D2972" s="25"/>
      <c r="E2972" s="25"/>
      <c r="F2972" s="25"/>
      <c r="G2972" s="108"/>
      <c r="H2972" s="113"/>
      <c r="I2972" s="113"/>
      <c r="J2972" s="113"/>
      <c r="K2972" s="113"/>
    </row>
    <row r="2973" spans="1:11">
      <c r="A2973" s="23"/>
      <c r="B2973" s="25"/>
      <c r="C2973" s="25"/>
      <c r="D2973" s="25"/>
      <c r="E2973" s="25"/>
      <c r="F2973" s="25"/>
      <c r="G2973" s="108"/>
      <c r="H2973" s="113"/>
      <c r="I2973" s="113"/>
      <c r="J2973" s="113"/>
      <c r="K2973" s="113"/>
    </row>
    <row r="2974" spans="1:11">
      <c r="A2974" s="23"/>
      <c r="B2974" s="25"/>
      <c r="C2974" s="25"/>
      <c r="D2974" s="25"/>
      <c r="E2974" s="25"/>
      <c r="F2974" s="25"/>
      <c r="G2974" s="108"/>
      <c r="H2974" s="113"/>
      <c r="I2974" s="113"/>
      <c r="J2974" s="113"/>
      <c r="K2974" s="113"/>
    </row>
    <row r="2975" spans="1:11">
      <c r="A2975" s="23"/>
      <c r="B2975" s="25"/>
      <c r="C2975" s="25"/>
      <c r="D2975" s="25"/>
      <c r="E2975" s="25"/>
      <c r="F2975" s="25"/>
      <c r="G2975" s="108"/>
      <c r="H2975" s="113"/>
      <c r="I2975" s="113"/>
      <c r="J2975" s="113"/>
      <c r="K2975" s="113"/>
    </row>
    <row r="2976" spans="1:11">
      <c r="A2976" s="23"/>
      <c r="B2976" s="25"/>
      <c r="C2976" s="25"/>
      <c r="D2976" s="25"/>
      <c r="E2976" s="25"/>
      <c r="F2976" s="25"/>
      <c r="G2976" s="108"/>
      <c r="H2976" s="113"/>
      <c r="I2976" s="113"/>
      <c r="J2976" s="113"/>
      <c r="K2976" s="113"/>
    </row>
    <row r="2977" spans="1:11">
      <c r="A2977" s="23"/>
      <c r="B2977" s="25"/>
      <c r="C2977" s="25"/>
      <c r="D2977" s="25"/>
      <c r="E2977" s="25"/>
      <c r="F2977" s="25"/>
      <c r="G2977" s="108"/>
      <c r="H2977" s="113"/>
      <c r="I2977" s="113"/>
      <c r="J2977" s="113"/>
      <c r="K2977" s="113"/>
    </row>
    <row r="2978" spans="1:11">
      <c r="A2978" s="23"/>
      <c r="B2978" s="25"/>
      <c r="C2978" s="25"/>
      <c r="D2978" s="25"/>
      <c r="E2978" s="25"/>
      <c r="F2978" s="25"/>
      <c r="G2978" s="108"/>
      <c r="H2978" s="113"/>
      <c r="I2978" s="113"/>
      <c r="J2978" s="113"/>
      <c r="K2978" s="113"/>
    </row>
    <row r="2979" spans="1:11">
      <c r="A2979" s="23"/>
      <c r="B2979" s="25"/>
      <c r="C2979" s="25"/>
      <c r="D2979" s="25"/>
      <c r="E2979" s="25"/>
      <c r="F2979" s="25"/>
      <c r="G2979" s="108"/>
      <c r="H2979" s="113"/>
      <c r="I2979" s="113"/>
      <c r="J2979" s="113"/>
      <c r="K2979" s="113"/>
    </row>
    <row r="2980" spans="1:11">
      <c r="A2980" s="23"/>
      <c r="B2980" s="25"/>
      <c r="C2980" s="25"/>
      <c r="D2980" s="25"/>
      <c r="E2980" s="25"/>
      <c r="F2980" s="25"/>
      <c r="G2980" s="108"/>
      <c r="H2980" s="113"/>
      <c r="I2980" s="113"/>
      <c r="J2980" s="113"/>
      <c r="K2980" s="113"/>
    </row>
    <row r="2981" spans="1:11">
      <c r="A2981" s="23"/>
      <c r="B2981" s="25"/>
      <c r="C2981" s="25"/>
      <c r="D2981" s="25"/>
      <c r="E2981" s="25"/>
      <c r="F2981" s="25"/>
      <c r="G2981" s="108"/>
      <c r="H2981" s="113"/>
      <c r="I2981" s="113"/>
      <c r="J2981" s="113"/>
      <c r="K2981" s="113"/>
    </row>
    <row r="2982" spans="1:11">
      <c r="A2982" s="23"/>
      <c r="B2982" s="25"/>
      <c r="C2982" s="25"/>
      <c r="D2982" s="25"/>
      <c r="E2982" s="25"/>
      <c r="F2982" s="25"/>
      <c r="G2982" s="108"/>
      <c r="H2982" s="113"/>
      <c r="I2982" s="113"/>
      <c r="J2982" s="113"/>
      <c r="K2982" s="113"/>
    </row>
    <row r="2983" spans="1:11">
      <c r="A2983" s="23"/>
      <c r="B2983" s="25"/>
      <c r="C2983" s="25"/>
      <c r="D2983" s="25"/>
      <c r="E2983" s="25"/>
      <c r="F2983" s="25"/>
      <c r="G2983" s="108"/>
      <c r="H2983" s="113"/>
      <c r="I2983" s="113"/>
      <c r="J2983" s="113"/>
      <c r="K2983" s="113"/>
    </row>
    <row r="2984" spans="1:11">
      <c r="A2984" s="23"/>
      <c r="B2984" s="25"/>
      <c r="C2984" s="25"/>
      <c r="D2984" s="25"/>
      <c r="E2984" s="25"/>
      <c r="F2984" s="25"/>
      <c r="G2984" s="108"/>
      <c r="H2984" s="113"/>
      <c r="I2984" s="113"/>
      <c r="J2984" s="113"/>
      <c r="K2984" s="113"/>
    </row>
    <row r="2985" spans="1:11">
      <c r="A2985" s="23"/>
      <c r="B2985" s="25"/>
      <c r="C2985" s="25"/>
      <c r="D2985" s="25"/>
      <c r="E2985" s="25"/>
      <c r="F2985" s="25"/>
      <c r="G2985" s="108"/>
      <c r="H2985" s="113"/>
      <c r="I2985" s="113"/>
      <c r="J2985" s="113"/>
      <c r="K2985" s="113"/>
    </row>
    <row r="2986" spans="1:11">
      <c r="A2986" s="23"/>
      <c r="B2986" s="25"/>
      <c r="C2986" s="25"/>
      <c r="D2986" s="25"/>
      <c r="E2986" s="25"/>
      <c r="F2986" s="25"/>
      <c r="G2986" s="108"/>
      <c r="H2986" s="113"/>
      <c r="I2986" s="113"/>
      <c r="J2986" s="113"/>
      <c r="K2986" s="113"/>
    </row>
    <row r="2987" spans="1:11">
      <c r="A2987" s="23"/>
      <c r="B2987" s="25"/>
      <c r="C2987" s="25"/>
      <c r="D2987" s="25"/>
      <c r="E2987" s="25"/>
      <c r="F2987" s="25"/>
      <c r="G2987" s="108"/>
      <c r="H2987" s="113"/>
      <c r="I2987" s="113"/>
      <c r="J2987" s="113"/>
      <c r="K2987" s="113"/>
    </row>
    <row r="2988" spans="1:11">
      <c r="A2988" s="23"/>
      <c r="B2988" s="25"/>
      <c r="C2988" s="25"/>
      <c r="D2988" s="25"/>
      <c r="E2988" s="25"/>
      <c r="F2988" s="25"/>
      <c r="G2988" s="108"/>
      <c r="H2988" s="113"/>
      <c r="I2988" s="113"/>
      <c r="J2988" s="113"/>
      <c r="K2988" s="113"/>
    </row>
    <row r="2989" spans="1:11">
      <c r="A2989" s="23"/>
      <c r="B2989" s="25"/>
      <c r="C2989" s="25"/>
      <c r="D2989" s="25"/>
      <c r="E2989" s="25"/>
      <c r="F2989" s="25"/>
      <c r="G2989" s="108"/>
      <c r="H2989" s="113"/>
      <c r="I2989" s="113"/>
      <c r="J2989" s="113"/>
      <c r="K2989" s="113"/>
    </row>
    <row r="2990" spans="1:11">
      <c r="A2990" s="23"/>
      <c r="B2990" s="25"/>
      <c r="C2990" s="25"/>
      <c r="D2990" s="25"/>
      <c r="E2990" s="25"/>
      <c r="F2990" s="25"/>
      <c r="G2990" s="108"/>
      <c r="H2990" s="113"/>
      <c r="I2990" s="113"/>
      <c r="J2990" s="113"/>
      <c r="K2990" s="113"/>
    </row>
    <row r="2991" spans="1:11">
      <c r="A2991" s="23"/>
      <c r="B2991" s="25"/>
      <c r="C2991" s="25"/>
      <c r="D2991" s="25"/>
      <c r="E2991" s="25"/>
      <c r="F2991" s="25"/>
      <c r="G2991" s="108"/>
      <c r="H2991" s="113"/>
      <c r="I2991" s="113"/>
      <c r="J2991" s="113"/>
      <c r="K2991" s="113"/>
    </row>
    <row r="2992" spans="1:11">
      <c r="A2992" s="23"/>
      <c r="B2992" s="25"/>
      <c r="C2992" s="25"/>
      <c r="D2992" s="25"/>
      <c r="E2992" s="25"/>
      <c r="F2992" s="25"/>
      <c r="G2992" s="108"/>
      <c r="H2992" s="113"/>
      <c r="I2992" s="113"/>
      <c r="J2992" s="113"/>
      <c r="K2992" s="113"/>
    </row>
    <row r="2993" spans="1:11">
      <c r="A2993" s="23"/>
      <c r="B2993" s="25"/>
      <c r="C2993" s="25"/>
      <c r="D2993" s="25"/>
      <c r="E2993" s="25"/>
      <c r="F2993" s="25"/>
      <c r="G2993" s="108"/>
      <c r="H2993" s="113"/>
      <c r="I2993" s="113"/>
      <c r="J2993" s="113"/>
      <c r="K2993" s="113"/>
    </row>
    <row r="2994" spans="1:11">
      <c r="A2994" s="23"/>
      <c r="B2994" s="25"/>
      <c r="C2994" s="25"/>
      <c r="D2994" s="25"/>
      <c r="E2994" s="25"/>
      <c r="F2994" s="25"/>
      <c r="G2994" s="108"/>
      <c r="H2994" s="113"/>
      <c r="I2994" s="113"/>
      <c r="J2994" s="113"/>
      <c r="K2994" s="113"/>
    </row>
    <row r="2995" spans="1:11">
      <c r="A2995" s="23"/>
      <c r="B2995" s="25"/>
      <c r="C2995" s="25"/>
      <c r="D2995" s="25"/>
      <c r="E2995" s="25"/>
      <c r="F2995" s="25"/>
      <c r="G2995" s="108"/>
      <c r="H2995" s="113"/>
      <c r="I2995" s="113"/>
      <c r="J2995" s="113"/>
      <c r="K2995" s="113"/>
    </row>
    <row r="2996" spans="1:11">
      <c r="A2996" s="23"/>
      <c r="B2996" s="25"/>
      <c r="C2996" s="25"/>
      <c r="D2996" s="25"/>
      <c r="E2996" s="25"/>
      <c r="F2996" s="25"/>
      <c r="G2996" s="108"/>
      <c r="H2996" s="113"/>
      <c r="I2996" s="113"/>
      <c r="J2996" s="113"/>
      <c r="K2996" s="113"/>
    </row>
    <row r="2997" spans="1:11">
      <c r="A2997" s="23"/>
      <c r="B2997" s="25"/>
      <c r="C2997" s="25"/>
      <c r="D2997" s="25"/>
      <c r="E2997" s="25"/>
      <c r="F2997" s="25"/>
      <c r="G2997" s="108"/>
      <c r="H2997" s="113"/>
      <c r="I2997" s="113"/>
      <c r="J2997" s="113"/>
      <c r="K2997" s="113"/>
    </row>
    <row r="2998" spans="1:11">
      <c r="A2998" s="23"/>
      <c r="B2998" s="25"/>
      <c r="C2998" s="25"/>
      <c r="D2998" s="25"/>
      <c r="E2998" s="25"/>
      <c r="F2998" s="25"/>
      <c r="G2998" s="108"/>
      <c r="H2998" s="113"/>
      <c r="I2998" s="113"/>
      <c r="J2998" s="113"/>
      <c r="K2998" s="113"/>
    </row>
    <row r="2999" spans="1:11">
      <c r="A2999" s="23"/>
      <c r="B2999" s="25"/>
      <c r="C2999" s="25"/>
      <c r="D2999" s="25"/>
      <c r="E2999" s="25"/>
      <c r="F2999" s="25"/>
      <c r="G2999" s="108"/>
      <c r="H2999" s="113"/>
      <c r="I2999" s="113"/>
      <c r="J2999" s="113"/>
      <c r="K2999" s="113"/>
    </row>
    <row r="3000" spans="1:11">
      <c r="A3000" s="23"/>
      <c r="B3000" s="25"/>
      <c r="C3000" s="25"/>
      <c r="D3000" s="25"/>
      <c r="E3000" s="25"/>
      <c r="F3000" s="25"/>
      <c r="G3000" s="108"/>
      <c r="H3000" s="113"/>
      <c r="I3000" s="113"/>
      <c r="J3000" s="113"/>
      <c r="K3000" s="113"/>
    </row>
    <row r="3001" spans="1:11">
      <c r="A3001" s="23"/>
      <c r="B3001" s="25"/>
      <c r="C3001" s="25"/>
      <c r="D3001" s="25"/>
      <c r="E3001" s="25"/>
      <c r="F3001" s="25"/>
      <c r="G3001" s="108"/>
      <c r="H3001" s="113"/>
      <c r="I3001" s="113"/>
      <c r="J3001" s="113"/>
      <c r="K3001" s="113"/>
    </row>
    <row r="3002" spans="1:11">
      <c r="A3002" s="23"/>
      <c r="B3002" s="25"/>
      <c r="C3002" s="25"/>
      <c r="D3002" s="25"/>
      <c r="E3002" s="25"/>
      <c r="F3002" s="25"/>
      <c r="G3002" s="108"/>
      <c r="H3002" s="113"/>
      <c r="I3002" s="113"/>
      <c r="J3002" s="113"/>
      <c r="K3002" s="113"/>
    </row>
    <row r="3003" spans="1:11">
      <c r="A3003" s="23"/>
      <c r="B3003" s="25"/>
      <c r="C3003" s="25"/>
      <c r="D3003" s="25"/>
      <c r="E3003" s="25"/>
      <c r="F3003" s="25"/>
      <c r="G3003" s="108"/>
      <c r="H3003" s="113"/>
      <c r="I3003" s="113"/>
      <c r="J3003" s="113"/>
      <c r="K3003" s="113"/>
    </row>
    <row r="3004" spans="1:11">
      <c r="A3004" s="23"/>
      <c r="B3004" s="25"/>
      <c r="C3004" s="25"/>
      <c r="D3004" s="25"/>
      <c r="E3004" s="25"/>
      <c r="F3004" s="25"/>
      <c r="G3004" s="108"/>
      <c r="H3004" s="113"/>
      <c r="I3004" s="113"/>
      <c r="J3004" s="113"/>
      <c r="K3004" s="113"/>
    </row>
    <row r="3005" spans="1:11">
      <c r="A3005" s="23"/>
      <c r="B3005" s="25"/>
      <c r="C3005" s="25"/>
      <c r="D3005" s="25"/>
      <c r="E3005" s="25"/>
      <c r="F3005" s="25"/>
      <c r="G3005" s="108"/>
      <c r="H3005" s="113"/>
      <c r="I3005" s="113"/>
      <c r="J3005" s="113"/>
      <c r="K3005" s="113"/>
    </row>
    <row r="3006" spans="1:11">
      <c r="A3006" s="23"/>
      <c r="B3006" s="25"/>
      <c r="C3006" s="25"/>
      <c r="D3006" s="25"/>
      <c r="E3006" s="25"/>
      <c r="F3006" s="25"/>
      <c r="G3006" s="108"/>
      <c r="H3006" s="113"/>
      <c r="I3006" s="113"/>
      <c r="J3006" s="113"/>
      <c r="K3006" s="113"/>
    </row>
    <row r="3007" spans="1:11">
      <c r="A3007" s="23"/>
      <c r="B3007" s="25"/>
      <c r="C3007" s="25"/>
      <c r="D3007" s="25"/>
      <c r="E3007" s="25"/>
      <c r="F3007" s="25"/>
      <c r="G3007" s="108"/>
      <c r="H3007" s="113"/>
      <c r="I3007" s="113"/>
      <c r="J3007" s="113"/>
      <c r="K3007" s="113"/>
    </row>
    <row r="3008" spans="1:11">
      <c r="A3008" s="23"/>
      <c r="B3008" s="25"/>
      <c r="C3008" s="25"/>
      <c r="D3008" s="25"/>
      <c r="E3008" s="25"/>
      <c r="F3008" s="25"/>
      <c r="G3008" s="108"/>
      <c r="H3008" s="113"/>
      <c r="I3008" s="113"/>
      <c r="J3008" s="113"/>
      <c r="K3008" s="113"/>
    </row>
    <row r="3009" spans="1:11">
      <c r="A3009" s="23"/>
      <c r="B3009" s="25"/>
      <c r="C3009" s="25"/>
      <c r="D3009" s="25"/>
      <c r="E3009" s="25"/>
      <c r="F3009" s="25"/>
      <c r="G3009" s="108"/>
      <c r="H3009" s="113"/>
      <c r="I3009" s="113"/>
      <c r="J3009" s="113"/>
      <c r="K3009" s="113"/>
    </row>
    <row r="3010" spans="1:11">
      <c r="A3010" s="23"/>
      <c r="B3010" s="25"/>
      <c r="C3010" s="25"/>
      <c r="D3010" s="25"/>
      <c r="E3010" s="25"/>
      <c r="F3010" s="25"/>
      <c r="G3010" s="108"/>
      <c r="H3010" s="113"/>
      <c r="I3010" s="113"/>
      <c r="J3010" s="113"/>
      <c r="K3010" s="113"/>
    </row>
    <row r="3011" spans="1:11">
      <c r="A3011" s="23"/>
      <c r="B3011" s="25"/>
      <c r="C3011" s="25"/>
      <c r="D3011" s="25"/>
      <c r="E3011" s="25"/>
      <c r="F3011" s="25"/>
      <c r="G3011" s="108"/>
      <c r="H3011" s="113"/>
      <c r="I3011" s="113"/>
      <c r="J3011" s="113"/>
      <c r="K3011" s="113"/>
    </row>
    <row r="3012" spans="1:11">
      <c r="A3012" s="23"/>
      <c r="B3012" s="25"/>
      <c r="C3012" s="25"/>
      <c r="D3012" s="25"/>
      <c r="E3012" s="25"/>
      <c r="F3012" s="25"/>
      <c r="G3012" s="108"/>
      <c r="H3012" s="113"/>
      <c r="I3012" s="113"/>
      <c r="J3012" s="113"/>
      <c r="K3012" s="113"/>
    </row>
    <row r="3013" spans="1:11">
      <c r="A3013" s="23"/>
      <c r="B3013" s="25"/>
      <c r="C3013" s="25"/>
      <c r="D3013" s="25"/>
      <c r="E3013" s="25"/>
      <c r="F3013" s="25"/>
      <c r="G3013" s="108"/>
      <c r="H3013" s="113"/>
      <c r="I3013" s="113"/>
      <c r="J3013" s="113"/>
      <c r="K3013" s="113"/>
    </row>
    <row r="3014" spans="1:11">
      <c r="A3014" s="23"/>
      <c r="B3014" s="25"/>
      <c r="C3014" s="25"/>
      <c r="D3014" s="25"/>
      <c r="E3014" s="25"/>
      <c r="F3014" s="25"/>
      <c r="G3014" s="108"/>
      <c r="H3014" s="113"/>
      <c r="I3014" s="113"/>
      <c r="J3014" s="113"/>
      <c r="K3014" s="113"/>
    </row>
    <row r="3015" spans="1:11">
      <c r="A3015" s="23"/>
      <c r="B3015" s="25"/>
      <c r="C3015" s="25"/>
      <c r="D3015" s="25"/>
      <c r="E3015" s="25"/>
      <c r="F3015" s="25"/>
      <c r="G3015" s="108"/>
      <c r="H3015" s="113"/>
      <c r="I3015" s="113"/>
      <c r="J3015" s="113"/>
      <c r="K3015" s="113"/>
    </row>
    <row r="3016" spans="1:11">
      <c r="A3016" s="23"/>
      <c r="B3016" s="25"/>
      <c r="C3016" s="25"/>
      <c r="D3016" s="25"/>
      <c r="E3016" s="25"/>
      <c r="F3016" s="25"/>
      <c r="G3016" s="108"/>
      <c r="H3016" s="113"/>
      <c r="I3016" s="113"/>
      <c r="J3016" s="113"/>
      <c r="K3016" s="113"/>
    </row>
    <row r="3017" spans="1:11">
      <c r="A3017" s="23"/>
      <c r="B3017" s="25"/>
      <c r="C3017" s="25"/>
      <c r="D3017" s="25"/>
      <c r="E3017" s="25"/>
      <c r="F3017" s="25"/>
      <c r="G3017" s="108"/>
      <c r="H3017" s="113"/>
      <c r="I3017" s="113"/>
      <c r="J3017" s="113"/>
      <c r="K3017" s="113"/>
    </row>
    <row r="3018" spans="1:11">
      <c r="A3018" s="23"/>
      <c r="B3018" s="25"/>
      <c r="C3018" s="25"/>
      <c r="D3018" s="25"/>
      <c r="E3018" s="25"/>
      <c r="F3018" s="25"/>
      <c r="G3018" s="108"/>
      <c r="H3018" s="113"/>
      <c r="I3018" s="113"/>
      <c r="J3018" s="113"/>
      <c r="K3018" s="113"/>
    </row>
    <row r="3019" spans="1:11">
      <c r="A3019" s="23"/>
      <c r="B3019" s="25"/>
      <c r="C3019" s="25"/>
      <c r="D3019" s="25"/>
      <c r="E3019" s="25"/>
      <c r="F3019" s="25"/>
      <c r="G3019" s="108"/>
      <c r="H3019" s="113"/>
      <c r="I3019" s="113"/>
      <c r="J3019" s="113"/>
      <c r="K3019" s="113"/>
    </row>
    <row r="3020" spans="1:11">
      <c r="A3020" s="23"/>
      <c r="B3020" s="25"/>
      <c r="C3020" s="25"/>
      <c r="D3020" s="25"/>
      <c r="E3020" s="25"/>
      <c r="F3020" s="25"/>
      <c r="G3020" s="108"/>
      <c r="H3020" s="113"/>
      <c r="I3020" s="113"/>
      <c r="J3020" s="113"/>
      <c r="K3020" s="113"/>
    </row>
    <row r="3021" spans="1:11">
      <c r="A3021" s="23"/>
      <c r="B3021" s="25"/>
      <c r="C3021" s="25"/>
      <c r="D3021" s="25"/>
      <c r="E3021" s="25"/>
      <c r="F3021" s="25"/>
      <c r="G3021" s="108"/>
      <c r="H3021" s="113"/>
      <c r="I3021" s="113"/>
      <c r="J3021" s="113"/>
      <c r="K3021" s="113"/>
    </row>
    <row r="3022" spans="1:11">
      <c r="A3022" s="23"/>
      <c r="B3022" s="25"/>
      <c r="C3022" s="25"/>
      <c r="D3022" s="25"/>
      <c r="E3022" s="25"/>
      <c r="F3022" s="25"/>
      <c r="G3022" s="108"/>
      <c r="H3022" s="113"/>
      <c r="I3022" s="113"/>
      <c r="J3022" s="113"/>
      <c r="K3022" s="113"/>
    </row>
    <row r="3023" spans="1:11">
      <c r="A3023" s="23"/>
      <c r="B3023" s="25"/>
      <c r="C3023" s="25"/>
      <c r="D3023" s="25"/>
      <c r="E3023" s="25"/>
      <c r="F3023" s="25"/>
      <c r="G3023" s="108"/>
      <c r="H3023" s="113"/>
      <c r="I3023" s="113"/>
      <c r="J3023" s="113"/>
      <c r="K3023" s="113"/>
    </row>
    <row r="3024" spans="1:11">
      <c r="A3024" s="23"/>
      <c r="B3024" s="25"/>
      <c r="C3024" s="25"/>
      <c r="D3024" s="25"/>
      <c r="E3024" s="25"/>
      <c r="F3024" s="25"/>
      <c r="G3024" s="108"/>
      <c r="H3024" s="113"/>
      <c r="I3024" s="113"/>
      <c r="J3024" s="113"/>
      <c r="K3024" s="113"/>
    </row>
    <row r="3025" spans="1:11">
      <c r="A3025" s="23"/>
      <c r="B3025" s="25"/>
      <c r="C3025" s="25"/>
      <c r="D3025" s="25"/>
      <c r="E3025" s="25"/>
      <c r="F3025" s="25"/>
      <c r="G3025" s="108"/>
      <c r="H3025" s="113"/>
      <c r="I3025" s="113"/>
      <c r="J3025" s="113"/>
      <c r="K3025" s="113"/>
    </row>
    <row r="3026" spans="1:11">
      <c r="A3026" s="23"/>
      <c r="B3026" s="25"/>
      <c r="C3026" s="25"/>
      <c r="D3026" s="25"/>
      <c r="E3026" s="25"/>
      <c r="F3026" s="25"/>
      <c r="G3026" s="108"/>
      <c r="H3026" s="113"/>
      <c r="I3026" s="113"/>
      <c r="J3026" s="113"/>
      <c r="K3026" s="113"/>
    </row>
    <row r="3027" spans="1:11">
      <c r="A3027" s="23"/>
      <c r="B3027" s="25"/>
      <c r="C3027" s="25"/>
      <c r="D3027" s="25"/>
      <c r="E3027" s="25"/>
      <c r="F3027" s="25"/>
      <c r="G3027" s="108"/>
      <c r="H3027" s="113"/>
      <c r="I3027" s="113"/>
      <c r="J3027" s="113"/>
      <c r="K3027" s="113"/>
    </row>
    <row r="3028" spans="1:11">
      <c r="A3028" s="23"/>
      <c r="B3028" s="25"/>
      <c r="C3028" s="25"/>
      <c r="D3028" s="25"/>
      <c r="E3028" s="25"/>
      <c r="F3028" s="25"/>
      <c r="G3028" s="108"/>
      <c r="H3028" s="113"/>
      <c r="I3028" s="113"/>
      <c r="J3028" s="113"/>
      <c r="K3028" s="113"/>
    </row>
    <row r="3029" spans="1:11">
      <c r="A3029" s="23"/>
      <c r="B3029" s="25"/>
      <c r="C3029" s="25"/>
      <c r="D3029" s="25"/>
      <c r="E3029" s="25"/>
      <c r="F3029" s="25"/>
      <c r="G3029" s="108"/>
      <c r="H3029" s="113"/>
      <c r="I3029" s="113"/>
      <c r="J3029" s="113"/>
      <c r="K3029" s="113"/>
    </row>
    <row r="3030" spans="1:11">
      <c r="A3030" s="23"/>
      <c r="B3030" s="25"/>
      <c r="C3030" s="25"/>
      <c r="D3030" s="25"/>
      <c r="E3030" s="25"/>
      <c r="F3030" s="25"/>
      <c r="G3030" s="108"/>
      <c r="H3030" s="113"/>
      <c r="I3030" s="113"/>
      <c r="J3030" s="113"/>
      <c r="K3030" s="113"/>
    </row>
    <row r="3031" spans="1:11">
      <c r="A3031" s="23"/>
      <c r="B3031" s="25"/>
      <c r="C3031" s="25"/>
      <c r="D3031" s="25"/>
      <c r="E3031" s="25"/>
      <c r="F3031" s="25"/>
      <c r="G3031" s="108"/>
      <c r="H3031" s="113"/>
      <c r="I3031" s="113"/>
      <c r="J3031" s="113"/>
      <c r="K3031" s="113"/>
    </row>
    <row r="3032" spans="1:11">
      <c r="A3032" s="23"/>
      <c r="B3032" s="25"/>
      <c r="C3032" s="25"/>
      <c r="D3032" s="25"/>
      <c r="E3032" s="25"/>
      <c r="F3032" s="25"/>
      <c r="G3032" s="108"/>
      <c r="H3032" s="113"/>
      <c r="I3032" s="113"/>
      <c r="J3032" s="113"/>
      <c r="K3032" s="113"/>
    </row>
    <row r="3033" spans="1:11">
      <c r="A3033" s="23"/>
      <c r="B3033" s="25"/>
      <c r="C3033" s="25"/>
      <c r="D3033" s="25"/>
      <c r="E3033" s="25"/>
      <c r="F3033" s="25"/>
      <c r="G3033" s="108"/>
      <c r="H3033" s="113"/>
      <c r="I3033" s="113"/>
      <c r="J3033" s="113"/>
      <c r="K3033" s="113"/>
    </row>
    <row r="3034" spans="1:11">
      <c r="A3034" s="23"/>
      <c r="B3034" s="25"/>
      <c r="C3034" s="25"/>
      <c r="D3034" s="25"/>
      <c r="E3034" s="25"/>
      <c r="F3034" s="25"/>
      <c r="G3034" s="108"/>
      <c r="H3034" s="113"/>
      <c r="I3034" s="113"/>
      <c r="J3034" s="113"/>
      <c r="K3034" s="113"/>
    </row>
    <row r="3035" spans="1:11">
      <c r="A3035" s="23"/>
      <c r="B3035" s="25"/>
      <c r="C3035" s="25"/>
      <c r="D3035" s="25"/>
      <c r="E3035" s="25"/>
      <c r="F3035" s="25"/>
      <c r="G3035" s="108"/>
      <c r="H3035" s="113"/>
      <c r="I3035" s="113"/>
      <c r="J3035" s="113"/>
      <c r="K3035" s="113"/>
    </row>
    <row r="3036" spans="1:11">
      <c r="A3036" s="23"/>
      <c r="B3036" s="25"/>
      <c r="C3036" s="25"/>
      <c r="D3036" s="25"/>
      <c r="E3036" s="25"/>
      <c r="F3036" s="25"/>
      <c r="G3036" s="108"/>
      <c r="H3036" s="113"/>
      <c r="I3036" s="113"/>
      <c r="J3036" s="113"/>
      <c r="K3036" s="113"/>
    </row>
    <row r="3037" spans="1:11">
      <c r="A3037" s="23"/>
      <c r="B3037" s="25"/>
      <c r="C3037" s="25"/>
      <c r="D3037" s="25"/>
      <c r="E3037" s="25"/>
      <c r="F3037" s="25"/>
      <c r="G3037" s="108"/>
      <c r="H3037" s="113"/>
      <c r="I3037" s="113"/>
      <c r="J3037" s="113"/>
      <c r="K3037" s="113"/>
    </row>
    <row r="3038" spans="1:11">
      <c r="A3038" s="23"/>
      <c r="B3038" s="25"/>
      <c r="C3038" s="25"/>
      <c r="D3038" s="25"/>
      <c r="E3038" s="25"/>
      <c r="F3038" s="25"/>
      <c r="G3038" s="108"/>
      <c r="H3038" s="113"/>
      <c r="I3038" s="113"/>
      <c r="J3038" s="113"/>
      <c r="K3038" s="113"/>
    </row>
    <row r="3039" spans="1:11">
      <c r="A3039" s="23"/>
      <c r="B3039" s="25"/>
      <c r="C3039" s="25"/>
      <c r="D3039" s="25"/>
      <c r="E3039" s="25"/>
      <c r="F3039" s="25"/>
      <c r="G3039" s="108"/>
      <c r="H3039" s="113"/>
      <c r="I3039" s="113"/>
      <c r="J3039" s="113"/>
      <c r="K3039" s="113"/>
    </row>
    <row r="3040" spans="1:11">
      <c r="A3040" s="23"/>
      <c r="B3040" s="25"/>
      <c r="C3040" s="25"/>
      <c r="D3040" s="25"/>
      <c r="E3040" s="25"/>
      <c r="F3040" s="25"/>
      <c r="G3040" s="108"/>
      <c r="H3040" s="113"/>
      <c r="I3040" s="113"/>
      <c r="J3040" s="113"/>
      <c r="K3040" s="113"/>
    </row>
    <row r="3041" spans="1:11">
      <c r="A3041" s="23"/>
      <c r="B3041" s="25"/>
      <c r="C3041" s="25"/>
      <c r="D3041" s="25"/>
      <c r="E3041" s="25"/>
      <c r="F3041" s="25"/>
      <c r="G3041" s="108"/>
      <c r="H3041" s="113"/>
      <c r="I3041" s="113"/>
      <c r="J3041" s="113"/>
      <c r="K3041" s="113"/>
    </row>
    <row r="3042" spans="1:11">
      <c r="A3042" s="23"/>
      <c r="B3042" s="25"/>
      <c r="C3042" s="25"/>
      <c r="D3042" s="25"/>
      <c r="E3042" s="25"/>
      <c r="F3042" s="25"/>
      <c r="G3042" s="108"/>
      <c r="H3042" s="113"/>
      <c r="I3042" s="113"/>
      <c r="J3042" s="113"/>
      <c r="K3042" s="113"/>
    </row>
    <row r="3043" spans="1:11">
      <c r="A3043" s="23"/>
      <c r="B3043" s="25"/>
      <c r="C3043" s="25"/>
      <c r="D3043" s="25"/>
      <c r="E3043" s="25"/>
      <c r="F3043" s="25"/>
      <c r="G3043" s="108"/>
      <c r="H3043" s="113"/>
      <c r="I3043" s="113"/>
      <c r="J3043" s="113"/>
      <c r="K3043" s="113"/>
    </row>
    <row r="3044" spans="1:11">
      <c r="A3044" s="23"/>
      <c r="B3044" s="25"/>
      <c r="C3044" s="25"/>
      <c r="D3044" s="25"/>
      <c r="E3044" s="25"/>
      <c r="F3044" s="25"/>
      <c r="G3044" s="108"/>
      <c r="H3044" s="113"/>
      <c r="I3044" s="113"/>
      <c r="J3044" s="113"/>
      <c r="K3044" s="113"/>
    </row>
    <row r="3045" spans="1:11">
      <c r="A3045" s="23"/>
      <c r="B3045" s="25"/>
      <c r="C3045" s="25"/>
      <c r="D3045" s="25"/>
      <c r="E3045" s="25"/>
      <c r="F3045" s="25"/>
      <c r="G3045" s="108"/>
      <c r="H3045" s="113"/>
      <c r="I3045" s="113"/>
      <c r="J3045" s="113"/>
      <c r="K3045" s="113"/>
    </row>
    <row r="3046" spans="1:11">
      <c r="A3046" s="23"/>
      <c r="B3046" s="25"/>
      <c r="C3046" s="25"/>
      <c r="D3046" s="25"/>
      <c r="E3046" s="25"/>
      <c r="F3046" s="25"/>
      <c r="G3046" s="108"/>
      <c r="H3046" s="113"/>
      <c r="I3046" s="113"/>
      <c r="J3046" s="113"/>
      <c r="K3046" s="113"/>
    </row>
    <row r="3047" spans="1:11">
      <c r="A3047" s="23"/>
      <c r="B3047" s="25"/>
      <c r="C3047" s="25"/>
      <c r="D3047" s="25"/>
      <c r="E3047" s="25"/>
      <c r="F3047" s="25"/>
      <c r="G3047" s="108"/>
      <c r="H3047" s="113"/>
      <c r="I3047" s="113"/>
      <c r="J3047" s="113"/>
      <c r="K3047" s="113"/>
    </row>
    <row r="3048" spans="1:11">
      <c r="A3048" s="23"/>
      <c r="B3048" s="25"/>
      <c r="C3048" s="25"/>
      <c r="D3048" s="25"/>
      <c r="E3048" s="25"/>
      <c r="F3048" s="25"/>
      <c r="G3048" s="108"/>
      <c r="H3048" s="113"/>
      <c r="I3048" s="113"/>
      <c r="J3048" s="113"/>
      <c r="K3048" s="113"/>
    </row>
    <row r="3049" spans="1:11">
      <c r="A3049" s="23"/>
      <c r="B3049" s="25"/>
      <c r="C3049" s="25"/>
      <c r="D3049" s="25"/>
      <c r="E3049" s="25"/>
      <c r="F3049" s="25"/>
      <c r="G3049" s="108"/>
      <c r="H3049" s="113"/>
      <c r="I3049" s="113"/>
      <c r="J3049" s="113"/>
      <c r="K3049" s="113"/>
    </row>
    <row r="3050" spans="1:11">
      <c r="A3050" s="23"/>
      <c r="B3050" s="25"/>
      <c r="C3050" s="25"/>
      <c r="D3050" s="25"/>
      <c r="E3050" s="25"/>
      <c r="F3050" s="25"/>
      <c r="G3050" s="108"/>
      <c r="H3050" s="113"/>
      <c r="I3050" s="113"/>
      <c r="J3050" s="113"/>
      <c r="K3050" s="113"/>
    </row>
    <row r="3051" spans="1:11">
      <c r="A3051" s="23"/>
      <c r="B3051" s="25"/>
      <c r="C3051" s="25"/>
      <c r="D3051" s="25"/>
      <c r="E3051" s="25"/>
      <c r="F3051" s="25"/>
      <c r="G3051" s="108"/>
      <c r="H3051" s="113"/>
      <c r="I3051" s="113"/>
      <c r="J3051" s="113"/>
      <c r="K3051" s="113"/>
    </row>
    <row r="3052" spans="1:11">
      <c r="A3052" s="23"/>
      <c r="B3052" s="25"/>
      <c r="C3052" s="25"/>
      <c r="D3052" s="25"/>
      <c r="E3052" s="25"/>
      <c r="F3052" s="25"/>
      <c r="G3052" s="108"/>
      <c r="H3052" s="113"/>
      <c r="I3052" s="113"/>
      <c r="J3052" s="113"/>
      <c r="K3052" s="113"/>
    </row>
    <row r="3053" spans="1:11">
      <c r="A3053" s="23"/>
      <c r="B3053" s="25"/>
      <c r="C3053" s="25"/>
      <c r="D3053" s="25"/>
      <c r="E3053" s="25"/>
      <c r="F3053" s="25"/>
      <c r="G3053" s="108"/>
      <c r="H3053" s="113"/>
      <c r="I3053" s="113"/>
      <c r="J3053" s="113"/>
      <c r="K3053" s="113"/>
    </row>
    <row r="3054" spans="1:11">
      <c r="A3054" s="23"/>
      <c r="B3054" s="25"/>
      <c r="C3054" s="25"/>
      <c r="D3054" s="25"/>
      <c r="E3054" s="25"/>
      <c r="F3054" s="25"/>
      <c r="G3054" s="108"/>
      <c r="H3054" s="113"/>
      <c r="I3054" s="113"/>
      <c r="J3054" s="113"/>
      <c r="K3054" s="113"/>
    </row>
    <row r="3055" spans="1:11">
      <c r="A3055" s="23"/>
      <c r="B3055" s="25"/>
      <c r="C3055" s="25"/>
      <c r="D3055" s="25"/>
      <c r="E3055" s="25"/>
      <c r="F3055" s="25"/>
      <c r="G3055" s="108"/>
      <c r="H3055" s="113"/>
      <c r="I3055" s="113"/>
      <c r="J3055" s="113"/>
      <c r="K3055" s="113"/>
    </row>
    <row r="3056" spans="1:11">
      <c r="A3056" s="23"/>
      <c r="B3056" s="25"/>
      <c r="C3056" s="25"/>
      <c r="D3056" s="25"/>
      <c r="E3056" s="25"/>
      <c r="F3056" s="25"/>
      <c r="G3056" s="108"/>
      <c r="H3056" s="113"/>
      <c r="I3056" s="113"/>
      <c r="J3056" s="113"/>
      <c r="K3056" s="113"/>
    </row>
    <row r="3057" spans="1:11">
      <c r="A3057" s="23"/>
      <c r="B3057" s="25"/>
      <c r="C3057" s="25"/>
      <c r="D3057" s="25"/>
      <c r="E3057" s="25"/>
      <c r="F3057" s="25"/>
      <c r="G3057" s="108"/>
      <c r="H3057" s="113"/>
      <c r="I3057" s="113"/>
      <c r="J3057" s="113"/>
      <c r="K3057" s="113"/>
    </row>
    <row r="3058" spans="1:11">
      <c r="A3058" s="23"/>
      <c r="B3058" s="25"/>
      <c r="C3058" s="25"/>
      <c r="D3058" s="25"/>
      <c r="E3058" s="25"/>
      <c r="F3058" s="25"/>
      <c r="G3058" s="108"/>
      <c r="H3058" s="113"/>
      <c r="I3058" s="113"/>
      <c r="J3058" s="113"/>
      <c r="K3058" s="113"/>
    </row>
    <row r="3059" spans="1:11">
      <c r="A3059" s="23"/>
      <c r="B3059" s="25"/>
      <c r="C3059" s="25"/>
      <c r="D3059" s="25"/>
      <c r="E3059" s="25"/>
      <c r="F3059" s="25"/>
      <c r="G3059" s="108"/>
      <c r="H3059" s="113"/>
      <c r="I3059" s="113"/>
      <c r="J3059" s="113"/>
      <c r="K3059" s="113"/>
    </row>
    <row r="3060" spans="1:11">
      <c r="A3060" s="23"/>
      <c r="B3060" s="25"/>
      <c r="C3060" s="25"/>
      <c r="D3060" s="25"/>
      <c r="E3060" s="25"/>
      <c r="F3060" s="25"/>
      <c r="G3060" s="108"/>
      <c r="H3060" s="113"/>
      <c r="I3060" s="113"/>
      <c r="J3060" s="113"/>
      <c r="K3060" s="113"/>
    </row>
    <row r="3061" spans="1:11">
      <c r="A3061" s="23"/>
      <c r="B3061" s="25"/>
      <c r="C3061" s="25"/>
      <c r="D3061" s="25"/>
      <c r="E3061" s="25"/>
      <c r="F3061" s="25"/>
      <c r="G3061" s="108"/>
      <c r="H3061" s="113"/>
      <c r="I3061" s="113"/>
      <c r="J3061" s="113"/>
      <c r="K3061" s="113"/>
    </row>
    <row r="3062" spans="1:11">
      <c r="A3062" s="23"/>
      <c r="B3062" s="25"/>
      <c r="C3062" s="25"/>
      <c r="D3062" s="25"/>
      <c r="E3062" s="25"/>
      <c r="F3062" s="25"/>
      <c r="G3062" s="108"/>
      <c r="H3062" s="113"/>
      <c r="I3062" s="113"/>
      <c r="J3062" s="113"/>
      <c r="K3062" s="113"/>
    </row>
    <row r="3063" spans="1:11">
      <c r="A3063" s="23"/>
      <c r="B3063" s="25"/>
      <c r="C3063" s="25"/>
      <c r="D3063" s="25"/>
      <c r="E3063" s="25"/>
      <c r="F3063" s="25"/>
      <c r="G3063" s="108"/>
      <c r="H3063" s="113"/>
      <c r="I3063" s="113"/>
      <c r="J3063" s="113"/>
      <c r="K3063" s="113"/>
    </row>
    <row r="3064" spans="1:11">
      <c r="A3064" s="23"/>
      <c r="B3064" s="25"/>
      <c r="C3064" s="25"/>
      <c r="D3064" s="25"/>
      <c r="E3064" s="25"/>
      <c r="F3064" s="25"/>
      <c r="G3064" s="108"/>
      <c r="H3064" s="113"/>
      <c r="I3064" s="113"/>
      <c r="J3064" s="113"/>
      <c r="K3064" s="113"/>
    </row>
    <row r="3065" spans="1:11">
      <c r="A3065" s="23"/>
      <c r="B3065" s="25"/>
      <c r="C3065" s="25"/>
      <c r="D3065" s="25"/>
      <c r="E3065" s="25"/>
      <c r="F3065" s="25"/>
      <c r="G3065" s="108"/>
      <c r="H3065" s="113"/>
      <c r="I3065" s="113"/>
      <c r="J3065" s="113"/>
      <c r="K3065" s="113"/>
    </row>
    <row r="3066" spans="1:11">
      <c r="A3066" s="23"/>
      <c r="B3066" s="25"/>
      <c r="C3066" s="25"/>
      <c r="D3066" s="25"/>
      <c r="E3066" s="25"/>
      <c r="F3066" s="25"/>
      <c r="G3066" s="108"/>
      <c r="H3066" s="113"/>
      <c r="I3066" s="113"/>
      <c r="J3066" s="113"/>
      <c r="K3066" s="113"/>
    </row>
    <row r="3067" spans="1:11">
      <c r="A3067" s="23"/>
      <c r="B3067" s="25"/>
      <c r="C3067" s="25"/>
      <c r="D3067" s="25"/>
      <c r="E3067" s="25"/>
      <c r="F3067" s="25"/>
      <c r="G3067" s="108"/>
      <c r="H3067" s="113"/>
      <c r="I3067" s="113"/>
      <c r="J3067" s="113"/>
      <c r="K3067" s="113"/>
    </row>
    <row r="3068" spans="1:11">
      <c r="A3068" s="23"/>
      <c r="B3068" s="25"/>
      <c r="C3068" s="25"/>
      <c r="D3068" s="25"/>
      <c r="E3068" s="25"/>
      <c r="F3068" s="25"/>
      <c r="G3068" s="108"/>
      <c r="H3068" s="113"/>
      <c r="I3068" s="113"/>
      <c r="J3068" s="113"/>
      <c r="K3068" s="113"/>
    </row>
    <row r="3069" spans="1:11">
      <c r="A3069" s="23"/>
      <c r="B3069" s="25"/>
      <c r="C3069" s="25"/>
      <c r="D3069" s="25"/>
      <c r="E3069" s="25"/>
      <c r="F3069" s="25"/>
      <c r="G3069" s="108"/>
      <c r="H3069" s="113"/>
      <c r="I3069" s="113"/>
      <c r="J3069" s="113"/>
      <c r="K3069" s="113"/>
    </row>
    <row r="3070" spans="1:11">
      <c r="A3070" s="23"/>
      <c r="B3070" s="25"/>
      <c r="C3070" s="25"/>
      <c r="D3070" s="25"/>
      <c r="E3070" s="25"/>
      <c r="F3070" s="25"/>
      <c r="G3070" s="108"/>
      <c r="H3070" s="113"/>
      <c r="I3070" s="113"/>
      <c r="J3070" s="113"/>
      <c r="K3070" s="113"/>
    </row>
    <row r="3071" spans="1:11">
      <c r="A3071" s="23"/>
      <c r="B3071" s="25"/>
      <c r="C3071" s="25"/>
      <c r="D3071" s="25"/>
      <c r="E3071" s="25"/>
      <c r="F3071" s="25"/>
      <c r="G3071" s="108"/>
      <c r="H3071" s="113"/>
      <c r="I3071" s="113"/>
      <c r="J3071" s="113"/>
      <c r="K3071" s="113"/>
    </row>
    <row r="3072" spans="1:11">
      <c r="A3072" s="23"/>
      <c r="B3072" s="25"/>
      <c r="C3072" s="25"/>
      <c r="D3072" s="25"/>
      <c r="E3072" s="25"/>
      <c r="F3072" s="25"/>
      <c r="G3072" s="108"/>
      <c r="H3072" s="113"/>
      <c r="I3072" s="113"/>
      <c r="J3072" s="113"/>
      <c r="K3072" s="113"/>
    </row>
    <row r="3073" spans="1:11">
      <c r="A3073" s="23"/>
      <c r="B3073" s="25"/>
      <c r="C3073" s="25"/>
      <c r="D3073" s="25"/>
      <c r="E3073" s="25"/>
      <c r="F3073" s="25"/>
      <c r="G3073" s="108"/>
      <c r="H3073" s="113"/>
      <c r="I3073" s="113"/>
      <c r="J3073" s="113"/>
      <c r="K3073" s="113"/>
    </row>
    <row r="3074" spans="1:11">
      <c r="A3074" s="23"/>
      <c r="B3074" s="25"/>
      <c r="C3074" s="25"/>
      <c r="D3074" s="25"/>
      <c r="E3074" s="25"/>
      <c r="F3074" s="25"/>
      <c r="G3074" s="108"/>
      <c r="H3074" s="113"/>
      <c r="I3074" s="113"/>
      <c r="J3074" s="113"/>
      <c r="K3074" s="113"/>
    </row>
    <row r="3075" spans="1:11">
      <c r="A3075" s="23"/>
      <c r="B3075" s="25"/>
      <c r="C3075" s="25"/>
      <c r="D3075" s="25"/>
      <c r="E3075" s="25"/>
      <c r="F3075" s="25"/>
      <c r="G3075" s="108"/>
      <c r="H3075" s="113"/>
      <c r="I3075" s="113"/>
      <c r="J3075" s="113"/>
      <c r="K3075" s="113"/>
    </row>
    <row r="3076" spans="1:11">
      <c r="A3076" s="23"/>
      <c r="B3076" s="25"/>
      <c r="C3076" s="25"/>
      <c r="D3076" s="25"/>
      <c r="E3076" s="25"/>
      <c r="F3076" s="25"/>
      <c r="G3076" s="108"/>
      <c r="H3076" s="113"/>
      <c r="I3076" s="113"/>
      <c r="J3076" s="113"/>
      <c r="K3076" s="113"/>
    </row>
    <row r="3077" spans="1:11">
      <c r="A3077" s="23"/>
      <c r="B3077" s="25"/>
      <c r="C3077" s="25"/>
      <c r="D3077" s="25"/>
      <c r="E3077" s="25"/>
      <c r="F3077" s="25"/>
      <c r="G3077" s="108"/>
      <c r="H3077" s="113"/>
      <c r="I3077" s="113"/>
      <c r="J3077" s="113"/>
      <c r="K3077" s="113"/>
    </row>
    <row r="3078" spans="1:11">
      <c r="A3078" s="23"/>
      <c r="B3078" s="25"/>
      <c r="C3078" s="25"/>
      <c r="D3078" s="25"/>
      <c r="E3078" s="25"/>
      <c r="F3078" s="25"/>
      <c r="G3078" s="108"/>
      <c r="H3078" s="113"/>
      <c r="I3078" s="113"/>
      <c r="J3078" s="113"/>
      <c r="K3078" s="113"/>
    </row>
    <row r="3079" spans="1:11">
      <c r="A3079" s="23"/>
      <c r="B3079" s="25"/>
      <c r="C3079" s="25"/>
      <c r="D3079" s="25"/>
      <c r="E3079" s="25"/>
      <c r="F3079" s="25"/>
      <c r="G3079" s="108"/>
      <c r="H3079" s="113"/>
      <c r="I3079" s="113"/>
      <c r="J3079" s="113"/>
      <c r="K3079" s="113"/>
    </row>
    <row r="3080" spans="1:11">
      <c r="A3080" s="23"/>
      <c r="B3080" s="25"/>
      <c r="C3080" s="25"/>
      <c r="D3080" s="25"/>
      <c r="E3080" s="25"/>
      <c r="F3080" s="25"/>
      <c r="G3080" s="108"/>
      <c r="H3080" s="113"/>
      <c r="I3080" s="113"/>
      <c r="J3080" s="113"/>
      <c r="K3080" s="113"/>
    </row>
    <row r="3081" spans="1:11">
      <c r="A3081" s="23"/>
      <c r="B3081" s="25"/>
      <c r="C3081" s="25"/>
      <c r="D3081" s="25"/>
      <c r="E3081" s="25"/>
      <c r="F3081" s="25"/>
      <c r="G3081" s="108"/>
      <c r="H3081" s="113"/>
      <c r="I3081" s="113"/>
      <c r="J3081" s="113"/>
      <c r="K3081" s="113"/>
    </row>
    <row r="3082" spans="1:11">
      <c r="A3082" s="23"/>
      <c r="B3082" s="25"/>
      <c r="C3082" s="25"/>
      <c r="D3082" s="25"/>
      <c r="E3082" s="25"/>
      <c r="F3082" s="25"/>
      <c r="G3082" s="108"/>
      <c r="H3082" s="113"/>
      <c r="I3082" s="113"/>
      <c r="J3082" s="113"/>
      <c r="K3082" s="113"/>
    </row>
    <row r="3083" spans="1:11">
      <c r="A3083" s="23"/>
      <c r="B3083" s="25"/>
      <c r="C3083" s="25"/>
      <c r="D3083" s="25"/>
      <c r="E3083" s="25"/>
      <c r="F3083" s="25"/>
      <c r="G3083" s="108"/>
      <c r="H3083" s="113"/>
      <c r="I3083" s="113"/>
      <c r="J3083" s="113"/>
      <c r="K3083" s="113"/>
    </row>
    <row r="3084" spans="1:11">
      <c r="A3084" s="23"/>
      <c r="B3084" s="25"/>
      <c r="C3084" s="25"/>
      <c r="D3084" s="25"/>
      <c r="E3084" s="25"/>
      <c r="F3084" s="25"/>
      <c r="G3084" s="108"/>
      <c r="H3084" s="113"/>
      <c r="I3084" s="113"/>
      <c r="J3084" s="113"/>
      <c r="K3084" s="113"/>
    </row>
    <row r="3085" spans="1:11">
      <c r="A3085" s="23"/>
      <c r="B3085" s="25"/>
      <c r="C3085" s="25"/>
      <c r="D3085" s="25"/>
      <c r="E3085" s="25"/>
      <c r="F3085" s="25"/>
      <c r="G3085" s="108"/>
      <c r="H3085" s="113"/>
      <c r="I3085" s="113"/>
      <c r="J3085" s="113"/>
      <c r="K3085" s="113"/>
    </row>
    <row r="3086" spans="1:11">
      <c r="A3086" s="23"/>
      <c r="B3086" s="25"/>
      <c r="C3086" s="25"/>
      <c r="D3086" s="25"/>
      <c r="E3086" s="25"/>
      <c r="F3086" s="25"/>
      <c r="G3086" s="108"/>
      <c r="H3086" s="113"/>
      <c r="I3086" s="113"/>
      <c r="J3086" s="113"/>
      <c r="K3086" s="113"/>
    </row>
    <row r="3087" spans="1:11">
      <c r="A3087" s="23"/>
      <c r="B3087" s="25"/>
      <c r="C3087" s="25"/>
      <c r="D3087" s="25"/>
      <c r="E3087" s="25"/>
      <c r="F3087" s="25"/>
      <c r="G3087" s="108"/>
      <c r="H3087" s="113"/>
      <c r="I3087" s="113"/>
      <c r="J3087" s="113"/>
      <c r="K3087" s="113"/>
    </row>
    <row r="3088" spans="1:11">
      <c r="A3088" s="23"/>
      <c r="B3088" s="25"/>
      <c r="C3088" s="25"/>
      <c r="D3088" s="25"/>
      <c r="E3088" s="25"/>
      <c r="F3088" s="25"/>
      <c r="G3088" s="108"/>
      <c r="H3088" s="113"/>
      <c r="I3088" s="113"/>
      <c r="J3088" s="113"/>
      <c r="K3088" s="113"/>
    </row>
    <row r="3089" spans="1:11">
      <c r="A3089" s="23"/>
      <c r="B3089" s="25"/>
      <c r="C3089" s="25"/>
      <c r="D3089" s="25"/>
      <c r="E3089" s="25"/>
      <c r="F3089" s="25"/>
      <c r="G3089" s="108"/>
      <c r="H3089" s="113"/>
      <c r="I3089" s="113"/>
      <c r="J3089" s="113"/>
      <c r="K3089" s="113"/>
    </row>
    <row r="3090" spans="1:11">
      <c r="A3090" s="23"/>
      <c r="B3090" s="25"/>
      <c r="C3090" s="25"/>
      <c r="D3090" s="25"/>
      <c r="E3090" s="25"/>
      <c r="F3090" s="25"/>
      <c r="G3090" s="108"/>
      <c r="H3090" s="113"/>
      <c r="I3090" s="113"/>
      <c r="J3090" s="113"/>
      <c r="K3090" s="113"/>
    </row>
    <row r="3091" spans="1:11">
      <c r="A3091" s="23"/>
      <c r="B3091" s="25"/>
      <c r="C3091" s="25"/>
      <c r="D3091" s="25"/>
      <c r="E3091" s="25"/>
      <c r="F3091" s="25"/>
      <c r="G3091" s="108"/>
      <c r="H3091" s="113"/>
      <c r="I3091" s="113"/>
      <c r="J3091" s="113"/>
      <c r="K3091" s="113"/>
    </row>
    <row r="3092" spans="1:11">
      <c r="A3092" s="23"/>
      <c r="B3092" s="25"/>
      <c r="C3092" s="25"/>
      <c r="D3092" s="25"/>
      <c r="E3092" s="25"/>
      <c r="F3092" s="25"/>
      <c r="G3092" s="108"/>
      <c r="H3092" s="113"/>
      <c r="I3092" s="113"/>
      <c r="J3092" s="113"/>
      <c r="K3092" s="113"/>
    </row>
    <row r="3093" spans="1:11">
      <c r="A3093" s="23"/>
      <c r="B3093" s="25"/>
      <c r="C3093" s="25"/>
      <c r="D3093" s="25"/>
      <c r="E3093" s="25"/>
      <c r="F3093" s="25"/>
      <c r="G3093" s="108"/>
      <c r="H3093" s="113"/>
      <c r="I3093" s="113"/>
      <c r="J3093" s="113"/>
      <c r="K3093" s="113"/>
    </row>
    <row r="3094" spans="1:11">
      <c r="A3094" s="23"/>
      <c r="B3094" s="25"/>
      <c r="C3094" s="25"/>
      <c r="D3094" s="25"/>
      <c r="E3094" s="25"/>
      <c r="F3094" s="25"/>
      <c r="G3094" s="108"/>
      <c r="H3094" s="113"/>
      <c r="I3094" s="113"/>
      <c r="J3094" s="113"/>
      <c r="K3094" s="113"/>
    </row>
    <row r="3095" spans="1:11">
      <c r="A3095" s="23"/>
      <c r="B3095" s="25"/>
      <c r="C3095" s="25"/>
      <c r="D3095" s="25"/>
      <c r="E3095" s="25"/>
      <c r="F3095" s="25"/>
      <c r="G3095" s="108"/>
      <c r="H3095" s="113"/>
      <c r="I3095" s="113"/>
      <c r="J3095" s="113"/>
      <c r="K3095" s="113"/>
    </row>
    <row r="3096" spans="1:11">
      <c r="A3096" s="23"/>
      <c r="B3096" s="25"/>
      <c r="C3096" s="25"/>
      <c r="D3096" s="25"/>
      <c r="E3096" s="25"/>
      <c r="F3096" s="25"/>
      <c r="G3096" s="108"/>
      <c r="H3096" s="113"/>
      <c r="I3096" s="113"/>
      <c r="J3096" s="113"/>
      <c r="K3096" s="113"/>
    </row>
    <row r="3097" spans="1:11">
      <c r="A3097" s="23"/>
      <c r="B3097" s="25"/>
      <c r="C3097" s="25"/>
      <c r="D3097" s="25"/>
      <c r="E3097" s="25"/>
      <c r="F3097" s="25"/>
      <c r="G3097" s="108"/>
      <c r="H3097" s="113"/>
      <c r="I3097" s="113"/>
      <c r="J3097" s="113"/>
      <c r="K3097" s="113"/>
    </row>
    <row r="3098" spans="1:11">
      <c r="A3098" s="23"/>
      <c r="B3098" s="25"/>
      <c r="C3098" s="25"/>
      <c r="D3098" s="25"/>
      <c r="E3098" s="25"/>
      <c r="F3098" s="25"/>
      <c r="G3098" s="108"/>
      <c r="H3098" s="113"/>
      <c r="I3098" s="113"/>
      <c r="J3098" s="113"/>
      <c r="K3098" s="113"/>
    </row>
    <row r="3099" spans="1:11">
      <c r="A3099" s="23"/>
      <c r="B3099" s="25"/>
      <c r="C3099" s="25"/>
      <c r="D3099" s="25"/>
      <c r="E3099" s="25"/>
      <c r="F3099" s="25"/>
      <c r="G3099" s="108"/>
      <c r="H3099" s="113"/>
      <c r="I3099" s="113"/>
      <c r="J3099" s="113"/>
      <c r="K3099" s="113"/>
    </row>
    <row r="3100" spans="1:11">
      <c r="A3100" s="23"/>
      <c r="B3100" s="25"/>
      <c r="C3100" s="25"/>
      <c r="D3100" s="25"/>
      <c r="E3100" s="25"/>
      <c r="F3100" s="25"/>
      <c r="G3100" s="108"/>
      <c r="H3100" s="113"/>
      <c r="I3100" s="113"/>
      <c r="J3100" s="113"/>
      <c r="K3100" s="113"/>
    </row>
    <row r="3101" spans="1:11">
      <c r="A3101" s="23"/>
      <c r="B3101" s="25"/>
      <c r="C3101" s="25"/>
      <c r="D3101" s="25"/>
      <c r="E3101" s="25"/>
      <c r="F3101" s="25"/>
      <c r="G3101" s="108"/>
      <c r="H3101" s="113"/>
      <c r="I3101" s="113"/>
      <c r="J3101" s="113"/>
      <c r="K3101" s="113"/>
    </row>
    <row r="3102" spans="1:11">
      <c r="A3102" s="23"/>
      <c r="B3102" s="25"/>
      <c r="C3102" s="25"/>
      <c r="D3102" s="25"/>
      <c r="E3102" s="25"/>
      <c r="F3102" s="25"/>
      <c r="G3102" s="108"/>
      <c r="H3102" s="113"/>
      <c r="I3102" s="113"/>
      <c r="J3102" s="113"/>
      <c r="K3102" s="113"/>
    </row>
    <row r="3103" spans="1:11">
      <c r="A3103" s="23"/>
      <c r="B3103" s="25"/>
      <c r="C3103" s="25"/>
      <c r="D3103" s="25"/>
      <c r="E3103" s="25"/>
      <c r="F3103" s="25"/>
      <c r="G3103" s="108"/>
      <c r="H3103" s="113"/>
      <c r="I3103" s="113"/>
      <c r="J3103" s="113"/>
      <c r="K3103" s="113"/>
    </row>
    <row r="3104" spans="1:11">
      <c r="A3104" s="23"/>
      <c r="B3104" s="25"/>
      <c r="C3104" s="25"/>
      <c r="D3104" s="25"/>
      <c r="E3104" s="25"/>
      <c r="F3104" s="25"/>
      <c r="G3104" s="108"/>
      <c r="H3104" s="113"/>
      <c r="I3104" s="113"/>
      <c r="J3104" s="113"/>
      <c r="K3104" s="113"/>
    </row>
    <row r="3105" spans="1:11">
      <c r="A3105" s="23"/>
      <c r="B3105" s="25"/>
      <c r="C3105" s="25"/>
      <c r="D3105" s="25"/>
      <c r="E3105" s="25"/>
      <c r="F3105" s="25"/>
      <c r="G3105" s="108"/>
      <c r="H3105" s="113"/>
      <c r="I3105" s="113"/>
      <c r="J3105" s="113"/>
      <c r="K3105" s="113"/>
    </row>
    <row r="3106" spans="1:11">
      <c r="A3106" s="23"/>
      <c r="B3106" s="25"/>
      <c r="C3106" s="25"/>
      <c r="D3106" s="25"/>
      <c r="E3106" s="25"/>
      <c r="F3106" s="25"/>
      <c r="G3106" s="108"/>
      <c r="H3106" s="113"/>
      <c r="I3106" s="113"/>
      <c r="J3106" s="113"/>
      <c r="K3106" s="113"/>
    </row>
    <row r="3107" spans="1:11">
      <c r="A3107" s="23"/>
      <c r="B3107" s="25"/>
      <c r="C3107" s="25"/>
      <c r="D3107" s="25"/>
      <c r="E3107" s="25"/>
      <c r="F3107" s="25"/>
      <c r="G3107" s="108"/>
      <c r="H3107" s="113"/>
      <c r="I3107" s="113"/>
      <c r="J3107" s="113"/>
      <c r="K3107" s="113"/>
    </row>
    <row r="3108" spans="1:11">
      <c r="A3108" s="23"/>
      <c r="B3108" s="25"/>
      <c r="C3108" s="25"/>
      <c r="D3108" s="25"/>
      <c r="E3108" s="25"/>
      <c r="F3108" s="25"/>
      <c r="G3108" s="108"/>
      <c r="H3108" s="113"/>
      <c r="I3108" s="113"/>
      <c r="J3108" s="113"/>
      <c r="K3108" s="113"/>
    </row>
    <row r="3109" spans="1:11">
      <c r="A3109" s="23"/>
      <c r="B3109" s="25"/>
      <c r="C3109" s="25"/>
      <c r="D3109" s="25"/>
      <c r="E3109" s="25"/>
      <c r="F3109" s="25"/>
      <c r="G3109" s="108"/>
      <c r="H3109" s="113"/>
      <c r="I3109" s="113"/>
      <c r="J3109" s="113"/>
      <c r="K3109" s="113"/>
    </row>
    <row r="3110" spans="1:11">
      <c r="A3110" s="23"/>
      <c r="B3110" s="25"/>
      <c r="C3110" s="25"/>
      <c r="D3110" s="25"/>
      <c r="E3110" s="25"/>
      <c r="F3110" s="25"/>
      <c r="G3110" s="108"/>
      <c r="H3110" s="113"/>
      <c r="I3110" s="113"/>
      <c r="J3110" s="113"/>
      <c r="K3110" s="113"/>
    </row>
    <row r="3111" spans="1:11">
      <c r="A3111" s="23"/>
      <c r="B3111" s="25"/>
      <c r="C3111" s="25"/>
      <c r="D3111" s="25"/>
      <c r="E3111" s="25"/>
      <c r="F3111" s="25"/>
      <c r="G3111" s="108"/>
      <c r="H3111" s="113"/>
      <c r="I3111" s="113"/>
      <c r="J3111" s="113"/>
      <c r="K3111" s="113"/>
    </row>
    <row r="3112" spans="1:11">
      <c r="A3112" s="23"/>
      <c r="B3112" s="25"/>
      <c r="C3112" s="25"/>
      <c r="D3112" s="25"/>
      <c r="E3112" s="25"/>
      <c r="F3112" s="25"/>
      <c r="G3112" s="108"/>
      <c r="H3112" s="113"/>
      <c r="I3112" s="113"/>
      <c r="J3112" s="113"/>
      <c r="K3112" s="113"/>
    </row>
    <row r="3113" spans="1:11">
      <c r="A3113" s="23"/>
      <c r="B3113" s="25"/>
      <c r="C3113" s="25"/>
      <c r="D3113" s="25"/>
      <c r="E3113" s="25"/>
      <c r="F3113" s="25"/>
      <c r="G3113" s="108"/>
      <c r="H3113" s="113"/>
      <c r="I3113" s="113"/>
      <c r="J3113" s="113"/>
      <c r="K3113" s="113"/>
    </row>
    <row r="3114" spans="1:11">
      <c r="A3114" s="23"/>
      <c r="B3114" s="25"/>
      <c r="C3114" s="25"/>
      <c r="D3114" s="25"/>
      <c r="E3114" s="25"/>
      <c r="F3114" s="25"/>
      <c r="G3114" s="108"/>
      <c r="H3114" s="113"/>
      <c r="I3114" s="113"/>
      <c r="J3114" s="113"/>
      <c r="K3114" s="113"/>
    </row>
    <row r="3115" spans="1:11">
      <c r="A3115" s="23"/>
      <c r="B3115" s="25"/>
      <c r="C3115" s="25"/>
      <c r="D3115" s="25"/>
      <c r="E3115" s="25"/>
      <c r="F3115" s="25"/>
      <c r="G3115" s="108"/>
      <c r="H3115" s="113"/>
      <c r="I3115" s="113"/>
      <c r="J3115" s="113"/>
      <c r="K3115" s="113"/>
    </row>
    <row r="3116" spans="1:11">
      <c r="A3116" s="23"/>
      <c r="B3116" s="25"/>
      <c r="C3116" s="25"/>
      <c r="D3116" s="25"/>
      <c r="E3116" s="25"/>
      <c r="F3116" s="25"/>
      <c r="G3116" s="108"/>
      <c r="H3116" s="113"/>
      <c r="I3116" s="113"/>
      <c r="J3116" s="113"/>
      <c r="K3116" s="113"/>
    </row>
    <row r="3117" spans="1:11">
      <c r="A3117" s="23"/>
      <c r="B3117" s="25"/>
      <c r="C3117" s="25"/>
      <c r="D3117" s="25"/>
      <c r="E3117" s="25"/>
      <c r="F3117" s="25"/>
      <c r="G3117" s="108"/>
      <c r="H3117" s="113"/>
      <c r="I3117" s="113"/>
      <c r="J3117" s="113"/>
      <c r="K3117" s="113"/>
    </row>
    <row r="3118" spans="1:11">
      <c r="A3118" s="23"/>
      <c r="B3118" s="25"/>
      <c r="C3118" s="25"/>
      <c r="D3118" s="25"/>
      <c r="E3118" s="25"/>
      <c r="F3118" s="25"/>
      <c r="G3118" s="108"/>
      <c r="H3118" s="113"/>
      <c r="I3118" s="113"/>
      <c r="J3118" s="113"/>
      <c r="K3118" s="113"/>
    </row>
    <row r="3119" spans="1:11">
      <c r="A3119" s="23"/>
      <c r="B3119" s="25"/>
      <c r="C3119" s="25"/>
      <c r="D3119" s="25"/>
      <c r="E3119" s="25"/>
      <c r="F3119" s="25"/>
      <c r="G3119" s="108"/>
      <c r="H3119" s="113"/>
      <c r="I3119" s="113"/>
      <c r="J3119" s="113"/>
      <c r="K3119" s="113"/>
    </row>
    <row r="3120" spans="1:11">
      <c r="A3120" s="23"/>
      <c r="B3120" s="25"/>
      <c r="C3120" s="25"/>
      <c r="D3120" s="25"/>
      <c r="E3120" s="25"/>
      <c r="F3120" s="25"/>
      <c r="G3120" s="108"/>
      <c r="H3120" s="113"/>
      <c r="I3120" s="113"/>
      <c r="J3120" s="113"/>
      <c r="K3120" s="113"/>
    </row>
    <row r="3121" spans="1:11">
      <c r="A3121" s="23"/>
      <c r="B3121" s="25"/>
      <c r="C3121" s="25"/>
      <c r="D3121" s="25"/>
      <c r="E3121" s="25"/>
      <c r="F3121" s="25"/>
      <c r="G3121" s="108"/>
      <c r="H3121" s="113"/>
      <c r="I3121" s="113"/>
      <c r="J3121" s="113"/>
      <c r="K3121" s="113"/>
    </row>
    <row r="3122" spans="1:11">
      <c r="A3122" s="23"/>
      <c r="B3122" s="25"/>
      <c r="C3122" s="25"/>
      <c r="D3122" s="25"/>
      <c r="E3122" s="25"/>
      <c r="F3122" s="25"/>
      <c r="G3122" s="108"/>
      <c r="H3122" s="113"/>
      <c r="I3122" s="113"/>
      <c r="J3122" s="113"/>
      <c r="K3122" s="113"/>
    </row>
    <row r="3123" spans="1:11">
      <c r="A3123" s="23"/>
      <c r="B3123" s="25"/>
      <c r="C3123" s="25"/>
      <c r="D3123" s="25"/>
      <c r="E3123" s="25"/>
      <c r="F3123" s="25"/>
      <c r="G3123" s="108"/>
      <c r="H3123" s="113"/>
      <c r="I3123" s="113"/>
      <c r="J3123" s="113"/>
      <c r="K3123" s="113"/>
    </row>
    <row r="3124" spans="1:11">
      <c r="A3124" s="23"/>
      <c r="B3124" s="25"/>
      <c r="C3124" s="25"/>
      <c r="D3124" s="25"/>
      <c r="E3124" s="25"/>
      <c r="F3124" s="25"/>
      <c r="G3124" s="108"/>
      <c r="H3124" s="113"/>
      <c r="I3124" s="113"/>
      <c r="J3124" s="113"/>
      <c r="K3124" s="113"/>
    </row>
    <row r="3125" spans="1:11">
      <c r="A3125" s="23"/>
      <c r="B3125" s="25"/>
      <c r="C3125" s="25"/>
      <c r="D3125" s="25"/>
      <c r="E3125" s="25"/>
      <c r="F3125" s="25"/>
      <c r="G3125" s="108"/>
      <c r="H3125" s="113"/>
      <c r="I3125" s="113"/>
      <c r="J3125" s="113"/>
      <c r="K3125" s="113"/>
    </row>
    <row r="3126" spans="1:11">
      <c r="A3126" s="23"/>
      <c r="B3126" s="25"/>
      <c r="C3126" s="25"/>
      <c r="D3126" s="25"/>
      <c r="E3126" s="25"/>
      <c r="F3126" s="25"/>
      <c r="G3126" s="108"/>
      <c r="H3126" s="113"/>
      <c r="I3126" s="113"/>
      <c r="J3126" s="113"/>
      <c r="K3126" s="113"/>
    </row>
    <row r="3127" spans="1:11">
      <c r="A3127" s="23"/>
      <c r="B3127" s="25"/>
      <c r="C3127" s="25"/>
      <c r="D3127" s="25"/>
      <c r="E3127" s="25"/>
      <c r="F3127" s="25"/>
      <c r="G3127" s="108"/>
      <c r="H3127" s="113"/>
      <c r="I3127" s="113"/>
      <c r="J3127" s="113"/>
      <c r="K3127" s="113"/>
    </row>
    <row r="3128" spans="1:11">
      <c r="A3128" s="23"/>
      <c r="B3128" s="25"/>
      <c r="C3128" s="25"/>
      <c r="D3128" s="25"/>
      <c r="E3128" s="25"/>
      <c r="F3128" s="25"/>
      <c r="G3128" s="108"/>
      <c r="H3128" s="113"/>
      <c r="I3128" s="113"/>
      <c r="J3128" s="113"/>
      <c r="K3128" s="113"/>
    </row>
    <row r="3129" spans="1:11">
      <c r="A3129" s="23"/>
      <c r="B3129" s="25"/>
      <c r="C3129" s="25"/>
      <c r="D3129" s="25"/>
      <c r="E3129" s="25"/>
      <c r="F3129" s="25"/>
      <c r="G3129" s="108"/>
      <c r="H3129" s="113"/>
      <c r="I3129" s="113"/>
      <c r="J3129" s="113"/>
      <c r="K3129" s="113"/>
    </row>
    <row r="3130" spans="1:11">
      <c r="A3130" s="23"/>
      <c r="B3130" s="25"/>
      <c r="C3130" s="25"/>
      <c r="D3130" s="25"/>
      <c r="E3130" s="25"/>
      <c r="F3130" s="25"/>
      <c r="G3130" s="108"/>
      <c r="H3130" s="113"/>
      <c r="I3130" s="113"/>
      <c r="J3130" s="113"/>
      <c r="K3130" s="113"/>
    </row>
    <row r="3131" spans="1:11">
      <c r="A3131" s="23"/>
      <c r="B3131" s="25"/>
      <c r="C3131" s="25"/>
      <c r="D3131" s="25"/>
      <c r="E3131" s="25"/>
      <c r="F3131" s="25"/>
      <c r="G3131" s="108"/>
      <c r="H3131" s="113"/>
      <c r="I3131" s="113"/>
      <c r="J3131" s="113"/>
      <c r="K3131" s="113"/>
    </row>
    <row r="3132" spans="1:11">
      <c r="A3132" s="23"/>
      <c r="B3132" s="25"/>
      <c r="C3132" s="25"/>
      <c r="D3132" s="25"/>
      <c r="E3132" s="25"/>
      <c r="F3132" s="25"/>
      <c r="G3132" s="108"/>
      <c r="H3132" s="113"/>
      <c r="I3132" s="113"/>
      <c r="J3132" s="113"/>
      <c r="K3132" s="113"/>
    </row>
    <row r="3133" spans="1:11">
      <c r="A3133" s="23"/>
      <c r="B3133" s="25"/>
      <c r="C3133" s="25"/>
      <c r="D3133" s="25"/>
      <c r="E3133" s="25"/>
      <c r="F3133" s="25"/>
      <c r="G3133" s="108"/>
      <c r="H3133" s="113"/>
      <c r="I3133" s="113"/>
      <c r="J3133" s="113"/>
      <c r="K3133" s="113"/>
    </row>
    <row r="3134" spans="1:11">
      <c r="A3134" s="23"/>
      <c r="B3134" s="25"/>
      <c r="C3134" s="25"/>
      <c r="D3134" s="25"/>
      <c r="E3134" s="25"/>
      <c r="F3134" s="25"/>
      <c r="G3134" s="108"/>
      <c r="H3134" s="113"/>
      <c r="I3134" s="113"/>
      <c r="J3134" s="113"/>
      <c r="K3134" s="113"/>
    </row>
    <row r="3135" spans="1:11">
      <c r="A3135" s="23"/>
      <c r="B3135" s="25"/>
      <c r="C3135" s="25"/>
      <c r="D3135" s="25"/>
      <c r="E3135" s="25"/>
      <c r="F3135" s="25"/>
      <c r="G3135" s="108"/>
      <c r="H3135" s="113"/>
      <c r="I3135" s="113"/>
      <c r="J3135" s="113"/>
      <c r="K3135" s="113"/>
    </row>
    <row r="3136" spans="1:11">
      <c r="A3136" s="23"/>
      <c r="B3136" s="25"/>
      <c r="C3136" s="25"/>
      <c r="D3136" s="25"/>
      <c r="E3136" s="25"/>
      <c r="F3136" s="25"/>
      <c r="G3136" s="108"/>
      <c r="H3136" s="113"/>
      <c r="I3136" s="113"/>
      <c r="J3136" s="113"/>
      <c r="K3136" s="113"/>
    </row>
    <row r="3137" spans="1:11">
      <c r="A3137" s="23"/>
      <c r="B3137" s="25"/>
      <c r="C3137" s="25"/>
      <c r="D3137" s="25"/>
      <c r="E3137" s="25"/>
      <c r="F3137" s="25"/>
      <c r="G3137" s="108"/>
      <c r="H3137" s="113"/>
      <c r="I3137" s="113"/>
      <c r="J3137" s="113"/>
      <c r="K3137" s="113"/>
    </row>
    <row r="3138" spans="1:11">
      <c r="A3138" s="23"/>
      <c r="B3138" s="25"/>
      <c r="C3138" s="25"/>
      <c r="D3138" s="25"/>
      <c r="E3138" s="25"/>
      <c r="F3138" s="25"/>
      <c r="G3138" s="108"/>
      <c r="H3138" s="113"/>
      <c r="I3138" s="113"/>
      <c r="J3138" s="113"/>
      <c r="K3138" s="113"/>
    </row>
    <row r="3139" spans="1:11">
      <c r="A3139" s="23"/>
      <c r="B3139" s="25"/>
      <c r="C3139" s="25"/>
      <c r="D3139" s="25"/>
      <c r="E3139" s="25"/>
      <c r="F3139" s="25"/>
      <c r="G3139" s="108"/>
      <c r="H3139" s="113"/>
      <c r="I3139" s="113"/>
      <c r="J3139" s="113"/>
      <c r="K3139" s="113"/>
    </row>
    <row r="3140" spans="1:11">
      <c r="A3140" s="23"/>
      <c r="B3140" s="25"/>
      <c r="C3140" s="25"/>
      <c r="D3140" s="25"/>
      <c r="E3140" s="25"/>
      <c r="F3140" s="25"/>
      <c r="G3140" s="108"/>
      <c r="H3140" s="113"/>
      <c r="I3140" s="113"/>
      <c r="J3140" s="113"/>
      <c r="K3140" s="113"/>
    </row>
    <row r="3141" spans="1:11">
      <c r="A3141" s="23"/>
      <c r="B3141" s="25"/>
      <c r="C3141" s="25"/>
      <c r="D3141" s="25"/>
      <c r="E3141" s="25"/>
      <c r="F3141" s="25"/>
      <c r="G3141" s="108"/>
      <c r="H3141" s="113"/>
      <c r="I3141" s="113"/>
      <c r="J3141" s="113"/>
      <c r="K3141" s="113"/>
    </row>
    <row r="3142" spans="1:11">
      <c r="A3142" s="23"/>
      <c r="B3142" s="25"/>
      <c r="C3142" s="25"/>
      <c r="D3142" s="25"/>
      <c r="E3142" s="25"/>
      <c r="F3142" s="25"/>
      <c r="G3142" s="108"/>
      <c r="H3142" s="113"/>
      <c r="I3142" s="113"/>
      <c r="J3142" s="113"/>
      <c r="K3142" s="113"/>
    </row>
    <row r="3143" spans="1:11">
      <c r="A3143" s="23"/>
      <c r="B3143" s="25"/>
      <c r="C3143" s="25"/>
      <c r="D3143" s="25"/>
      <c r="E3143" s="25"/>
      <c r="F3143" s="25"/>
      <c r="G3143" s="108"/>
      <c r="H3143" s="113"/>
      <c r="I3143" s="113"/>
      <c r="J3143" s="113"/>
      <c r="K3143" s="113"/>
    </row>
    <row r="3144" spans="1:11">
      <c r="A3144" s="23"/>
      <c r="B3144" s="25"/>
      <c r="C3144" s="25"/>
      <c r="D3144" s="25"/>
      <c r="E3144" s="25"/>
      <c r="F3144" s="25"/>
      <c r="G3144" s="108"/>
      <c r="H3144" s="113"/>
      <c r="I3144" s="113"/>
      <c r="J3144" s="113"/>
      <c r="K3144" s="113"/>
    </row>
    <row r="3145" spans="1:11">
      <c r="A3145" s="23"/>
      <c r="B3145" s="25"/>
      <c r="C3145" s="25"/>
      <c r="D3145" s="25"/>
      <c r="E3145" s="25"/>
      <c r="F3145" s="25"/>
      <c r="G3145" s="108"/>
      <c r="H3145" s="113"/>
      <c r="I3145" s="113"/>
      <c r="J3145" s="113"/>
      <c r="K3145" s="113"/>
    </row>
    <row r="3146" spans="1:11">
      <c r="A3146" s="23"/>
      <c r="B3146" s="25"/>
      <c r="C3146" s="25"/>
      <c r="D3146" s="25"/>
      <c r="E3146" s="25"/>
      <c r="F3146" s="25"/>
      <c r="G3146" s="108"/>
      <c r="H3146" s="113"/>
      <c r="I3146" s="113"/>
      <c r="J3146" s="113"/>
      <c r="K3146" s="113"/>
    </row>
    <row r="3147" spans="1:11">
      <c r="A3147" s="23"/>
      <c r="B3147" s="25"/>
      <c r="C3147" s="25"/>
      <c r="D3147" s="25"/>
      <c r="E3147" s="25"/>
      <c r="F3147" s="25"/>
      <c r="G3147" s="108"/>
      <c r="H3147" s="113"/>
      <c r="I3147" s="113"/>
      <c r="J3147" s="113"/>
      <c r="K3147" s="113"/>
    </row>
    <row r="3148" spans="1:11">
      <c r="A3148" s="23"/>
      <c r="B3148" s="25"/>
      <c r="C3148" s="25"/>
      <c r="D3148" s="25"/>
      <c r="E3148" s="25"/>
      <c r="F3148" s="25"/>
      <c r="G3148" s="108"/>
      <c r="H3148" s="113"/>
      <c r="I3148" s="113"/>
      <c r="J3148" s="113"/>
      <c r="K3148" s="113"/>
    </row>
    <row r="3149" spans="1:11">
      <c r="A3149" s="23"/>
      <c r="B3149" s="25"/>
      <c r="C3149" s="25"/>
      <c r="D3149" s="25"/>
      <c r="E3149" s="25"/>
      <c r="F3149" s="25"/>
      <c r="G3149" s="108"/>
      <c r="H3149" s="113"/>
      <c r="I3149" s="113"/>
      <c r="J3149" s="113"/>
      <c r="K3149" s="113"/>
    </row>
    <row r="3150" spans="1:11">
      <c r="A3150" s="23"/>
      <c r="B3150" s="25"/>
      <c r="C3150" s="25"/>
      <c r="D3150" s="25"/>
      <c r="E3150" s="25"/>
      <c r="F3150" s="25"/>
      <c r="G3150" s="108"/>
      <c r="H3150" s="113"/>
      <c r="I3150" s="113"/>
      <c r="J3150" s="113"/>
      <c r="K3150" s="113"/>
    </row>
    <row r="3151" spans="1:11">
      <c r="A3151" s="23"/>
      <c r="B3151" s="25"/>
      <c r="C3151" s="25"/>
      <c r="D3151" s="25"/>
      <c r="E3151" s="25"/>
      <c r="F3151" s="25"/>
      <c r="G3151" s="108"/>
      <c r="H3151" s="113"/>
      <c r="I3151" s="113"/>
      <c r="J3151" s="113"/>
      <c r="K3151" s="113"/>
    </row>
    <row r="3152" spans="1:11">
      <c r="A3152" s="23"/>
      <c r="B3152" s="25"/>
      <c r="C3152" s="25"/>
      <c r="D3152" s="25"/>
      <c r="E3152" s="25"/>
      <c r="F3152" s="25"/>
      <c r="G3152" s="108"/>
      <c r="H3152" s="113"/>
      <c r="I3152" s="113"/>
      <c r="J3152" s="113"/>
      <c r="K3152" s="113"/>
    </row>
    <row r="3153" spans="1:11">
      <c r="A3153" s="23"/>
      <c r="B3153" s="25"/>
      <c r="C3153" s="25"/>
      <c r="D3153" s="25"/>
      <c r="E3153" s="25"/>
      <c r="F3153" s="25"/>
      <c r="G3153" s="108"/>
      <c r="H3153" s="113"/>
      <c r="I3153" s="113"/>
      <c r="J3153" s="113"/>
      <c r="K3153" s="113"/>
    </row>
    <row r="3154" spans="1:11">
      <c r="A3154" s="23"/>
      <c r="B3154" s="25"/>
      <c r="C3154" s="25"/>
      <c r="D3154" s="25"/>
      <c r="E3154" s="25"/>
      <c r="F3154" s="25"/>
      <c r="G3154" s="108"/>
      <c r="H3154" s="113"/>
      <c r="I3154" s="113"/>
      <c r="J3154" s="113"/>
      <c r="K3154" s="113"/>
    </row>
    <row r="3155" spans="1:11">
      <c r="A3155" s="23"/>
      <c r="B3155" s="25"/>
      <c r="C3155" s="25"/>
      <c r="D3155" s="25"/>
      <c r="E3155" s="25"/>
      <c r="F3155" s="25"/>
      <c r="G3155" s="108"/>
      <c r="H3155" s="113"/>
      <c r="I3155" s="113"/>
      <c r="J3155" s="113"/>
      <c r="K3155" s="113"/>
    </row>
    <row r="3156" spans="1:11">
      <c r="A3156" s="23"/>
      <c r="B3156" s="25"/>
      <c r="C3156" s="25"/>
      <c r="D3156" s="25"/>
      <c r="E3156" s="25"/>
      <c r="F3156" s="25"/>
      <c r="G3156" s="108"/>
      <c r="H3156" s="113"/>
      <c r="I3156" s="113"/>
      <c r="J3156" s="113"/>
      <c r="K3156" s="113"/>
    </row>
    <row r="3157" spans="1:11">
      <c r="A3157" s="23"/>
      <c r="B3157" s="25"/>
      <c r="C3157" s="25"/>
      <c r="D3157" s="25"/>
      <c r="E3157" s="25"/>
      <c r="F3157" s="25"/>
      <c r="G3157" s="108"/>
      <c r="H3157" s="113"/>
      <c r="I3157" s="113"/>
      <c r="J3157" s="113"/>
      <c r="K3157" s="113"/>
    </row>
    <row r="3158" spans="1:11">
      <c r="A3158" s="23"/>
      <c r="B3158" s="25"/>
      <c r="C3158" s="25"/>
      <c r="D3158" s="25"/>
      <c r="E3158" s="25"/>
      <c r="F3158" s="25"/>
      <c r="G3158" s="108"/>
      <c r="H3158" s="113"/>
      <c r="I3158" s="113"/>
      <c r="J3158" s="113"/>
      <c r="K3158" s="113"/>
    </row>
    <row r="3159" spans="1:11">
      <c r="A3159" s="23"/>
      <c r="B3159" s="25"/>
      <c r="C3159" s="25"/>
      <c r="D3159" s="25"/>
      <c r="E3159" s="25"/>
      <c r="F3159" s="25"/>
      <c r="G3159" s="108"/>
      <c r="H3159" s="113"/>
      <c r="I3159" s="113"/>
      <c r="J3159" s="113"/>
      <c r="K3159" s="113"/>
    </row>
    <row r="3160" spans="1:11">
      <c r="A3160" s="23"/>
      <c r="B3160" s="25"/>
      <c r="C3160" s="25"/>
      <c r="D3160" s="25"/>
      <c r="E3160" s="25"/>
      <c r="F3160" s="25"/>
      <c r="G3160" s="108"/>
      <c r="H3160" s="113"/>
      <c r="I3160" s="113"/>
      <c r="J3160" s="113"/>
      <c r="K3160" s="113"/>
    </row>
    <row r="3161" spans="1:11">
      <c r="A3161" s="23"/>
      <c r="B3161" s="25"/>
      <c r="C3161" s="25"/>
      <c r="D3161" s="25"/>
      <c r="E3161" s="25"/>
      <c r="F3161" s="25"/>
      <c r="G3161" s="108"/>
      <c r="H3161" s="113"/>
      <c r="I3161" s="113"/>
      <c r="J3161" s="113"/>
      <c r="K3161" s="113"/>
    </row>
    <row r="3162" spans="1:11">
      <c r="A3162" s="23"/>
      <c r="B3162" s="25"/>
      <c r="C3162" s="25"/>
      <c r="D3162" s="25"/>
      <c r="E3162" s="25"/>
      <c r="F3162" s="25"/>
      <c r="G3162" s="108"/>
      <c r="H3162" s="113"/>
      <c r="I3162" s="113"/>
      <c r="J3162" s="113"/>
      <c r="K3162" s="113"/>
    </row>
    <row r="3163" spans="1:11">
      <c r="A3163" s="23"/>
      <c r="B3163" s="25"/>
      <c r="C3163" s="25"/>
      <c r="D3163" s="25"/>
      <c r="E3163" s="25"/>
      <c r="F3163" s="25"/>
      <c r="G3163" s="108"/>
      <c r="H3163" s="113"/>
      <c r="I3163" s="113"/>
      <c r="J3163" s="113"/>
      <c r="K3163" s="113"/>
    </row>
    <row r="3164" spans="1:11">
      <c r="A3164" s="23"/>
      <c r="B3164" s="25"/>
      <c r="C3164" s="25"/>
      <c r="D3164" s="25"/>
      <c r="E3164" s="25"/>
      <c r="F3164" s="25"/>
      <c r="G3164" s="108"/>
      <c r="H3164" s="113"/>
      <c r="I3164" s="113"/>
      <c r="J3164" s="113"/>
      <c r="K3164" s="113"/>
    </row>
    <row r="3165" spans="1:11">
      <c r="A3165" s="23"/>
      <c r="B3165" s="25"/>
      <c r="C3165" s="25"/>
      <c r="D3165" s="25"/>
      <c r="E3165" s="25"/>
      <c r="F3165" s="25"/>
      <c r="G3165" s="108"/>
      <c r="H3165" s="113"/>
      <c r="I3165" s="113"/>
      <c r="J3165" s="113"/>
      <c r="K3165" s="113"/>
    </row>
    <row r="3166" spans="1:11">
      <c r="A3166" s="23"/>
      <c r="B3166" s="25"/>
      <c r="C3166" s="25"/>
      <c r="D3166" s="25"/>
      <c r="E3166" s="25"/>
      <c r="F3166" s="25"/>
      <c r="G3166" s="108"/>
      <c r="H3166" s="113"/>
      <c r="I3166" s="113"/>
      <c r="J3166" s="113"/>
      <c r="K3166" s="113"/>
    </row>
    <row r="3167" spans="1:11">
      <c r="A3167" s="23"/>
      <c r="B3167" s="25"/>
      <c r="C3167" s="25"/>
      <c r="D3167" s="25"/>
      <c r="E3167" s="25"/>
      <c r="F3167" s="25"/>
      <c r="G3167" s="108"/>
      <c r="H3167" s="113"/>
      <c r="I3167" s="113"/>
      <c r="J3167" s="113"/>
      <c r="K3167" s="113"/>
    </row>
    <row r="3168" spans="1:11">
      <c r="A3168" s="23"/>
      <c r="B3168" s="25"/>
      <c r="C3168" s="25"/>
      <c r="D3168" s="25"/>
      <c r="E3168" s="25"/>
      <c r="F3168" s="25"/>
      <c r="G3168" s="108"/>
      <c r="H3168" s="113"/>
      <c r="I3168" s="113"/>
      <c r="J3168" s="113"/>
      <c r="K3168" s="113"/>
    </row>
    <row r="3169" spans="1:11">
      <c r="A3169" s="23"/>
      <c r="B3169" s="25"/>
      <c r="C3169" s="25"/>
      <c r="D3169" s="25"/>
      <c r="E3169" s="25"/>
      <c r="F3169" s="25"/>
      <c r="G3169" s="108"/>
      <c r="H3169" s="113"/>
      <c r="I3169" s="113"/>
      <c r="J3169" s="113"/>
      <c r="K3169" s="113"/>
    </row>
    <row r="3170" spans="1:11">
      <c r="A3170" s="23"/>
      <c r="B3170" s="25"/>
      <c r="C3170" s="25"/>
      <c r="D3170" s="25"/>
      <c r="E3170" s="25"/>
      <c r="F3170" s="25"/>
      <c r="G3170" s="108"/>
      <c r="H3170" s="113"/>
      <c r="I3170" s="113"/>
      <c r="J3170" s="113"/>
      <c r="K3170" s="113"/>
    </row>
    <row r="3171" spans="1:11">
      <c r="A3171" s="23"/>
      <c r="B3171" s="25"/>
      <c r="C3171" s="25"/>
      <c r="D3171" s="25"/>
      <c r="E3171" s="25"/>
      <c r="F3171" s="25"/>
      <c r="G3171" s="108"/>
      <c r="H3171" s="113"/>
      <c r="I3171" s="113"/>
      <c r="J3171" s="113"/>
      <c r="K3171" s="113"/>
    </row>
    <row r="3172" spans="1:11">
      <c r="A3172" s="23"/>
      <c r="B3172" s="25"/>
      <c r="C3172" s="25"/>
      <c r="D3172" s="25"/>
      <c r="E3172" s="25"/>
      <c r="F3172" s="25"/>
      <c r="G3172" s="108"/>
      <c r="H3172" s="113"/>
      <c r="I3172" s="113"/>
      <c r="J3172" s="113"/>
      <c r="K3172" s="113"/>
    </row>
    <row r="3173" spans="1:11">
      <c r="A3173" s="23"/>
      <c r="B3173" s="25"/>
      <c r="C3173" s="25"/>
      <c r="D3173" s="25"/>
      <c r="E3173" s="25"/>
      <c r="F3173" s="25"/>
      <c r="G3173" s="108"/>
      <c r="H3173" s="113"/>
      <c r="I3173" s="113"/>
      <c r="J3173" s="113"/>
      <c r="K3173" s="113"/>
    </row>
    <row r="3174" spans="1:11">
      <c r="A3174" s="23"/>
      <c r="B3174" s="25"/>
      <c r="C3174" s="25"/>
      <c r="D3174" s="25"/>
      <c r="E3174" s="25"/>
      <c r="F3174" s="25"/>
      <c r="G3174" s="108"/>
      <c r="H3174" s="113"/>
      <c r="I3174" s="113"/>
      <c r="J3174" s="113"/>
      <c r="K3174" s="113"/>
    </row>
    <row r="3175" spans="1:11">
      <c r="A3175" s="23"/>
      <c r="B3175" s="25"/>
      <c r="C3175" s="25"/>
      <c r="D3175" s="25"/>
      <c r="E3175" s="25"/>
      <c r="F3175" s="25"/>
      <c r="G3175" s="108"/>
      <c r="H3175" s="113"/>
      <c r="I3175" s="113"/>
      <c r="J3175" s="113"/>
      <c r="K3175" s="113"/>
    </row>
    <row r="3176" spans="1:11">
      <c r="A3176" s="23"/>
      <c r="B3176" s="25"/>
      <c r="C3176" s="25"/>
      <c r="D3176" s="25"/>
      <c r="E3176" s="25"/>
      <c r="F3176" s="25"/>
      <c r="G3176" s="108"/>
      <c r="H3176" s="113"/>
      <c r="I3176" s="113"/>
      <c r="J3176" s="113"/>
      <c r="K3176" s="113"/>
    </row>
    <row r="3177" spans="1:11">
      <c r="A3177" s="23"/>
      <c r="B3177" s="25"/>
      <c r="C3177" s="25"/>
      <c r="D3177" s="25"/>
      <c r="E3177" s="25"/>
      <c r="F3177" s="25"/>
      <c r="G3177" s="108"/>
      <c r="H3177" s="113"/>
      <c r="I3177" s="113"/>
      <c r="J3177" s="113"/>
      <c r="K3177" s="113"/>
    </row>
    <row r="3178" spans="1:11">
      <c r="A3178" s="23"/>
      <c r="B3178" s="25"/>
      <c r="C3178" s="25"/>
      <c r="D3178" s="25"/>
      <c r="E3178" s="25"/>
      <c r="F3178" s="25"/>
      <c r="G3178" s="108"/>
      <c r="H3178" s="113"/>
      <c r="I3178" s="113"/>
      <c r="J3178" s="113"/>
      <c r="K3178" s="113"/>
    </row>
    <row r="3179" spans="1:11">
      <c r="A3179" s="23"/>
      <c r="B3179" s="25"/>
      <c r="C3179" s="25"/>
      <c r="D3179" s="25"/>
      <c r="E3179" s="25"/>
      <c r="F3179" s="25"/>
      <c r="G3179" s="108"/>
      <c r="H3179" s="113"/>
      <c r="I3179" s="113"/>
      <c r="J3179" s="113"/>
      <c r="K3179" s="113"/>
    </row>
    <row r="3180" spans="1:11">
      <c r="A3180" s="23"/>
      <c r="B3180" s="25"/>
      <c r="C3180" s="25"/>
      <c r="D3180" s="25"/>
      <c r="E3180" s="25"/>
      <c r="F3180" s="25"/>
      <c r="G3180" s="108"/>
      <c r="H3180" s="113"/>
      <c r="I3180" s="113"/>
      <c r="J3180" s="113"/>
      <c r="K3180" s="113"/>
    </row>
    <row r="3181" spans="1:11">
      <c r="A3181" s="23"/>
      <c r="B3181" s="25"/>
      <c r="C3181" s="25"/>
      <c r="D3181" s="25"/>
      <c r="E3181" s="25"/>
      <c r="F3181" s="25"/>
      <c r="G3181" s="108"/>
      <c r="H3181" s="113"/>
      <c r="I3181" s="113"/>
      <c r="J3181" s="113"/>
      <c r="K3181" s="113"/>
    </row>
    <row r="3182" spans="1:11">
      <c r="A3182" s="23"/>
      <c r="B3182" s="25"/>
      <c r="C3182" s="25"/>
      <c r="D3182" s="25"/>
      <c r="E3182" s="25"/>
      <c r="F3182" s="25"/>
      <c r="G3182" s="108"/>
      <c r="H3182" s="113"/>
      <c r="I3182" s="113"/>
      <c r="J3182" s="113"/>
      <c r="K3182" s="113"/>
    </row>
    <row r="3183" spans="1:11">
      <c r="A3183" s="23"/>
      <c r="B3183" s="25"/>
      <c r="C3183" s="25"/>
      <c r="D3183" s="25"/>
      <c r="E3183" s="25"/>
      <c r="F3183" s="25"/>
      <c r="G3183" s="108"/>
      <c r="H3183" s="113"/>
      <c r="I3183" s="113"/>
      <c r="J3183" s="113"/>
      <c r="K3183" s="113"/>
    </row>
    <row r="3184" spans="1:11">
      <c r="A3184" s="23"/>
      <c r="B3184" s="25"/>
      <c r="C3184" s="25"/>
      <c r="D3184" s="25"/>
      <c r="E3184" s="25"/>
      <c r="F3184" s="25"/>
      <c r="G3184" s="108"/>
      <c r="H3184" s="113"/>
      <c r="I3184" s="113"/>
      <c r="J3184" s="113"/>
      <c r="K3184" s="113"/>
    </row>
    <row r="3185" spans="1:11">
      <c r="A3185" s="23"/>
      <c r="B3185" s="25"/>
      <c r="C3185" s="25"/>
      <c r="D3185" s="25"/>
      <c r="E3185" s="25"/>
      <c r="F3185" s="25"/>
      <c r="G3185" s="108"/>
      <c r="H3185" s="113"/>
      <c r="I3185" s="113"/>
      <c r="J3185" s="113"/>
      <c r="K3185" s="113"/>
    </row>
    <row r="3186" spans="1:11">
      <c r="A3186" s="23"/>
      <c r="B3186" s="25"/>
      <c r="C3186" s="25"/>
      <c r="D3186" s="25"/>
      <c r="E3186" s="25"/>
      <c r="F3186" s="25"/>
      <c r="G3186" s="108"/>
      <c r="H3186" s="113"/>
      <c r="I3186" s="113"/>
      <c r="J3186" s="113"/>
      <c r="K3186" s="113"/>
    </row>
    <row r="3187" spans="1:11">
      <c r="A3187" s="23"/>
      <c r="B3187" s="25"/>
      <c r="C3187" s="25"/>
      <c r="D3187" s="25"/>
      <c r="E3187" s="25"/>
      <c r="F3187" s="25"/>
      <c r="G3187" s="108"/>
      <c r="H3187" s="113"/>
      <c r="I3187" s="113"/>
      <c r="J3187" s="113"/>
      <c r="K3187" s="113"/>
    </row>
    <row r="3188" spans="1:11">
      <c r="A3188" s="23"/>
      <c r="B3188" s="25"/>
      <c r="C3188" s="25"/>
      <c r="D3188" s="25"/>
      <c r="E3188" s="25"/>
      <c r="F3188" s="25"/>
      <c r="G3188" s="108"/>
      <c r="H3188" s="113"/>
      <c r="I3188" s="113"/>
      <c r="J3188" s="113"/>
      <c r="K3188" s="113"/>
    </row>
    <row r="3189" spans="1:11">
      <c r="A3189" s="23"/>
      <c r="B3189" s="25"/>
      <c r="C3189" s="25"/>
      <c r="D3189" s="25"/>
      <c r="E3189" s="25"/>
      <c r="F3189" s="25"/>
      <c r="G3189" s="108"/>
      <c r="H3189" s="113"/>
      <c r="I3189" s="113"/>
      <c r="J3189" s="113"/>
      <c r="K3189" s="113"/>
    </row>
    <row r="3190" spans="1:11">
      <c r="A3190" s="23"/>
      <c r="B3190" s="25"/>
      <c r="C3190" s="25"/>
      <c r="D3190" s="25"/>
      <c r="E3190" s="25"/>
      <c r="F3190" s="25"/>
      <c r="G3190" s="108"/>
      <c r="H3190" s="113"/>
      <c r="I3190" s="113"/>
      <c r="J3190" s="113"/>
      <c r="K3190" s="113"/>
    </row>
    <row r="3191" spans="1:11">
      <c r="A3191" s="23"/>
      <c r="B3191" s="25"/>
      <c r="C3191" s="25"/>
      <c r="D3191" s="25"/>
      <c r="E3191" s="25"/>
      <c r="F3191" s="25"/>
      <c r="G3191" s="108"/>
      <c r="H3191" s="113"/>
      <c r="I3191" s="113"/>
      <c r="J3191" s="113"/>
      <c r="K3191" s="113"/>
    </row>
    <row r="3192" spans="1:11">
      <c r="A3192" s="23"/>
      <c r="B3192" s="25"/>
      <c r="C3192" s="25"/>
      <c r="D3192" s="25"/>
      <c r="E3192" s="25"/>
      <c r="F3192" s="25"/>
      <c r="G3192" s="108"/>
      <c r="H3192" s="113"/>
      <c r="I3192" s="113"/>
      <c r="J3192" s="113"/>
      <c r="K3192" s="113"/>
    </row>
    <row r="3193" spans="1:11">
      <c r="A3193" s="23"/>
      <c r="B3193" s="25"/>
      <c r="C3193" s="25"/>
      <c r="D3193" s="25"/>
      <c r="E3193" s="25"/>
      <c r="F3193" s="25"/>
      <c r="G3193" s="108"/>
      <c r="H3193" s="113"/>
      <c r="I3193" s="113"/>
      <c r="J3193" s="113"/>
      <c r="K3193" s="113"/>
    </row>
    <row r="3194" spans="1:11">
      <c r="A3194" s="23"/>
      <c r="B3194" s="25"/>
      <c r="C3194" s="25"/>
      <c r="D3194" s="25"/>
      <c r="E3194" s="25"/>
      <c r="F3194" s="25"/>
      <c r="G3194" s="108"/>
      <c r="H3194" s="113"/>
      <c r="I3194" s="113"/>
      <c r="J3194" s="113"/>
      <c r="K3194" s="113"/>
    </row>
    <row r="3195" spans="1:11">
      <c r="A3195" s="23"/>
      <c r="B3195" s="25"/>
      <c r="C3195" s="25"/>
      <c r="D3195" s="25"/>
      <c r="E3195" s="25"/>
      <c r="F3195" s="25"/>
      <c r="G3195" s="108"/>
      <c r="H3195" s="113"/>
      <c r="I3195" s="113"/>
      <c r="J3195" s="113"/>
      <c r="K3195" s="113"/>
    </row>
    <row r="3196" spans="1:11">
      <c r="A3196" s="23"/>
      <c r="B3196" s="25"/>
      <c r="C3196" s="25"/>
      <c r="D3196" s="25"/>
      <c r="E3196" s="25"/>
      <c r="F3196" s="25"/>
      <c r="G3196" s="108"/>
      <c r="H3196" s="113"/>
      <c r="I3196" s="113"/>
      <c r="J3196" s="113"/>
      <c r="K3196" s="113"/>
    </row>
    <row r="3197" spans="1:11">
      <c r="A3197" s="23"/>
      <c r="B3197" s="25"/>
      <c r="C3197" s="25"/>
      <c r="D3197" s="25"/>
      <c r="E3197" s="25"/>
      <c r="F3197" s="25"/>
      <c r="G3197" s="108"/>
      <c r="H3197" s="113"/>
      <c r="I3197" s="113"/>
      <c r="J3197" s="113"/>
      <c r="K3197" s="113"/>
    </row>
    <row r="3198" spans="1:11">
      <c r="A3198" s="23"/>
      <c r="B3198" s="25"/>
      <c r="C3198" s="25"/>
      <c r="D3198" s="25"/>
      <c r="E3198" s="25"/>
      <c r="F3198" s="25"/>
      <c r="G3198" s="108"/>
      <c r="H3198" s="113"/>
      <c r="I3198" s="113"/>
      <c r="J3198" s="113"/>
      <c r="K3198" s="113"/>
    </row>
    <row r="3199" spans="1:11">
      <c r="A3199" s="23"/>
      <c r="B3199" s="25"/>
      <c r="C3199" s="25"/>
      <c r="D3199" s="25"/>
      <c r="E3199" s="25"/>
      <c r="F3199" s="25"/>
      <c r="G3199" s="108"/>
      <c r="H3199" s="113"/>
      <c r="I3199" s="113"/>
      <c r="J3199" s="113"/>
      <c r="K3199" s="113"/>
    </row>
    <row r="3200" spans="1:11">
      <c r="A3200" s="23"/>
      <c r="B3200" s="25"/>
      <c r="C3200" s="25"/>
      <c r="D3200" s="25"/>
      <c r="E3200" s="25"/>
      <c r="F3200" s="25"/>
      <c r="G3200" s="108"/>
      <c r="H3200" s="113"/>
      <c r="I3200" s="113"/>
      <c r="J3200" s="113"/>
      <c r="K3200" s="113"/>
    </row>
    <row r="3201" spans="1:11">
      <c r="A3201" s="23"/>
      <c r="B3201" s="25"/>
      <c r="C3201" s="25"/>
      <c r="D3201" s="25"/>
      <c r="E3201" s="25"/>
      <c r="F3201" s="25"/>
      <c r="G3201" s="108"/>
      <c r="H3201" s="113"/>
      <c r="I3201" s="113"/>
      <c r="J3201" s="113"/>
      <c r="K3201" s="113"/>
    </row>
    <row r="3202" spans="1:11">
      <c r="A3202" s="23"/>
      <c r="B3202" s="25"/>
      <c r="C3202" s="25"/>
      <c r="D3202" s="25"/>
      <c r="E3202" s="25"/>
      <c r="F3202" s="25"/>
      <c r="G3202" s="108"/>
      <c r="H3202" s="113"/>
      <c r="I3202" s="113"/>
      <c r="J3202" s="113"/>
      <c r="K3202" s="113"/>
    </row>
    <row r="3203" spans="1:11">
      <c r="A3203" s="23"/>
      <c r="B3203" s="25"/>
      <c r="C3203" s="25"/>
      <c r="D3203" s="25"/>
      <c r="E3203" s="25"/>
      <c r="F3203" s="25"/>
      <c r="G3203" s="108"/>
      <c r="H3203" s="113"/>
      <c r="I3203" s="113"/>
      <c r="J3203" s="113"/>
      <c r="K3203" s="113"/>
    </row>
    <row r="3204" spans="1:11">
      <c r="A3204" s="23"/>
      <c r="B3204" s="25"/>
      <c r="C3204" s="25"/>
      <c r="D3204" s="25"/>
      <c r="E3204" s="25"/>
      <c r="F3204" s="25"/>
      <c r="G3204" s="108"/>
      <c r="H3204" s="113"/>
      <c r="I3204" s="113"/>
      <c r="J3204" s="113"/>
      <c r="K3204" s="113"/>
    </row>
    <row r="3205" spans="1:11">
      <c r="A3205" s="23"/>
      <c r="B3205" s="25"/>
      <c r="C3205" s="25"/>
      <c r="D3205" s="25"/>
      <c r="E3205" s="25"/>
      <c r="F3205" s="25"/>
      <c r="G3205" s="108"/>
      <c r="H3205" s="113"/>
      <c r="I3205" s="113"/>
      <c r="J3205" s="113"/>
      <c r="K3205" s="113"/>
    </row>
    <row r="3206" spans="1:11">
      <c r="A3206" s="23"/>
      <c r="B3206" s="25"/>
      <c r="C3206" s="25"/>
      <c r="D3206" s="25"/>
      <c r="E3206" s="25"/>
      <c r="F3206" s="25"/>
      <c r="G3206" s="108"/>
      <c r="H3206" s="113"/>
      <c r="I3206" s="113"/>
      <c r="J3206" s="113"/>
      <c r="K3206" s="113"/>
    </row>
    <row r="3207" spans="1:11">
      <c r="A3207" s="23"/>
      <c r="B3207" s="25"/>
      <c r="C3207" s="25"/>
      <c r="D3207" s="25"/>
      <c r="E3207" s="25"/>
      <c r="F3207" s="25"/>
      <c r="G3207" s="108"/>
      <c r="H3207" s="113"/>
      <c r="I3207" s="113"/>
      <c r="J3207" s="113"/>
      <c r="K3207" s="113"/>
    </row>
    <row r="3208" spans="1:11">
      <c r="A3208" s="23"/>
      <c r="B3208" s="25"/>
      <c r="C3208" s="25"/>
      <c r="D3208" s="25"/>
      <c r="E3208" s="25"/>
      <c r="F3208" s="25"/>
      <c r="G3208" s="108"/>
      <c r="H3208" s="113"/>
      <c r="I3208" s="113"/>
      <c r="J3208" s="113"/>
      <c r="K3208" s="113"/>
    </row>
    <row r="3209" spans="1:11">
      <c r="A3209" s="23"/>
      <c r="B3209" s="25"/>
      <c r="C3209" s="25"/>
      <c r="D3209" s="25"/>
      <c r="E3209" s="25"/>
      <c r="F3209" s="25"/>
      <c r="G3209" s="108"/>
      <c r="H3209" s="113"/>
      <c r="I3209" s="113"/>
      <c r="J3209" s="113"/>
      <c r="K3209" s="113"/>
    </row>
    <row r="3210" spans="1:11">
      <c r="A3210" s="23"/>
      <c r="B3210" s="25"/>
      <c r="C3210" s="25"/>
      <c r="D3210" s="25"/>
      <c r="E3210" s="25"/>
      <c r="F3210" s="25"/>
      <c r="G3210" s="108"/>
      <c r="H3210" s="113"/>
      <c r="I3210" s="113"/>
      <c r="J3210" s="113"/>
      <c r="K3210" s="113"/>
    </row>
    <row r="3211" spans="1:11">
      <c r="A3211" s="23"/>
      <c r="B3211" s="25"/>
      <c r="C3211" s="25"/>
      <c r="D3211" s="25"/>
      <c r="E3211" s="25"/>
      <c r="F3211" s="25"/>
      <c r="G3211" s="108"/>
      <c r="H3211" s="113"/>
      <c r="I3211" s="113"/>
      <c r="J3211" s="113"/>
      <c r="K3211" s="113"/>
    </row>
    <row r="3212" spans="1:11">
      <c r="A3212" s="23"/>
      <c r="B3212" s="25"/>
      <c r="C3212" s="25"/>
      <c r="D3212" s="25"/>
      <c r="E3212" s="25"/>
      <c r="F3212" s="25"/>
      <c r="G3212" s="108"/>
      <c r="H3212" s="113"/>
      <c r="I3212" s="113"/>
      <c r="J3212" s="113"/>
      <c r="K3212" s="113"/>
    </row>
    <row r="3213" spans="1:11">
      <c r="A3213" s="23"/>
      <c r="B3213" s="25"/>
      <c r="C3213" s="25"/>
      <c r="D3213" s="25"/>
      <c r="E3213" s="25"/>
      <c r="F3213" s="25"/>
      <c r="G3213" s="108"/>
      <c r="H3213" s="113"/>
      <c r="I3213" s="113"/>
      <c r="J3213" s="113"/>
      <c r="K3213" s="113"/>
    </row>
    <row r="3214" spans="1:11">
      <c r="A3214" s="23"/>
      <c r="B3214" s="25"/>
      <c r="C3214" s="25"/>
      <c r="D3214" s="25"/>
      <c r="E3214" s="25"/>
      <c r="F3214" s="25"/>
      <c r="G3214" s="108"/>
      <c r="H3214" s="113"/>
      <c r="I3214" s="113"/>
      <c r="J3214" s="113"/>
      <c r="K3214" s="113"/>
    </row>
    <row r="3215" spans="1:11">
      <c r="A3215" s="23"/>
      <c r="B3215" s="25"/>
      <c r="C3215" s="25"/>
      <c r="D3215" s="25"/>
      <c r="E3215" s="25"/>
      <c r="F3215" s="25"/>
      <c r="G3215" s="108"/>
      <c r="H3215" s="113"/>
      <c r="I3215" s="113"/>
      <c r="J3215" s="113"/>
      <c r="K3215" s="113"/>
    </row>
    <row r="3216" spans="1:11">
      <c r="A3216" s="23"/>
      <c r="B3216" s="25"/>
      <c r="C3216" s="25"/>
      <c r="D3216" s="25"/>
      <c r="E3216" s="25"/>
      <c r="F3216" s="25"/>
      <c r="G3216" s="108"/>
      <c r="H3216" s="113"/>
      <c r="I3216" s="113"/>
      <c r="J3216" s="113"/>
      <c r="K3216" s="113"/>
    </row>
    <row r="3217" spans="1:11">
      <c r="A3217" s="23"/>
      <c r="B3217" s="25"/>
      <c r="C3217" s="25"/>
      <c r="D3217" s="25"/>
      <c r="E3217" s="25"/>
      <c r="F3217" s="25"/>
      <c r="G3217" s="108"/>
      <c r="H3217" s="113"/>
      <c r="I3217" s="113"/>
      <c r="J3217" s="113"/>
      <c r="K3217" s="113"/>
    </row>
    <row r="3218" spans="1:11">
      <c r="A3218" s="23"/>
      <c r="B3218" s="25"/>
      <c r="C3218" s="25"/>
      <c r="D3218" s="25"/>
      <c r="E3218" s="25"/>
      <c r="F3218" s="25"/>
      <c r="G3218" s="108"/>
      <c r="H3218" s="113"/>
      <c r="I3218" s="113"/>
      <c r="J3218" s="113"/>
      <c r="K3218" s="113"/>
    </row>
    <row r="3219" spans="1:11">
      <c r="A3219" s="23"/>
      <c r="B3219" s="25"/>
      <c r="C3219" s="25"/>
      <c r="D3219" s="25"/>
      <c r="E3219" s="25"/>
      <c r="F3219" s="25"/>
      <c r="G3219" s="108"/>
      <c r="H3219" s="113"/>
      <c r="I3219" s="113"/>
      <c r="J3219" s="113"/>
      <c r="K3219" s="113"/>
    </row>
    <row r="3220" spans="1:11">
      <c r="A3220" s="23"/>
      <c r="B3220" s="25"/>
      <c r="C3220" s="25"/>
      <c r="D3220" s="25"/>
      <c r="E3220" s="25"/>
      <c r="F3220" s="25"/>
      <c r="G3220" s="108"/>
      <c r="H3220" s="113"/>
      <c r="I3220" s="113"/>
      <c r="J3220" s="113"/>
      <c r="K3220" s="113"/>
    </row>
    <row r="3221" spans="1:11">
      <c r="A3221" s="23"/>
      <c r="B3221" s="25"/>
      <c r="C3221" s="25"/>
      <c r="D3221" s="25"/>
      <c r="E3221" s="25"/>
      <c r="F3221" s="25"/>
      <c r="G3221" s="108"/>
      <c r="H3221" s="113"/>
      <c r="I3221" s="113"/>
      <c r="J3221" s="113"/>
      <c r="K3221" s="113"/>
    </row>
    <row r="3222" spans="1:11">
      <c r="A3222" s="23"/>
      <c r="B3222" s="25"/>
      <c r="C3222" s="25"/>
      <c r="D3222" s="25"/>
      <c r="E3222" s="25"/>
      <c r="F3222" s="25"/>
      <c r="G3222" s="108"/>
      <c r="H3222" s="113"/>
      <c r="I3222" s="113"/>
      <c r="J3222" s="113"/>
      <c r="K3222" s="113"/>
    </row>
    <row r="3223" spans="1:11">
      <c r="A3223" s="23"/>
      <c r="B3223" s="25"/>
      <c r="C3223" s="25"/>
      <c r="D3223" s="25"/>
      <c r="E3223" s="25"/>
      <c r="F3223" s="25"/>
      <c r="G3223" s="108"/>
      <c r="H3223" s="113"/>
      <c r="I3223" s="113"/>
      <c r="J3223" s="113"/>
      <c r="K3223" s="113"/>
    </row>
    <row r="3224" spans="1:11">
      <c r="A3224" s="23"/>
      <c r="B3224" s="25"/>
      <c r="C3224" s="25"/>
      <c r="D3224" s="25"/>
      <c r="E3224" s="25"/>
      <c r="F3224" s="25"/>
      <c r="G3224" s="108"/>
      <c r="H3224" s="113"/>
      <c r="I3224" s="113"/>
      <c r="J3224" s="113"/>
      <c r="K3224" s="113"/>
    </row>
    <row r="3225" spans="1:11">
      <c r="A3225" s="23"/>
      <c r="B3225" s="25"/>
      <c r="C3225" s="25"/>
      <c r="D3225" s="25"/>
      <c r="E3225" s="25"/>
      <c r="F3225" s="25"/>
      <c r="G3225" s="108"/>
      <c r="H3225" s="113"/>
      <c r="I3225" s="113"/>
      <c r="J3225" s="113"/>
      <c r="K3225" s="113"/>
    </row>
    <row r="3226" spans="1:11">
      <c r="A3226" s="23"/>
      <c r="B3226" s="25"/>
      <c r="C3226" s="25"/>
      <c r="D3226" s="25"/>
      <c r="E3226" s="25"/>
      <c r="F3226" s="25"/>
      <c r="G3226" s="108"/>
      <c r="H3226" s="113"/>
      <c r="I3226" s="113"/>
      <c r="J3226" s="113"/>
      <c r="K3226" s="113"/>
    </row>
    <row r="3227" spans="1:11">
      <c r="A3227" s="23"/>
      <c r="B3227" s="25"/>
      <c r="C3227" s="25"/>
      <c r="D3227" s="25"/>
      <c r="E3227" s="25"/>
      <c r="F3227" s="25"/>
      <c r="G3227" s="108"/>
      <c r="H3227" s="113"/>
      <c r="I3227" s="113"/>
      <c r="J3227" s="113"/>
      <c r="K3227" s="113"/>
    </row>
    <row r="3228" spans="1:11">
      <c r="A3228" s="23"/>
      <c r="B3228" s="25"/>
      <c r="C3228" s="25"/>
      <c r="D3228" s="25"/>
      <c r="E3228" s="25"/>
      <c r="F3228" s="25"/>
      <c r="G3228" s="108"/>
      <c r="H3228" s="113"/>
      <c r="I3228" s="113"/>
      <c r="J3228" s="113"/>
      <c r="K3228" s="113"/>
    </row>
    <row r="3229" spans="1:11">
      <c r="A3229" s="23"/>
      <c r="B3229" s="25"/>
      <c r="C3229" s="25"/>
      <c r="D3229" s="25"/>
      <c r="E3229" s="25"/>
      <c r="F3229" s="25"/>
      <c r="G3229" s="108"/>
      <c r="H3229" s="113"/>
      <c r="I3229" s="113"/>
      <c r="J3229" s="113"/>
      <c r="K3229" s="113"/>
    </row>
    <row r="3230" spans="1:11">
      <c r="A3230" s="23"/>
      <c r="B3230" s="25"/>
      <c r="C3230" s="25"/>
      <c r="D3230" s="25"/>
      <c r="E3230" s="25"/>
      <c r="F3230" s="25"/>
      <c r="G3230" s="108"/>
      <c r="H3230" s="113"/>
      <c r="I3230" s="113"/>
      <c r="J3230" s="113"/>
      <c r="K3230" s="113"/>
    </row>
    <row r="3231" spans="1:11">
      <c r="A3231" s="23"/>
      <c r="B3231" s="25"/>
      <c r="C3231" s="25"/>
      <c r="D3231" s="25"/>
      <c r="E3231" s="25"/>
      <c r="F3231" s="25"/>
      <c r="G3231" s="108"/>
      <c r="H3231" s="113"/>
      <c r="I3231" s="113"/>
      <c r="J3231" s="113"/>
      <c r="K3231" s="113"/>
    </row>
    <row r="3232" spans="1:11">
      <c r="A3232" s="23"/>
      <c r="B3232" s="25"/>
      <c r="C3232" s="25"/>
      <c r="D3232" s="25"/>
      <c r="E3232" s="25"/>
      <c r="F3232" s="25"/>
      <c r="G3232" s="108"/>
      <c r="H3232" s="113"/>
      <c r="I3232" s="113"/>
      <c r="J3232" s="113"/>
      <c r="K3232" s="113"/>
    </row>
    <row r="3233" spans="1:11">
      <c r="A3233" s="23"/>
      <c r="B3233" s="25"/>
      <c r="C3233" s="25"/>
      <c r="D3233" s="25"/>
      <c r="E3233" s="25"/>
      <c r="F3233" s="25"/>
      <c r="G3233" s="108"/>
      <c r="H3233" s="113"/>
      <c r="I3233" s="113"/>
      <c r="J3233" s="113"/>
      <c r="K3233" s="113"/>
    </row>
    <row r="3234" spans="1:11">
      <c r="A3234" s="23"/>
      <c r="B3234" s="25"/>
      <c r="C3234" s="25"/>
      <c r="D3234" s="25"/>
      <c r="E3234" s="25"/>
      <c r="F3234" s="25"/>
      <c r="G3234" s="108"/>
      <c r="H3234" s="113"/>
      <c r="I3234" s="113"/>
      <c r="J3234" s="113"/>
      <c r="K3234" s="113"/>
    </row>
    <row r="3235" spans="1:11">
      <c r="A3235" s="23"/>
      <c r="B3235" s="25"/>
      <c r="C3235" s="25"/>
      <c r="D3235" s="25"/>
      <c r="E3235" s="25"/>
      <c r="F3235" s="25"/>
      <c r="G3235" s="108"/>
      <c r="H3235" s="113"/>
      <c r="I3235" s="113"/>
      <c r="J3235" s="113"/>
      <c r="K3235" s="113"/>
    </row>
    <row r="3236" spans="1:11">
      <c r="A3236" s="23"/>
      <c r="B3236" s="25"/>
      <c r="C3236" s="25"/>
      <c r="D3236" s="25"/>
      <c r="E3236" s="25"/>
      <c r="F3236" s="25"/>
      <c r="G3236" s="108"/>
      <c r="H3236" s="113"/>
      <c r="I3236" s="113"/>
      <c r="J3236" s="113"/>
      <c r="K3236" s="113"/>
    </row>
    <row r="3237" spans="1:11">
      <c r="A3237" s="23"/>
      <c r="B3237" s="25"/>
      <c r="C3237" s="25"/>
      <c r="D3237" s="25"/>
      <c r="E3237" s="25"/>
      <c r="F3237" s="25"/>
      <c r="G3237" s="108"/>
      <c r="H3237" s="113"/>
      <c r="I3237" s="113"/>
      <c r="J3237" s="113"/>
      <c r="K3237" s="113"/>
    </row>
    <row r="3238" spans="1:11">
      <c r="A3238" s="23"/>
      <c r="B3238" s="25"/>
      <c r="C3238" s="25"/>
      <c r="D3238" s="25"/>
      <c r="E3238" s="25"/>
      <c r="F3238" s="25"/>
      <c r="G3238" s="108"/>
      <c r="H3238" s="113"/>
      <c r="I3238" s="113"/>
      <c r="J3238" s="113"/>
      <c r="K3238" s="113"/>
    </row>
    <row r="3239" spans="1:11">
      <c r="A3239" s="23"/>
      <c r="B3239" s="25"/>
      <c r="C3239" s="25"/>
      <c r="D3239" s="25"/>
      <c r="E3239" s="25"/>
      <c r="F3239" s="25"/>
      <c r="G3239" s="108"/>
      <c r="H3239" s="113"/>
      <c r="I3239" s="113"/>
      <c r="J3239" s="113"/>
      <c r="K3239" s="113"/>
    </row>
    <row r="3240" spans="1:11">
      <c r="A3240" s="23"/>
      <c r="B3240" s="25"/>
      <c r="C3240" s="25"/>
      <c r="D3240" s="25"/>
      <c r="E3240" s="25"/>
      <c r="F3240" s="25"/>
      <c r="G3240" s="108"/>
      <c r="H3240" s="113"/>
      <c r="I3240" s="113"/>
      <c r="J3240" s="113"/>
      <c r="K3240" s="113"/>
    </row>
    <row r="3241" spans="1:11">
      <c r="A3241" s="23"/>
      <c r="B3241" s="25"/>
      <c r="C3241" s="25"/>
      <c r="D3241" s="25"/>
      <c r="E3241" s="25"/>
      <c r="F3241" s="25"/>
      <c r="G3241" s="108"/>
      <c r="H3241" s="113"/>
      <c r="I3241" s="113"/>
      <c r="J3241" s="113"/>
      <c r="K3241" s="113"/>
    </row>
    <row r="3242" spans="1:11">
      <c r="A3242" s="23"/>
      <c r="B3242" s="25"/>
      <c r="C3242" s="25"/>
      <c r="D3242" s="25"/>
      <c r="E3242" s="25"/>
      <c r="F3242" s="25"/>
      <c r="G3242" s="108"/>
      <c r="H3242" s="113"/>
      <c r="I3242" s="113"/>
      <c r="J3242" s="113"/>
      <c r="K3242" s="113"/>
    </row>
    <row r="3243" spans="1:11">
      <c r="A3243" s="23"/>
      <c r="B3243" s="25"/>
      <c r="C3243" s="25"/>
      <c r="D3243" s="25"/>
      <c r="E3243" s="25"/>
      <c r="F3243" s="25"/>
      <c r="G3243" s="108"/>
      <c r="H3243" s="113"/>
      <c r="I3243" s="113"/>
      <c r="J3243" s="113"/>
      <c r="K3243" s="113"/>
    </row>
    <row r="3244" spans="1:11">
      <c r="A3244" s="23"/>
      <c r="B3244" s="25"/>
      <c r="C3244" s="25"/>
      <c r="D3244" s="25"/>
      <c r="E3244" s="25"/>
      <c r="F3244" s="25"/>
      <c r="G3244" s="108"/>
      <c r="H3244" s="113"/>
      <c r="I3244" s="113"/>
      <c r="J3244" s="113"/>
      <c r="K3244" s="113"/>
    </row>
    <row r="3245" spans="1:11">
      <c r="A3245" s="23"/>
      <c r="B3245" s="25"/>
      <c r="C3245" s="25"/>
      <c r="D3245" s="25"/>
      <c r="E3245" s="25"/>
      <c r="F3245" s="25"/>
      <c r="G3245" s="108"/>
      <c r="H3245" s="113"/>
      <c r="I3245" s="113"/>
      <c r="J3245" s="113"/>
      <c r="K3245" s="113"/>
    </row>
    <row r="3246" spans="1:11">
      <c r="A3246" s="23"/>
      <c r="B3246" s="25"/>
      <c r="C3246" s="25"/>
      <c r="D3246" s="25"/>
      <c r="E3246" s="25"/>
      <c r="F3246" s="25"/>
      <c r="G3246" s="108"/>
      <c r="H3246" s="113"/>
      <c r="I3246" s="113"/>
      <c r="J3246" s="113"/>
      <c r="K3246" s="113"/>
    </row>
    <row r="3247" spans="1:11">
      <c r="A3247" s="23"/>
      <c r="B3247" s="25"/>
      <c r="C3247" s="25"/>
      <c r="D3247" s="25"/>
      <c r="E3247" s="25"/>
      <c r="F3247" s="25"/>
      <c r="G3247" s="108"/>
      <c r="H3247" s="113"/>
      <c r="I3247" s="113"/>
      <c r="J3247" s="113"/>
      <c r="K3247" s="113"/>
    </row>
    <row r="3248" spans="1:11">
      <c r="A3248" s="23"/>
      <c r="B3248" s="25"/>
      <c r="C3248" s="25"/>
      <c r="D3248" s="25"/>
      <c r="E3248" s="25"/>
      <c r="F3248" s="25"/>
      <c r="G3248" s="108"/>
      <c r="H3248" s="113"/>
      <c r="I3248" s="113"/>
      <c r="J3248" s="113"/>
      <c r="K3248" s="113"/>
    </row>
    <row r="3249" spans="1:11">
      <c r="A3249" s="23"/>
      <c r="B3249" s="25"/>
      <c r="C3249" s="25"/>
      <c r="D3249" s="25"/>
      <c r="E3249" s="25"/>
      <c r="F3249" s="25"/>
      <c r="G3249" s="108"/>
      <c r="H3249" s="113"/>
      <c r="I3249" s="113"/>
      <c r="J3249" s="113"/>
      <c r="K3249" s="113"/>
    </row>
    <row r="3250" spans="1:11">
      <c r="A3250" s="23"/>
      <c r="B3250" s="25"/>
      <c r="C3250" s="25"/>
      <c r="D3250" s="25"/>
      <c r="E3250" s="25"/>
      <c r="F3250" s="25"/>
      <c r="G3250" s="108"/>
      <c r="H3250" s="113"/>
      <c r="I3250" s="113"/>
      <c r="J3250" s="113"/>
      <c r="K3250" s="113"/>
    </row>
    <row r="3251" spans="1:11">
      <c r="A3251" s="23"/>
      <c r="B3251" s="25"/>
      <c r="C3251" s="25"/>
      <c r="D3251" s="25"/>
      <c r="E3251" s="25"/>
      <c r="F3251" s="25"/>
      <c r="G3251" s="108"/>
      <c r="H3251" s="113"/>
      <c r="I3251" s="113"/>
      <c r="J3251" s="113"/>
      <c r="K3251" s="113"/>
    </row>
    <row r="3252" spans="1:11">
      <c r="A3252" s="23"/>
      <c r="B3252" s="25"/>
      <c r="C3252" s="25"/>
      <c r="D3252" s="25"/>
      <c r="E3252" s="25"/>
      <c r="F3252" s="25"/>
      <c r="G3252" s="108"/>
      <c r="H3252" s="113"/>
      <c r="I3252" s="113"/>
      <c r="J3252" s="113"/>
      <c r="K3252" s="113"/>
    </row>
    <row r="3253" spans="1:11">
      <c r="A3253" s="23"/>
      <c r="B3253" s="25"/>
      <c r="C3253" s="25"/>
      <c r="D3253" s="25"/>
      <c r="E3253" s="25"/>
      <c r="F3253" s="25"/>
      <c r="G3253" s="108"/>
      <c r="H3253" s="113"/>
      <c r="I3253" s="113"/>
      <c r="J3253" s="113"/>
      <c r="K3253" s="113"/>
    </row>
    <row r="3254" spans="1:11">
      <c r="A3254" s="23"/>
      <c r="B3254" s="25"/>
      <c r="C3254" s="25"/>
      <c r="D3254" s="25"/>
      <c r="E3254" s="25"/>
      <c r="F3254" s="25"/>
      <c r="G3254" s="108"/>
      <c r="H3254" s="113"/>
      <c r="I3254" s="113"/>
      <c r="J3254" s="113"/>
      <c r="K3254" s="113"/>
    </row>
    <row r="3255" spans="1:11">
      <c r="A3255" s="23"/>
      <c r="B3255" s="25"/>
      <c r="C3255" s="25"/>
      <c r="D3255" s="25"/>
      <c r="E3255" s="25"/>
      <c r="F3255" s="25"/>
      <c r="G3255" s="108"/>
      <c r="H3255" s="113"/>
      <c r="I3255" s="113"/>
      <c r="J3255" s="113"/>
      <c r="K3255" s="113"/>
    </row>
    <row r="3256" spans="1:11">
      <c r="A3256" s="23"/>
      <c r="B3256" s="25"/>
      <c r="C3256" s="25"/>
      <c r="D3256" s="25"/>
      <c r="E3256" s="25"/>
      <c r="F3256" s="25"/>
      <c r="G3256" s="108"/>
      <c r="H3256" s="113"/>
      <c r="I3256" s="113"/>
      <c r="J3256" s="113"/>
      <c r="K3256" s="113"/>
    </row>
    <row r="3257" spans="1:11">
      <c r="A3257" s="23"/>
      <c r="B3257" s="25"/>
      <c r="C3257" s="25"/>
      <c r="D3257" s="25"/>
      <c r="E3257" s="25"/>
      <c r="F3257" s="25"/>
      <c r="G3257" s="108"/>
      <c r="H3257" s="113"/>
      <c r="I3257" s="113"/>
      <c r="J3257" s="113"/>
      <c r="K3257" s="113"/>
    </row>
    <row r="3258" spans="1:11">
      <c r="A3258" s="23"/>
      <c r="B3258" s="25"/>
      <c r="C3258" s="25"/>
      <c r="D3258" s="25"/>
      <c r="E3258" s="25"/>
      <c r="F3258" s="25"/>
      <c r="G3258" s="108"/>
      <c r="H3258" s="113"/>
      <c r="I3258" s="113"/>
      <c r="J3258" s="113"/>
      <c r="K3258" s="113"/>
    </row>
    <row r="3259" spans="1:11">
      <c r="A3259" s="23"/>
      <c r="B3259" s="25"/>
      <c r="C3259" s="25"/>
      <c r="D3259" s="25"/>
      <c r="E3259" s="25"/>
      <c r="F3259" s="25"/>
      <c r="G3259" s="108"/>
      <c r="H3259" s="113"/>
      <c r="I3259" s="113"/>
      <c r="J3259" s="113"/>
      <c r="K3259" s="113"/>
    </row>
    <row r="3260" spans="1:11">
      <c r="A3260" s="23"/>
      <c r="B3260" s="25"/>
      <c r="C3260" s="25"/>
      <c r="D3260" s="25"/>
      <c r="E3260" s="25"/>
      <c r="F3260" s="25"/>
      <c r="G3260" s="108"/>
      <c r="H3260" s="113"/>
      <c r="I3260" s="113"/>
      <c r="J3260" s="113"/>
      <c r="K3260" s="113"/>
    </row>
    <row r="3261" spans="1:11">
      <c r="A3261" s="23"/>
      <c r="B3261" s="25"/>
      <c r="C3261" s="25"/>
      <c r="D3261" s="25"/>
      <c r="E3261" s="25"/>
      <c r="F3261" s="25"/>
      <c r="G3261" s="108"/>
      <c r="H3261" s="113"/>
      <c r="I3261" s="113"/>
      <c r="J3261" s="113"/>
      <c r="K3261" s="113"/>
    </row>
    <row r="3262" spans="1:11">
      <c r="A3262" s="23"/>
      <c r="B3262" s="25"/>
      <c r="C3262" s="25"/>
      <c r="D3262" s="25"/>
      <c r="E3262" s="25"/>
      <c r="F3262" s="25"/>
      <c r="G3262" s="108"/>
      <c r="H3262" s="113"/>
      <c r="I3262" s="113"/>
      <c r="J3262" s="113"/>
      <c r="K3262" s="113"/>
    </row>
    <row r="3263" spans="1:11">
      <c r="A3263" s="23"/>
      <c r="B3263" s="25"/>
      <c r="C3263" s="25"/>
      <c r="D3263" s="25"/>
      <c r="E3263" s="25"/>
      <c r="F3263" s="25"/>
      <c r="G3263" s="108"/>
      <c r="H3263" s="113"/>
      <c r="I3263" s="113"/>
      <c r="J3263" s="113"/>
      <c r="K3263" s="113"/>
    </row>
    <row r="3264" spans="1:11">
      <c r="A3264" s="23"/>
      <c r="B3264" s="25"/>
      <c r="C3264" s="25"/>
      <c r="D3264" s="25"/>
      <c r="E3264" s="25"/>
      <c r="F3264" s="25"/>
      <c r="G3264" s="108"/>
      <c r="H3264" s="113"/>
      <c r="I3264" s="113"/>
      <c r="J3264" s="113"/>
      <c r="K3264" s="113"/>
    </row>
    <row r="3265" spans="1:11">
      <c r="A3265" s="23"/>
      <c r="B3265" s="25"/>
      <c r="C3265" s="25"/>
      <c r="D3265" s="25"/>
      <c r="E3265" s="25"/>
      <c r="F3265" s="25"/>
      <c r="G3265" s="108"/>
      <c r="H3265" s="113"/>
      <c r="I3265" s="113"/>
      <c r="J3265" s="113"/>
      <c r="K3265" s="113"/>
    </row>
    <row r="3266" spans="1:11">
      <c r="A3266" s="23"/>
      <c r="B3266" s="25"/>
      <c r="C3266" s="25"/>
      <c r="D3266" s="25"/>
      <c r="E3266" s="25"/>
      <c r="F3266" s="25"/>
      <c r="G3266" s="108"/>
      <c r="H3266" s="113"/>
      <c r="I3266" s="113"/>
      <c r="J3266" s="113"/>
      <c r="K3266" s="113"/>
    </row>
    <row r="3267" spans="1:11">
      <c r="A3267" s="23"/>
      <c r="B3267" s="25"/>
      <c r="C3267" s="25"/>
      <c r="D3267" s="25"/>
      <c r="E3267" s="25"/>
      <c r="F3267" s="25"/>
      <c r="G3267" s="108"/>
      <c r="H3267" s="113"/>
      <c r="I3267" s="113"/>
      <c r="J3267" s="113"/>
      <c r="K3267" s="113"/>
    </row>
    <row r="3268" spans="1:11">
      <c r="A3268" s="23"/>
      <c r="B3268" s="25"/>
      <c r="C3268" s="25"/>
      <c r="D3268" s="25"/>
      <c r="E3268" s="25"/>
      <c r="F3268" s="25"/>
      <c r="G3268" s="108"/>
      <c r="H3268" s="113"/>
      <c r="I3268" s="113"/>
      <c r="J3268" s="113"/>
      <c r="K3268" s="113"/>
    </row>
    <row r="3269" spans="1:11">
      <c r="A3269" s="23"/>
      <c r="B3269" s="25"/>
      <c r="C3269" s="25"/>
      <c r="D3269" s="25"/>
      <c r="E3269" s="25"/>
      <c r="F3269" s="25"/>
      <c r="G3269" s="108"/>
      <c r="H3269" s="113"/>
      <c r="I3269" s="113"/>
      <c r="J3269" s="113"/>
      <c r="K3269" s="113"/>
    </row>
    <row r="3270" spans="1:11">
      <c r="A3270" s="23"/>
      <c r="B3270" s="25"/>
      <c r="C3270" s="25"/>
      <c r="D3270" s="25"/>
      <c r="E3270" s="25"/>
      <c r="F3270" s="25"/>
      <c r="G3270" s="108"/>
      <c r="H3270" s="113"/>
      <c r="I3270" s="113"/>
      <c r="J3270" s="113"/>
      <c r="K3270" s="113"/>
    </row>
    <row r="3271" spans="1:11">
      <c r="A3271" s="23"/>
      <c r="B3271" s="25"/>
      <c r="C3271" s="25"/>
      <c r="D3271" s="25"/>
      <c r="E3271" s="25"/>
      <c r="F3271" s="25"/>
      <c r="G3271" s="108"/>
      <c r="H3271" s="113"/>
      <c r="I3271" s="113"/>
      <c r="J3271" s="113"/>
      <c r="K3271" s="113"/>
    </row>
    <row r="3272" spans="1:11">
      <c r="A3272" s="23"/>
      <c r="B3272" s="25"/>
      <c r="C3272" s="25"/>
      <c r="D3272" s="25"/>
      <c r="E3272" s="25"/>
      <c r="F3272" s="25"/>
      <c r="G3272" s="108"/>
      <c r="H3272" s="113"/>
      <c r="I3272" s="113"/>
      <c r="J3272" s="113"/>
      <c r="K3272" s="113"/>
    </row>
    <row r="3273" spans="1:11">
      <c r="A3273" s="23"/>
      <c r="B3273" s="25"/>
      <c r="C3273" s="25"/>
      <c r="D3273" s="25"/>
      <c r="E3273" s="25"/>
      <c r="F3273" s="25"/>
      <c r="G3273" s="108"/>
      <c r="H3273" s="113"/>
      <c r="I3273" s="113"/>
      <c r="J3273" s="113"/>
      <c r="K3273" s="113"/>
    </row>
    <row r="3274" spans="1:11">
      <c r="A3274" s="23"/>
      <c r="B3274" s="25"/>
      <c r="C3274" s="25"/>
      <c r="D3274" s="25"/>
      <c r="E3274" s="25"/>
      <c r="F3274" s="25"/>
      <c r="G3274" s="108"/>
      <c r="H3274" s="113"/>
      <c r="I3274" s="113"/>
      <c r="J3274" s="113"/>
      <c r="K3274" s="113"/>
    </row>
    <row r="3275" spans="1:11">
      <c r="A3275" s="23"/>
      <c r="B3275" s="25"/>
      <c r="C3275" s="25"/>
      <c r="D3275" s="25"/>
      <c r="E3275" s="25"/>
      <c r="F3275" s="25"/>
      <c r="G3275" s="108"/>
      <c r="H3275" s="113"/>
      <c r="I3275" s="113"/>
      <c r="J3275" s="113"/>
      <c r="K3275" s="113"/>
    </row>
    <row r="3276" spans="1:11">
      <c r="A3276" s="23"/>
      <c r="B3276" s="25"/>
      <c r="C3276" s="25"/>
      <c r="D3276" s="25"/>
      <c r="E3276" s="25"/>
      <c r="F3276" s="25"/>
      <c r="G3276" s="108"/>
      <c r="H3276" s="113"/>
      <c r="I3276" s="113"/>
      <c r="J3276" s="113"/>
      <c r="K3276" s="113"/>
    </row>
    <row r="3277" spans="1:11">
      <c r="A3277" s="23"/>
      <c r="B3277" s="25"/>
      <c r="C3277" s="25"/>
      <c r="D3277" s="25"/>
      <c r="E3277" s="25"/>
      <c r="F3277" s="25"/>
      <c r="G3277" s="108"/>
      <c r="H3277" s="113"/>
      <c r="I3277" s="113"/>
      <c r="J3277" s="113"/>
      <c r="K3277" s="113"/>
    </row>
    <row r="3278" spans="1:11">
      <c r="A3278" s="23"/>
      <c r="B3278" s="25"/>
      <c r="C3278" s="25"/>
      <c r="D3278" s="25"/>
      <c r="E3278" s="25"/>
      <c r="F3278" s="25"/>
      <c r="G3278" s="108"/>
      <c r="H3278" s="113"/>
      <c r="I3278" s="113"/>
      <c r="J3278" s="113"/>
      <c r="K3278" s="113"/>
    </row>
    <row r="3279" spans="1:11">
      <c r="A3279" s="23"/>
      <c r="B3279" s="25"/>
      <c r="C3279" s="25"/>
      <c r="D3279" s="25"/>
      <c r="E3279" s="25"/>
      <c r="F3279" s="25"/>
      <c r="G3279" s="108"/>
      <c r="H3279" s="113"/>
      <c r="I3279" s="113"/>
      <c r="J3279" s="113"/>
      <c r="K3279" s="113"/>
    </row>
    <row r="3280" spans="1:11">
      <c r="A3280" s="23"/>
      <c r="B3280" s="25"/>
      <c r="C3280" s="25"/>
      <c r="D3280" s="25"/>
      <c r="E3280" s="25"/>
      <c r="F3280" s="25"/>
      <c r="G3280" s="108"/>
      <c r="H3280" s="113"/>
      <c r="I3280" s="113"/>
      <c r="J3280" s="113"/>
      <c r="K3280" s="113"/>
    </row>
    <row r="3281" spans="1:11">
      <c r="A3281" s="23"/>
      <c r="B3281" s="25"/>
      <c r="C3281" s="25"/>
      <c r="D3281" s="25"/>
      <c r="E3281" s="25"/>
      <c r="F3281" s="25"/>
      <c r="G3281" s="108"/>
      <c r="H3281" s="113"/>
      <c r="I3281" s="113"/>
      <c r="J3281" s="113"/>
      <c r="K3281" s="113"/>
    </row>
    <row r="3282" spans="1:11">
      <c r="A3282" s="23"/>
      <c r="B3282" s="25"/>
      <c r="C3282" s="25"/>
      <c r="D3282" s="25"/>
      <c r="E3282" s="25"/>
      <c r="F3282" s="25"/>
      <c r="G3282" s="108"/>
      <c r="H3282" s="113"/>
      <c r="I3282" s="113"/>
      <c r="J3282" s="113"/>
      <c r="K3282" s="113"/>
    </row>
    <row r="3283" spans="1:11">
      <c r="A3283" s="23"/>
      <c r="B3283" s="25"/>
      <c r="C3283" s="25"/>
      <c r="D3283" s="25"/>
      <c r="E3283" s="25"/>
      <c r="F3283" s="25"/>
      <c r="G3283" s="108"/>
      <c r="H3283" s="113"/>
      <c r="I3283" s="113"/>
      <c r="J3283" s="113"/>
      <c r="K3283" s="113"/>
    </row>
    <row r="3284" spans="1:11">
      <c r="A3284" s="23"/>
      <c r="B3284" s="25"/>
      <c r="C3284" s="25"/>
      <c r="D3284" s="25"/>
      <c r="E3284" s="25"/>
      <c r="F3284" s="25"/>
      <c r="G3284" s="108"/>
      <c r="H3284" s="113"/>
      <c r="I3284" s="113"/>
      <c r="J3284" s="113"/>
      <c r="K3284" s="113"/>
    </row>
    <row r="3285" spans="1:11">
      <c r="A3285" s="23"/>
      <c r="B3285" s="25"/>
      <c r="C3285" s="25"/>
      <c r="D3285" s="25"/>
      <c r="E3285" s="25"/>
      <c r="F3285" s="25"/>
      <c r="G3285" s="108"/>
      <c r="H3285" s="113"/>
      <c r="I3285" s="113"/>
      <c r="J3285" s="113"/>
      <c r="K3285" s="113"/>
    </row>
    <row r="3286" spans="1:11">
      <c r="A3286" s="23"/>
      <c r="B3286" s="25"/>
      <c r="C3286" s="25"/>
      <c r="D3286" s="25"/>
      <c r="E3286" s="25"/>
      <c r="F3286" s="25"/>
      <c r="G3286" s="108"/>
      <c r="H3286" s="113"/>
      <c r="I3286" s="113"/>
      <c r="J3286" s="113"/>
      <c r="K3286" s="113"/>
    </row>
    <row r="3287" spans="1:11">
      <c r="A3287" s="23"/>
      <c r="B3287" s="25"/>
      <c r="C3287" s="25"/>
      <c r="D3287" s="25"/>
      <c r="E3287" s="25"/>
      <c r="F3287" s="25"/>
      <c r="G3287" s="108"/>
      <c r="H3287" s="113"/>
      <c r="I3287" s="113"/>
      <c r="J3287" s="113"/>
      <c r="K3287" s="113"/>
    </row>
    <row r="3288" spans="1:11">
      <c r="A3288" s="23"/>
      <c r="B3288" s="25"/>
      <c r="C3288" s="25"/>
      <c r="D3288" s="25"/>
      <c r="E3288" s="25"/>
      <c r="F3288" s="25"/>
      <c r="G3288" s="108"/>
      <c r="H3288" s="113"/>
      <c r="I3288" s="113"/>
      <c r="J3288" s="113"/>
      <c r="K3288" s="113"/>
    </row>
    <row r="3289" spans="1:11">
      <c r="A3289" s="23"/>
      <c r="B3289" s="25"/>
      <c r="C3289" s="25"/>
      <c r="D3289" s="25"/>
      <c r="E3289" s="25"/>
      <c r="F3289" s="25"/>
      <c r="G3289" s="108"/>
      <c r="H3289" s="113"/>
      <c r="I3289" s="113"/>
      <c r="J3289" s="113"/>
      <c r="K3289" s="113"/>
    </row>
    <row r="3290" spans="1:11">
      <c r="A3290" s="23"/>
      <c r="B3290" s="25"/>
      <c r="C3290" s="25"/>
      <c r="D3290" s="25"/>
      <c r="E3290" s="25"/>
      <c r="F3290" s="25"/>
      <c r="G3290" s="108"/>
      <c r="H3290" s="113"/>
      <c r="I3290" s="113"/>
      <c r="J3290" s="113"/>
      <c r="K3290" s="113"/>
    </row>
    <row r="3291" spans="1:11">
      <c r="A3291" s="23"/>
      <c r="B3291" s="25"/>
      <c r="C3291" s="25"/>
      <c r="D3291" s="25"/>
      <c r="E3291" s="25"/>
      <c r="F3291" s="25"/>
      <c r="G3291" s="108"/>
      <c r="H3291" s="113"/>
      <c r="I3291" s="113"/>
      <c r="J3291" s="113"/>
      <c r="K3291" s="113"/>
    </row>
    <row r="3292" spans="1:11">
      <c r="A3292" s="23"/>
      <c r="B3292" s="25"/>
      <c r="C3292" s="25"/>
      <c r="D3292" s="25"/>
      <c r="E3292" s="25"/>
      <c r="F3292" s="25"/>
      <c r="G3292" s="108"/>
      <c r="H3292" s="113"/>
      <c r="I3292" s="113"/>
      <c r="J3292" s="113"/>
      <c r="K3292" s="113"/>
    </row>
    <row r="3293" spans="1:11">
      <c r="A3293" s="23"/>
      <c r="B3293" s="25"/>
      <c r="C3293" s="25"/>
      <c r="D3293" s="25"/>
      <c r="E3293" s="25"/>
      <c r="F3293" s="25"/>
      <c r="G3293" s="108"/>
      <c r="H3293" s="113"/>
      <c r="I3293" s="113"/>
      <c r="J3293" s="113"/>
      <c r="K3293" s="113"/>
    </row>
    <row r="3294" spans="1:11">
      <c r="A3294" s="23"/>
      <c r="B3294" s="25"/>
      <c r="C3294" s="25"/>
      <c r="D3294" s="25"/>
      <c r="E3294" s="25"/>
      <c r="F3294" s="25"/>
      <c r="G3294" s="108"/>
      <c r="H3294" s="113"/>
      <c r="I3294" s="113"/>
      <c r="J3294" s="113"/>
      <c r="K3294" s="113"/>
    </row>
    <row r="3295" spans="1:11">
      <c r="A3295" s="23"/>
      <c r="B3295" s="25"/>
      <c r="C3295" s="25"/>
      <c r="D3295" s="25"/>
      <c r="E3295" s="25"/>
      <c r="F3295" s="25"/>
      <c r="G3295" s="108"/>
      <c r="H3295" s="113"/>
      <c r="I3295" s="113"/>
      <c r="J3295" s="113"/>
      <c r="K3295" s="113"/>
    </row>
    <row r="3296" spans="1:11">
      <c r="A3296" s="23"/>
      <c r="B3296" s="25"/>
      <c r="C3296" s="25"/>
      <c r="D3296" s="25"/>
      <c r="E3296" s="25"/>
      <c r="F3296" s="25"/>
      <c r="G3296" s="108"/>
      <c r="H3296" s="113"/>
      <c r="I3296" s="113"/>
      <c r="J3296" s="113"/>
      <c r="K3296" s="113"/>
    </row>
    <row r="3297" spans="1:11">
      <c r="A3297" s="23"/>
      <c r="B3297" s="25"/>
      <c r="C3297" s="25"/>
      <c r="D3297" s="25"/>
      <c r="E3297" s="25"/>
      <c r="F3297" s="25"/>
      <c r="G3297" s="108"/>
      <c r="H3297" s="113"/>
      <c r="I3297" s="113"/>
      <c r="J3297" s="113"/>
      <c r="K3297" s="113"/>
    </row>
    <row r="3298" spans="1:11">
      <c r="A3298" s="23"/>
      <c r="B3298" s="25"/>
      <c r="C3298" s="25"/>
      <c r="D3298" s="25"/>
      <c r="E3298" s="25"/>
      <c r="F3298" s="25"/>
      <c r="G3298" s="108"/>
      <c r="H3298" s="113"/>
      <c r="I3298" s="113"/>
      <c r="J3298" s="113"/>
      <c r="K3298" s="113"/>
    </row>
    <row r="3299" spans="1:11">
      <c r="A3299" s="23"/>
      <c r="B3299" s="25"/>
      <c r="C3299" s="25"/>
      <c r="D3299" s="25"/>
      <c r="E3299" s="25"/>
      <c r="F3299" s="25"/>
      <c r="G3299" s="108"/>
      <c r="H3299" s="113"/>
      <c r="I3299" s="113"/>
      <c r="J3299" s="113"/>
      <c r="K3299" s="113"/>
    </row>
    <row r="3300" spans="1:11">
      <c r="A3300" s="23"/>
      <c r="B3300" s="25"/>
      <c r="C3300" s="25"/>
      <c r="D3300" s="25"/>
      <c r="E3300" s="25"/>
      <c r="F3300" s="25"/>
      <c r="G3300" s="108"/>
      <c r="H3300" s="113"/>
      <c r="I3300" s="113"/>
      <c r="J3300" s="113"/>
      <c r="K3300" s="113"/>
    </row>
    <row r="3301" spans="1:11">
      <c r="A3301" s="23"/>
      <c r="B3301" s="25"/>
      <c r="C3301" s="25"/>
      <c r="D3301" s="25"/>
      <c r="E3301" s="25"/>
      <c r="F3301" s="25"/>
      <c r="G3301" s="108"/>
      <c r="H3301" s="113"/>
      <c r="I3301" s="113"/>
      <c r="J3301" s="113"/>
      <c r="K3301" s="113"/>
    </row>
    <row r="3302" spans="1:11">
      <c r="A3302" s="23"/>
      <c r="B3302" s="25"/>
      <c r="C3302" s="25"/>
      <c r="D3302" s="25"/>
      <c r="E3302" s="25"/>
      <c r="F3302" s="25"/>
      <c r="G3302" s="108"/>
      <c r="H3302" s="113"/>
      <c r="I3302" s="113"/>
      <c r="J3302" s="113"/>
      <c r="K3302" s="113"/>
    </row>
    <row r="3303" spans="1:11">
      <c r="A3303" s="23"/>
      <c r="B3303" s="25"/>
      <c r="C3303" s="25"/>
      <c r="D3303" s="25"/>
      <c r="E3303" s="25"/>
      <c r="F3303" s="25"/>
      <c r="G3303" s="108"/>
      <c r="H3303" s="113"/>
      <c r="I3303" s="113"/>
      <c r="J3303" s="113"/>
      <c r="K3303" s="113"/>
    </row>
    <row r="3304" spans="1:11">
      <c r="A3304" s="23"/>
      <c r="B3304" s="25"/>
      <c r="C3304" s="25"/>
      <c r="D3304" s="25"/>
      <c r="E3304" s="25"/>
      <c r="F3304" s="25"/>
      <c r="G3304" s="108"/>
      <c r="H3304" s="113"/>
      <c r="I3304" s="113"/>
      <c r="J3304" s="113"/>
      <c r="K3304" s="113"/>
    </row>
    <row r="3305" spans="1:11">
      <c r="A3305" s="23"/>
      <c r="B3305" s="25"/>
      <c r="C3305" s="25"/>
      <c r="D3305" s="25"/>
      <c r="E3305" s="25"/>
      <c r="F3305" s="25"/>
      <c r="G3305" s="108"/>
      <c r="H3305" s="113"/>
      <c r="I3305" s="113"/>
      <c r="J3305" s="113"/>
      <c r="K3305" s="113"/>
    </row>
    <row r="3306" spans="1:11">
      <c r="A3306" s="23"/>
      <c r="B3306" s="25"/>
      <c r="C3306" s="25"/>
      <c r="D3306" s="25"/>
      <c r="E3306" s="25"/>
      <c r="F3306" s="25"/>
      <c r="G3306" s="108"/>
      <c r="H3306" s="113"/>
      <c r="I3306" s="113"/>
      <c r="J3306" s="113"/>
      <c r="K3306" s="113"/>
    </row>
    <row r="3307" spans="1:11">
      <c r="A3307" s="23"/>
      <c r="B3307" s="25"/>
      <c r="C3307" s="25"/>
      <c r="D3307" s="25"/>
      <c r="E3307" s="25"/>
      <c r="F3307" s="25"/>
      <c r="G3307" s="108"/>
      <c r="H3307" s="113"/>
      <c r="I3307" s="113"/>
      <c r="J3307" s="113"/>
      <c r="K3307" s="113"/>
    </row>
    <row r="3308" spans="1:11">
      <c r="A3308" s="23"/>
      <c r="B3308" s="25"/>
      <c r="C3308" s="25"/>
      <c r="D3308" s="25"/>
      <c r="E3308" s="25"/>
      <c r="F3308" s="25"/>
      <c r="G3308" s="108"/>
      <c r="H3308" s="113"/>
      <c r="I3308" s="113"/>
      <c r="J3308" s="113"/>
      <c r="K3308" s="113"/>
    </row>
    <row r="3309" spans="1:11">
      <c r="A3309" s="23"/>
      <c r="B3309" s="25"/>
      <c r="C3309" s="25"/>
      <c r="D3309" s="25"/>
      <c r="E3309" s="25"/>
      <c r="F3309" s="25"/>
      <c r="G3309" s="108"/>
      <c r="H3309" s="113"/>
      <c r="I3309" s="113"/>
      <c r="J3309" s="113"/>
      <c r="K3309" s="113"/>
    </row>
    <row r="3310" spans="1:11">
      <c r="A3310" s="23"/>
      <c r="B3310" s="25"/>
      <c r="C3310" s="25"/>
      <c r="D3310" s="25"/>
      <c r="E3310" s="25"/>
      <c r="F3310" s="25"/>
      <c r="G3310" s="108"/>
      <c r="H3310" s="113"/>
      <c r="I3310" s="113"/>
      <c r="J3310" s="113"/>
      <c r="K3310" s="113"/>
    </row>
    <row r="3311" spans="1:11">
      <c r="A3311" s="23"/>
      <c r="B3311" s="25"/>
      <c r="C3311" s="25"/>
      <c r="D3311" s="25"/>
      <c r="E3311" s="25"/>
      <c r="F3311" s="25"/>
      <c r="G3311" s="108"/>
      <c r="H3311" s="113"/>
      <c r="I3311" s="113"/>
      <c r="J3311" s="113"/>
      <c r="K3311" s="113"/>
    </row>
    <row r="3312" spans="1:11">
      <c r="A3312" s="23"/>
      <c r="B3312" s="25"/>
      <c r="C3312" s="25"/>
      <c r="D3312" s="25"/>
      <c r="E3312" s="25"/>
      <c r="F3312" s="25"/>
      <c r="G3312" s="108"/>
      <c r="H3312" s="113"/>
      <c r="I3312" s="113"/>
      <c r="J3312" s="113"/>
      <c r="K3312" s="113"/>
    </row>
    <row r="3313" spans="1:11">
      <c r="A3313" s="23"/>
      <c r="B3313" s="25"/>
      <c r="C3313" s="25"/>
      <c r="D3313" s="25"/>
      <c r="E3313" s="25"/>
      <c r="F3313" s="25"/>
      <c r="G3313" s="108"/>
      <c r="H3313" s="113"/>
      <c r="I3313" s="113"/>
      <c r="J3313" s="113"/>
      <c r="K3313" s="113"/>
    </row>
    <row r="3314" spans="1:11">
      <c r="A3314" s="23"/>
      <c r="B3314" s="25"/>
      <c r="C3314" s="25"/>
      <c r="D3314" s="25"/>
      <c r="E3314" s="25"/>
      <c r="F3314" s="25"/>
      <c r="G3314" s="108"/>
      <c r="H3314" s="113"/>
      <c r="I3314" s="113"/>
      <c r="J3314" s="113"/>
      <c r="K3314" s="113"/>
    </row>
    <row r="3315" spans="1:11">
      <c r="A3315" s="23"/>
      <c r="B3315" s="25"/>
      <c r="C3315" s="25"/>
      <c r="D3315" s="25"/>
      <c r="E3315" s="25"/>
      <c r="F3315" s="25"/>
      <c r="G3315" s="108"/>
      <c r="H3315" s="113"/>
      <c r="I3315" s="113"/>
      <c r="J3315" s="113"/>
      <c r="K3315" s="113"/>
    </row>
    <row r="3316" spans="1:11">
      <c r="A3316" s="23"/>
      <c r="B3316" s="25"/>
      <c r="C3316" s="25"/>
      <c r="D3316" s="25"/>
      <c r="E3316" s="25"/>
      <c r="F3316" s="25"/>
      <c r="G3316" s="108"/>
      <c r="H3316" s="113"/>
      <c r="I3316" s="113"/>
      <c r="J3316" s="113"/>
      <c r="K3316" s="113"/>
    </row>
    <row r="3317" spans="1:11">
      <c r="A3317" s="23"/>
      <c r="B3317" s="25"/>
      <c r="C3317" s="25"/>
      <c r="D3317" s="25"/>
      <c r="E3317" s="25"/>
      <c r="F3317" s="25"/>
      <c r="G3317" s="108"/>
      <c r="H3317" s="113"/>
      <c r="I3317" s="113"/>
      <c r="J3317" s="113"/>
      <c r="K3317" s="113"/>
    </row>
    <row r="3318" spans="1:11">
      <c r="A3318" s="23"/>
      <c r="B3318" s="25"/>
      <c r="C3318" s="25"/>
      <c r="D3318" s="25"/>
      <c r="E3318" s="25"/>
      <c r="F3318" s="25"/>
      <c r="G3318" s="108"/>
      <c r="H3318" s="113"/>
      <c r="I3318" s="113"/>
      <c r="J3318" s="113"/>
      <c r="K3318" s="113"/>
    </row>
    <row r="3319" spans="1:11">
      <c r="A3319" s="23"/>
      <c r="B3319" s="25"/>
      <c r="C3319" s="25"/>
      <c r="D3319" s="25"/>
      <c r="E3319" s="25"/>
      <c r="F3319" s="25"/>
      <c r="G3319" s="108"/>
      <c r="H3319" s="113"/>
      <c r="I3319" s="113"/>
      <c r="J3319" s="113"/>
      <c r="K3319" s="113"/>
    </row>
    <row r="3320" spans="1:11">
      <c r="A3320" s="23"/>
      <c r="B3320" s="25"/>
      <c r="C3320" s="25"/>
      <c r="D3320" s="25"/>
      <c r="E3320" s="25"/>
      <c r="F3320" s="25"/>
      <c r="G3320" s="108"/>
      <c r="H3320" s="113"/>
      <c r="I3320" s="113"/>
      <c r="J3320" s="113"/>
      <c r="K3320" s="113"/>
    </row>
    <row r="3321" spans="1:11">
      <c r="A3321" s="23"/>
      <c r="B3321" s="25"/>
      <c r="C3321" s="25"/>
      <c r="D3321" s="25"/>
      <c r="E3321" s="25"/>
      <c r="F3321" s="25"/>
      <c r="G3321" s="108"/>
      <c r="H3321" s="113"/>
      <c r="I3321" s="113"/>
      <c r="J3321" s="113"/>
      <c r="K3321" s="113"/>
    </row>
    <row r="3322" spans="1:11">
      <c r="A3322" s="23"/>
      <c r="B3322" s="25"/>
      <c r="C3322" s="25"/>
      <c r="D3322" s="25"/>
      <c r="E3322" s="25"/>
      <c r="F3322" s="25"/>
      <c r="G3322" s="108"/>
      <c r="H3322" s="113"/>
      <c r="I3322" s="113"/>
      <c r="J3322" s="113"/>
      <c r="K3322" s="113"/>
    </row>
    <row r="3323" spans="1:11">
      <c r="A3323" s="23"/>
      <c r="B3323" s="25"/>
      <c r="C3323" s="25"/>
      <c r="D3323" s="25"/>
      <c r="E3323" s="25"/>
      <c r="F3323" s="25"/>
      <c r="G3323" s="108"/>
      <c r="H3323" s="113"/>
      <c r="I3323" s="113"/>
      <c r="J3323" s="113"/>
      <c r="K3323" s="113"/>
    </row>
    <row r="3324" spans="1:11">
      <c r="A3324" s="23"/>
      <c r="B3324" s="25"/>
      <c r="C3324" s="25"/>
      <c r="D3324" s="25"/>
      <c r="E3324" s="25"/>
      <c r="F3324" s="25"/>
      <c r="G3324" s="108"/>
      <c r="H3324" s="113"/>
      <c r="I3324" s="113"/>
      <c r="J3324" s="113"/>
      <c r="K3324" s="113"/>
    </row>
    <row r="3325" spans="1:11">
      <c r="A3325" s="23"/>
      <c r="B3325" s="25"/>
      <c r="C3325" s="25"/>
      <c r="D3325" s="25"/>
      <c r="E3325" s="25"/>
      <c r="F3325" s="25"/>
      <c r="G3325" s="108"/>
      <c r="H3325" s="113"/>
      <c r="I3325" s="113"/>
      <c r="J3325" s="113"/>
      <c r="K3325" s="113"/>
    </row>
    <row r="3326" spans="1:11">
      <c r="A3326" s="23"/>
      <c r="B3326" s="25"/>
      <c r="C3326" s="25"/>
      <c r="D3326" s="25"/>
      <c r="E3326" s="25"/>
      <c r="F3326" s="25"/>
      <c r="G3326" s="108"/>
      <c r="H3326" s="113"/>
      <c r="I3326" s="113"/>
      <c r="J3326" s="113"/>
      <c r="K3326" s="113"/>
    </row>
    <row r="3327" spans="1:11">
      <c r="A3327" s="23"/>
      <c r="B3327" s="25"/>
      <c r="C3327" s="25"/>
      <c r="D3327" s="25"/>
      <c r="E3327" s="25"/>
      <c r="F3327" s="25"/>
      <c r="G3327" s="108"/>
      <c r="H3327" s="113"/>
      <c r="I3327" s="113"/>
      <c r="J3327" s="113"/>
      <c r="K3327" s="113"/>
    </row>
    <row r="3328" spans="1:11">
      <c r="A3328" s="23"/>
      <c r="B3328" s="25"/>
      <c r="C3328" s="25"/>
      <c r="D3328" s="25"/>
      <c r="E3328" s="25"/>
      <c r="F3328" s="25"/>
      <c r="G3328" s="108"/>
      <c r="H3328" s="113"/>
      <c r="I3328" s="113"/>
      <c r="J3328" s="113"/>
      <c r="K3328" s="113"/>
    </row>
    <row r="3329" spans="1:11">
      <c r="A3329" s="23"/>
      <c r="B3329" s="25"/>
      <c r="C3329" s="25"/>
      <c r="D3329" s="25"/>
      <c r="E3329" s="25"/>
      <c r="F3329" s="25"/>
      <c r="G3329" s="108"/>
      <c r="H3329" s="113"/>
      <c r="I3329" s="113"/>
      <c r="J3329" s="113"/>
      <c r="K3329" s="113"/>
    </row>
    <row r="3330" spans="1:11">
      <c r="A3330" s="23"/>
      <c r="B3330" s="25"/>
      <c r="C3330" s="25"/>
      <c r="D3330" s="25"/>
      <c r="E3330" s="25"/>
      <c r="F3330" s="25"/>
      <c r="G3330" s="108"/>
      <c r="H3330" s="113"/>
      <c r="I3330" s="113"/>
      <c r="J3330" s="113"/>
      <c r="K3330" s="113"/>
    </row>
    <row r="3331" spans="1:11">
      <c r="A3331" s="23"/>
      <c r="B3331" s="25"/>
      <c r="C3331" s="25"/>
      <c r="D3331" s="25"/>
      <c r="E3331" s="25"/>
      <c r="F3331" s="25"/>
      <c r="G3331" s="108"/>
      <c r="H3331" s="113"/>
      <c r="I3331" s="113"/>
      <c r="J3331" s="113"/>
      <c r="K3331" s="113"/>
    </row>
    <row r="3332" spans="1:11">
      <c r="A3332" s="23"/>
      <c r="B3332" s="25"/>
      <c r="C3332" s="25"/>
      <c r="D3332" s="25"/>
      <c r="E3332" s="25"/>
      <c r="F3332" s="25"/>
      <c r="G3332" s="108"/>
      <c r="H3332" s="113"/>
      <c r="I3332" s="113"/>
      <c r="J3332" s="113"/>
      <c r="K3332" s="113"/>
    </row>
    <row r="3333" spans="1:11">
      <c r="A3333" s="23"/>
      <c r="B3333" s="25"/>
      <c r="C3333" s="25"/>
      <c r="D3333" s="25"/>
      <c r="E3333" s="25"/>
      <c r="F3333" s="25"/>
      <c r="G3333" s="108"/>
      <c r="H3333" s="113"/>
      <c r="I3333" s="113"/>
      <c r="J3333" s="113"/>
      <c r="K3333" s="113"/>
    </row>
    <row r="3334" spans="1:11">
      <c r="A3334" s="23"/>
      <c r="B3334" s="25"/>
      <c r="C3334" s="25"/>
      <c r="D3334" s="25"/>
      <c r="E3334" s="25"/>
      <c r="F3334" s="25"/>
      <c r="G3334" s="108"/>
      <c r="H3334" s="113"/>
      <c r="I3334" s="113"/>
      <c r="J3334" s="113"/>
      <c r="K3334" s="113"/>
    </row>
    <row r="3335" spans="1:11">
      <c r="A3335" s="23"/>
      <c r="B3335" s="25"/>
      <c r="C3335" s="25"/>
      <c r="D3335" s="25"/>
      <c r="E3335" s="25"/>
      <c r="F3335" s="25"/>
      <c r="G3335" s="108"/>
      <c r="H3335" s="113"/>
      <c r="I3335" s="113"/>
      <c r="J3335" s="113"/>
      <c r="K3335" s="113"/>
    </row>
    <row r="3336" spans="1:11">
      <c r="A3336" s="23"/>
      <c r="B3336" s="25"/>
      <c r="C3336" s="25"/>
      <c r="D3336" s="25"/>
      <c r="E3336" s="25"/>
      <c r="F3336" s="25"/>
      <c r="G3336" s="108"/>
      <c r="H3336" s="113"/>
      <c r="I3336" s="113"/>
      <c r="J3336" s="113"/>
      <c r="K3336" s="113"/>
    </row>
    <row r="3337" spans="1:11">
      <c r="A3337" s="23"/>
      <c r="B3337" s="25"/>
      <c r="C3337" s="25"/>
      <c r="D3337" s="25"/>
      <c r="E3337" s="25"/>
      <c r="F3337" s="25"/>
      <c r="G3337" s="108"/>
      <c r="H3337" s="113"/>
      <c r="I3337" s="113"/>
      <c r="J3337" s="113"/>
      <c r="K3337" s="113"/>
    </row>
    <row r="3338" spans="1:11">
      <c r="A3338" s="23"/>
      <c r="B3338" s="25"/>
      <c r="C3338" s="25"/>
      <c r="D3338" s="25"/>
      <c r="E3338" s="25"/>
      <c r="F3338" s="25"/>
      <c r="G3338" s="108"/>
      <c r="H3338" s="113"/>
      <c r="I3338" s="113"/>
      <c r="J3338" s="113"/>
      <c r="K3338" s="113"/>
    </row>
    <row r="3339" spans="1:11">
      <c r="A3339" s="23"/>
      <c r="B3339" s="25"/>
      <c r="C3339" s="25"/>
      <c r="D3339" s="25"/>
      <c r="E3339" s="25"/>
      <c r="F3339" s="25"/>
      <c r="G3339" s="108"/>
      <c r="H3339" s="113"/>
      <c r="I3339" s="113"/>
      <c r="J3339" s="113"/>
      <c r="K3339" s="113"/>
    </row>
    <row r="3340" spans="1:11">
      <c r="A3340" s="23"/>
      <c r="B3340" s="25"/>
      <c r="C3340" s="25"/>
      <c r="D3340" s="25"/>
      <c r="E3340" s="25"/>
      <c r="F3340" s="25"/>
      <c r="G3340" s="108"/>
      <c r="H3340" s="113"/>
      <c r="I3340" s="113"/>
      <c r="J3340" s="113"/>
      <c r="K3340" s="113"/>
    </row>
    <row r="3341" spans="1:11">
      <c r="A3341" s="23"/>
      <c r="B3341" s="25"/>
      <c r="C3341" s="25"/>
      <c r="D3341" s="25"/>
      <c r="E3341" s="25"/>
      <c r="F3341" s="25"/>
      <c r="G3341" s="108"/>
      <c r="H3341" s="113"/>
      <c r="I3341" s="113"/>
      <c r="J3341" s="113"/>
      <c r="K3341" s="113"/>
    </row>
    <row r="3342" spans="1:11">
      <c r="A3342" s="23"/>
      <c r="B3342" s="25"/>
      <c r="C3342" s="25"/>
      <c r="D3342" s="25"/>
      <c r="E3342" s="25"/>
      <c r="F3342" s="25"/>
      <c r="G3342" s="108"/>
      <c r="H3342" s="113"/>
      <c r="I3342" s="113"/>
      <c r="J3342" s="113"/>
      <c r="K3342" s="113"/>
    </row>
    <row r="3343" spans="1:11">
      <c r="A3343" s="23"/>
      <c r="B3343" s="25"/>
      <c r="C3343" s="25"/>
      <c r="D3343" s="25"/>
      <c r="E3343" s="25"/>
      <c r="F3343" s="25"/>
      <c r="G3343" s="108"/>
      <c r="H3343" s="113"/>
      <c r="I3343" s="113"/>
      <c r="J3343" s="113"/>
      <c r="K3343" s="113"/>
    </row>
    <row r="3344" spans="1:11">
      <c r="A3344" s="23"/>
      <c r="B3344" s="25"/>
      <c r="C3344" s="25"/>
      <c r="D3344" s="25"/>
      <c r="E3344" s="25"/>
      <c r="F3344" s="25"/>
      <c r="G3344" s="108"/>
      <c r="H3344" s="113"/>
      <c r="I3344" s="113"/>
      <c r="J3344" s="113"/>
      <c r="K3344" s="113"/>
    </row>
    <row r="3345" spans="1:11">
      <c r="A3345" s="23"/>
      <c r="B3345" s="25"/>
      <c r="C3345" s="25"/>
      <c r="D3345" s="25"/>
      <c r="E3345" s="25"/>
      <c r="F3345" s="25"/>
      <c r="G3345" s="108"/>
      <c r="H3345" s="113"/>
      <c r="I3345" s="113"/>
      <c r="J3345" s="113"/>
      <c r="K3345" s="113"/>
    </row>
    <row r="3346" spans="1:11">
      <c r="A3346" s="23"/>
      <c r="B3346" s="25"/>
      <c r="C3346" s="25"/>
      <c r="D3346" s="25"/>
      <c r="E3346" s="25"/>
      <c r="F3346" s="25"/>
      <c r="G3346" s="108"/>
      <c r="H3346" s="113"/>
      <c r="I3346" s="113"/>
      <c r="J3346" s="113"/>
      <c r="K3346" s="113"/>
    </row>
    <row r="3347" spans="1:11">
      <c r="A3347" s="23"/>
      <c r="B3347" s="25"/>
      <c r="C3347" s="25"/>
      <c r="D3347" s="25"/>
      <c r="E3347" s="25"/>
      <c r="F3347" s="25"/>
      <c r="G3347" s="108"/>
      <c r="H3347" s="113"/>
      <c r="I3347" s="113"/>
      <c r="J3347" s="113"/>
      <c r="K3347" s="113"/>
    </row>
    <row r="3348" spans="1:11">
      <c r="A3348" s="23"/>
      <c r="B3348" s="25"/>
      <c r="C3348" s="25"/>
      <c r="D3348" s="25"/>
      <c r="E3348" s="25"/>
      <c r="F3348" s="25"/>
      <c r="G3348" s="108"/>
      <c r="H3348" s="113"/>
      <c r="I3348" s="113"/>
      <c r="J3348" s="113"/>
      <c r="K3348" s="113"/>
    </row>
    <row r="3349" spans="1:11">
      <c r="A3349" s="23"/>
      <c r="B3349" s="25"/>
      <c r="C3349" s="25"/>
      <c r="D3349" s="25"/>
      <c r="E3349" s="25"/>
      <c r="F3349" s="25"/>
      <c r="G3349" s="108"/>
      <c r="H3349" s="113"/>
      <c r="I3349" s="113"/>
      <c r="J3349" s="113"/>
      <c r="K3349" s="113"/>
    </row>
    <row r="3350" spans="1:11">
      <c r="A3350" s="23"/>
      <c r="B3350" s="25"/>
      <c r="C3350" s="25"/>
      <c r="D3350" s="25"/>
      <c r="E3350" s="25"/>
      <c r="F3350" s="25"/>
      <c r="G3350" s="108"/>
      <c r="H3350" s="113"/>
      <c r="I3350" s="113"/>
      <c r="J3350" s="113"/>
      <c r="K3350" s="113"/>
    </row>
    <row r="3351" spans="1:11">
      <c r="A3351" s="23"/>
      <c r="B3351" s="25"/>
      <c r="C3351" s="25"/>
      <c r="D3351" s="25"/>
      <c r="E3351" s="25"/>
      <c r="F3351" s="25"/>
      <c r="G3351" s="108"/>
      <c r="H3351" s="113"/>
      <c r="I3351" s="113"/>
      <c r="J3351" s="113"/>
      <c r="K3351" s="113"/>
    </row>
    <row r="3352" spans="1:11">
      <c r="A3352" s="23"/>
      <c r="B3352" s="25"/>
      <c r="C3352" s="25"/>
      <c r="D3352" s="25"/>
      <c r="E3352" s="25"/>
      <c r="F3352" s="25"/>
      <c r="G3352" s="108"/>
      <c r="H3352" s="113"/>
      <c r="I3352" s="113"/>
      <c r="J3352" s="113"/>
      <c r="K3352" s="113"/>
    </row>
    <row r="3353" spans="1:11">
      <c r="A3353" s="23"/>
      <c r="B3353" s="25"/>
      <c r="C3353" s="25"/>
      <c r="D3353" s="25"/>
      <c r="E3353" s="25"/>
      <c r="F3353" s="25"/>
      <c r="G3353" s="108"/>
      <c r="H3353" s="113"/>
      <c r="I3353" s="113"/>
      <c r="J3353" s="113"/>
      <c r="K3353" s="113"/>
    </row>
    <row r="3354" spans="1:11">
      <c r="A3354" s="23"/>
      <c r="B3354" s="25"/>
      <c r="C3354" s="25"/>
      <c r="D3354" s="25"/>
      <c r="E3354" s="25"/>
      <c r="F3354" s="25"/>
      <c r="G3354" s="108"/>
      <c r="H3354" s="113"/>
      <c r="I3354" s="113"/>
      <c r="J3354" s="113"/>
      <c r="K3354" s="113"/>
    </row>
    <row r="3355" spans="1:11">
      <c r="A3355" s="23"/>
      <c r="B3355" s="25"/>
      <c r="C3355" s="25"/>
      <c r="D3355" s="25"/>
      <c r="E3355" s="25"/>
      <c r="F3355" s="25"/>
      <c r="G3355" s="108"/>
      <c r="H3355" s="113"/>
      <c r="I3355" s="113"/>
      <c r="J3355" s="113"/>
      <c r="K3355" s="113"/>
    </row>
    <row r="3356" spans="1:11">
      <c r="A3356" s="23"/>
      <c r="B3356" s="25"/>
      <c r="C3356" s="25"/>
      <c r="D3356" s="25"/>
      <c r="E3356" s="25"/>
      <c r="F3356" s="25"/>
      <c r="G3356" s="108"/>
      <c r="H3356" s="113"/>
      <c r="I3356" s="113"/>
      <c r="J3356" s="113"/>
      <c r="K3356" s="113"/>
    </row>
    <row r="3357" spans="1:11">
      <c r="A3357" s="23"/>
      <c r="B3357" s="25"/>
      <c r="C3357" s="25"/>
      <c r="D3357" s="25"/>
      <c r="E3357" s="25"/>
      <c r="F3357" s="25"/>
      <c r="G3357" s="108"/>
      <c r="H3357" s="113"/>
      <c r="I3357" s="113"/>
      <c r="J3357" s="113"/>
      <c r="K3357" s="113"/>
    </row>
    <row r="3358" spans="1:11">
      <c r="A3358" s="23"/>
      <c r="B3358" s="25"/>
      <c r="C3358" s="25"/>
      <c r="D3358" s="25"/>
      <c r="E3358" s="25"/>
      <c r="F3358" s="25"/>
      <c r="G3358" s="108"/>
      <c r="H3358" s="113"/>
      <c r="I3358" s="113"/>
      <c r="J3358" s="113"/>
      <c r="K3358" s="113"/>
    </row>
    <row r="3359" spans="1:11">
      <c r="A3359" s="23"/>
      <c r="B3359" s="25"/>
      <c r="C3359" s="25"/>
      <c r="D3359" s="25"/>
      <c r="E3359" s="25"/>
      <c r="F3359" s="25"/>
      <c r="G3359" s="108"/>
      <c r="H3359" s="113"/>
      <c r="I3359" s="113"/>
      <c r="J3359" s="113"/>
      <c r="K3359" s="113"/>
    </row>
    <row r="3360" spans="1:11">
      <c r="A3360" s="23"/>
      <c r="B3360" s="25"/>
      <c r="C3360" s="25"/>
      <c r="D3360" s="25"/>
      <c r="E3360" s="25"/>
      <c r="F3360" s="25"/>
      <c r="G3360" s="108"/>
      <c r="H3360" s="113"/>
      <c r="I3360" s="113"/>
      <c r="J3360" s="113"/>
      <c r="K3360" s="113"/>
    </row>
    <row r="3361" spans="1:11">
      <c r="A3361" s="23"/>
      <c r="B3361" s="25"/>
      <c r="C3361" s="25"/>
      <c r="D3361" s="25"/>
      <c r="E3361" s="25"/>
      <c r="F3361" s="25"/>
      <c r="G3361" s="108"/>
      <c r="H3361" s="113"/>
      <c r="I3361" s="113"/>
      <c r="J3361" s="113"/>
      <c r="K3361" s="113"/>
    </row>
    <row r="3362" spans="1:11">
      <c r="A3362" s="23"/>
      <c r="B3362" s="25"/>
      <c r="C3362" s="25"/>
      <c r="D3362" s="25"/>
      <c r="E3362" s="25"/>
      <c r="F3362" s="25"/>
      <c r="G3362" s="108"/>
      <c r="H3362" s="113"/>
      <c r="I3362" s="113"/>
      <c r="J3362" s="113"/>
      <c r="K3362" s="113"/>
    </row>
    <row r="3363" spans="1:11">
      <c r="A3363" s="23"/>
      <c r="B3363" s="25"/>
      <c r="C3363" s="25"/>
      <c r="D3363" s="25"/>
      <c r="E3363" s="25"/>
      <c r="F3363" s="25"/>
      <c r="G3363" s="108"/>
      <c r="H3363" s="113"/>
      <c r="I3363" s="113"/>
      <c r="J3363" s="113"/>
      <c r="K3363" s="113"/>
    </row>
    <row r="3364" spans="1:11">
      <c r="A3364" s="23"/>
      <c r="B3364" s="25"/>
      <c r="C3364" s="25"/>
      <c r="D3364" s="25"/>
      <c r="E3364" s="25"/>
      <c r="F3364" s="25"/>
      <c r="G3364" s="108"/>
      <c r="H3364" s="113"/>
      <c r="I3364" s="113"/>
      <c r="J3364" s="113"/>
      <c r="K3364" s="113"/>
    </row>
    <row r="3365" spans="1:11">
      <c r="A3365" s="23"/>
      <c r="B3365" s="25"/>
      <c r="C3365" s="25"/>
      <c r="D3365" s="25"/>
      <c r="E3365" s="25"/>
      <c r="F3365" s="25"/>
      <c r="G3365" s="108"/>
      <c r="H3365" s="113"/>
      <c r="I3365" s="113"/>
      <c r="J3365" s="113"/>
      <c r="K3365" s="113"/>
    </row>
    <row r="3366" spans="1:11">
      <c r="A3366" s="23"/>
      <c r="B3366" s="25"/>
      <c r="C3366" s="25"/>
      <c r="D3366" s="25"/>
      <c r="E3366" s="25"/>
      <c r="F3366" s="25"/>
      <c r="G3366" s="108"/>
      <c r="H3366" s="113"/>
      <c r="I3366" s="113"/>
      <c r="J3366" s="113"/>
      <c r="K3366" s="113"/>
    </row>
    <row r="3367" spans="1:11">
      <c r="A3367" s="23"/>
      <c r="B3367" s="25"/>
      <c r="C3367" s="25"/>
      <c r="D3367" s="25"/>
      <c r="E3367" s="25"/>
      <c r="F3367" s="25"/>
      <c r="G3367" s="108"/>
      <c r="H3367" s="113"/>
      <c r="I3367" s="113"/>
      <c r="J3367" s="113"/>
      <c r="K3367" s="113"/>
    </row>
    <row r="3368" spans="1:11">
      <c r="A3368" s="23"/>
      <c r="B3368" s="25"/>
      <c r="C3368" s="25"/>
      <c r="D3368" s="25"/>
      <c r="E3368" s="25"/>
      <c r="F3368" s="25"/>
      <c r="G3368" s="108"/>
      <c r="H3368" s="113"/>
      <c r="I3368" s="113"/>
      <c r="J3368" s="113"/>
      <c r="K3368" s="113"/>
    </row>
    <row r="3369" spans="1:11">
      <c r="A3369" s="23"/>
      <c r="B3369" s="25"/>
      <c r="C3369" s="25"/>
      <c r="D3369" s="25"/>
      <c r="E3369" s="25"/>
      <c r="F3369" s="25"/>
      <c r="G3369" s="108"/>
      <c r="H3369" s="113"/>
      <c r="I3369" s="113"/>
      <c r="J3369" s="113"/>
      <c r="K3369" s="113"/>
    </row>
    <row r="3370" spans="1:11">
      <c r="A3370" s="23"/>
      <c r="B3370" s="25"/>
      <c r="C3370" s="25"/>
      <c r="D3370" s="25"/>
      <c r="E3370" s="25"/>
      <c r="F3370" s="25"/>
      <c r="G3370" s="108"/>
      <c r="H3370" s="113"/>
      <c r="I3370" s="113"/>
      <c r="J3370" s="113"/>
      <c r="K3370" s="113"/>
    </row>
    <row r="3371" spans="1:11">
      <c r="A3371" s="23"/>
      <c r="B3371" s="25"/>
      <c r="C3371" s="25"/>
      <c r="D3371" s="25"/>
      <c r="E3371" s="25"/>
      <c r="F3371" s="25"/>
      <c r="G3371" s="108"/>
      <c r="H3371" s="113"/>
      <c r="I3371" s="113"/>
      <c r="J3371" s="113"/>
      <c r="K3371" s="113"/>
    </row>
    <row r="3372" spans="1:11">
      <c r="A3372" s="23"/>
      <c r="B3372" s="25"/>
      <c r="C3372" s="25"/>
      <c r="D3372" s="25"/>
      <c r="E3372" s="25"/>
      <c r="F3372" s="25"/>
      <c r="G3372" s="108"/>
      <c r="H3372" s="113"/>
      <c r="I3372" s="113"/>
      <c r="J3372" s="113"/>
      <c r="K3372" s="113"/>
    </row>
    <row r="3373" spans="1:11">
      <c r="A3373" s="23"/>
      <c r="B3373" s="25"/>
      <c r="C3373" s="25"/>
      <c r="D3373" s="25"/>
      <c r="E3373" s="25"/>
      <c r="F3373" s="25"/>
      <c r="G3373" s="108"/>
      <c r="H3373" s="113"/>
      <c r="I3373" s="113"/>
      <c r="J3373" s="113"/>
      <c r="K3373" s="113"/>
    </row>
    <row r="3374" spans="1:11">
      <c r="A3374" s="23"/>
      <c r="B3374" s="25"/>
      <c r="C3374" s="25"/>
      <c r="D3374" s="25"/>
      <c r="E3374" s="25"/>
      <c r="F3374" s="25"/>
      <c r="G3374" s="108"/>
      <c r="H3374" s="113"/>
      <c r="I3374" s="113"/>
      <c r="J3374" s="113"/>
      <c r="K3374" s="113"/>
    </row>
    <row r="3375" spans="1:11">
      <c r="A3375" s="23"/>
      <c r="B3375" s="25"/>
      <c r="C3375" s="25"/>
      <c r="D3375" s="25"/>
      <c r="E3375" s="25"/>
      <c r="F3375" s="25"/>
      <c r="G3375" s="108"/>
      <c r="H3375" s="113"/>
      <c r="I3375" s="113"/>
      <c r="J3375" s="113"/>
      <c r="K3375" s="113"/>
    </row>
    <row r="3376" spans="1:11">
      <c r="A3376" s="23"/>
      <c r="B3376" s="25"/>
      <c r="C3376" s="25"/>
      <c r="D3376" s="25"/>
      <c r="E3376" s="25"/>
      <c r="F3376" s="25"/>
      <c r="G3376" s="108"/>
      <c r="H3376" s="113"/>
      <c r="I3376" s="113"/>
      <c r="J3376" s="113"/>
      <c r="K3376" s="113"/>
    </row>
    <row r="3377" spans="1:11">
      <c r="A3377" s="23"/>
      <c r="B3377" s="25"/>
      <c r="C3377" s="25"/>
      <c r="D3377" s="25"/>
      <c r="E3377" s="25"/>
      <c r="F3377" s="25"/>
      <c r="G3377" s="108"/>
      <c r="H3377" s="113"/>
      <c r="I3377" s="113"/>
      <c r="J3377" s="113"/>
      <c r="K3377" s="113"/>
    </row>
    <row r="3378" spans="1:11">
      <c r="A3378" s="23"/>
      <c r="B3378" s="25"/>
      <c r="C3378" s="25"/>
      <c r="D3378" s="25"/>
      <c r="E3378" s="25"/>
      <c r="F3378" s="25"/>
      <c r="G3378" s="108"/>
      <c r="H3378" s="113"/>
      <c r="I3378" s="113"/>
      <c r="J3378" s="113"/>
      <c r="K3378" s="113"/>
    </row>
    <row r="3379" spans="1:11">
      <c r="A3379" s="23"/>
      <c r="B3379" s="25"/>
      <c r="C3379" s="25"/>
      <c r="D3379" s="25"/>
      <c r="E3379" s="25"/>
      <c r="F3379" s="25"/>
      <c r="G3379" s="108"/>
      <c r="H3379" s="113"/>
      <c r="I3379" s="113"/>
      <c r="J3379" s="113"/>
      <c r="K3379" s="113"/>
    </row>
    <row r="3380" spans="1:11">
      <c r="A3380" s="23"/>
      <c r="B3380" s="25"/>
      <c r="C3380" s="25"/>
      <c r="D3380" s="25"/>
      <c r="E3380" s="25"/>
      <c r="F3380" s="25"/>
      <c r="G3380" s="108"/>
      <c r="H3380" s="113"/>
      <c r="I3380" s="113"/>
      <c r="J3380" s="113"/>
      <c r="K3380" s="113"/>
    </row>
    <row r="3381" spans="1:11">
      <c r="A3381" s="23"/>
      <c r="B3381" s="25"/>
      <c r="C3381" s="25"/>
      <c r="D3381" s="25"/>
      <c r="E3381" s="25"/>
      <c r="F3381" s="25"/>
      <c r="G3381" s="108"/>
      <c r="H3381" s="113"/>
      <c r="I3381" s="113"/>
      <c r="J3381" s="113"/>
      <c r="K3381" s="113"/>
    </row>
    <row r="3382" spans="1:11">
      <c r="A3382" s="23"/>
      <c r="B3382" s="25"/>
      <c r="C3382" s="25"/>
      <c r="D3382" s="25"/>
      <c r="E3382" s="25"/>
      <c r="F3382" s="25"/>
      <c r="G3382" s="108"/>
      <c r="H3382" s="113"/>
      <c r="I3382" s="113"/>
      <c r="J3382" s="113"/>
      <c r="K3382" s="113"/>
    </row>
    <row r="3383" spans="1:11">
      <c r="A3383" s="23"/>
      <c r="B3383" s="25"/>
      <c r="C3383" s="25"/>
      <c r="D3383" s="25"/>
      <c r="E3383" s="25"/>
      <c r="F3383" s="25"/>
      <c r="G3383" s="108"/>
      <c r="H3383" s="113"/>
      <c r="I3383" s="113"/>
      <c r="J3383" s="113"/>
      <c r="K3383" s="113"/>
    </row>
    <row r="3384" spans="1:11">
      <c r="A3384" s="23"/>
      <c r="B3384" s="25"/>
      <c r="C3384" s="25"/>
      <c r="D3384" s="25"/>
      <c r="E3384" s="25"/>
      <c r="F3384" s="25"/>
      <c r="G3384" s="108"/>
      <c r="H3384" s="113"/>
      <c r="I3384" s="113"/>
      <c r="J3384" s="113"/>
      <c r="K3384" s="113"/>
    </row>
    <row r="3385" spans="1:11">
      <c r="A3385" s="23"/>
      <c r="B3385" s="25"/>
      <c r="C3385" s="25"/>
      <c r="D3385" s="25"/>
      <c r="E3385" s="25"/>
      <c r="F3385" s="25"/>
      <c r="G3385" s="108"/>
      <c r="H3385" s="113"/>
      <c r="I3385" s="113"/>
      <c r="J3385" s="113"/>
      <c r="K3385" s="113"/>
    </row>
    <row r="3386" spans="1:11">
      <c r="A3386" s="23"/>
      <c r="B3386" s="25"/>
      <c r="C3386" s="25"/>
      <c r="D3386" s="25"/>
      <c r="E3386" s="25"/>
      <c r="F3386" s="25"/>
      <c r="G3386" s="108"/>
      <c r="H3386" s="113"/>
      <c r="I3386" s="113"/>
      <c r="J3386" s="113"/>
      <c r="K3386" s="113"/>
    </row>
    <row r="3387" spans="1:11">
      <c r="A3387" s="23"/>
      <c r="B3387" s="25"/>
      <c r="C3387" s="25"/>
      <c r="D3387" s="25"/>
      <c r="E3387" s="25"/>
      <c r="F3387" s="25"/>
      <c r="G3387" s="108"/>
      <c r="H3387" s="113"/>
      <c r="I3387" s="113"/>
      <c r="J3387" s="113"/>
      <c r="K3387" s="113"/>
    </row>
    <row r="3388" spans="1:11">
      <c r="A3388" s="23"/>
      <c r="B3388" s="25"/>
      <c r="C3388" s="25"/>
      <c r="D3388" s="25"/>
      <c r="E3388" s="25"/>
      <c r="F3388" s="25"/>
      <c r="G3388" s="108"/>
      <c r="H3388" s="113"/>
      <c r="I3388" s="113"/>
      <c r="J3388" s="113"/>
      <c r="K3388" s="113"/>
    </row>
    <row r="3389" spans="1:11">
      <c r="A3389" s="23"/>
      <c r="B3389" s="25"/>
      <c r="C3389" s="25"/>
      <c r="D3389" s="25"/>
      <c r="E3389" s="25"/>
      <c r="F3389" s="25"/>
      <c r="G3389" s="108"/>
      <c r="H3389" s="113"/>
      <c r="I3389" s="113"/>
      <c r="J3389" s="113"/>
      <c r="K3389" s="113"/>
    </row>
    <row r="3390" spans="1:11">
      <c r="A3390" s="23"/>
      <c r="B3390" s="25"/>
      <c r="C3390" s="25"/>
      <c r="D3390" s="25"/>
      <c r="E3390" s="25"/>
      <c r="F3390" s="25"/>
      <c r="G3390" s="108"/>
      <c r="H3390" s="113"/>
      <c r="I3390" s="113"/>
      <c r="J3390" s="113"/>
      <c r="K3390" s="113"/>
    </row>
    <row r="3391" spans="1:11">
      <c r="A3391" s="23"/>
      <c r="B3391" s="25"/>
      <c r="C3391" s="25"/>
      <c r="D3391" s="25"/>
      <c r="E3391" s="25"/>
      <c r="F3391" s="25"/>
      <c r="G3391" s="108"/>
      <c r="H3391" s="113"/>
      <c r="I3391" s="113"/>
      <c r="J3391" s="113"/>
      <c r="K3391" s="113"/>
    </row>
    <row r="3392" spans="1:11">
      <c r="A3392" s="23"/>
      <c r="B3392" s="25"/>
      <c r="C3392" s="25"/>
      <c r="D3392" s="25"/>
      <c r="E3392" s="25"/>
      <c r="F3392" s="25"/>
      <c r="G3392" s="108"/>
      <c r="H3392" s="113"/>
      <c r="I3392" s="113"/>
      <c r="J3392" s="113"/>
      <c r="K3392" s="113"/>
    </row>
    <row r="3393" spans="1:11">
      <c r="A3393" s="23"/>
      <c r="B3393" s="25"/>
      <c r="C3393" s="25"/>
      <c r="D3393" s="25"/>
      <c r="E3393" s="25"/>
      <c r="F3393" s="25"/>
      <c r="G3393" s="108"/>
      <c r="H3393" s="113"/>
      <c r="I3393" s="113"/>
      <c r="J3393" s="113"/>
      <c r="K3393" s="113"/>
    </row>
    <row r="3394" spans="1:11">
      <c r="A3394" s="23"/>
      <c r="B3394" s="25"/>
      <c r="C3394" s="25"/>
      <c r="D3394" s="25"/>
      <c r="E3394" s="25"/>
      <c r="F3394" s="25"/>
      <c r="G3394" s="108"/>
      <c r="H3394" s="113"/>
      <c r="I3394" s="113"/>
      <c r="J3394" s="113"/>
      <c r="K3394" s="113"/>
    </row>
    <row r="3395" spans="1:11">
      <c r="A3395" s="23"/>
      <c r="B3395" s="25"/>
      <c r="C3395" s="25"/>
      <c r="D3395" s="25"/>
      <c r="E3395" s="25"/>
      <c r="F3395" s="25"/>
      <c r="G3395" s="108"/>
      <c r="H3395" s="113"/>
      <c r="I3395" s="113"/>
      <c r="J3395" s="113"/>
      <c r="K3395" s="113"/>
    </row>
    <row r="3396" spans="1:11">
      <c r="A3396" s="23"/>
      <c r="B3396" s="25"/>
      <c r="C3396" s="25"/>
      <c r="D3396" s="25"/>
      <c r="E3396" s="25"/>
      <c r="F3396" s="25"/>
      <c r="G3396" s="108"/>
      <c r="H3396" s="113"/>
      <c r="I3396" s="113"/>
      <c r="J3396" s="113"/>
      <c r="K3396" s="113"/>
    </row>
    <row r="3397" spans="1:11">
      <c r="A3397" s="23"/>
      <c r="B3397" s="25"/>
      <c r="C3397" s="25"/>
      <c r="D3397" s="25"/>
      <c r="E3397" s="25"/>
      <c r="F3397" s="25"/>
      <c r="G3397" s="108"/>
      <c r="H3397" s="113"/>
      <c r="I3397" s="113"/>
      <c r="J3397" s="113"/>
      <c r="K3397" s="113"/>
    </row>
    <row r="3398" spans="1:11">
      <c r="A3398" s="23"/>
      <c r="B3398" s="25"/>
      <c r="C3398" s="25"/>
      <c r="D3398" s="25"/>
      <c r="E3398" s="25"/>
      <c r="F3398" s="25"/>
      <c r="G3398" s="108"/>
      <c r="H3398" s="113"/>
      <c r="I3398" s="113"/>
      <c r="J3398" s="113"/>
      <c r="K3398" s="113"/>
    </row>
    <row r="3399" spans="1:11">
      <c r="A3399" s="23"/>
      <c r="B3399" s="25"/>
      <c r="C3399" s="25"/>
      <c r="D3399" s="25"/>
      <c r="E3399" s="25"/>
      <c r="F3399" s="25"/>
      <c r="G3399" s="108"/>
      <c r="H3399" s="113"/>
      <c r="I3399" s="113"/>
      <c r="J3399" s="113"/>
      <c r="K3399" s="113"/>
    </row>
    <row r="3400" spans="1:11">
      <c r="A3400" s="23"/>
      <c r="B3400" s="25"/>
      <c r="C3400" s="25"/>
      <c r="D3400" s="25"/>
      <c r="E3400" s="25"/>
      <c r="F3400" s="25"/>
      <c r="G3400" s="108"/>
      <c r="H3400" s="113"/>
      <c r="I3400" s="113"/>
      <c r="J3400" s="113"/>
      <c r="K3400" s="113"/>
    </row>
    <row r="3401" spans="1:11">
      <c r="A3401" s="23"/>
      <c r="B3401" s="25"/>
      <c r="C3401" s="25"/>
      <c r="D3401" s="25"/>
      <c r="E3401" s="25"/>
      <c r="F3401" s="25"/>
      <c r="G3401" s="108"/>
      <c r="H3401" s="113"/>
      <c r="I3401" s="113"/>
      <c r="J3401" s="113"/>
      <c r="K3401" s="113"/>
    </row>
    <row r="3402" spans="1:11">
      <c r="A3402" s="23"/>
      <c r="B3402" s="25"/>
      <c r="C3402" s="25"/>
      <c r="D3402" s="25"/>
      <c r="E3402" s="25"/>
      <c r="F3402" s="25"/>
      <c r="G3402" s="108"/>
      <c r="H3402" s="113"/>
      <c r="I3402" s="113"/>
      <c r="J3402" s="113"/>
      <c r="K3402" s="113"/>
    </row>
    <row r="3403" spans="1:11">
      <c r="A3403" s="23"/>
      <c r="B3403" s="25"/>
      <c r="C3403" s="25"/>
      <c r="D3403" s="25"/>
      <c r="E3403" s="25"/>
      <c r="F3403" s="25"/>
      <c r="G3403" s="108"/>
      <c r="H3403" s="113"/>
      <c r="I3403" s="113"/>
      <c r="J3403" s="113"/>
      <c r="K3403" s="113"/>
    </row>
    <row r="3404" spans="1:11">
      <c r="A3404" s="23"/>
      <c r="B3404" s="25"/>
      <c r="C3404" s="25"/>
      <c r="D3404" s="25"/>
      <c r="E3404" s="25"/>
      <c r="F3404" s="25"/>
      <c r="G3404" s="108"/>
      <c r="H3404" s="113"/>
      <c r="I3404" s="113"/>
      <c r="J3404" s="113"/>
      <c r="K3404" s="113"/>
    </row>
    <row r="3405" spans="1:11">
      <c r="A3405" s="23"/>
      <c r="B3405" s="25"/>
      <c r="C3405" s="25"/>
      <c r="D3405" s="25"/>
      <c r="E3405" s="25"/>
      <c r="F3405" s="25"/>
      <c r="G3405" s="108"/>
      <c r="H3405" s="113"/>
      <c r="I3405" s="113"/>
      <c r="J3405" s="113"/>
      <c r="K3405" s="113"/>
    </row>
    <row r="3406" spans="1:11">
      <c r="A3406" s="23"/>
      <c r="B3406" s="25"/>
      <c r="C3406" s="25"/>
      <c r="D3406" s="25"/>
      <c r="E3406" s="25"/>
      <c r="F3406" s="25"/>
      <c r="G3406" s="108"/>
      <c r="H3406" s="113"/>
      <c r="I3406" s="113"/>
      <c r="J3406" s="113"/>
      <c r="K3406" s="113"/>
    </row>
    <row r="3407" spans="1:11">
      <c r="A3407" s="23"/>
      <c r="B3407" s="25"/>
      <c r="C3407" s="25"/>
      <c r="D3407" s="25"/>
      <c r="E3407" s="25"/>
      <c r="F3407" s="25"/>
      <c r="G3407" s="108"/>
      <c r="H3407" s="113"/>
      <c r="I3407" s="113"/>
      <c r="J3407" s="113"/>
      <c r="K3407" s="113"/>
    </row>
    <row r="3408" spans="1:11">
      <c r="A3408" s="23"/>
      <c r="B3408" s="25"/>
      <c r="C3408" s="25"/>
      <c r="D3408" s="25"/>
      <c r="E3408" s="25"/>
      <c r="F3408" s="25"/>
      <c r="G3408" s="108"/>
      <c r="H3408" s="113"/>
      <c r="I3408" s="113"/>
      <c r="J3408" s="113"/>
      <c r="K3408" s="113"/>
    </row>
    <row r="3409" spans="1:11">
      <c r="A3409" s="23"/>
      <c r="B3409" s="25"/>
      <c r="C3409" s="25"/>
      <c r="D3409" s="25"/>
      <c r="E3409" s="25"/>
      <c r="F3409" s="25"/>
      <c r="G3409" s="108"/>
      <c r="H3409" s="113"/>
      <c r="I3409" s="113"/>
      <c r="J3409" s="113"/>
      <c r="K3409" s="113"/>
    </row>
    <row r="3410" spans="1:11">
      <c r="A3410" s="23"/>
      <c r="B3410" s="25"/>
      <c r="C3410" s="25"/>
      <c r="D3410" s="25"/>
      <c r="E3410" s="25"/>
      <c r="F3410" s="25"/>
      <c r="G3410" s="108"/>
      <c r="H3410" s="113"/>
      <c r="I3410" s="113"/>
      <c r="J3410" s="113"/>
      <c r="K3410" s="113"/>
    </row>
    <row r="3411" spans="1:11">
      <c r="A3411" s="23"/>
      <c r="B3411" s="25"/>
      <c r="C3411" s="25"/>
      <c r="D3411" s="25"/>
      <c r="E3411" s="25"/>
      <c r="F3411" s="25"/>
      <c r="G3411" s="108"/>
      <c r="H3411" s="113"/>
      <c r="I3411" s="113"/>
      <c r="J3411" s="113"/>
      <c r="K3411" s="113"/>
    </row>
    <row r="3412" spans="1:11">
      <c r="A3412" s="23"/>
      <c r="B3412" s="25"/>
      <c r="C3412" s="25"/>
      <c r="D3412" s="25"/>
      <c r="E3412" s="25"/>
      <c r="F3412" s="25"/>
      <c r="G3412" s="108"/>
      <c r="H3412" s="113"/>
      <c r="I3412" s="113"/>
      <c r="J3412" s="113"/>
      <c r="K3412" s="113"/>
    </row>
    <row r="3413" spans="1:11">
      <c r="A3413" s="23"/>
      <c r="B3413" s="25"/>
      <c r="C3413" s="25"/>
      <c r="D3413" s="25"/>
      <c r="E3413" s="25"/>
      <c r="F3413" s="25"/>
      <c r="G3413" s="108"/>
      <c r="H3413" s="113"/>
      <c r="I3413" s="113"/>
      <c r="J3413" s="113"/>
      <c r="K3413" s="113"/>
    </row>
    <row r="3414" spans="1:11">
      <c r="A3414" s="23"/>
      <c r="B3414" s="25"/>
      <c r="C3414" s="25"/>
      <c r="D3414" s="25"/>
      <c r="E3414" s="25"/>
      <c r="F3414" s="25"/>
      <c r="G3414" s="108"/>
      <c r="H3414" s="113"/>
      <c r="I3414" s="113"/>
      <c r="J3414" s="113"/>
      <c r="K3414" s="113"/>
    </row>
    <row r="3415" spans="1:11">
      <c r="A3415" s="23"/>
      <c r="B3415" s="25"/>
      <c r="C3415" s="25"/>
      <c r="D3415" s="25"/>
      <c r="E3415" s="25"/>
      <c r="F3415" s="25"/>
      <c r="G3415" s="108"/>
      <c r="H3415" s="113"/>
      <c r="I3415" s="113"/>
      <c r="J3415" s="113"/>
      <c r="K3415" s="113"/>
    </row>
    <row r="3416" spans="1:11">
      <c r="A3416" s="23"/>
      <c r="B3416" s="25"/>
      <c r="C3416" s="25"/>
      <c r="D3416" s="25"/>
      <c r="E3416" s="25"/>
      <c r="F3416" s="25"/>
      <c r="G3416" s="108"/>
      <c r="H3416" s="113"/>
      <c r="I3416" s="113"/>
      <c r="J3416" s="113"/>
      <c r="K3416" s="113"/>
    </row>
    <row r="3417" spans="1:11">
      <c r="A3417" s="23"/>
      <c r="B3417" s="25"/>
      <c r="C3417" s="25"/>
      <c r="D3417" s="25"/>
      <c r="E3417" s="25"/>
      <c r="F3417" s="25"/>
      <c r="G3417" s="108"/>
      <c r="H3417" s="113"/>
      <c r="I3417" s="113"/>
      <c r="J3417" s="113"/>
      <c r="K3417" s="113"/>
    </row>
    <row r="3418" spans="1:11">
      <c r="A3418" s="23"/>
      <c r="B3418" s="25"/>
      <c r="C3418" s="25"/>
      <c r="D3418" s="25"/>
      <c r="E3418" s="25"/>
      <c r="F3418" s="25"/>
      <c r="G3418" s="108"/>
      <c r="H3418" s="113"/>
      <c r="I3418" s="113"/>
      <c r="J3418" s="113"/>
      <c r="K3418" s="113"/>
    </row>
    <row r="3419" spans="1:11">
      <c r="A3419" s="23"/>
      <c r="B3419" s="25"/>
      <c r="C3419" s="25"/>
      <c r="D3419" s="25"/>
      <c r="E3419" s="25"/>
      <c r="F3419" s="25"/>
      <c r="G3419" s="108"/>
      <c r="H3419" s="113"/>
      <c r="I3419" s="113"/>
      <c r="J3419" s="113"/>
      <c r="K3419" s="113"/>
    </row>
    <row r="3420" spans="1:11">
      <c r="A3420" s="23"/>
      <c r="B3420" s="25"/>
      <c r="C3420" s="25"/>
      <c r="D3420" s="25"/>
      <c r="E3420" s="25"/>
      <c r="F3420" s="25"/>
      <c r="G3420" s="108"/>
      <c r="H3420" s="113"/>
      <c r="I3420" s="113"/>
      <c r="J3420" s="113"/>
      <c r="K3420" s="113"/>
    </row>
    <row r="3421" spans="1:11">
      <c r="A3421" s="23"/>
      <c r="B3421" s="25"/>
      <c r="C3421" s="25"/>
      <c r="D3421" s="25"/>
      <c r="E3421" s="25"/>
      <c r="F3421" s="25"/>
      <c r="G3421" s="108"/>
      <c r="H3421" s="113"/>
      <c r="I3421" s="113"/>
      <c r="J3421" s="113"/>
      <c r="K3421" s="113"/>
    </row>
    <row r="3422" spans="1:11">
      <c r="A3422" s="23"/>
      <c r="B3422" s="25"/>
      <c r="C3422" s="25"/>
      <c r="D3422" s="25"/>
      <c r="E3422" s="25"/>
      <c r="F3422" s="25"/>
      <c r="G3422" s="108"/>
      <c r="H3422" s="113"/>
      <c r="I3422" s="113"/>
      <c r="J3422" s="113"/>
      <c r="K3422" s="113"/>
    </row>
    <row r="3423" spans="1:11">
      <c r="A3423" s="23"/>
      <c r="B3423" s="25"/>
      <c r="C3423" s="25"/>
      <c r="D3423" s="25"/>
      <c r="E3423" s="25"/>
      <c r="F3423" s="25"/>
      <c r="G3423" s="108"/>
      <c r="H3423" s="113"/>
      <c r="I3423" s="113"/>
      <c r="J3423" s="113"/>
      <c r="K3423" s="113"/>
    </row>
    <row r="3424" spans="1:11">
      <c r="A3424" s="23"/>
      <c r="B3424" s="25"/>
      <c r="C3424" s="25"/>
      <c r="D3424" s="25"/>
      <c r="E3424" s="25"/>
      <c r="F3424" s="25"/>
      <c r="G3424" s="108"/>
      <c r="H3424" s="113"/>
      <c r="I3424" s="113"/>
      <c r="J3424" s="113"/>
      <c r="K3424" s="113"/>
    </row>
    <row r="3425" spans="1:11">
      <c r="A3425" s="23"/>
      <c r="B3425" s="25"/>
      <c r="C3425" s="25"/>
      <c r="D3425" s="25"/>
      <c r="E3425" s="25"/>
      <c r="F3425" s="25"/>
      <c r="G3425" s="108"/>
      <c r="H3425" s="113"/>
      <c r="I3425" s="113"/>
      <c r="J3425" s="113"/>
      <c r="K3425" s="113"/>
    </row>
    <row r="3426" spans="1:11">
      <c r="A3426" s="23"/>
      <c r="B3426" s="25"/>
      <c r="C3426" s="25"/>
      <c r="D3426" s="25"/>
      <c r="E3426" s="25"/>
      <c r="F3426" s="25"/>
      <c r="G3426" s="108"/>
      <c r="H3426" s="113"/>
      <c r="I3426" s="113"/>
      <c r="J3426" s="113"/>
      <c r="K3426" s="113"/>
    </row>
    <row r="3427" spans="1:11">
      <c r="A3427" s="23"/>
      <c r="B3427" s="25"/>
      <c r="C3427" s="25"/>
      <c r="D3427" s="25"/>
      <c r="E3427" s="25"/>
      <c r="F3427" s="25"/>
      <c r="G3427" s="108"/>
      <c r="H3427" s="113"/>
      <c r="I3427" s="113"/>
      <c r="J3427" s="113"/>
      <c r="K3427" s="113"/>
    </row>
    <row r="3428" spans="1:11">
      <c r="A3428" s="23"/>
      <c r="B3428" s="25"/>
      <c r="C3428" s="25"/>
      <c r="D3428" s="25"/>
      <c r="E3428" s="25"/>
      <c r="F3428" s="25"/>
      <c r="G3428" s="108"/>
      <c r="H3428" s="113"/>
      <c r="I3428" s="113"/>
      <c r="J3428" s="113"/>
      <c r="K3428" s="113"/>
    </row>
    <row r="3429" spans="1:11">
      <c r="A3429" s="23"/>
      <c r="B3429" s="25"/>
      <c r="C3429" s="25"/>
      <c r="D3429" s="25"/>
      <c r="E3429" s="25"/>
      <c r="F3429" s="25"/>
      <c r="G3429" s="108"/>
      <c r="H3429" s="113"/>
      <c r="I3429" s="113"/>
      <c r="J3429" s="113"/>
      <c r="K3429" s="113"/>
    </row>
    <row r="3430" spans="1:11">
      <c r="A3430" s="23"/>
      <c r="B3430" s="25"/>
      <c r="C3430" s="25"/>
      <c r="D3430" s="25"/>
      <c r="E3430" s="25"/>
      <c r="F3430" s="25"/>
      <c r="G3430" s="108"/>
      <c r="H3430" s="113"/>
      <c r="I3430" s="113"/>
      <c r="J3430" s="113"/>
      <c r="K3430" s="113"/>
    </row>
    <row r="3431" spans="1:11">
      <c r="A3431" s="23"/>
      <c r="B3431" s="25"/>
      <c r="C3431" s="25"/>
      <c r="D3431" s="25"/>
      <c r="E3431" s="25"/>
      <c r="F3431" s="25"/>
      <c r="G3431" s="108"/>
      <c r="H3431" s="113"/>
      <c r="I3431" s="113"/>
      <c r="J3431" s="113"/>
      <c r="K3431" s="113"/>
    </row>
    <row r="3432" spans="1:11">
      <c r="A3432" s="23"/>
      <c r="B3432" s="25"/>
      <c r="C3432" s="25"/>
      <c r="D3432" s="25"/>
      <c r="E3432" s="25"/>
      <c r="F3432" s="25"/>
      <c r="G3432" s="108"/>
      <c r="H3432" s="113"/>
      <c r="I3432" s="113"/>
      <c r="J3432" s="113"/>
      <c r="K3432" s="113"/>
    </row>
    <row r="3433" spans="1:11">
      <c r="A3433" s="23"/>
      <c r="B3433" s="25"/>
      <c r="C3433" s="25"/>
      <c r="D3433" s="25"/>
      <c r="E3433" s="25"/>
      <c r="F3433" s="25"/>
      <c r="G3433" s="108"/>
      <c r="H3433" s="113"/>
      <c r="I3433" s="113"/>
      <c r="J3433" s="113"/>
      <c r="K3433" s="113"/>
    </row>
    <row r="3434" spans="1:11">
      <c r="A3434" s="23"/>
      <c r="B3434" s="25"/>
      <c r="C3434" s="25"/>
      <c r="D3434" s="25"/>
      <c r="E3434" s="25"/>
      <c r="F3434" s="25"/>
      <c r="G3434" s="108"/>
      <c r="H3434" s="113"/>
      <c r="I3434" s="113"/>
      <c r="J3434" s="113"/>
      <c r="K3434" s="113"/>
    </row>
    <row r="3435" spans="1:11">
      <c r="A3435" s="23"/>
      <c r="B3435" s="25"/>
      <c r="C3435" s="25"/>
      <c r="D3435" s="25"/>
      <c r="E3435" s="25"/>
      <c r="F3435" s="25"/>
      <c r="G3435" s="108"/>
      <c r="H3435" s="113"/>
      <c r="I3435" s="113"/>
      <c r="J3435" s="113"/>
      <c r="K3435" s="113"/>
    </row>
    <row r="3436" spans="1:11">
      <c r="A3436" s="23"/>
      <c r="B3436" s="25"/>
      <c r="C3436" s="25"/>
      <c r="D3436" s="25"/>
      <c r="E3436" s="25"/>
      <c r="F3436" s="25"/>
      <c r="G3436" s="108"/>
      <c r="H3436" s="113"/>
      <c r="I3436" s="113"/>
      <c r="J3436" s="113"/>
      <c r="K3436" s="113"/>
    </row>
    <row r="3437" spans="1:11">
      <c r="A3437" s="23"/>
      <c r="B3437" s="25"/>
      <c r="C3437" s="25"/>
      <c r="D3437" s="25"/>
      <c r="E3437" s="25"/>
      <c r="F3437" s="25"/>
      <c r="G3437" s="108"/>
      <c r="H3437" s="113"/>
      <c r="I3437" s="113"/>
      <c r="J3437" s="113"/>
      <c r="K3437" s="113"/>
    </row>
    <row r="3438" spans="1:11">
      <c r="A3438" s="23"/>
      <c r="B3438" s="25"/>
      <c r="C3438" s="25"/>
      <c r="D3438" s="25"/>
      <c r="E3438" s="25"/>
      <c r="F3438" s="25"/>
      <c r="G3438" s="108"/>
      <c r="H3438" s="113"/>
      <c r="I3438" s="113"/>
      <c r="J3438" s="113"/>
      <c r="K3438" s="113"/>
    </row>
    <row r="3439" spans="1:11">
      <c r="A3439" s="23"/>
      <c r="B3439" s="25"/>
      <c r="C3439" s="25"/>
      <c r="D3439" s="25"/>
      <c r="E3439" s="25"/>
      <c r="F3439" s="25"/>
      <c r="G3439" s="108"/>
      <c r="H3439" s="113"/>
      <c r="I3439" s="113"/>
      <c r="J3439" s="113"/>
      <c r="K3439" s="113"/>
    </row>
    <row r="3440" spans="1:11">
      <c r="A3440" s="23"/>
      <c r="B3440" s="25"/>
      <c r="C3440" s="25"/>
      <c r="D3440" s="25"/>
      <c r="E3440" s="25"/>
      <c r="F3440" s="25"/>
      <c r="G3440" s="108"/>
      <c r="H3440" s="113"/>
      <c r="I3440" s="113"/>
      <c r="J3440" s="113"/>
      <c r="K3440" s="113"/>
    </row>
    <row r="3441" spans="1:11">
      <c r="A3441" s="23"/>
      <c r="B3441" s="25"/>
      <c r="C3441" s="25"/>
      <c r="D3441" s="25"/>
      <c r="E3441" s="25"/>
      <c r="F3441" s="25"/>
      <c r="G3441" s="108"/>
      <c r="H3441" s="113"/>
      <c r="I3441" s="113"/>
      <c r="J3441" s="113"/>
      <c r="K3441" s="113"/>
    </row>
    <row r="3442" spans="1:11">
      <c r="A3442" s="23"/>
      <c r="B3442" s="25"/>
      <c r="C3442" s="25"/>
      <c r="D3442" s="25"/>
      <c r="E3442" s="25"/>
      <c r="F3442" s="25"/>
      <c r="G3442" s="108"/>
      <c r="H3442" s="113"/>
      <c r="I3442" s="113"/>
      <c r="J3442" s="113"/>
      <c r="K3442" s="113"/>
    </row>
    <row r="3443" spans="1:11">
      <c r="A3443" s="23"/>
      <c r="B3443" s="25"/>
      <c r="C3443" s="25"/>
      <c r="D3443" s="25"/>
      <c r="E3443" s="25"/>
      <c r="F3443" s="25"/>
      <c r="G3443" s="108"/>
      <c r="H3443" s="113"/>
      <c r="I3443" s="113"/>
      <c r="J3443" s="113"/>
      <c r="K3443" s="113"/>
    </row>
    <row r="3444" spans="1:11">
      <c r="A3444" s="23"/>
      <c r="B3444" s="25"/>
      <c r="C3444" s="25"/>
      <c r="D3444" s="25"/>
      <c r="E3444" s="25"/>
      <c r="F3444" s="25"/>
      <c r="G3444" s="108"/>
      <c r="H3444" s="113"/>
      <c r="I3444" s="113"/>
      <c r="J3444" s="113"/>
      <c r="K3444" s="113"/>
    </row>
    <row r="3445" spans="1:11">
      <c r="A3445" s="23"/>
      <c r="B3445" s="25"/>
      <c r="C3445" s="25"/>
      <c r="D3445" s="25"/>
      <c r="E3445" s="25"/>
      <c r="F3445" s="25"/>
      <c r="G3445" s="108"/>
      <c r="H3445" s="113"/>
      <c r="I3445" s="113"/>
      <c r="J3445" s="113"/>
      <c r="K3445" s="113"/>
    </row>
    <row r="3446" spans="1:11">
      <c r="A3446" s="23"/>
      <c r="B3446" s="25"/>
      <c r="C3446" s="25"/>
      <c r="D3446" s="25"/>
      <c r="E3446" s="25"/>
      <c r="F3446" s="25"/>
      <c r="G3446" s="108"/>
      <c r="H3446" s="113"/>
      <c r="I3446" s="113"/>
      <c r="J3446" s="113"/>
      <c r="K3446" s="113"/>
    </row>
    <row r="3447" spans="1:11">
      <c r="A3447" s="23"/>
      <c r="B3447" s="25"/>
      <c r="C3447" s="25"/>
      <c r="D3447" s="25"/>
      <c r="E3447" s="25"/>
      <c r="F3447" s="25"/>
      <c r="G3447" s="108"/>
      <c r="H3447" s="113"/>
      <c r="I3447" s="113"/>
      <c r="J3447" s="113"/>
      <c r="K3447" s="113"/>
    </row>
    <row r="3448" spans="1:11">
      <c r="A3448" s="23"/>
      <c r="B3448" s="25"/>
      <c r="C3448" s="25"/>
      <c r="D3448" s="25"/>
      <c r="E3448" s="25"/>
      <c r="F3448" s="25"/>
      <c r="G3448" s="108"/>
      <c r="H3448" s="113"/>
      <c r="I3448" s="113"/>
      <c r="J3448" s="113"/>
      <c r="K3448" s="113"/>
    </row>
    <row r="3449" spans="1:11">
      <c r="A3449" s="23"/>
      <c r="B3449" s="25"/>
      <c r="C3449" s="25"/>
      <c r="D3449" s="25"/>
      <c r="E3449" s="25"/>
      <c r="F3449" s="25"/>
      <c r="G3449" s="108"/>
      <c r="H3449" s="113"/>
      <c r="I3449" s="113"/>
      <c r="J3449" s="113"/>
      <c r="K3449" s="113"/>
    </row>
    <row r="3450" spans="1:11">
      <c r="A3450" s="23"/>
      <c r="B3450" s="25"/>
      <c r="C3450" s="25"/>
      <c r="D3450" s="25"/>
      <c r="E3450" s="25"/>
      <c r="F3450" s="25"/>
      <c r="G3450" s="108"/>
      <c r="H3450" s="113"/>
      <c r="I3450" s="113"/>
      <c r="J3450" s="113"/>
      <c r="K3450" s="113"/>
    </row>
    <row r="3451" spans="1:11">
      <c r="A3451" s="23"/>
      <c r="B3451" s="25"/>
      <c r="C3451" s="25"/>
      <c r="D3451" s="25"/>
      <c r="E3451" s="25"/>
      <c r="F3451" s="25"/>
      <c r="G3451" s="108"/>
      <c r="H3451" s="113"/>
      <c r="I3451" s="113"/>
      <c r="J3451" s="113"/>
      <c r="K3451" s="113"/>
    </row>
    <row r="3452" spans="1:11">
      <c r="A3452" s="23"/>
      <c r="B3452" s="25"/>
      <c r="C3452" s="25"/>
      <c r="D3452" s="25"/>
      <c r="E3452" s="25"/>
      <c r="F3452" s="25"/>
      <c r="G3452" s="108"/>
      <c r="H3452" s="113"/>
      <c r="I3452" s="113"/>
      <c r="J3452" s="113"/>
      <c r="K3452" s="113"/>
    </row>
    <row r="3453" spans="1:11">
      <c r="A3453" s="23"/>
      <c r="B3453" s="25"/>
      <c r="C3453" s="25"/>
      <c r="D3453" s="25"/>
      <c r="E3453" s="25"/>
      <c r="F3453" s="25"/>
      <c r="G3453" s="108"/>
      <c r="H3453" s="113"/>
      <c r="I3453" s="113"/>
      <c r="J3453" s="113"/>
      <c r="K3453" s="113"/>
    </row>
    <row r="3454" spans="1:11">
      <c r="A3454" s="23"/>
      <c r="B3454" s="25"/>
      <c r="C3454" s="25"/>
      <c r="D3454" s="25"/>
      <c r="E3454" s="25"/>
      <c r="F3454" s="25"/>
      <c r="G3454" s="108"/>
      <c r="H3454" s="113"/>
      <c r="I3454" s="113"/>
      <c r="J3454" s="113"/>
      <c r="K3454" s="113"/>
    </row>
    <row r="3455" spans="1:11">
      <c r="A3455" s="23"/>
      <c r="B3455" s="25"/>
      <c r="C3455" s="25"/>
      <c r="D3455" s="25"/>
      <c r="E3455" s="25"/>
      <c r="F3455" s="25"/>
      <c r="G3455" s="108"/>
      <c r="H3455" s="113"/>
      <c r="I3455" s="113"/>
      <c r="J3455" s="113"/>
      <c r="K3455" s="113"/>
    </row>
    <row r="3456" spans="1:11">
      <c r="A3456" s="23"/>
      <c r="B3456" s="25"/>
      <c r="C3456" s="25"/>
      <c r="D3456" s="25"/>
      <c r="E3456" s="25"/>
      <c r="F3456" s="25"/>
      <c r="G3456" s="108"/>
      <c r="H3456" s="113"/>
      <c r="I3456" s="113"/>
      <c r="J3456" s="113"/>
      <c r="K3456" s="113"/>
    </row>
    <row r="3457" spans="1:11">
      <c r="A3457" s="23"/>
      <c r="B3457" s="25"/>
      <c r="C3457" s="25"/>
      <c r="D3457" s="25"/>
      <c r="E3457" s="25"/>
      <c r="F3457" s="25"/>
      <c r="G3457" s="108"/>
      <c r="H3457" s="113"/>
      <c r="I3457" s="113"/>
      <c r="J3457" s="113"/>
      <c r="K3457" s="113"/>
    </row>
    <row r="3458" spans="1:11">
      <c r="A3458" s="23"/>
      <c r="B3458" s="25"/>
      <c r="C3458" s="25"/>
      <c r="D3458" s="25"/>
      <c r="E3458" s="25"/>
      <c r="F3458" s="25"/>
      <c r="G3458" s="108"/>
      <c r="H3458" s="113"/>
      <c r="I3458" s="113"/>
      <c r="J3458" s="113"/>
      <c r="K3458" s="113"/>
    </row>
    <row r="3459" spans="1:11">
      <c r="A3459" s="23"/>
      <c r="B3459" s="25"/>
      <c r="C3459" s="25"/>
      <c r="D3459" s="25"/>
      <c r="E3459" s="25"/>
      <c r="F3459" s="25"/>
      <c r="G3459" s="108"/>
      <c r="H3459" s="113"/>
      <c r="I3459" s="113"/>
      <c r="J3459" s="113"/>
      <c r="K3459" s="113"/>
    </row>
    <row r="3460" spans="1:11">
      <c r="A3460" s="23"/>
      <c r="B3460" s="25"/>
      <c r="C3460" s="25"/>
      <c r="D3460" s="25"/>
      <c r="E3460" s="25"/>
      <c r="F3460" s="25"/>
      <c r="G3460" s="108"/>
      <c r="H3460" s="113"/>
      <c r="I3460" s="113"/>
      <c r="J3460" s="113"/>
      <c r="K3460" s="113"/>
    </row>
    <row r="3461" spans="1:11">
      <c r="A3461" s="23"/>
      <c r="B3461" s="25"/>
      <c r="C3461" s="25"/>
      <c r="D3461" s="25"/>
      <c r="E3461" s="25"/>
      <c r="F3461" s="25"/>
      <c r="G3461" s="108"/>
      <c r="H3461" s="113"/>
      <c r="I3461" s="113"/>
      <c r="J3461" s="113"/>
      <c r="K3461" s="113"/>
    </row>
    <row r="3462" spans="1:11">
      <c r="A3462" s="23"/>
      <c r="B3462" s="25"/>
      <c r="C3462" s="25"/>
      <c r="D3462" s="25"/>
      <c r="E3462" s="25"/>
      <c r="F3462" s="25"/>
      <c r="G3462" s="108"/>
      <c r="H3462" s="113"/>
      <c r="I3462" s="113"/>
      <c r="J3462" s="113"/>
      <c r="K3462" s="113"/>
    </row>
    <row r="3463" spans="1:11">
      <c r="A3463" s="23"/>
      <c r="B3463" s="25"/>
      <c r="C3463" s="25"/>
      <c r="D3463" s="25"/>
      <c r="E3463" s="25"/>
      <c r="F3463" s="25"/>
      <c r="G3463" s="108"/>
      <c r="H3463" s="113"/>
      <c r="I3463" s="113"/>
      <c r="J3463" s="113"/>
      <c r="K3463" s="113"/>
    </row>
    <row r="3464" spans="1:11">
      <c r="A3464" s="23"/>
      <c r="B3464" s="25"/>
      <c r="C3464" s="25"/>
      <c r="D3464" s="25"/>
      <c r="E3464" s="25"/>
      <c r="F3464" s="25"/>
      <c r="G3464" s="108"/>
      <c r="H3464" s="113"/>
      <c r="I3464" s="113"/>
      <c r="J3464" s="113"/>
      <c r="K3464" s="113"/>
    </row>
    <row r="3465" spans="1:11">
      <c r="A3465" s="23"/>
      <c r="B3465" s="25"/>
      <c r="C3465" s="25"/>
      <c r="D3465" s="25"/>
      <c r="E3465" s="25"/>
      <c r="F3465" s="25"/>
      <c r="G3465" s="108"/>
      <c r="H3465" s="113"/>
      <c r="I3465" s="113"/>
      <c r="J3465" s="113"/>
      <c r="K3465" s="113"/>
    </row>
    <row r="3466" spans="1:11">
      <c r="A3466" s="23"/>
      <c r="B3466" s="25"/>
      <c r="C3466" s="25"/>
      <c r="D3466" s="25"/>
      <c r="E3466" s="25"/>
      <c r="F3466" s="25"/>
      <c r="G3466" s="108"/>
      <c r="H3466" s="113"/>
      <c r="I3466" s="113"/>
      <c r="J3466" s="113"/>
      <c r="K3466" s="113"/>
    </row>
    <row r="3467" spans="1:11">
      <c r="A3467" s="23"/>
      <c r="B3467" s="25"/>
      <c r="C3467" s="25"/>
      <c r="D3467" s="25"/>
      <c r="E3467" s="25"/>
      <c r="F3467" s="25"/>
      <c r="G3467" s="108"/>
      <c r="H3467" s="113"/>
      <c r="I3467" s="113"/>
      <c r="J3467" s="113"/>
      <c r="K3467" s="113"/>
    </row>
    <row r="3468" spans="1:11">
      <c r="A3468" s="23"/>
      <c r="B3468" s="25"/>
      <c r="C3468" s="25"/>
      <c r="D3468" s="25"/>
      <c r="E3468" s="25"/>
      <c r="F3468" s="25"/>
      <c r="G3468" s="108"/>
      <c r="H3468" s="113"/>
      <c r="I3468" s="113"/>
      <c r="J3468" s="113"/>
      <c r="K3468" s="113"/>
    </row>
    <row r="3469" spans="1:11">
      <c r="A3469" s="23"/>
      <c r="B3469" s="25"/>
      <c r="C3469" s="25"/>
      <c r="D3469" s="25"/>
      <c r="E3469" s="25"/>
      <c r="F3469" s="25"/>
      <c r="G3469" s="108"/>
      <c r="H3469" s="113"/>
      <c r="I3469" s="113"/>
      <c r="J3469" s="113"/>
      <c r="K3469" s="113"/>
    </row>
    <row r="3470" spans="1:11">
      <c r="A3470" s="23"/>
      <c r="B3470" s="25"/>
      <c r="C3470" s="25"/>
      <c r="D3470" s="25"/>
      <c r="E3470" s="25"/>
      <c r="F3470" s="25"/>
      <c r="G3470" s="108"/>
      <c r="H3470" s="113"/>
      <c r="I3470" s="113"/>
      <c r="J3470" s="113"/>
      <c r="K3470" s="113"/>
    </row>
    <row r="3471" spans="1:11">
      <c r="A3471" s="23"/>
      <c r="B3471" s="25"/>
      <c r="C3471" s="25"/>
      <c r="D3471" s="25"/>
      <c r="E3471" s="25"/>
      <c r="F3471" s="25"/>
      <c r="G3471" s="108"/>
      <c r="H3471" s="113"/>
      <c r="I3471" s="113"/>
      <c r="J3471" s="113"/>
      <c r="K3471" s="113"/>
    </row>
    <row r="3472" spans="1:11">
      <c r="A3472" s="23"/>
      <c r="B3472" s="25"/>
      <c r="C3472" s="25"/>
      <c r="D3472" s="25"/>
      <c r="E3472" s="25"/>
      <c r="F3472" s="25"/>
      <c r="G3472" s="108"/>
      <c r="H3472" s="113"/>
      <c r="I3472" s="113"/>
      <c r="J3472" s="113"/>
      <c r="K3472" s="113"/>
    </row>
    <row r="3473" spans="1:11">
      <c r="A3473" s="23"/>
      <c r="B3473" s="25"/>
      <c r="C3473" s="25"/>
      <c r="D3473" s="25"/>
      <c r="E3473" s="25"/>
      <c r="F3473" s="25"/>
      <c r="G3473" s="108"/>
      <c r="H3473" s="113"/>
      <c r="I3473" s="113"/>
      <c r="J3473" s="113"/>
      <c r="K3473" s="113"/>
    </row>
    <row r="3474" spans="1:11">
      <c r="A3474" s="23"/>
      <c r="B3474" s="25"/>
      <c r="C3474" s="25"/>
      <c r="D3474" s="25"/>
      <c r="E3474" s="25"/>
      <c r="F3474" s="25"/>
      <c r="G3474" s="108"/>
      <c r="H3474" s="113"/>
      <c r="I3474" s="113"/>
      <c r="J3474" s="113"/>
      <c r="K3474" s="113"/>
    </row>
    <row r="3475" spans="1:11">
      <c r="A3475" s="23"/>
      <c r="B3475" s="25"/>
      <c r="C3475" s="25"/>
      <c r="D3475" s="25"/>
      <c r="E3475" s="25"/>
      <c r="F3475" s="25"/>
      <c r="G3475" s="108"/>
      <c r="H3475" s="113"/>
      <c r="I3475" s="113"/>
      <c r="J3475" s="113"/>
      <c r="K3475" s="113"/>
    </row>
    <row r="3476" spans="1:11">
      <c r="A3476" s="23"/>
      <c r="B3476" s="25"/>
      <c r="C3476" s="25"/>
      <c r="D3476" s="25"/>
      <c r="E3476" s="25"/>
      <c r="F3476" s="25"/>
      <c r="G3476" s="108"/>
      <c r="H3476" s="113"/>
      <c r="I3476" s="113"/>
      <c r="J3476" s="113"/>
      <c r="K3476" s="113"/>
    </row>
    <row r="3477" spans="1:11">
      <c r="A3477" s="23"/>
      <c r="B3477" s="25"/>
      <c r="C3477" s="25"/>
      <c r="D3477" s="25"/>
      <c r="E3477" s="25"/>
      <c r="F3477" s="25"/>
      <c r="G3477" s="108"/>
      <c r="H3477" s="113"/>
      <c r="I3477" s="113"/>
      <c r="J3477" s="113"/>
      <c r="K3477" s="113"/>
    </row>
    <row r="3478" spans="1:11">
      <c r="A3478" s="23"/>
      <c r="B3478" s="25"/>
      <c r="C3478" s="25"/>
      <c r="D3478" s="25"/>
      <c r="E3478" s="25"/>
      <c r="F3478" s="25"/>
      <c r="G3478" s="108"/>
      <c r="H3478" s="113"/>
      <c r="I3478" s="113"/>
      <c r="J3478" s="113"/>
      <c r="K3478" s="113"/>
    </row>
    <row r="3479" spans="1:11">
      <c r="A3479" s="23"/>
      <c r="B3479" s="25"/>
      <c r="C3479" s="25"/>
      <c r="D3479" s="25"/>
      <c r="E3479" s="25"/>
      <c r="F3479" s="25"/>
      <c r="G3479" s="108"/>
      <c r="H3479" s="113"/>
      <c r="I3479" s="113"/>
      <c r="J3479" s="113"/>
      <c r="K3479" s="113"/>
    </row>
    <row r="3480" spans="1:11">
      <c r="A3480" s="23"/>
      <c r="B3480" s="25"/>
      <c r="C3480" s="25"/>
      <c r="D3480" s="25"/>
      <c r="E3480" s="25"/>
      <c r="F3480" s="25"/>
      <c r="G3480" s="108"/>
      <c r="H3480" s="113"/>
      <c r="I3480" s="113"/>
      <c r="J3480" s="113"/>
      <c r="K3480" s="113"/>
    </row>
    <row r="3481" spans="1:11">
      <c r="A3481" s="23"/>
      <c r="B3481" s="25"/>
      <c r="C3481" s="25"/>
      <c r="D3481" s="25"/>
      <c r="E3481" s="25"/>
      <c r="F3481" s="25"/>
      <c r="G3481" s="108"/>
      <c r="H3481" s="113"/>
      <c r="I3481" s="113"/>
      <c r="J3481" s="113"/>
      <c r="K3481" s="113"/>
    </row>
    <row r="3482" spans="1:11">
      <c r="A3482" s="23"/>
      <c r="B3482" s="25"/>
      <c r="C3482" s="25"/>
      <c r="D3482" s="25"/>
      <c r="E3482" s="25"/>
      <c r="F3482" s="25"/>
      <c r="G3482" s="108"/>
      <c r="H3482" s="113"/>
      <c r="I3482" s="113"/>
      <c r="J3482" s="113"/>
      <c r="K3482" s="113"/>
    </row>
    <row r="3483" spans="1:11">
      <c r="A3483" s="23"/>
      <c r="B3483" s="25"/>
      <c r="C3483" s="25"/>
      <c r="D3483" s="25"/>
      <c r="E3483" s="25"/>
      <c r="F3483" s="25"/>
      <c r="G3483" s="108"/>
      <c r="H3483" s="113"/>
      <c r="I3483" s="113"/>
      <c r="J3483" s="113"/>
      <c r="K3483" s="113"/>
    </row>
    <row r="3484" spans="1:11">
      <c r="A3484" s="23"/>
      <c r="B3484" s="25"/>
      <c r="C3484" s="25"/>
      <c r="D3484" s="25"/>
      <c r="E3484" s="25"/>
      <c r="F3484" s="25"/>
      <c r="G3484" s="108"/>
      <c r="H3484" s="113"/>
      <c r="I3484" s="113"/>
      <c r="J3484" s="113"/>
      <c r="K3484" s="113"/>
    </row>
    <row r="3485" spans="1:11">
      <c r="A3485" s="23"/>
      <c r="B3485" s="25"/>
      <c r="C3485" s="25"/>
      <c r="D3485" s="25"/>
      <c r="E3485" s="25"/>
      <c r="F3485" s="25"/>
      <c r="G3485" s="108"/>
      <c r="H3485" s="113"/>
      <c r="I3485" s="113"/>
      <c r="J3485" s="113"/>
      <c r="K3485" s="113"/>
    </row>
    <row r="3486" spans="1:11">
      <c r="A3486" s="23"/>
      <c r="B3486" s="25"/>
      <c r="C3486" s="25"/>
      <c r="D3486" s="25"/>
      <c r="E3486" s="25"/>
      <c r="F3486" s="25"/>
      <c r="G3486" s="108"/>
      <c r="H3486" s="113"/>
      <c r="I3486" s="113"/>
      <c r="J3486" s="113"/>
      <c r="K3486" s="113"/>
    </row>
    <row r="3487" spans="1:11">
      <c r="A3487" s="23"/>
      <c r="B3487" s="25"/>
      <c r="C3487" s="25"/>
      <c r="D3487" s="25"/>
      <c r="E3487" s="25"/>
      <c r="F3487" s="25"/>
      <c r="G3487" s="108"/>
      <c r="H3487" s="113"/>
      <c r="I3487" s="113"/>
      <c r="J3487" s="113"/>
      <c r="K3487" s="113"/>
    </row>
    <row r="3488" spans="1:11">
      <c r="A3488" s="23"/>
      <c r="B3488" s="25"/>
      <c r="C3488" s="25"/>
      <c r="D3488" s="25"/>
      <c r="E3488" s="25"/>
      <c r="F3488" s="25"/>
      <c r="G3488" s="108"/>
      <c r="H3488" s="113"/>
      <c r="I3488" s="113"/>
      <c r="J3488" s="113"/>
      <c r="K3488" s="113"/>
    </row>
    <row r="3489" spans="1:11">
      <c r="A3489" s="23"/>
      <c r="B3489" s="25"/>
      <c r="C3489" s="25"/>
      <c r="D3489" s="25"/>
      <c r="E3489" s="25"/>
      <c r="F3489" s="25"/>
      <c r="G3489" s="108"/>
      <c r="H3489" s="113"/>
      <c r="I3489" s="113"/>
      <c r="J3489" s="113"/>
      <c r="K3489" s="113"/>
    </row>
    <row r="3490" spans="1:11">
      <c r="A3490" s="23"/>
      <c r="B3490" s="25"/>
      <c r="C3490" s="25"/>
      <c r="D3490" s="25"/>
      <c r="E3490" s="25"/>
      <c r="F3490" s="25"/>
      <c r="G3490" s="108"/>
      <c r="H3490" s="113"/>
      <c r="I3490" s="113"/>
      <c r="J3490" s="113"/>
      <c r="K3490" s="113"/>
    </row>
    <row r="3491" spans="1:11">
      <c r="A3491" s="23"/>
      <c r="B3491" s="25"/>
      <c r="C3491" s="25"/>
      <c r="D3491" s="25"/>
      <c r="E3491" s="25"/>
      <c r="F3491" s="25"/>
      <c r="G3491" s="108"/>
      <c r="H3491" s="113"/>
      <c r="I3491" s="113"/>
      <c r="J3491" s="113"/>
      <c r="K3491" s="113"/>
    </row>
    <row r="3492" spans="1:11">
      <c r="A3492" s="23"/>
      <c r="B3492" s="25"/>
      <c r="C3492" s="25"/>
      <c r="D3492" s="25"/>
      <c r="E3492" s="25"/>
      <c r="F3492" s="25"/>
      <c r="G3492" s="108"/>
      <c r="H3492" s="113"/>
      <c r="I3492" s="113"/>
      <c r="J3492" s="113"/>
      <c r="K3492" s="113"/>
    </row>
    <row r="3493" spans="1:11">
      <c r="A3493" s="23"/>
      <c r="B3493" s="25"/>
      <c r="C3493" s="25"/>
      <c r="D3493" s="25"/>
      <c r="E3493" s="25"/>
      <c r="F3493" s="25"/>
      <c r="G3493" s="108"/>
      <c r="H3493" s="113"/>
      <c r="I3493" s="113"/>
      <c r="J3493" s="113"/>
      <c r="K3493" s="113"/>
    </row>
    <row r="3494" spans="1:11">
      <c r="A3494" s="23"/>
      <c r="B3494" s="25"/>
      <c r="C3494" s="25"/>
      <c r="D3494" s="25"/>
      <c r="E3494" s="25"/>
      <c r="F3494" s="25"/>
      <c r="G3494" s="108"/>
      <c r="H3494" s="113"/>
      <c r="I3494" s="113"/>
      <c r="J3494" s="113"/>
      <c r="K3494" s="113"/>
    </row>
    <row r="3495" spans="1:11">
      <c r="A3495" s="23"/>
      <c r="B3495" s="25"/>
      <c r="C3495" s="25"/>
      <c r="D3495" s="25"/>
      <c r="E3495" s="25"/>
      <c r="F3495" s="25"/>
      <c r="G3495" s="108"/>
      <c r="H3495" s="113"/>
      <c r="I3495" s="113"/>
      <c r="J3495" s="113"/>
      <c r="K3495" s="113"/>
    </row>
    <row r="3496" spans="1:11">
      <c r="A3496" s="23"/>
      <c r="B3496" s="25"/>
      <c r="C3496" s="25"/>
      <c r="D3496" s="25"/>
      <c r="E3496" s="25"/>
      <c r="F3496" s="25"/>
      <c r="G3496" s="108"/>
      <c r="H3496" s="113"/>
      <c r="I3496" s="113"/>
      <c r="J3496" s="113"/>
      <c r="K3496" s="113"/>
    </row>
    <row r="3497" spans="1:11">
      <c r="A3497" s="23"/>
      <c r="B3497" s="25"/>
      <c r="C3497" s="25"/>
      <c r="D3497" s="25"/>
      <c r="E3497" s="25"/>
      <c r="F3497" s="25"/>
      <c r="G3497" s="108"/>
      <c r="H3497" s="113"/>
      <c r="I3497" s="113"/>
      <c r="J3497" s="113"/>
      <c r="K3497" s="113"/>
    </row>
    <row r="3498" spans="1:11">
      <c r="A3498" s="23"/>
      <c r="B3498" s="25"/>
      <c r="C3498" s="25"/>
      <c r="D3498" s="25"/>
      <c r="E3498" s="25"/>
      <c r="F3498" s="25"/>
      <c r="G3498" s="108"/>
      <c r="H3498" s="113"/>
      <c r="I3498" s="113"/>
      <c r="J3498" s="113"/>
      <c r="K3498" s="113"/>
    </row>
    <row r="3499" spans="1:11">
      <c r="A3499" s="23"/>
      <c r="B3499" s="25"/>
      <c r="C3499" s="25"/>
      <c r="D3499" s="25"/>
      <c r="E3499" s="25"/>
      <c r="F3499" s="25"/>
      <c r="G3499" s="108"/>
      <c r="H3499" s="113"/>
      <c r="I3499" s="113"/>
      <c r="J3499" s="113"/>
      <c r="K3499" s="113"/>
    </row>
    <row r="3500" spans="1:11">
      <c r="A3500" s="23"/>
      <c r="B3500" s="25"/>
      <c r="C3500" s="25"/>
      <c r="D3500" s="25"/>
      <c r="E3500" s="25"/>
      <c r="F3500" s="25"/>
      <c r="G3500" s="108"/>
      <c r="H3500" s="113"/>
      <c r="I3500" s="113"/>
      <c r="J3500" s="113"/>
      <c r="K3500" s="113"/>
    </row>
    <row r="3501" spans="1:11">
      <c r="A3501" s="23"/>
      <c r="B3501" s="25"/>
      <c r="C3501" s="25"/>
      <c r="D3501" s="25"/>
      <c r="E3501" s="25"/>
      <c r="F3501" s="25"/>
      <c r="G3501" s="108"/>
      <c r="H3501" s="113"/>
      <c r="I3501" s="113"/>
      <c r="J3501" s="113"/>
      <c r="K3501" s="113"/>
    </row>
    <row r="3502" spans="1:11">
      <c r="A3502" s="23"/>
      <c r="B3502" s="25"/>
      <c r="C3502" s="25"/>
      <c r="D3502" s="25"/>
      <c r="E3502" s="25"/>
      <c r="F3502" s="25"/>
      <c r="G3502" s="108"/>
      <c r="H3502" s="113"/>
      <c r="I3502" s="113"/>
      <c r="J3502" s="113"/>
      <c r="K3502" s="113"/>
    </row>
    <row r="3503" spans="1:11">
      <c r="A3503" s="23"/>
      <c r="B3503" s="25"/>
      <c r="C3503" s="25"/>
      <c r="D3503" s="25"/>
      <c r="E3503" s="25"/>
      <c r="F3503" s="25"/>
      <c r="G3503" s="108"/>
      <c r="H3503" s="113"/>
      <c r="I3503" s="113"/>
      <c r="J3503" s="113"/>
      <c r="K3503" s="113"/>
    </row>
    <row r="3504" spans="1:11">
      <c r="A3504" s="23"/>
      <c r="B3504" s="25"/>
      <c r="C3504" s="25"/>
      <c r="D3504" s="25"/>
      <c r="E3504" s="25"/>
      <c r="F3504" s="25"/>
      <c r="G3504" s="108"/>
      <c r="H3504" s="113"/>
      <c r="I3504" s="113"/>
      <c r="J3504" s="113"/>
      <c r="K3504" s="113"/>
    </row>
    <row r="3505" spans="1:11">
      <c r="A3505" s="23"/>
      <c r="B3505" s="25"/>
      <c r="C3505" s="25"/>
      <c r="D3505" s="25"/>
      <c r="E3505" s="25"/>
      <c r="F3505" s="25"/>
      <c r="G3505" s="108"/>
      <c r="H3505" s="113"/>
      <c r="I3505" s="113"/>
      <c r="J3505" s="113"/>
      <c r="K3505" s="113"/>
    </row>
    <row r="3506" spans="1:11">
      <c r="A3506" s="23"/>
      <c r="B3506" s="25"/>
      <c r="C3506" s="25"/>
      <c r="D3506" s="25"/>
      <c r="E3506" s="25"/>
      <c r="F3506" s="25"/>
      <c r="G3506" s="108"/>
      <c r="H3506" s="113"/>
      <c r="I3506" s="113"/>
      <c r="J3506" s="113"/>
      <c r="K3506" s="113"/>
    </row>
    <row r="3507" spans="1:11">
      <c r="A3507" s="23"/>
      <c r="B3507" s="25"/>
      <c r="C3507" s="25"/>
      <c r="D3507" s="25"/>
      <c r="E3507" s="25"/>
      <c r="F3507" s="25"/>
      <c r="G3507" s="108"/>
      <c r="H3507" s="113"/>
      <c r="I3507" s="113"/>
      <c r="J3507" s="113"/>
      <c r="K3507" s="113"/>
    </row>
    <row r="3508" spans="1:11">
      <c r="A3508" s="23"/>
      <c r="B3508" s="25"/>
      <c r="C3508" s="25"/>
      <c r="D3508" s="25"/>
      <c r="E3508" s="25"/>
      <c r="F3508" s="25"/>
      <c r="G3508" s="108"/>
      <c r="H3508" s="113"/>
      <c r="I3508" s="113"/>
      <c r="J3508" s="113"/>
      <c r="K3508" s="113"/>
    </row>
    <row r="3509" spans="1:11">
      <c r="A3509" s="23"/>
      <c r="B3509" s="25"/>
      <c r="C3509" s="25"/>
      <c r="D3509" s="25"/>
      <c r="E3509" s="25"/>
      <c r="F3509" s="25"/>
      <c r="G3509" s="108"/>
      <c r="H3509" s="113"/>
      <c r="I3509" s="113"/>
      <c r="J3509" s="113"/>
      <c r="K3509" s="113"/>
    </row>
    <row r="3510" spans="1:11">
      <c r="A3510" s="23"/>
      <c r="B3510" s="25"/>
      <c r="C3510" s="25"/>
      <c r="D3510" s="25"/>
      <c r="E3510" s="25"/>
      <c r="F3510" s="25"/>
      <c r="G3510" s="108"/>
      <c r="H3510" s="113"/>
      <c r="I3510" s="113"/>
      <c r="J3510" s="113"/>
      <c r="K3510" s="113"/>
    </row>
    <row r="3511" spans="1:11">
      <c r="A3511" s="23"/>
      <c r="B3511" s="25"/>
      <c r="C3511" s="25"/>
      <c r="D3511" s="25"/>
      <c r="E3511" s="25"/>
      <c r="F3511" s="25"/>
      <c r="G3511" s="108"/>
      <c r="H3511" s="113"/>
      <c r="I3511" s="113"/>
      <c r="J3511" s="113"/>
      <c r="K3511" s="113"/>
    </row>
    <row r="3512" spans="1:11">
      <c r="A3512" s="23"/>
      <c r="B3512" s="25"/>
      <c r="C3512" s="25"/>
      <c r="D3512" s="25"/>
      <c r="E3512" s="25"/>
      <c r="F3512" s="25"/>
      <c r="G3512" s="108"/>
      <c r="H3512" s="113"/>
      <c r="I3512" s="113"/>
      <c r="J3512" s="113"/>
      <c r="K3512" s="113"/>
    </row>
    <row r="3513" spans="1:11">
      <c r="A3513" s="23"/>
      <c r="B3513" s="25"/>
      <c r="C3513" s="25"/>
      <c r="D3513" s="25"/>
      <c r="E3513" s="25"/>
      <c r="F3513" s="25"/>
      <c r="G3513" s="108"/>
      <c r="H3513" s="113"/>
      <c r="I3513" s="113"/>
      <c r="J3513" s="113"/>
      <c r="K3513" s="113"/>
    </row>
    <row r="3514" spans="1:11">
      <c r="A3514" s="23"/>
      <c r="B3514" s="25"/>
      <c r="C3514" s="25"/>
      <c r="D3514" s="25"/>
      <c r="E3514" s="25"/>
      <c r="F3514" s="25"/>
      <c r="G3514" s="108"/>
      <c r="H3514" s="113"/>
      <c r="I3514" s="113"/>
      <c r="J3514" s="113"/>
      <c r="K3514" s="113"/>
    </row>
    <row r="3515" spans="1:11">
      <c r="A3515" s="23"/>
      <c r="B3515" s="25"/>
      <c r="C3515" s="25"/>
      <c r="D3515" s="25"/>
      <c r="E3515" s="25"/>
      <c r="F3515" s="25"/>
      <c r="G3515" s="108"/>
      <c r="H3515" s="113"/>
      <c r="I3515" s="113"/>
      <c r="J3515" s="113"/>
      <c r="K3515" s="113"/>
    </row>
    <row r="3516" spans="1:11">
      <c r="A3516" s="23"/>
      <c r="B3516" s="25"/>
      <c r="C3516" s="25"/>
      <c r="D3516" s="25"/>
      <c r="E3516" s="25"/>
      <c r="F3516" s="25"/>
      <c r="G3516" s="108"/>
      <c r="H3516" s="113"/>
      <c r="I3516" s="113"/>
      <c r="J3516" s="113"/>
      <c r="K3516" s="113"/>
    </row>
    <row r="3517" spans="1:11">
      <c r="A3517" s="23"/>
      <c r="B3517" s="25"/>
      <c r="C3517" s="25"/>
      <c r="D3517" s="25"/>
      <c r="E3517" s="25"/>
      <c r="F3517" s="25"/>
      <c r="G3517" s="108"/>
      <c r="H3517" s="113"/>
      <c r="I3517" s="113"/>
      <c r="J3517" s="113"/>
      <c r="K3517" s="113"/>
    </row>
    <row r="3518" spans="1:11">
      <c r="A3518" s="23"/>
      <c r="B3518" s="25"/>
      <c r="C3518" s="25"/>
      <c r="D3518" s="25"/>
      <c r="E3518" s="25"/>
      <c r="F3518" s="25"/>
      <c r="G3518" s="108"/>
      <c r="H3518" s="113"/>
      <c r="I3518" s="113"/>
      <c r="J3518" s="113"/>
      <c r="K3518" s="113"/>
    </row>
    <row r="3519" spans="1:11">
      <c r="A3519" s="23"/>
      <c r="B3519" s="25"/>
      <c r="C3519" s="25"/>
      <c r="D3519" s="25"/>
      <c r="E3519" s="25"/>
      <c r="F3519" s="25"/>
      <c r="G3519" s="108"/>
      <c r="H3519" s="113"/>
      <c r="I3519" s="113"/>
      <c r="J3519" s="113"/>
      <c r="K3519" s="113"/>
    </row>
    <row r="3520" spans="1:11">
      <c r="A3520" s="23"/>
      <c r="B3520" s="25"/>
      <c r="C3520" s="25"/>
      <c r="D3520" s="25"/>
      <c r="E3520" s="25"/>
      <c r="F3520" s="25"/>
      <c r="G3520" s="108"/>
      <c r="H3520" s="113"/>
      <c r="I3520" s="113"/>
      <c r="J3520" s="113"/>
      <c r="K3520" s="113"/>
    </row>
    <row r="3521" spans="1:11">
      <c r="A3521" s="23"/>
      <c r="B3521" s="25"/>
      <c r="C3521" s="25"/>
      <c r="D3521" s="25"/>
      <c r="E3521" s="25"/>
      <c r="F3521" s="25"/>
      <c r="G3521" s="108"/>
      <c r="H3521" s="113"/>
      <c r="I3521" s="113"/>
      <c r="J3521" s="113"/>
      <c r="K3521" s="113"/>
    </row>
    <row r="3522" spans="1:11">
      <c r="A3522" s="23"/>
      <c r="B3522" s="25"/>
      <c r="C3522" s="25"/>
      <c r="D3522" s="25"/>
      <c r="E3522" s="25"/>
      <c r="F3522" s="25"/>
      <c r="G3522" s="108"/>
      <c r="H3522" s="113"/>
      <c r="I3522" s="113"/>
      <c r="J3522" s="113"/>
      <c r="K3522" s="113"/>
    </row>
    <row r="3523" spans="1:11">
      <c r="A3523" s="23"/>
      <c r="B3523" s="25"/>
      <c r="C3523" s="25"/>
      <c r="D3523" s="25"/>
      <c r="E3523" s="25"/>
      <c r="F3523" s="25"/>
      <c r="G3523" s="108"/>
      <c r="H3523" s="113"/>
      <c r="I3523" s="113"/>
      <c r="J3523" s="113"/>
      <c r="K3523" s="113"/>
    </row>
    <row r="3524" spans="1:11">
      <c r="A3524" s="23"/>
      <c r="B3524" s="25"/>
      <c r="C3524" s="25"/>
      <c r="D3524" s="25"/>
      <c r="E3524" s="25"/>
      <c r="F3524" s="25"/>
      <c r="G3524" s="108"/>
      <c r="H3524" s="113"/>
      <c r="I3524" s="113"/>
      <c r="J3524" s="113"/>
      <c r="K3524" s="113"/>
    </row>
    <row r="3525" spans="1:11">
      <c r="A3525" s="23"/>
      <c r="B3525" s="25"/>
      <c r="C3525" s="25"/>
      <c r="D3525" s="25"/>
      <c r="E3525" s="25"/>
      <c r="F3525" s="25"/>
      <c r="G3525" s="108"/>
      <c r="H3525" s="113"/>
      <c r="I3525" s="113"/>
      <c r="J3525" s="113"/>
      <c r="K3525" s="113"/>
    </row>
    <row r="3526" spans="1:11">
      <c r="A3526" s="23"/>
      <c r="B3526" s="25"/>
      <c r="C3526" s="25"/>
      <c r="D3526" s="25"/>
      <c r="E3526" s="25"/>
      <c r="F3526" s="25"/>
      <c r="G3526" s="108"/>
      <c r="H3526" s="113"/>
      <c r="I3526" s="113"/>
      <c r="J3526" s="113"/>
      <c r="K3526" s="113"/>
    </row>
    <row r="3527" spans="1:11">
      <c r="A3527" s="23"/>
      <c r="B3527" s="25"/>
      <c r="C3527" s="25"/>
      <c r="D3527" s="25"/>
      <c r="E3527" s="25"/>
      <c r="F3527" s="25"/>
      <c r="G3527" s="108"/>
      <c r="H3527" s="113"/>
      <c r="I3527" s="113"/>
      <c r="J3527" s="113"/>
      <c r="K3527" s="113"/>
    </row>
    <row r="3528" spans="1:11">
      <c r="A3528" s="23"/>
      <c r="B3528" s="25"/>
      <c r="C3528" s="25"/>
      <c r="D3528" s="25"/>
      <c r="E3528" s="25"/>
      <c r="F3528" s="25"/>
      <c r="G3528" s="108"/>
      <c r="H3528" s="113"/>
      <c r="I3528" s="113"/>
      <c r="J3528" s="113"/>
      <c r="K3528" s="113"/>
    </row>
    <row r="3529" spans="1:11">
      <c r="A3529" s="23"/>
      <c r="B3529" s="25"/>
      <c r="C3529" s="25"/>
      <c r="D3529" s="25"/>
      <c r="E3529" s="25"/>
      <c r="F3529" s="25"/>
      <c r="G3529" s="108"/>
      <c r="H3529" s="113"/>
      <c r="I3529" s="113"/>
      <c r="J3529" s="113"/>
      <c r="K3529" s="113"/>
    </row>
    <row r="3530" spans="1:11">
      <c r="A3530" s="23"/>
      <c r="B3530" s="25"/>
      <c r="C3530" s="25"/>
      <c r="D3530" s="25"/>
      <c r="E3530" s="25"/>
      <c r="F3530" s="25"/>
      <c r="G3530" s="108"/>
      <c r="H3530" s="113"/>
      <c r="I3530" s="113"/>
      <c r="J3530" s="113"/>
      <c r="K3530" s="113"/>
    </row>
    <row r="3531" spans="1:11">
      <c r="A3531" s="23"/>
      <c r="B3531" s="25"/>
      <c r="C3531" s="25"/>
      <c r="D3531" s="25"/>
      <c r="E3531" s="25"/>
      <c r="F3531" s="25"/>
      <c r="G3531" s="108"/>
      <c r="H3531" s="113"/>
      <c r="I3531" s="113"/>
      <c r="J3531" s="113"/>
      <c r="K3531" s="113"/>
    </row>
    <row r="3532" spans="1:11">
      <c r="A3532" s="23"/>
      <c r="B3532" s="25"/>
      <c r="C3532" s="25"/>
      <c r="D3532" s="25"/>
      <c r="E3532" s="25"/>
      <c r="F3532" s="25"/>
      <c r="G3532" s="108"/>
      <c r="H3532" s="113"/>
      <c r="I3532" s="113"/>
      <c r="J3532" s="113"/>
      <c r="K3532" s="113"/>
    </row>
    <row r="3533" spans="1:11">
      <c r="A3533" s="23"/>
      <c r="B3533" s="25"/>
      <c r="C3533" s="25"/>
      <c r="D3533" s="25"/>
      <c r="E3533" s="25"/>
      <c r="F3533" s="25"/>
      <c r="G3533" s="108"/>
      <c r="H3533" s="113"/>
      <c r="I3533" s="113"/>
      <c r="J3533" s="113"/>
      <c r="K3533" s="113"/>
    </row>
    <row r="3534" spans="1:11">
      <c r="A3534" s="23"/>
      <c r="B3534" s="25"/>
      <c r="C3534" s="25"/>
      <c r="D3534" s="25"/>
      <c r="E3534" s="25"/>
      <c r="F3534" s="25"/>
      <c r="G3534" s="108"/>
      <c r="H3534" s="113"/>
      <c r="I3534" s="113"/>
      <c r="J3534" s="113"/>
      <c r="K3534" s="113"/>
    </row>
    <row r="3535" spans="1:11">
      <c r="A3535" s="23"/>
      <c r="B3535" s="25"/>
      <c r="C3535" s="25"/>
      <c r="D3535" s="25"/>
      <c r="E3535" s="25"/>
      <c r="F3535" s="25"/>
      <c r="G3535" s="108"/>
      <c r="H3535" s="113"/>
      <c r="I3535" s="113"/>
      <c r="J3535" s="113"/>
      <c r="K3535" s="113"/>
    </row>
    <row r="3536" spans="1:11">
      <c r="A3536" s="23"/>
      <c r="B3536" s="25"/>
      <c r="C3536" s="25"/>
      <c r="D3536" s="25"/>
      <c r="E3536" s="25"/>
      <c r="F3536" s="25"/>
      <c r="G3536" s="108"/>
      <c r="H3536" s="113"/>
      <c r="I3536" s="113"/>
      <c r="J3536" s="113"/>
      <c r="K3536" s="113"/>
    </row>
    <row r="3537" spans="1:11">
      <c r="A3537" s="23"/>
      <c r="B3537" s="25"/>
      <c r="C3537" s="25"/>
      <c r="D3537" s="25"/>
      <c r="E3537" s="25"/>
      <c r="F3537" s="25"/>
      <c r="G3537" s="108"/>
      <c r="H3537" s="113"/>
      <c r="I3537" s="113"/>
      <c r="J3537" s="113"/>
      <c r="K3537" s="113"/>
    </row>
    <row r="3538" spans="1:11">
      <c r="A3538" s="23"/>
      <c r="B3538" s="25"/>
      <c r="C3538" s="25"/>
      <c r="D3538" s="25"/>
      <c r="E3538" s="25"/>
      <c r="F3538" s="25"/>
      <c r="G3538" s="108"/>
      <c r="H3538" s="113"/>
      <c r="I3538" s="113"/>
      <c r="J3538" s="113"/>
      <c r="K3538" s="113"/>
    </row>
    <row r="3539" spans="1:11">
      <c r="A3539" s="23"/>
      <c r="B3539" s="25"/>
      <c r="C3539" s="25"/>
      <c r="D3539" s="25"/>
      <c r="E3539" s="25"/>
      <c r="F3539" s="25"/>
      <c r="G3539" s="108"/>
      <c r="H3539" s="113"/>
      <c r="I3539" s="113"/>
      <c r="J3539" s="113"/>
      <c r="K3539" s="113"/>
    </row>
    <row r="3540" spans="1:11">
      <c r="A3540" s="23"/>
      <c r="B3540" s="25"/>
      <c r="C3540" s="25"/>
      <c r="D3540" s="25"/>
      <c r="E3540" s="25"/>
      <c r="F3540" s="25"/>
      <c r="G3540" s="108"/>
      <c r="H3540" s="113"/>
      <c r="I3540" s="113"/>
      <c r="J3540" s="113"/>
      <c r="K3540" s="113"/>
    </row>
    <row r="3541" spans="1:11">
      <c r="A3541" s="23"/>
      <c r="B3541" s="25"/>
      <c r="C3541" s="25"/>
      <c r="D3541" s="25"/>
      <c r="E3541" s="25"/>
      <c r="F3541" s="25"/>
      <c r="G3541" s="108"/>
      <c r="H3541" s="113"/>
      <c r="I3541" s="113"/>
      <c r="J3541" s="113"/>
      <c r="K3541" s="113"/>
    </row>
    <row r="3542" spans="1:11">
      <c r="A3542" s="23"/>
      <c r="B3542" s="25"/>
      <c r="C3542" s="25"/>
      <c r="D3542" s="25"/>
      <c r="E3542" s="25"/>
      <c r="F3542" s="25"/>
      <c r="G3542" s="108"/>
      <c r="H3542" s="113"/>
      <c r="I3542" s="113"/>
      <c r="J3542" s="113"/>
      <c r="K3542" s="113"/>
    </row>
    <row r="3543" spans="1:11">
      <c r="A3543" s="23"/>
      <c r="B3543" s="25"/>
      <c r="C3543" s="25"/>
      <c r="D3543" s="25"/>
      <c r="E3543" s="25"/>
      <c r="F3543" s="25"/>
      <c r="G3543" s="108"/>
      <c r="H3543" s="113"/>
      <c r="I3543" s="113"/>
      <c r="J3543" s="113"/>
      <c r="K3543" s="113"/>
    </row>
    <row r="3544" spans="1:11">
      <c r="A3544" s="23"/>
      <c r="B3544" s="25"/>
      <c r="C3544" s="25"/>
      <c r="D3544" s="25"/>
      <c r="E3544" s="25"/>
      <c r="F3544" s="25"/>
      <c r="G3544" s="108"/>
      <c r="H3544" s="113"/>
      <c r="I3544" s="113"/>
      <c r="J3544" s="113"/>
      <c r="K3544" s="113"/>
    </row>
    <row r="3545" spans="1:11">
      <c r="A3545" s="23"/>
      <c r="B3545" s="25"/>
      <c r="C3545" s="25"/>
      <c r="D3545" s="25"/>
      <c r="E3545" s="25"/>
      <c r="F3545" s="25"/>
      <c r="G3545" s="108"/>
      <c r="H3545" s="113"/>
      <c r="I3545" s="113"/>
      <c r="J3545" s="113"/>
      <c r="K3545" s="113"/>
    </row>
    <row r="3546" spans="1:11">
      <c r="A3546" s="23"/>
      <c r="B3546" s="25"/>
      <c r="C3546" s="25"/>
      <c r="D3546" s="25"/>
      <c r="E3546" s="25"/>
      <c r="F3546" s="25"/>
      <c r="G3546" s="108"/>
      <c r="H3546" s="113"/>
      <c r="I3546" s="113"/>
      <c r="J3546" s="113"/>
      <c r="K3546" s="113"/>
    </row>
    <row r="3547" spans="1:11">
      <c r="A3547" s="23"/>
      <c r="B3547" s="25"/>
      <c r="C3547" s="25"/>
      <c r="D3547" s="25"/>
      <c r="E3547" s="25"/>
      <c r="F3547" s="25"/>
      <c r="G3547" s="108"/>
      <c r="H3547" s="113"/>
      <c r="I3547" s="113"/>
      <c r="J3547" s="113"/>
      <c r="K3547" s="113"/>
    </row>
    <row r="3548" spans="1:11">
      <c r="A3548" s="23"/>
      <c r="B3548" s="25"/>
      <c r="C3548" s="25"/>
      <c r="D3548" s="25"/>
      <c r="E3548" s="25"/>
      <c r="F3548" s="25"/>
      <c r="G3548" s="108"/>
      <c r="H3548" s="113"/>
      <c r="I3548" s="113"/>
      <c r="J3548" s="113"/>
      <c r="K3548" s="113"/>
    </row>
    <row r="3549" spans="1:11">
      <c r="A3549" s="23"/>
      <c r="B3549" s="25"/>
      <c r="C3549" s="25"/>
      <c r="D3549" s="25"/>
      <c r="E3549" s="25"/>
      <c r="F3549" s="25"/>
      <c r="G3549" s="108"/>
      <c r="H3549" s="113"/>
      <c r="I3549" s="113"/>
      <c r="J3549" s="113"/>
      <c r="K3549" s="113"/>
    </row>
    <row r="3550" spans="1:11">
      <c r="A3550" s="23"/>
      <c r="B3550" s="25"/>
      <c r="C3550" s="25"/>
      <c r="D3550" s="25"/>
      <c r="E3550" s="25"/>
      <c r="F3550" s="25"/>
      <c r="G3550" s="108"/>
      <c r="H3550" s="113"/>
      <c r="I3550" s="113"/>
      <c r="J3550" s="113"/>
      <c r="K3550" s="113"/>
    </row>
    <row r="3551" spans="1:11">
      <c r="A3551" s="23"/>
      <c r="B3551" s="25"/>
      <c r="C3551" s="25"/>
      <c r="D3551" s="25"/>
      <c r="E3551" s="25"/>
      <c r="F3551" s="25"/>
      <c r="G3551" s="108"/>
      <c r="H3551" s="113"/>
      <c r="I3551" s="113"/>
      <c r="J3551" s="113"/>
      <c r="K3551" s="113"/>
    </row>
    <row r="3552" spans="1:11">
      <c r="A3552" s="23"/>
      <c r="B3552" s="25"/>
      <c r="C3552" s="25"/>
      <c r="D3552" s="25"/>
      <c r="E3552" s="25"/>
      <c r="F3552" s="25"/>
      <c r="G3552" s="108"/>
      <c r="H3552" s="113"/>
      <c r="I3552" s="113"/>
      <c r="J3552" s="113"/>
      <c r="K3552" s="113"/>
    </row>
    <row r="3553" spans="1:11">
      <c r="A3553" s="23"/>
      <c r="B3553" s="25"/>
      <c r="C3553" s="25"/>
      <c r="D3553" s="25"/>
      <c r="E3553" s="25"/>
      <c r="F3553" s="25"/>
      <c r="G3553" s="108"/>
      <c r="H3553" s="113"/>
      <c r="I3553" s="113"/>
      <c r="J3553" s="113"/>
      <c r="K3553" s="113"/>
    </row>
    <row r="3554" spans="1:11">
      <c r="A3554" s="23"/>
      <c r="B3554" s="25"/>
      <c r="C3554" s="25"/>
      <c r="D3554" s="25"/>
      <c r="E3554" s="25"/>
      <c r="F3554" s="25"/>
      <c r="G3554" s="108"/>
      <c r="H3554" s="113"/>
      <c r="I3554" s="113"/>
      <c r="J3554" s="113"/>
      <c r="K3554" s="113"/>
    </row>
    <row r="3555" spans="1:11">
      <c r="A3555" s="23"/>
      <c r="B3555" s="25"/>
      <c r="C3555" s="25"/>
      <c r="D3555" s="25"/>
      <c r="E3555" s="25"/>
      <c r="F3555" s="25"/>
      <c r="G3555" s="108"/>
      <c r="H3555" s="113"/>
      <c r="I3555" s="113"/>
      <c r="J3555" s="113"/>
      <c r="K3555" s="113"/>
    </row>
    <row r="3556" spans="1:11">
      <c r="A3556" s="23"/>
      <c r="B3556" s="25"/>
      <c r="C3556" s="25"/>
      <c r="D3556" s="25"/>
      <c r="E3556" s="25"/>
      <c r="F3556" s="25"/>
      <c r="G3556" s="108"/>
      <c r="H3556" s="113"/>
      <c r="I3556" s="113"/>
      <c r="J3556" s="113"/>
      <c r="K3556" s="113"/>
    </row>
    <row r="3557" spans="1:11">
      <c r="A3557" s="23"/>
      <c r="B3557" s="25"/>
      <c r="C3557" s="25"/>
      <c r="D3557" s="25"/>
      <c r="E3557" s="25"/>
      <c r="F3557" s="25"/>
      <c r="G3557" s="108"/>
      <c r="H3557" s="113"/>
      <c r="I3557" s="113"/>
      <c r="J3557" s="113"/>
      <c r="K3557" s="113"/>
    </row>
    <row r="3558" spans="1:11">
      <c r="A3558" s="23"/>
      <c r="B3558" s="25"/>
      <c r="C3558" s="25"/>
      <c r="D3558" s="25"/>
      <c r="E3558" s="25"/>
      <c r="F3558" s="25"/>
      <c r="G3558" s="108"/>
      <c r="H3558" s="113"/>
      <c r="I3558" s="113"/>
      <c r="J3558" s="113"/>
      <c r="K3558" s="113"/>
    </row>
    <row r="3559" spans="1:11">
      <c r="A3559" s="23"/>
      <c r="B3559" s="25"/>
      <c r="C3559" s="25"/>
      <c r="D3559" s="25"/>
      <c r="E3559" s="25"/>
      <c r="F3559" s="25"/>
      <c r="G3559" s="108"/>
      <c r="H3559" s="113"/>
      <c r="I3559" s="113"/>
      <c r="J3559" s="113"/>
      <c r="K3559" s="113"/>
    </row>
    <row r="3560" spans="1:11">
      <c r="A3560" s="23"/>
      <c r="B3560" s="25"/>
      <c r="C3560" s="25"/>
      <c r="D3560" s="25"/>
      <c r="E3560" s="25"/>
      <c r="F3560" s="25"/>
      <c r="G3560" s="108"/>
      <c r="H3560" s="113"/>
      <c r="I3560" s="113"/>
      <c r="J3560" s="113"/>
      <c r="K3560" s="113"/>
    </row>
    <row r="3561" spans="1:11">
      <c r="A3561" s="23"/>
      <c r="B3561" s="25"/>
      <c r="C3561" s="25"/>
      <c r="D3561" s="25"/>
      <c r="E3561" s="25"/>
      <c r="F3561" s="25"/>
      <c r="G3561" s="108"/>
      <c r="H3561" s="113"/>
      <c r="I3561" s="113"/>
      <c r="J3561" s="113"/>
      <c r="K3561" s="113"/>
    </row>
    <row r="3562" spans="1:11">
      <c r="A3562" s="23"/>
      <c r="B3562" s="25"/>
      <c r="C3562" s="25"/>
      <c r="D3562" s="25"/>
      <c r="E3562" s="25"/>
      <c r="F3562" s="25"/>
      <c r="G3562" s="108"/>
      <c r="H3562" s="113"/>
      <c r="I3562" s="113"/>
      <c r="J3562" s="113"/>
      <c r="K3562" s="113"/>
    </row>
    <row r="3563" spans="1:11">
      <c r="A3563" s="23"/>
      <c r="B3563" s="25"/>
      <c r="C3563" s="25"/>
      <c r="D3563" s="25"/>
      <c r="E3563" s="25"/>
      <c r="F3563" s="25"/>
      <c r="G3563" s="108"/>
      <c r="H3563" s="113"/>
      <c r="I3563" s="113"/>
      <c r="J3563" s="113"/>
      <c r="K3563" s="113"/>
    </row>
    <row r="3564" spans="1:11">
      <c r="A3564" s="23"/>
      <c r="B3564" s="25"/>
      <c r="C3564" s="25"/>
      <c r="D3564" s="25"/>
      <c r="E3564" s="25"/>
      <c r="F3564" s="25"/>
      <c r="G3564" s="108"/>
      <c r="H3564" s="113"/>
      <c r="I3564" s="113"/>
      <c r="J3564" s="113"/>
      <c r="K3564" s="113"/>
    </row>
    <row r="3565" spans="1:11">
      <c r="A3565" s="23"/>
      <c r="B3565" s="25"/>
      <c r="C3565" s="25"/>
      <c r="D3565" s="25"/>
      <c r="E3565" s="25"/>
      <c r="F3565" s="25"/>
      <c r="G3565" s="108"/>
      <c r="H3565" s="113"/>
      <c r="I3565" s="113"/>
      <c r="J3565" s="113"/>
      <c r="K3565" s="113"/>
    </row>
    <row r="3566" spans="1:11">
      <c r="A3566" s="23"/>
      <c r="B3566" s="25"/>
      <c r="C3566" s="25"/>
      <c r="D3566" s="25"/>
      <c r="E3566" s="25"/>
      <c r="F3566" s="25"/>
      <c r="G3566" s="108"/>
      <c r="H3566" s="113"/>
      <c r="I3566" s="113"/>
      <c r="J3566" s="113"/>
      <c r="K3566" s="113"/>
    </row>
    <row r="3567" spans="1:11">
      <c r="A3567" s="23"/>
      <c r="B3567" s="25"/>
      <c r="C3567" s="25"/>
      <c r="D3567" s="25"/>
      <c r="E3567" s="25"/>
      <c r="F3567" s="25"/>
      <c r="G3567" s="108"/>
      <c r="H3567" s="113"/>
      <c r="I3567" s="113"/>
      <c r="J3567" s="113"/>
      <c r="K3567" s="113"/>
    </row>
    <row r="3568" spans="1:11">
      <c r="A3568" s="23"/>
      <c r="B3568" s="25"/>
      <c r="C3568" s="25"/>
      <c r="D3568" s="25"/>
      <c r="E3568" s="25"/>
      <c r="F3568" s="25"/>
      <c r="G3568" s="108"/>
      <c r="H3568" s="113"/>
      <c r="I3568" s="113"/>
      <c r="J3568" s="113"/>
      <c r="K3568" s="113"/>
    </row>
    <row r="3569" spans="1:11">
      <c r="A3569" s="23"/>
      <c r="B3569" s="25"/>
      <c r="C3569" s="25"/>
      <c r="D3569" s="25"/>
      <c r="E3569" s="25"/>
      <c r="F3569" s="25"/>
      <c r="G3569" s="108"/>
      <c r="H3569" s="113"/>
      <c r="I3569" s="113"/>
      <c r="J3569" s="113"/>
      <c r="K3569" s="113"/>
    </row>
    <row r="3570" spans="1:11">
      <c r="A3570" s="23"/>
      <c r="B3570" s="25"/>
      <c r="C3570" s="25"/>
      <c r="D3570" s="25"/>
      <c r="E3570" s="25"/>
      <c r="F3570" s="25"/>
      <c r="G3570" s="108"/>
      <c r="H3570" s="113"/>
      <c r="I3570" s="113"/>
      <c r="J3570" s="113"/>
      <c r="K3570" s="113"/>
    </row>
    <row r="3571" spans="1:11">
      <c r="A3571" s="23"/>
      <c r="B3571" s="25"/>
      <c r="C3571" s="25"/>
      <c r="D3571" s="25"/>
      <c r="E3571" s="25"/>
      <c r="F3571" s="25"/>
      <c r="G3571" s="108"/>
      <c r="H3571" s="113"/>
      <c r="I3571" s="113"/>
      <c r="J3571" s="113"/>
      <c r="K3571" s="113"/>
    </row>
    <row r="3572" spans="1:11">
      <c r="A3572" s="23"/>
      <c r="B3572" s="25"/>
      <c r="C3572" s="25"/>
      <c r="D3572" s="25"/>
      <c r="E3572" s="25"/>
      <c r="F3572" s="25"/>
      <c r="G3572" s="108"/>
      <c r="H3572" s="113"/>
      <c r="I3572" s="113"/>
      <c r="J3572" s="113"/>
      <c r="K3572" s="113"/>
    </row>
    <row r="3573" spans="1:11">
      <c r="A3573" s="23"/>
      <c r="B3573" s="25"/>
      <c r="C3573" s="25"/>
      <c r="D3573" s="25"/>
      <c r="E3573" s="25"/>
      <c r="F3573" s="25"/>
      <c r="G3573" s="108"/>
      <c r="H3573" s="113"/>
      <c r="I3573" s="113"/>
      <c r="J3573" s="113"/>
      <c r="K3573" s="113"/>
    </row>
    <row r="3574" spans="1:11">
      <c r="A3574" s="23"/>
      <c r="B3574" s="25"/>
      <c r="C3574" s="25"/>
      <c r="D3574" s="25"/>
      <c r="E3574" s="25"/>
      <c r="F3574" s="25"/>
      <c r="G3574" s="108"/>
      <c r="H3574" s="113"/>
      <c r="I3574" s="113"/>
      <c r="J3574" s="113"/>
      <c r="K3574" s="113"/>
    </row>
    <row r="3575" spans="1:11">
      <c r="A3575" s="23"/>
      <c r="B3575" s="25"/>
      <c r="C3575" s="25"/>
      <c r="D3575" s="25"/>
      <c r="E3575" s="25"/>
      <c r="F3575" s="25"/>
      <c r="G3575" s="108"/>
      <c r="H3575" s="113"/>
      <c r="I3575" s="113"/>
      <c r="J3575" s="113"/>
      <c r="K3575" s="113"/>
    </row>
    <row r="3576" spans="1:11">
      <c r="A3576" s="23"/>
      <c r="B3576" s="25"/>
      <c r="C3576" s="25"/>
      <c r="D3576" s="25"/>
      <c r="E3576" s="25"/>
      <c r="F3576" s="25"/>
      <c r="G3576" s="108"/>
      <c r="H3576" s="113"/>
      <c r="I3576" s="113"/>
      <c r="J3576" s="113"/>
      <c r="K3576" s="113"/>
    </row>
    <row r="3577" spans="1:11">
      <c r="A3577" s="23"/>
      <c r="B3577" s="25"/>
      <c r="C3577" s="25"/>
      <c r="D3577" s="25"/>
      <c r="E3577" s="25"/>
      <c r="F3577" s="25"/>
      <c r="G3577" s="108"/>
      <c r="H3577" s="113"/>
      <c r="I3577" s="113"/>
      <c r="J3577" s="113"/>
      <c r="K3577" s="113"/>
    </row>
    <row r="3578" spans="1:11">
      <c r="A3578" s="23"/>
      <c r="B3578" s="25"/>
      <c r="C3578" s="25"/>
      <c r="D3578" s="25"/>
      <c r="E3578" s="25"/>
      <c r="F3578" s="25"/>
      <c r="G3578" s="108"/>
      <c r="H3578" s="113"/>
      <c r="I3578" s="113"/>
      <c r="J3578" s="113"/>
      <c r="K3578" s="113"/>
    </row>
    <row r="3579" spans="1:11">
      <c r="A3579" s="23"/>
      <c r="B3579" s="25"/>
      <c r="C3579" s="25"/>
      <c r="D3579" s="25"/>
      <c r="E3579" s="25"/>
      <c r="F3579" s="25"/>
      <c r="G3579" s="108"/>
      <c r="H3579" s="113"/>
      <c r="I3579" s="113"/>
      <c r="J3579" s="113"/>
      <c r="K3579" s="113"/>
    </row>
    <row r="3580" spans="1:11">
      <c r="A3580" s="23"/>
      <c r="B3580" s="25"/>
      <c r="C3580" s="25"/>
      <c r="D3580" s="25"/>
      <c r="E3580" s="25"/>
      <c r="F3580" s="25"/>
      <c r="G3580" s="108"/>
      <c r="H3580" s="113"/>
      <c r="I3580" s="113"/>
      <c r="J3580" s="113"/>
      <c r="K3580" s="113"/>
    </row>
    <row r="3581" spans="1:11">
      <c r="A3581" s="23"/>
      <c r="B3581" s="25"/>
      <c r="C3581" s="25"/>
      <c r="D3581" s="25"/>
      <c r="E3581" s="25"/>
      <c r="F3581" s="25"/>
      <c r="G3581" s="108"/>
      <c r="H3581" s="113"/>
      <c r="I3581" s="113"/>
      <c r="J3581" s="113"/>
      <c r="K3581" s="113"/>
    </row>
    <row r="3582" spans="1:11">
      <c r="A3582" s="23"/>
      <c r="B3582" s="25"/>
      <c r="C3582" s="25"/>
      <c r="D3582" s="25"/>
      <c r="E3582" s="25"/>
      <c r="F3582" s="25"/>
      <c r="G3582" s="108"/>
      <c r="H3582" s="113"/>
      <c r="I3582" s="113"/>
      <c r="J3582" s="113"/>
      <c r="K3582" s="113"/>
    </row>
    <row r="3583" spans="1:11">
      <c r="A3583" s="23"/>
      <c r="B3583" s="25"/>
      <c r="C3583" s="25"/>
      <c r="D3583" s="25"/>
      <c r="E3583" s="25"/>
      <c r="F3583" s="25"/>
      <c r="G3583" s="108"/>
      <c r="H3583" s="113"/>
      <c r="I3583" s="113"/>
      <c r="J3583" s="113"/>
      <c r="K3583" s="113"/>
    </row>
    <row r="3584" spans="1:11">
      <c r="A3584" s="23"/>
      <c r="B3584" s="25"/>
      <c r="C3584" s="25"/>
      <c r="D3584" s="25"/>
      <c r="E3584" s="25"/>
      <c r="F3584" s="25"/>
      <c r="G3584" s="108"/>
      <c r="H3584" s="113"/>
      <c r="I3584" s="113"/>
      <c r="J3584" s="113"/>
      <c r="K3584" s="113"/>
    </row>
    <row r="3585" spans="1:11">
      <c r="A3585" s="23"/>
      <c r="B3585" s="25"/>
      <c r="C3585" s="25"/>
      <c r="D3585" s="25"/>
      <c r="E3585" s="25"/>
      <c r="F3585" s="25"/>
      <c r="G3585" s="108"/>
      <c r="H3585" s="113"/>
      <c r="I3585" s="113"/>
      <c r="J3585" s="113"/>
      <c r="K3585" s="113"/>
    </row>
    <row r="3586" spans="1:11">
      <c r="A3586" s="23"/>
      <c r="B3586" s="25"/>
      <c r="C3586" s="25"/>
      <c r="D3586" s="25"/>
      <c r="E3586" s="25"/>
      <c r="F3586" s="25"/>
      <c r="G3586" s="108"/>
      <c r="H3586" s="113"/>
      <c r="I3586" s="113"/>
      <c r="J3586" s="113"/>
      <c r="K3586" s="113"/>
    </row>
    <row r="3587" spans="1:11">
      <c r="A3587" s="23"/>
      <c r="B3587" s="25"/>
      <c r="C3587" s="25"/>
      <c r="D3587" s="25"/>
      <c r="E3587" s="25"/>
      <c r="F3587" s="25"/>
      <c r="G3587" s="108"/>
      <c r="H3587" s="113"/>
      <c r="I3587" s="113"/>
      <c r="J3587" s="113"/>
      <c r="K3587" s="113"/>
    </row>
    <row r="3588" spans="1:11">
      <c r="A3588" s="23"/>
      <c r="B3588" s="25"/>
      <c r="C3588" s="25"/>
      <c r="D3588" s="25"/>
      <c r="E3588" s="25"/>
      <c r="F3588" s="25"/>
      <c r="G3588" s="108"/>
      <c r="H3588" s="113"/>
      <c r="I3588" s="113"/>
      <c r="J3588" s="113"/>
      <c r="K3588" s="113"/>
    </row>
    <row r="3589" spans="1:11">
      <c r="A3589" s="23"/>
      <c r="B3589" s="25"/>
      <c r="C3589" s="25"/>
      <c r="D3589" s="25"/>
      <c r="E3589" s="25"/>
      <c r="F3589" s="25"/>
      <c r="G3589" s="108"/>
      <c r="H3589" s="113"/>
      <c r="I3589" s="113"/>
      <c r="J3589" s="113"/>
      <c r="K3589" s="113"/>
    </row>
    <row r="3590" spans="1:11">
      <c r="A3590" s="23"/>
      <c r="B3590" s="25"/>
      <c r="C3590" s="25"/>
      <c r="D3590" s="25"/>
      <c r="E3590" s="25"/>
      <c r="F3590" s="25"/>
      <c r="G3590" s="108"/>
      <c r="H3590" s="113"/>
      <c r="I3590" s="113"/>
      <c r="J3590" s="113"/>
      <c r="K3590" s="113"/>
    </row>
    <row r="3591" spans="1:11">
      <c r="A3591" s="23"/>
      <c r="B3591" s="25"/>
      <c r="C3591" s="25"/>
      <c r="D3591" s="25"/>
      <c r="E3591" s="25"/>
      <c r="F3591" s="25"/>
      <c r="G3591" s="108"/>
      <c r="H3591" s="113"/>
      <c r="I3591" s="113"/>
      <c r="J3591" s="113"/>
      <c r="K3591" s="113"/>
    </row>
    <row r="3592" spans="1:11">
      <c r="A3592" s="23"/>
      <c r="B3592" s="25"/>
      <c r="C3592" s="25"/>
      <c r="D3592" s="25"/>
      <c r="E3592" s="25"/>
      <c r="F3592" s="25"/>
      <c r="G3592" s="108"/>
      <c r="H3592" s="113"/>
      <c r="I3592" s="113"/>
      <c r="J3592" s="113"/>
      <c r="K3592" s="113"/>
    </row>
    <row r="3593" spans="1:11">
      <c r="A3593" s="23"/>
      <c r="B3593" s="25"/>
      <c r="C3593" s="25"/>
      <c r="D3593" s="25"/>
      <c r="E3593" s="25"/>
      <c r="F3593" s="25"/>
      <c r="G3593" s="108"/>
      <c r="H3593" s="113"/>
      <c r="I3593" s="113"/>
      <c r="J3593" s="113"/>
      <c r="K3593" s="113"/>
    </row>
    <row r="3594" spans="1:11">
      <c r="A3594" s="23"/>
      <c r="B3594" s="25"/>
      <c r="C3594" s="25"/>
      <c r="D3594" s="25"/>
      <c r="E3594" s="25"/>
      <c r="F3594" s="25"/>
      <c r="G3594" s="108"/>
      <c r="H3594" s="113"/>
      <c r="I3594" s="113"/>
      <c r="J3594" s="113"/>
      <c r="K3594" s="113"/>
    </row>
    <row r="3595" spans="1:11">
      <c r="A3595" s="23"/>
      <c r="B3595" s="25"/>
      <c r="C3595" s="25"/>
      <c r="D3595" s="25"/>
      <c r="E3595" s="25"/>
      <c r="F3595" s="25"/>
      <c r="G3595" s="108"/>
      <c r="H3595" s="113"/>
      <c r="I3595" s="113"/>
      <c r="J3595" s="113"/>
      <c r="K3595" s="113"/>
    </row>
    <row r="3596" spans="1:11">
      <c r="A3596" s="23"/>
      <c r="B3596" s="25"/>
      <c r="C3596" s="25"/>
      <c r="D3596" s="25"/>
      <c r="E3596" s="25"/>
      <c r="F3596" s="25"/>
      <c r="G3596" s="108"/>
      <c r="H3596" s="113"/>
      <c r="I3596" s="113"/>
      <c r="J3596" s="113"/>
      <c r="K3596" s="113"/>
    </row>
    <row r="3597" spans="1:11">
      <c r="A3597" s="23"/>
      <c r="B3597" s="25"/>
      <c r="C3597" s="25"/>
      <c r="D3597" s="25"/>
      <c r="E3597" s="25"/>
      <c r="F3597" s="25"/>
      <c r="G3597" s="108"/>
      <c r="H3597" s="113"/>
      <c r="I3597" s="113"/>
      <c r="J3597" s="113"/>
      <c r="K3597" s="113"/>
    </row>
    <row r="3598" spans="1:11">
      <c r="A3598" s="23"/>
      <c r="B3598" s="25"/>
      <c r="C3598" s="25"/>
      <c r="D3598" s="25"/>
      <c r="E3598" s="25"/>
      <c r="F3598" s="25"/>
      <c r="G3598" s="108"/>
      <c r="H3598" s="113"/>
      <c r="I3598" s="113"/>
      <c r="J3598" s="113"/>
      <c r="K3598" s="113"/>
    </row>
    <row r="3599" spans="1:11">
      <c r="A3599" s="23"/>
      <c r="B3599" s="25"/>
      <c r="C3599" s="25"/>
      <c r="D3599" s="25"/>
      <c r="E3599" s="25"/>
      <c r="F3599" s="25"/>
      <c r="G3599" s="108"/>
      <c r="H3599" s="113"/>
      <c r="I3599" s="113"/>
      <c r="J3599" s="113"/>
      <c r="K3599" s="113"/>
    </row>
    <row r="3600" spans="1:11">
      <c r="A3600" s="23"/>
      <c r="B3600" s="25"/>
      <c r="C3600" s="25"/>
      <c r="D3600" s="25"/>
      <c r="E3600" s="25"/>
      <c r="F3600" s="25"/>
      <c r="G3600" s="108"/>
      <c r="H3600" s="113"/>
      <c r="I3600" s="113"/>
      <c r="J3600" s="113"/>
      <c r="K3600" s="113"/>
    </row>
    <row r="3601" spans="1:11">
      <c r="A3601" s="23"/>
      <c r="B3601" s="25"/>
      <c r="C3601" s="25"/>
      <c r="D3601" s="25"/>
      <c r="E3601" s="25"/>
      <c r="F3601" s="25"/>
      <c r="G3601" s="108"/>
      <c r="H3601" s="113"/>
      <c r="I3601" s="113"/>
      <c r="J3601" s="113"/>
      <c r="K3601" s="113"/>
    </row>
    <row r="3602" spans="1:11">
      <c r="A3602" s="23"/>
      <c r="B3602" s="25"/>
      <c r="C3602" s="25"/>
      <c r="D3602" s="25"/>
      <c r="E3602" s="25"/>
      <c r="F3602" s="25"/>
      <c r="G3602" s="108"/>
      <c r="H3602" s="113"/>
      <c r="I3602" s="113"/>
      <c r="J3602" s="113"/>
      <c r="K3602" s="113"/>
    </row>
    <row r="3603" spans="1:11">
      <c r="A3603" s="23"/>
      <c r="B3603" s="25"/>
      <c r="C3603" s="25"/>
      <c r="D3603" s="25"/>
      <c r="E3603" s="25"/>
      <c r="F3603" s="25"/>
      <c r="G3603" s="108"/>
      <c r="H3603" s="113"/>
      <c r="I3603" s="113"/>
      <c r="J3603" s="113"/>
      <c r="K3603" s="113"/>
    </row>
    <row r="3604" spans="1:11">
      <c r="A3604" s="23"/>
      <c r="B3604" s="25"/>
      <c r="C3604" s="25"/>
      <c r="D3604" s="25"/>
      <c r="E3604" s="25"/>
      <c r="F3604" s="25"/>
      <c r="G3604" s="108"/>
      <c r="H3604" s="113"/>
      <c r="I3604" s="113"/>
      <c r="J3604" s="113"/>
      <c r="K3604" s="113"/>
    </row>
    <row r="3605" spans="1:11">
      <c r="A3605" s="23"/>
      <c r="B3605" s="25"/>
      <c r="C3605" s="25"/>
      <c r="D3605" s="25"/>
      <c r="E3605" s="25"/>
      <c r="F3605" s="25"/>
      <c r="G3605" s="108"/>
      <c r="H3605" s="113"/>
      <c r="I3605" s="113"/>
      <c r="J3605" s="113"/>
      <c r="K3605" s="113"/>
    </row>
    <row r="3606" spans="1:11">
      <c r="A3606" s="23"/>
      <c r="B3606" s="25"/>
      <c r="C3606" s="25"/>
      <c r="D3606" s="25"/>
      <c r="E3606" s="25"/>
      <c r="F3606" s="25"/>
      <c r="G3606" s="108"/>
      <c r="H3606" s="113"/>
      <c r="I3606" s="113"/>
      <c r="J3606" s="113"/>
      <c r="K3606" s="113"/>
    </row>
    <row r="3607" spans="1:11">
      <c r="A3607" s="23"/>
      <c r="B3607" s="25"/>
      <c r="C3607" s="25"/>
      <c r="D3607" s="25"/>
      <c r="E3607" s="25"/>
      <c r="F3607" s="25"/>
      <c r="G3607" s="108"/>
      <c r="H3607" s="113"/>
      <c r="I3607" s="113"/>
      <c r="J3607" s="113"/>
      <c r="K3607" s="113"/>
    </row>
    <row r="3608" spans="1:11">
      <c r="A3608" s="23"/>
      <c r="B3608" s="25"/>
      <c r="C3608" s="25"/>
      <c r="D3608" s="25"/>
      <c r="E3608" s="25"/>
      <c r="F3608" s="25"/>
      <c r="G3608" s="108"/>
      <c r="H3608" s="113"/>
      <c r="I3608" s="113"/>
      <c r="J3608" s="113"/>
      <c r="K3608" s="113"/>
    </row>
    <row r="3609" spans="1:11">
      <c r="A3609" s="23"/>
      <c r="B3609" s="25"/>
      <c r="C3609" s="25"/>
      <c r="D3609" s="25"/>
      <c r="E3609" s="25"/>
      <c r="F3609" s="25"/>
      <c r="G3609" s="108"/>
      <c r="H3609" s="113"/>
      <c r="I3609" s="113"/>
      <c r="J3609" s="113"/>
      <c r="K3609" s="113"/>
    </row>
    <row r="3610" spans="1:11">
      <c r="A3610" s="23"/>
      <c r="B3610" s="25"/>
      <c r="C3610" s="25"/>
      <c r="D3610" s="25"/>
      <c r="E3610" s="25"/>
      <c r="F3610" s="25"/>
      <c r="G3610" s="108"/>
      <c r="H3610" s="113"/>
      <c r="I3610" s="113"/>
      <c r="J3610" s="113"/>
      <c r="K3610" s="113"/>
    </row>
    <row r="3611" spans="1:11">
      <c r="A3611" s="23"/>
      <c r="B3611" s="25"/>
      <c r="C3611" s="25"/>
      <c r="D3611" s="25"/>
      <c r="E3611" s="25"/>
      <c r="F3611" s="25"/>
      <c r="G3611" s="108"/>
      <c r="H3611" s="113"/>
      <c r="I3611" s="113"/>
      <c r="J3611" s="113"/>
      <c r="K3611" s="113"/>
    </row>
    <row r="3612" spans="1:11">
      <c r="A3612" s="23"/>
      <c r="B3612" s="25"/>
      <c r="C3612" s="25"/>
      <c r="D3612" s="25"/>
      <c r="E3612" s="25"/>
      <c r="F3612" s="25"/>
      <c r="G3612" s="108"/>
      <c r="H3612" s="113"/>
      <c r="I3612" s="113"/>
      <c r="J3612" s="113"/>
      <c r="K3612" s="113"/>
    </row>
    <row r="3613" spans="1:11">
      <c r="A3613" s="23"/>
      <c r="B3613" s="25"/>
      <c r="C3613" s="25"/>
      <c r="D3613" s="25"/>
      <c r="E3613" s="25"/>
      <c r="F3613" s="25"/>
      <c r="G3613" s="108"/>
      <c r="H3613" s="113"/>
      <c r="I3613" s="113"/>
      <c r="J3613" s="113"/>
      <c r="K3613" s="113"/>
    </row>
    <row r="3614" spans="1:11">
      <c r="A3614" s="23"/>
      <c r="B3614" s="25"/>
      <c r="C3614" s="25"/>
      <c r="D3614" s="25"/>
      <c r="E3614" s="25"/>
      <c r="F3614" s="25"/>
      <c r="G3614" s="108"/>
      <c r="H3614" s="113"/>
      <c r="I3614" s="113"/>
      <c r="J3614" s="113"/>
      <c r="K3614" s="113"/>
    </row>
    <row r="3615" spans="1:11">
      <c r="A3615" s="23"/>
      <c r="B3615" s="25"/>
      <c r="C3615" s="25"/>
      <c r="D3615" s="25"/>
      <c r="E3615" s="25"/>
      <c r="F3615" s="25"/>
      <c r="G3615" s="108"/>
      <c r="H3615" s="113"/>
      <c r="I3615" s="113"/>
      <c r="J3615" s="113"/>
      <c r="K3615" s="113"/>
    </row>
    <row r="3616" spans="1:11">
      <c r="A3616" s="23"/>
      <c r="B3616" s="25"/>
      <c r="C3616" s="25"/>
      <c r="D3616" s="25"/>
      <c r="E3616" s="25"/>
      <c r="F3616" s="25"/>
      <c r="G3616" s="108"/>
      <c r="H3616" s="113"/>
      <c r="I3616" s="113"/>
      <c r="J3616" s="113"/>
      <c r="K3616" s="113"/>
    </row>
    <row r="3617" spans="1:11">
      <c r="A3617" s="23"/>
      <c r="B3617" s="25"/>
      <c r="C3617" s="25"/>
      <c r="D3617" s="25"/>
      <c r="E3617" s="25"/>
      <c r="F3617" s="25"/>
      <c r="G3617" s="108"/>
      <c r="H3617" s="113"/>
      <c r="I3617" s="113"/>
      <c r="J3617" s="113"/>
      <c r="K3617" s="113"/>
    </row>
    <row r="3618" spans="1:11">
      <c r="A3618" s="23"/>
      <c r="B3618" s="25"/>
      <c r="C3618" s="25"/>
      <c r="D3618" s="25"/>
      <c r="E3618" s="25"/>
      <c r="F3618" s="25"/>
      <c r="G3618" s="108"/>
      <c r="H3618" s="113"/>
      <c r="I3618" s="113"/>
      <c r="J3618" s="113"/>
      <c r="K3618" s="113"/>
    </row>
    <row r="3619" spans="1:11">
      <c r="A3619" s="23"/>
      <c r="B3619" s="25"/>
      <c r="C3619" s="25"/>
      <c r="D3619" s="25"/>
      <c r="E3619" s="25"/>
      <c r="F3619" s="25"/>
      <c r="G3619" s="108"/>
      <c r="H3619" s="113"/>
      <c r="I3619" s="113"/>
      <c r="J3619" s="113"/>
      <c r="K3619" s="113"/>
    </row>
    <row r="3620" spans="1:11">
      <c r="A3620" s="23"/>
      <c r="B3620" s="25"/>
      <c r="C3620" s="25"/>
      <c r="D3620" s="25"/>
      <c r="E3620" s="25"/>
      <c r="F3620" s="25"/>
      <c r="G3620" s="108"/>
      <c r="H3620" s="113"/>
      <c r="I3620" s="113"/>
      <c r="J3620" s="113"/>
      <c r="K3620" s="113"/>
    </row>
    <row r="3621" spans="1:11">
      <c r="A3621" s="23"/>
      <c r="B3621" s="25"/>
      <c r="C3621" s="25"/>
      <c r="D3621" s="25"/>
      <c r="E3621" s="25"/>
      <c r="F3621" s="25"/>
      <c r="G3621" s="108"/>
      <c r="H3621" s="113"/>
      <c r="I3621" s="113"/>
      <c r="J3621" s="113"/>
      <c r="K3621" s="113"/>
    </row>
    <row r="3622" spans="1:11">
      <c r="A3622" s="23"/>
      <c r="B3622" s="25"/>
      <c r="C3622" s="25"/>
      <c r="D3622" s="25"/>
      <c r="E3622" s="25"/>
      <c r="F3622" s="25"/>
      <c r="G3622" s="108"/>
      <c r="H3622" s="113"/>
      <c r="I3622" s="113"/>
      <c r="J3622" s="113"/>
      <c r="K3622" s="113"/>
    </row>
    <row r="3623" spans="1:11">
      <c r="A3623" s="23"/>
      <c r="B3623" s="25"/>
      <c r="C3623" s="25"/>
      <c r="D3623" s="25"/>
      <c r="E3623" s="25"/>
      <c r="F3623" s="25"/>
      <c r="G3623" s="108"/>
      <c r="H3623" s="113"/>
      <c r="I3623" s="113"/>
      <c r="J3623" s="113"/>
      <c r="K3623" s="113"/>
    </row>
    <row r="3624" spans="1:11">
      <c r="A3624" s="23"/>
      <c r="B3624" s="25"/>
      <c r="C3624" s="25"/>
      <c r="D3624" s="25"/>
      <c r="E3624" s="25"/>
      <c r="F3624" s="25"/>
      <c r="G3624" s="108"/>
      <c r="H3624" s="113"/>
      <c r="I3624" s="113"/>
      <c r="J3624" s="113"/>
      <c r="K3624" s="113"/>
    </row>
    <row r="3625" spans="1:11">
      <c r="A3625" s="23"/>
      <c r="B3625" s="25"/>
      <c r="C3625" s="25"/>
      <c r="D3625" s="25"/>
      <c r="E3625" s="25"/>
      <c r="F3625" s="25"/>
      <c r="G3625" s="108"/>
      <c r="H3625" s="113"/>
      <c r="I3625" s="113"/>
      <c r="J3625" s="113"/>
      <c r="K3625" s="113"/>
    </row>
    <row r="3626" spans="1:11">
      <c r="A3626" s="23"/>
      <c r="B3626" s="25"/>
      <c r="C3626" s="25"/>
      <c r="D3626" s="25"/>
      <c r="E3626" s="25"/>
      <c r="F3626" s="25"/>
      <c r="G3626" s="108"/>
      <c r="H3626" s="113"/>
      <c r="I3626" s="113"/>
      <c r="J3626" s="113"/>
      <c r="K3626" s="113"/>
    </row>
    <row r="3627" spans="1:11">
      <c r="A3627" s="23"/>
      <c r="B3627" s="25"/>
      <c r="C3627" s="25"/>
      <c r="D3627" s="25"/>
      <c r="E3627" s="25"/>
      <c r="F3627" s="25"/>
      <c r="G3627" s="108"/>
      <c r="H3627" s="113"/>
      <c r="I3627" s="113"/>
      <c r="J3627" s="113"/>
      <c r="K3627" s="113"/>
    </row>
    <row r="3628" spans="1:11">
      <c r="A3628" s="23"/>
      <c r="B3628" s="25"/>
      <c r="C3628" s="25"/>
      <c r="D3628" s="25"/>
      <c r="E3628" s="25"/>
      <c r="F3628" s="25"/>
      <c r="G3628" s="108"/>
      <c r="H3628" s="113"/>
      <c r="I3628" s="113"/>
      <c r="J3628" s="113"/>
      <c r="K3628" s="113"/>
    </row>
    <row r="3629" spans="1:11">
      <c r="A3629" s="23"/>
      <c r="B3629" s="25"/>
      <c r="C3629" s="25"/>
      <c r="D3629" s="25"/>
      <c r="E3629" s="25"/>
      <c r="F3629" s="25"/>
      <c r="G3629" s="108"/>
      <c r="H3629" s="113"/>
      <c r="I3629" s="113"/>
      <c r="J3629" s="113"/>
      <c r="K3629" s="113"/>
    </row>
    <row r="3630" spans="1:11">
      <c r="A3630" s="23"/>
      <c r="B3630" s="25"/>
      <c r="C3630" s="25"/>
      <c r="D3630" s="25"/>
      <c r="E3630" s="25"/>
      <c r="F3630" s="25"/>
      <c r="G3630" s="108"/>
      <c r="H3630" s="113"/>
      <c r="I3630" s="113"/>
      <c r="J3630" s="113"/>
      <c r="K3630" s="113"/>
    </row>
    <row r="3631" spans="1:11">
      <c r="A3631" s="23"/>
      <c r="B3631" s="25"/>
      <c r="C3631" s="25"/>
      <c r="D3631" s="25"/>
      <c r="E3631" s="25"/>
      <c r="F3631" s="25"/>
      <c r="G3631" s="108"/>
      <c r="H3631" s="113"/>
      <c r="I3631" s="113"/>
      <c r="J3631" s="113"/>
      <c r="K3631" s="113"/>
    </row>
    <row r="3632" spans="1:11">
      <c r="A3632" s="23"/>
      <c r="B3632" s="25"/>
      <c r="C3632" s="25"/>
      <c r="D3632" s="25"/>
      <c r="E3632" s="25"/>
      <c r="F3632" s="25"/>
      <c r="G3632" s="108"/>
      <c r="H3632" s="113"/>
      <c r="I3632" s="113"/>
      <c r="J3632" s="113"/>
      <c r="K3632" s="113"/>
    </row>
    <row r="3633" spans="1:11">
      <c r="A3633" s="23"/>
      <c r="B3633" s="25"/>
      <c r="C3633" s="25"/>
      <c r="D3633" s="25"/>
      <c r="E3633" s="25"/>
      <c r="F3633" s="25"/>
      <c r="G3633" s="108"/>
      <c r="H3633" s="113"/>
      <c r="I3633" s="113"/>
      <c r="J3633" s="113"/>
      <c r="K3633" s="113"/>
    </row>
    <row r="3634" spans="1:11">
      <c r="A3634" s="23"/>
      <c r="B3634" s="25"/>
      <c r="C3634" s="25"/>
      <c r="D3634" s="25"/>
      <c r="E3634" s="25"/>
      <c r="F3634" s="25"/>
      <c r="G3634" s="108"/>
      <c r="H3634" s="113"/>
      <c r="I3634" s="113"/>
      <c r="J3634" s="113"/>
      <c r="K3634" s="113"/>
    </row>
    <row r="3635" spans="1:11">
      <c r="A3635" s="23"/>
      <c r="B3635" s="25"/>
      <c r="C3635" s="25"/>
      <c r="D3635" s="25"/>
      <c r="E3635" s="25"/>
      <c r="F3635" s="25"/>
      <c r="G3635" s="108"/>
      <c r="H3635" s="113"/>
      <c r="I3635" s="113"/>
      <c r="J3635" s="113"/>
      <c r="K3635" s="113"/>
    </row>
    <row r="3636" spans="1:11">
      <c r="A3636" s="23"/>
      <c r="B3636" s="25"/>
      <c r="C3636" s="25"/>
      <c r="D3636" s="25"/>
      <c r="E3636" s="25"/>
      <c r="F3636" s="25"/>
      <c r="G3636" s="108"/>
      <c r="H3636" s="113"/>
      <c r="I3636" s="113"/>
      <c r="J3636" s="113"/>
      <c r="K3636" s="113"/>
    </row>
    <row r="3637" spans="1:11">
      <c r="A3637" s="23"/>
      <c r="B3637" s="25"/>
      <c r="C3637" s="25"/>
      <c r="D3637" s="25"/>
      <c r="E3637" s="25"/>
      <c r="F3637" s="25"/>
      <c r="G3637" s="108"/>
      <c r="H3637" s="113"/>
      <c r="I3637" s="113"/>
      <c r="J3637" s="113"/>
      <c r="K3637" s="113"/>
    </row>
    <row r="3638" spans="1:11">
      <c r="A3638" s="23"/>
      <c r="B3638" s="25"/>
      <c r="C3638" s="25"/>
      <c r="D3638" s="25"/>
      <c r="E3638" s="25"/>
      <c r="F3638" s="25"/>
      <c r="G3638" s="108"/>
      <c r="H3638" s="113"/>
      <c r="I3638" s="113"/>
      <c r="J3638" s="113"/>
      <c r="K3638" s="113"/>
    </row>
    <row r="3639" spans="1:11">
      <c r="A3639" s="23"/>
      <c r="B3639" s="25"/>
      <c r="C3639" s="25"/>
      <c r="D3639" s="25"/>
      <c r="E3639" s="25"/>
      <c r="F3639" s="25"/>
      <c r="G3639" s="108"/>
      <c r="H3639" s="113"/>
      <c r="I3639" s="113"/>
      <c r="J3639" s="113"/>
      <c r="K3639" s="113"/>
    </row>
    <row r="3640" spans="1:11">
      <c r="A3640" s="23"/>
      <c r="B3640" s="25"/>
      <c r="C3640" s="25"/>
      <c r="D3640" s="25"/>
      <c r="E3640" s="25"/>
      <c r="F3640" s="25"/>
      <c r="G3640" s="108"/>
      <c r="H3640" s="113"/>
      <c r="I3640" s="113"/>
      <c r="J3640" s="113"/>
      <c r="K3640" s="113"/>
    </row>
    <row r="3641" spans="1:11">
      <c r="A3641" s="23"/>
      <c r="B3641" s="25"/>
      <c r="C3641" s="25"/>
      <c r="D3641" s="25"/>
      <c r="E3641" s="25"/>
      <c r="F3641" s="25"/>
      <c r="G3641" s="108"/>
      <c r="H3641" s="113"/>
      <c r="I3641" s="113"/>
      <c r="J3641" s="113"/>
      <c r="K3641" s="113"/>
    </row>
    <row r="3642" spans="1:11">
      <c r="A3642" s="23"/>
      <c r="B3642" s="25"/>
      <c r="C3642" s="25"/>
      <c r="D3642" s="25"/>
      <c r="E3642" s="25"/>
      <c r="F3642" s="25"/>
      <c r="G3642" s="108"/>
      <c r="H3642" s="113"/>
      <c r="I3642" s="113"/>
      <c r="J3642" s="113"/>
      <c r="K3642" s="113"/>
    </row>
    <row r="3643" spans="1:11">
      <c r="A3643" s="23"/>
      <c r="B3643" s="25"/>
      <c r="C3643" s="25"/>
      <c r="D3643" s="25"/>
      <c r="E3643" s="25"/>
      <c r="F3643" s="25"/>
      <c r="G3643" s="108"/>
      <c r="H3643" s="113"/>
      <c r="I3643" s="113"/>
      <c r="J3643" s="113"/>
      <c r="K3643" s="113"/>
    </row>
    <row r="3644" spans="1:11">
      <c r="A3644" s="23"/>
      <c r="B3644" s="25"/>
      <c r="C3644" s="25"/>
      <c r="D3644" s="25"/>
      <c r="E3644" s="25"/>
      <c r="F3644" s="25"/>
      <c r="G3644" s="108"/>
      <c r="H3644" s="113"/>
      <c r="I3644" s="113"/>
      <c r="J3644" s="113"/>
      <c r="K3644" s="113"/>
    </row>
    <row r="3645" spans="1:11">
      <c r="A3645" s="23"/>
      <c r="B3645" s="25"/>
      <c r="C3645" s="25"/>
      <c r="D3645" s="25"/>
      <c r="E3645" s="25"/>
      <c r="F3645" s="25"/>
      <c r="G3645" s="108"/>
      <c r="H3645" s="113"/>
      <c r="I3645" s="113"/>
      <c r="J3645" s="113"/>
      <c r="K3645" s="113"/>
    </row>
    <row r="3646" spans="1:11">
      <c r="A3646" s="23"/>
      <c r="B3646" s="25"/>
      <c r="C3646" s="25"/>
      <c r="D3646" s="25"/>
      <c r="E3646" s="25"/>
      <c r="F3646" s="25"/>
      <c r="G3646" s="108"/>
      <c r="H3646" s="113"/>
      <c r="I3646" s="113"/>
      <c r="J3646" s="113"/>
      <c r="K3646" s="113"/>
    </row>
    <row r="3647" spans="1:11">
      <c r="A3647" s="23"/>
      <c r="B3647" s="25"/>
      <c r="C3647" s="25"/>
      <c r="D3647" s="25"/>
      <c r="E3647" s="25"/>
      <c r="F3647" s="25"/>
      <c r="G3647" s="108"/>
      <c r="H3647" s="113"/>
      <c r="I3647" s="113"/>
      <c r="J3647" s="113"/>
      <c r="K3647" s="113"/>
    </row>
    <row r="3648" spans="1:11">
      <c r="A3648" s="23"/>
      <c r="B3648" s="25"/>
      <c r="C3648" s="25"/>
      <c r="D3648" s="25"/>
      <c r="E3648" s="25"/>
      <c r="F3648" s="25"/>
      <c r="G3648" s="108"/>
      <c r="H3648" s="113"/>
      <c r="I3648" s="113"/>
      <c r="J3648" s="113"/>
      <c r="K3648" s="113"/>
    </row>
    <row r="3649" spans="1:11">
      <c r="A3649" s="23"/>
      <c r="B3649" s="25"/>
      <c r="C3649" s="25"/>
      <c r="D3649" s="25"/>
      <c r="E3649" s="25"/>
      <c r="F3649" s="25"/>
      <c r="G3649" s="108"/>
      <c r="H3649" s="113"/>
      <c r="I3649" s="113"/>
      <c r="J3649" s="113"/>
      <c r="K3649" s="113"/>
    </row>
    <row r="3650" spans="1:11">
      <c r="A3650" s="23"/>
      <c r="B3650" s="25"/>
      <c r="C3650" s="25"/>
      <c r="D3650" s="25"/>
      <c r="E3650" s="25"/>
      <c r="F3650" s="25"/>
      <c r="G3650" s="108"/>
      <c r="H3650" s="113"/>
      <c r="I3650" s="113"/>
      <c r="J3650" s="113"/>
      <c r="K3650" s="113"/>
    </row>
    <row r="3651" spans="1:11">
      <c r="A3651" s="23"/>
      <c r="B3651" s="25"/>
      <c r="C3651" s="25"/>
      <c r="D3651" s="25"/>
      <c r="E3651" s="25"/>
      <c r="F3651" s="25"/>
      <c r="G3651" s="108"/>
      <c r="H3651" s="113"/>
      <c r="I3651" s="113"/>
      <c r="J3651" s="113"/>
      <c r="K3651" s="113"/>
    </row>
    <row r="3652" spans="1:11">
      <c r="A3652" s="23"/>
      <c r="B3652" s="25"/>
      <c r="C3652" s="25"/>
      <c r="D3652" s="25"/>
      <c r="E3652" s="25"/>
      <c r="F3652" s="25"/>
      <c r="G3652" s="108"/>
      <c r="H3652" s="113"/>
      <c r="I3652" s="113"/>
      <c r="J3652" s="113"/>
      <c r="K3652" s="113"/>
    </row>
    <row r="3653" spans="1:11">
      <c r="A3653" s="23"/>
      <c r="B3653" s="25"/>
      <c r="C3653" s="25"/>
      <c r="D3653" s="25"/>
      <c r="E3653" s="25"/>
      <c r="F3653" s="25"/>
      <c r="G3653" s="108"/>
      <c r="H3653" s="113"/>
      <c r="I3653" s="113"/>
      <c r="J3653" s="113"/>
      <c r="K3653" s="113"/>
    </row>
    <row r="3654" spans="1:11">
      <c r="A3654" s="23"/>
      <c r="B3654" s="25"/>
      <c r="C3654" s="25"/>
      <c r="D3654" s="25"/>
      <c r="E3654" s="25"/>
      <c r="F3654" s="25"/>
      <c r="G3654" s="108"/>
      <c r="H3654" s="113"/>
      <c r="I3654" s="113"/>
      <c r="J3654" s="113"/>
      <c r="K3654" s="113"/>
    </row>
    <row r="3655" spans="1:11">
      <c r="A3655" s="23"/>
      <c r="B3655" s="25"/>
      <c r="C3655" s="25"/>
      <c r="D3655" s="25"/>
      <c r="E3655" s="25"/>
      <c r="F3655" s="25"/>
      <c r="G3655" s="108"/>
      <c r="H3655" s="113"/>
      <c r="I3655" s="113"/>
      <c r="J3655" s="113"/>
      <c r="K3655" s="113"/>
    </row>
    <row r="3656" spans="1:11">
      <c r="A3656" s="23"/>
      <c r="B3656" s="25"/>
      <c r="C3656" s="25"/>
      <c r="D3656" s="25"/>
      <c r="E3656" s="25"/>
      <c r="F3656" s="25"/>
      <c r="G3656" s="108"/>
      <c r="H3656" s="113"/>
      <c r="I3656" s="113"/>
      <c r="J3656" s="113"/>
      <c r="K3656" s="113"/>
    </row>
    <row r="3657" spans="1:11">
      <c r="A3657" s="23"/>
      <c r="B3657" s="25"/>
      <c r="C3657" s="25"/>
      <c r="D3657" s="25"/>
      <c r="E3657" s="25"/>
      <c r="F3657" s="25"/>
      <c r="G3657" s="108"/>
      <c r="H3657" s="113"/>
      <c r="I3657" s="113"/>
      <c r="J3657" s="113"/>
      <c r="K3657" s="113"/>
    </row>
    <row r="3658" spans="1:11">
      <c r="A3658" s="23"/>
      <c r="B3658" s="25"/>
      <c r="C3658" s="25"/>
      <c r="D3658" s="25"/>
      <c r="E3658" s="25"/>
      <c r="F3658" s="25"/>
      <c r="G3658" s="108"/>
      <c r="H3658" s="113"/>
      <c r="I3658" s="113"/>
      <c r="J3658" s="113"/>
      <c r="K3658" s="113"/>
    </row>
    <row r="3659" spans="1:11">
      <c r="A3659" s="23"/>
      <c r="B3659" s="25"/>
      <c r="C3659" s="25"/>
      <c r="D3659" s="25"/>
      <c r="E3659" s="25"/>
      <c r="F3659" s="25"/>
      <c r="G3659" s="108"/>
      <c r="H3659" s="113"/>
      <c r="I3659" s="113"/>
      <c r="J3659" s="113"/>
      <c r="K3659" s="113"/>
    </row>
    <row r="3660" spans="1:11">
      <c r="A3660" s="23"/>
      <c r="B3660" s="25"/>
      <c r="C3660" s="25"/>
      <c r="D3660" s="25"/>
      <c r="E3660" s="25"/>
      <c r="F3660" s="25"/>
      <c r="G3660" s="108"/>
      <c r="H3660" s="113"/>
      <c r="I3660" s="113"/>
      <c r="J3660" s="113"/>
      <c r="K3660" s="113"/>
    </row>
    <row r="3661" spans="1:11">
      <c r="A3661" s="23"/>
      <c r="B3661" s="25"/>
      <c r="C3661" s="25"/>
      <c r="D3661" s="25"/>
      <c r="E3661" s="25"/>
      <c r="F3661" s="25"/>
      <c r="G3661" s="108"/>
      <c r="H3661" s="113"/>
      <c r="I3661" s="113"/>
      <c r="J3661" s="113"/>
      <c r="K3661" s="113"/>
    </row>
    <row r="3662" spans="1:11">
      <c r="A3662" s="23"/>
      <c r="B3662" s="25"/>
      <c r="C3662" s="25"/>
      <c r="D3662" s="25"/>
      <c r="E3662" s="25"/>
      <c r="F3662" s="25"/>
      <c r="G3662" s="108"/>
      <c r="H3662" s="113"/>
      <c r="I3662" s="113"/>
      <c r="J3662" s="113"/>
      <c r="K3662" s="113"/>
    </row>
    <row r="3663" spans="1:11">
      <c r="A3663" s="23"/>
      <c r="B3663" s="25"/>
      <c r="C3663" s="25"/>
      <c r="D3663" s="25"/>
      <c r="E3663" s="25"/>
      <c r="F3663" s="25"/>
      <c r="G3663" s="108"/>
      <c r="H3663" s="113"/>
      <c r="I3663" s="113"/>
      <c r="J3663" s="113"/>
      <c r="K3663" s="113"/>
    </row>
    <row r="3664" spans="1:11">
      <c r="A3664" s="23"/>
      <c r="B3664" s="25"/>
      <c r="C3664" s="25"/>
      <c r="D3664" s="25"/>
      <c r="E3664" s="25"/>
      <c r="F3664" s="25"/>
      <c r="G3664" s="108"/>
      <c r="H3664" s="113"/>
      <c r="I3664" s="113"/>
      <c r="J3664" s="113"/>
      <c r="K3664" s="113"/>
    </row>
    <row r="3665" spans="1:11">
      <c r="A3665" s="23"/>
      <c r="B3665" s="25"/>
      <c r="C3665" s="25"/>
      <c r="D3665" s="25"/>
      <c r="E3665" s="25"/>
      <c r="F3665" s="25"/>
      <c r="G3665" s="108"/>
      <c r="H3665" s="113"/>
      <c r="I3665" s="113"/>
      <c r="J3665" s="113"/>
      <c r="K3665" s="113"/>
    </row>
    <row r="3666" spans="1:11">
      <c r="A3666" s="23"/>
      <c r="B3666" s="25"/>
      <c r="C3666" s="25"/>
      <c r="D3666" s="25"/>
      <c r="E3666" s="25"/>
      <c r="F3666" s="25"/>
      <c r="G3666" s="108"/>
      <c r="H3666" s="113"/>
      <c r="I3666" s="113"/>
      <c r="J3666" s="113"/>
      <c r="K3666" s="113"/>
    </row>
    <row r="3667" spans="1:11">
      <c r="A3667" s="23"/>
      <c r="B3667" s="25"/>
      <c r="C3667" s="25"/>
      <c r="D3667" s="25"/>
      <c r="E3667" s="25"/>
      <c r="F3667" s="25"/>
      <c r="G3667" s="108"/>
      <c r="H3667" s="113"/>
      <c r="I3667" s="113"/>
      <c r="J3667" s="113"/>
      <c r="K3667" s="113"/>
    </row>
    <row r="3668" spans="1:11">
      <c r="A3668" s="23"/>
      <c r="B3668" s="25"/>
      <c r="C3668" s="25"/>
      <c r="D3668" s="25"/>
      <c r="E3668" s="25"/>
      <c r="F3668" s="25"/>
      <c r="G3668" s="108"/>
      <c r="H3668" s="113"/>
      <c r="I3668" s="113"/>
      <c r="J3668" s="113"/>
      <c r="K3668" s="113"/>
    </row>
    <row r="3669" spans="1:11">
      <c r="A3669" s="23"/>
      <c r="B3669" s="25"/>
      <c r="C3669" s="25"/>
      <c r="D3669" s="25"/>
      <c r="E3669" s="25"/>
      <c r="F3669" s="25"/>
      <c r="G3669" s="108"/>
      <c r="H3669" s="113"/>
      <c r="I3669" s="113"/>
      <c r="J3669" s="113"/>
      <c r="K3669" s="113"/>
    </row>
    <row r="3670" spans="1:11">
      <c r="A3670" s="23"/>
      <c r="B3670" s="25"/>
      <c r="C3670" s="25"/>
      <c r="D3670" s="25"/>
      <c r="E3670" s="25"/>
      <c r="F3670" s="25"/>
      <c r="G3670" s="108"/>
      <c r="H3670" s="113"/>
      <c r="I3670" s="113"/>
      <c r="J3670" s="113"/>
      <c r="K3670" s="113"/>
    </row>
    <row r="3671" spans="1:11">
      <c r="A3671" s="23"/>
      <c r="B3671" s="25"/>
      <c r="C3671" s="25"/>
      <c r="D3671" s="25"/>
      <c r="E3671" s="25"/>
      <c r="F3671" s="25"/>
      <c r="G3671" s="108"/>
      <c r="H3671" s="113"/>
      <c r="I3671" s="113"/>
      <c r="J3671" s="113"/>
      <c r="K3671" s="113"/>
    </row>
    <row r="3672" spans="1:11">
      <c r="A3672" s="23"/>
      <c r="B3672" s="25"/>
      <c r="C3672" s="25"/>
      <c r="D3672" s="25"/>
      <c r="E3672" s="25"/>
      <c r="F3672" s="25"/>
      <c r="G3672" s="108"/>
      <c r="H3672" s="113"/>
      <c r="I3672" s="113"/>
      <c r="J3672" s="113"/>
      <c r="K3672" s="113"/>
    </row>
    <row r="3673" spans="1:11">
      <c r="A3673" s="23"/>
      <c r="B3673" s="25"/>
      <c r="C3673" s="25"/>
      <c r="D3673" s="25"/>
      <c r="E3673" s="25"/>
      <c r="F3673" s="25"/>
      <c r="G3673" s="108"/>
      <c r="H3673" s="113"/>
      <c r="I3673" s="113"/>
      <c r="J3673" s="113"/>
      <c r="K3673" s="113"/>
    </row>
    <row r="3674" spans="1:11">
      <c r="A3674" s="23"/>
      <c r="B3674" s="25"/>
      <c r="C3674" s="25"/>
      <c r="D3674" s="25"/>
      <c r="E3674" s="25"/>
      <c r="F3674" s="25"/>
      <c r="G3674" s="108"/>
      <c r="H3674" s="113"/>
      <c r="I3674" s="113"/>
      <c r="J3674" s="113"/>
      <c r="K3674" s="113"/>
    </row>
    <row r="3675" spans="1:11">
      <c r="A3675" s="23"/>
      <c r="B3675" s="25"/>
      <c r="C3675" s="25"/>
      <c r="D3675" s="25"/>
      <c r="E3675" s="25"/>
      <c r="F3675" s="25"/>
      <c r="G3675" s="108"/>
      <c r="H3675" s="113"/>
      <c r="I3675" s="113"/>
      <c r="J3675" s="113"/>
      <c r="K3675" s="113"/>
    </row>
    <row r="3676" spans="1:11">
      <c r="A3676" s="23"/>
      <c r="B3676" s="25"/>
      <c r="C3676" s="25"/>
      <c r="D3676" s="25"/>
      <c r="E3676" s="25"/>
      <c r="F3676" s="25"/>
      <c r="G3676" s="108"/>
      <c r="H3676" s="113"/>
      <c r="I3676" s="113"/>
      <c r="J3676" s="113"/>
      <c r="K3676" s="113"/>
    </row>
    <row r="3677" spans="1:11">
      <c r="A3677" s="23"/>
      <c r="B3677" s="25"/>
      <c r="C3677" s="25"/>
      <c r="D3677" s="25"/>
      <c r="E3677" s="25"/>
      <c r="F3677" s="25"/>
      <c r="G3677" s="108"/>
      <c r="H3677" s="113"/>
      <c r="I3677" s="113"/>
      <c r="J3677" s="113"/>
      <c r="K3677" s="113"/>
    </row>
    <row r="3678" spans="1:11">
      <c r="A3678" s="23"/>
      <c r="B3678" s="25"/>
      <c r="C3678" s="25"/>
      <c r="D3678" s="25"/>
      <c r="E3678" s="25"/>
      <c r="F3678" s="25"/>
      <c r="G3678" s="108"/>
      <c r="H3678" s="113"/>
      <c r="I3678" s="113"/>
      <c r="J3678" s="113"/>
      <c r="K3678" s="113"/>
    </row>
    <row r="3679" spans="1:11">
      <c r="A3679" s="23"/>
      <c r="B3679" s="25"/>
      <c r="C3679" s="25"/>
      <c r="D3679" s="25"/>
      <c r="E3679" s="25"/>
      <c r="F3679" s="25"/>
      <c r="G3679" s="108"/>
      <c r="H3679" s="113"/>
      <c r="I3679" s="113"/>
      <c r="J3679" s="113"/>
      <c r="K3679" s="113"/>
    </row>
    <row r="3680" spans="1:11">
      <c r="A3680" s="23"/>
      <c r="B3680" s="25"/>
      <c r="C3680" s="25"/>
      <c r="D3680" s="25"/>
      <c r="E3680" s="25"/>
      <c r="F3680" s="25"/>
      <c r="G3680" s="108"/>
      <c r="H3680" s="113"/>
      <c r="I3680" s="113"/>
      <c r="J3680" s="113"/>
      <c r="K3680" s="113"/>
    </row>
    <row r="3681" spans="1:11">
      <c r="A3681" s="23"/>
      <c r="B3681" s="25"/>
      <c r="C3681" s="25"/>
      <c r="D3681" s="25"/>
      <c r="E3681" s="25"/>
      <c r="F3681" s="25"/>
      <c r="G3681" s="108"/>
      <c r="H3681" s="113"/>
      <c r="I3681" s="113"/>
      <c r="J3681" s="113"/>
      <c r="K3681" s="113"/>
    </row>
    <row r="3682" spans="1:11">
      <c r="A3682" s="23"/>
      <c r="B3682" s="25"/>
      <c r="C3682" s="25"/>
      <c r="D3682" s="25"/>
      <c r="E3682" s="25"/>
      <c r="F3682" s="25"/>
      <c r="G3682" s="108"/>
      <c r="H3682" s="113"/>
      <c r="I3682" s="113"/>
      <c r="J3682" s="113"/>
      <c r="K3682" s="113"/>
    </row>
    <row r="3683" spans="1:11">
      <c r="A3683" s="23"/>
      <c r="B3683" s="25"/>
      <c r="C3683" s="25"/>
      <c r="D3683" s="25"/>
      <c r="E3683" s="25"/>
      <c r="F3683" s="25"/>
      <c r="G3683" s="108"/>
      <c r="H3683" s="113"/>
      <c r="I3683" s="113"/>
      <c r="J3683" s="113"/>
      <c r="K3683" s="113"/>
    </row>
    <row r="3684" spans="1:11">
      <c r="A3684" s="23"/>
      <c r="B3684" s="25"/>
      <c r="C3684" s="25"/>
      <c r="D3684" s="25"/>
      <c r="E3684" s="25"/>
      <c r="F3684" s="25"/>
      <c r="G3684" s="108"/>
      <c r="H3684" s="113"/>
      <c r="I3684" s="113"/>
      <c r="J3684" s="113"/>
      <c r="K3684" s="113"/>
    </row>
    <row r="3685" spans="1:11">
      <c r="A3685" s="23"/>
      <c r="B3685" s="25"/>
      <c r="C3685" s="25"/>
      <c r="D3685" s="25"/>
      <c r="E3685" s="25"/>
      <c r="F3685" s="25"/>
      <c r="G3685" s="108"/>
      <c r="H3685" s="113"/>
      <c r="I3685" s="113"/>
      <c r="J3685" s="113"/>
      <c r="K3685" s="113"/>
    </row>
    <row r="3686" spans="1:11">
      <c r="A3686" s="23"/>
      <c r="B3686" s="25"/>
      <c r="C3686" s="25"/>
      <c r="D3686" s="25"/>
      <c r="E3686" s="25"/>
      <c r="F3686" s="25"/>
      <c r="G3686" s="108"/>
      <c r="H3686" s="113"/>
      <c r="I3686" s="113"/>
      <c r="J3686" s="113"/>
      <c r="K3686" s="113"/>
    </row>
    <row r="3687" spans="1:11">
      <c r="A3687" s="23"/>
      <c r="B3687" s="25"/>
      <c r="C3687" s="25"/>
      <c r="D3687" s="25"/>
      <c r="E3687" s="25"/>
      <c r="F3687" s="25"/>
      <c r="G3687" s="108"/>
      <c r="H3687" s="113"/>
      <c r="I3687" s="113"/>
      <c r="J3687" s="113"/>
      <c r="K3687" s="113"/>
    </row>
    <row r="3688" spans="1:11">
      <c r="A3688" s="23"/>
      <c r="B3688" s="25"/>
      <c r="C3688" s="25"/>
      <c r="D3688" s="25"/>
      <c r="E3688" s="25"/>
      <c r="F3688" s="25"/>
      <c r="G3688" s="108"/>
      <c r="H3688" s="113"/>
      <c r="I3688" s="113"/>
      <c r="J3688" s="113"/>
      <c r="K3688" s="113"/>
    </row>
    <row r="3689" spans="1:11">
      <c r="A3689" s="23"/>
      <c r="B3689" s="25"/>
      <c r="C3689" s="25"/>
      <c r="D3689" s="25"/>
      <c r="E3689" s="25"/>
      <c r="F3689" s="25"/>
      <c r="G3689" s="108"/>
      <c r="H3689" s="113"/>
      <c r="I3689" s="113"/>
      <c r="J3689" s="113"/>
      <c r="K3689" s="113"/>
    </row>
    <row r="3690" spans="1:11">
      <c r="A3690" s="23"/>
      <c r="B3690" s="25"/>
      <c r="C3690" s="25"/>
      <c r="D3690" s="25"/>
      <c r="E3690" s="25"/>
      <c r="F3690" s="25"/>
      <c r="G3690" s="108"/>
      <c r="H3690" s="113"/>
      <c r="I3690" s="113"/>
      <c r="J3690" s="113"/>
      <c r="K3690" s="113"/>
    </row>
    <row r="3691" spans="1:11">
      <c r="A3691" s="23"/>
      <c r="B3691" s="25"/>
      <c r="C3691" s="25"/>
      <c r="D3691" s="25"/>
      <c r="E3691" s="25"/>
      <c r="F3691" s="25"/>
      <c r="G3691" s="108"/>
      <c r="H3691" s="113"/>
      <c r="I3691" s="113"/>
      <c r="J3691" s="113"/>
      <c r="K3691" s="113"/>
    </row>
    <row r="3692" spans="1:11">
      <c r="A3692" s="23"/>
      <c r="B3692" s="25"/>
      <c r="C3692" s="25"/>
      <c r="D3692" s="25"/>
      <c r="E3692" s="25"/>
      <c r="F3692" s="25"/>
      <c r="G3692" s="108"/>
      <c r="H3692" s="113"/>
      <c r="I3692" s="113"/>
      <c r="J3692" s="113"/>
      <c r="K3692" s="113"/>
    </row>
    <row r="3693" spans="1:11">
      <c r="A3693" s="23"/>
      <c r="B3693" s="25"/>
      <c r="C3693" s="25"/>
      <c r="D3693" s="25"/>
      <c r="E3693" s="25"/>
      <c r="F3693" s="25"/>
      <c r="G3693" s="108"/>
      <c r="H3693" s="113"/>
      <c r="I3693" s="113"/>
      <c r="J3693" s="113"/>
      <c r="K3693" s="113"/>
    </row>
    <row r="3694" spans="1:11">
      <c r="A3694" s="23"/>
      <c r="B3694" s="25"/>
      <c r="C3694" s="25"/>
      <c r="D3694" s="25"/>
      <c r="E3694" s="25"/>
      <c r="F3694" s="25"/>
      <c r="G3694" s="108"/>
      <c r="H3694" s="113"/>
      <c r="I3694" s="113"/>
      <c r="J3694" s="113"/>
      <c r="K3694" s="113"/>
    </row>
    <row r="3695" spans="1:11">
      <c r="A3695" s="23"/>
      <c r="B3695" s="25"/>
      <c r="C3695" s="25"/>
      <c r="D3695" s="25"/>
      <c r="E3695" s="25"/>
      <c r="F3695" s="25"/>
      <c r="G3695" s="108"/>
      <c r="H3695" s="113"/>
      <c r="I3695" s="113"/>
      <c r="J3695" s="113"/>
      <c r="K3695" s="113"/>
    </row>
    <row r="3696" spans="1:11">
      <c r="A3696" s="23"/>
      <c r="B3696" s="25"/>
      <c r="C3696" s="25"/>
      <c r="D3696" s="25"/>
      <c r="E3696" s="25"/>
      <c r="F3696" s="25"/>
      <c r="G3696" s="108"/>
      <c r="H3696" s="113"/>
      <c r="I3696" s="113"/>
      <c r="J3696" s="113"/>
      <c r="K3696" s="113"/>
    </row>
    <row r="3697" spans="1:11">
      <c r="A3697" s="23"/>
      <c r="B3697" s="25"/>
      <c r="C3697" s="25"/>
      <c r="D3697" s="25"/>
      <c r="E3697" s="25"/>
      <c r="F3697" s="25"/>
      <c r="G3697" s="108"/>
      <c r="H3697" s="113"/>
      <c r="I3697" s="113"/>
      <c r="J3697" s="113"/>
      <c r="K3697" s="113"/>
    </row>
    <row r="3698" spans="1:11">
      <c r="A3698" s="23"/>
      <c r="B3698" s="25"/>
      <c r="C3698" s="25"/>
      <c r="D3698" s="25"/>
      <c r="E3698" s="25"/>
      <c r="F3698" s="25"/>
      <c r="G3698" s="108"/>
      <c r="H3698" s="113"/>
      <c r="I3698" s="113"/>
      <c r="J3698" s="113"/>
      <c r="K3698" s="113"/>
    </row>
    <row r="3699" spans="1:11">
      <c r="A3699" s="23"/>
      <c r="B3699" s="25"/>
      <c r="C3699" s="25"/>
      <c r="D3699" s="25"/>
      <c r="E3699" s="25"/>
      <c r="F3699" s="25"/>
      <c r="G3699" s="108"/>
      <c r="H3699" s="113"/>
      <c r="I3699" s="113"/>
      <c r="J3699" s="113"/>
      <c r="K3699" s="113"/>
    </row>
    <row r="3700" spans="1:11">
      <c r="A3700" s="23"/>
      <c r="B3700" s="25"/>
      <c r="C3700" s="25"/>
      <c r="D3700" s="25"/>
      <c r="E3700" s="25"/>
      <c r="F3700" s="25"/>
      <c r="G3700" s="108"/>
      <c r="H3700" s="113"/>
      <c r="I3700" s="113"/>
      <c r="J3700" s="113"/>
      <c r="K3700" s="113"/>
    </row>
    <row r="3701" spans="1:11">
      <c r="A3701" s="23"/>
      <c r="B3701" s="25"/>
      <c r="C3701" s="25"/>
      <c r="D3701" s="25"/>
      <c r="E3701" s="25"/>
      <c r="F3701" s="25"/>
      <c r="G3701" s="108"/>
      <c r="H3701" s="113"/>
      <c r="I3701" s="113"/>
      <c r="J3701" s="113"/>
      <c r="K3701" s="113"/>
    </row>
    <row r="3702" spans="1:11">
      <c r="A3702" s="23"/>
      <c r="B3702" s="25"/>
      <c r="C3702" s="25"/>
      <c r="D3702" s="25"/>
      <c r="E3702" s="25"/>
      <c r="F3702" s="25"/>
      <c r="G3702" s="108"/>
      <c r="H3702" s="113"/>
      <c r="I3702" s="113"/>
      <c r="J3702" s="113"/>
      <c r="K3702" s="113"/>
    </row>
    <row r="3703" spans="1:11">
      <c r="A3703" s="23"/>
      <c r="B3703" s="25"/>
      <c r="C3703" s="25"/>
      <c r="D3703" s="25"/>
      <c r="E3703" s="25"/>
      <c r="F3703" s="25"/>
      <c r="G3703" s="108"/>
      <c r="H3703" s="113"/>
      <c r="I3703" s="113"/>
      <c r="J3703" s="113"/>
      <c r="K3703" s="113"/>
    </row>
    <row r="3704" spans="1:11">
      <c r="A3704" s="23"/>
      <c r="B3704" s="25"/>
      <c r="C3704" s="25"/>
      <c r="D3704" s="25"/>
      <c r="E3704" s="25"/>
      <c r="F3704" s="25"/>
      <c r="G3704" s="108"/>
      <c r="H3704" s="113"/>
      <c r="I3704" s="113"/>
      <c r="J3704" s="113"/>
      <c r="K3704" s="113"/>
    </row>
    <row r="3705" spans="1:11">
      <c r="A3705" s="23"/>
      <c r="B3705" s="25"/>
      <c r="C3705" s="25"/>
      <c r="D3705" s="25"/>
      <c r="E3705" s="25"/>
      <c r="F3705" s="25"/>
      <c r="G3705" s="108"/>
      <c r="H3705" s="113"/>
      <c r="I3705" s="113"/>
      <c r="J3705" s="113"/>
      <c r="K3705" s="113"/>
    </row>
    <row r="3706" spans="1:11">
      <c r="A3706" s="23"/>
      <c r="B3706" s="25"/>
      <c r="C3706" s="25"/>
      <c r="D3706" s="25"/>
      <c r="E3706" s="25"/>
      <c r="F3706" s="25"/>
      <c r="G3706" s="108"/>
      <c r="H3706" s="113"/>
      <c r="I3706" s="113"/>
      <c r="J3706" s="113"/>
      <c r="K3706" s="113"/>
    </row>
    <row r="3707" spans="1:11">
      <c r="A3707" s="23"/>
      <c r="B3707" s="25"/>
      <c r="C3707" s="25"/>
      <c r="D3707" s="25"/>
      <c r="E3707" s="25"/>
      <c r="F3707" s="25"/>
      <c r="G3707" s="108"/>
      <c r="H3707" s="113"/>
      <c r="I3707" s="113"/>
      <c r="J3707" s="113"/>
      <c r="K3707" s="113"/>
    </row>
    <row r="3708" spans="1:11">
      <c r="A3708" s="23"/>
      <c r="B3708" s="25"/>
      <c r="C3708" s="25"/>
      <c r="D3708" s="25"/>
      <c r="E3708" s="25"/>
      <c r="F3708" s="25"/>
      <c r="G3708" s="108"/>
      <c r="H3708" s="113"/>
      <c r="I3708" s="113"/>
      <c r="J3708" s="113"/>
      <c r="K3708" s="113"/>
    </row>
    <row r="3709" spans="1:11">
      <c r="A3709" s="23"/>
      <c r="B3709" s="25"/>
      <c r="C3709" s="25"/>
      <c r="D3709" s="25"/>
      <c r="E3709" s="25"/>
      <c r="F3709" s="25"/>
      <c r="G3709" s="108"/>
      <c r="H3709" s="113"/>
      <c r="I3709" s="113"/>
      <c r="J3709" s="113"/>
      <c r="K3709" s="113"/>
    </row>
    <row r="3710" spans="1:11">
      <c r="A3710" s="23"/>
      <c r="B3710" s="25"/>
      <c r="C3710" s="25"/>
      <c r="D3710" s="25"/>
      <c r="E3710" s="25"/>
      <c r="F3710" s="25"/>
      <c r="G3710" s="108"/>
      <c r="H3710" s="113"/>
      <c r="I3710" s="113"/>
      <c r="J3710" s="113"/>
      <c r="K3710" s="113"/>
    </row>
    <row r="3711" spans="1:11">
      <c r="A3711" s="23"/>
      <c r="B3711" s="25"/>
      <c r="C3711" s="25"/>
      <c r="D3711" s="25"/>
      <c r="E3711" s="25"/>
      <c r="F3711" s="25"/>
      <c r="G3711" s="108"/>
      <c r="H3711" s="113"/>
      <c r="I3711" s="113"/>
      <c r="J3711" s="113"/>
      <c r="K3711" s="113"/>
    </row>
    <row r="3712" spans="1:11">
      <c r="A3712" s="23"/>
      <c r="B3712" s="25"/>
      <c r="C3712" s="25"/>
      <c r="D3712" s="25"/>
      <c r="E3712" s="25"/>
      <c r="F3712" s="25"/>
      <c r="G3712" s="108"/>
      <c r="H3712" s="113"/>
      <c r="I3712" s="113"/>
      <c r="J3712" s="113"/>
      <c r="K3712" s="113"/>
    </row>
    <row r="3713" spans="1:11">
      <c r="A3713" s="23"/>
      <c r="B3713" s="25"/>
      <c r="C3713" s="25"/>
      <c r="D3713" s="25"/>
      <c r="E3713" s="25"/>
      <c r="F3713" s="25"/>
      <c r="G3713" s="108"/>
      <c r="H3713" s="113"/>
      <c r="I3713" s="113"/>
      <c r="J3713" s="113"/>
      <c r="K3713" s="113"/>
    </row>
    <row r="3714" spans="1:11">
      <c r="A3714" s="23"/>
      <c r="B3714" s="25"/>
      <c r="C3714" s="25"/>
      <c r="D3714" s="25"/>
      <c r="E3714" s="25"/>
      <c r="F3714" s="25"/>
      <c r="G3714" s="108"/>
      <c r="H3714" s="113"/>
      <c r="I3714" s="113"/>
      <c r="J3714" s="113"/>
      <c r="K3714" s="113"/>
    </row>
    <row r="3715" spans="1:11">
      <c r="A3715" s="23"/>
      <c r="B3715" s="25"/>
      <c r="C3715" s="25"/>
      <c r="D3715" s="25"/>
      <c r="E3715" s="25"/>
      <c r="F3715" s="25"/>
      <c r="G3715" s="108"/>
      <c r="H3715" s="113"/>
      <c r="I3715" s="113"/>
      <c r="J3715" s="113"/>
      <c r="K3715" s="113"/>
    </row>
    <row r="3716" spans="1:11">
      <c r="A3716" s="23"/>
      <c r="B3716" s="25"/>
      <c r="C3716" s="25"/>
      <c r="D3716" s="25"/>
      <c r="E3716" s="25"/>
      <c r="F3716" s="25"/>
      <c r="G3716" s="108"/>
      <c r="H3716" s="113"/>
      <c r="I3716" s="113"/>
      <c r="J3716" s="113"/>
      <c r="K3716" s="113"/>
    </row>
    <row r="3717" spans="1:11">
      <c r="A3717" s="23"/>
      <c r="B3717" s="25"/>
      <c r="C3717" s="25"/>
      <c r="D3717" s="25"/>
      <c r="E3717" s="25"/>
      <c r="F3717" s="25"/>
      <c r="G3717" s="108"/>
      <c r="H3717" s="113"/>
      <c r="I3717" s="113"/>
      <c r="J3717" s="113"/>
      <c r="K3717" s="113"/>
    </row>
    <row r="3718" spans="1:11">
      <c r="A3718" s="23"/>
      <c r="B3718" s="25"/>
      <c r="C3718" s="25"/>
      <c r="D3718" s="25"/>
      <c r="E3718" s="25"/>
      <c r="F3718" s="25"/>
      <c r="G3718" s="108"/>
      <c r="H3718" s="113"/>
      <c r="I3718" s="113"/>
      <c r="J3718" s="113"/>
      <c r="K3718" s="113"/>
    </row>
    <row r="3719" spans="1:11">
      <c r="A3719" s="23"/>
      <c r="B3719" s="25"/>
      <c r="C3719" s="25"/>
      <c r="D3719" s="25"/>
      <c r="E3719" s="25"/>
      <c r="F3719" s="25"/>
      <c r="G3719" s="108"/>
      <c r="H3719" s="113"/>
      <c r="I3719" s="113"/>
      <c r="J3719" s="113"/>
      <c r="K3719" s="113"/>
    </row>
    <row r="3720" spans="1:11">
      <c r="A3720" s="23"/>
      <c r="B3720" s="25"/>
      <c r="C3720" s="25"/>
      <c r="D3720" s="25"/>
      <c r="E3720" s="25"/>
      <c r="F3720" s="25"/>
      <c r="G3720" s="108"/>
      <c r="H3720" s="113"/>
      <c r="I3720" s="113"/>
      <c r="J3720" s="113"/>
      <c r="K3720" s="113"/>
    </row>
    <row r="3721" spans="1:11">
      <c r="A3721" s="23"/>
      <c r="B3721" s="25"/>
      <c r="C3721" s="25"/>
      <c r="D3721" s="25"/>
      <c r="E3721" s="25"/>
      <c r="F3721" s="25"/>
      <c r="G3721" s="108"/>
      <c r="H3721" s="113"/>
      <c r="I3721" s="113"/>
      <c r="J3721" s="113"/>
      <c r="K3721" s="113"/>
    </row>
    <row r="3722" spans="1:11">
      <c r="A3722" s="23"/>
      <c r="B3722" s="25"/>
      <c r="C3722" s="25"/>
      <c r="D3722" s="25"/>
      <c r="E3722" s="25"/>
      <c r="F3722" s="25"/>
      <c r="G3722" s="108"/>
      <c r="H3722" s="113"/>
      <c r="I3722" s="113"/>
      <c r="J3722" s="113"/>
      <c r="K3722" s="113"/>
    </row>
    <row r="3723" spans="1:11">
      <c r="A3723" s="23"/>
      <c r="B3723" s="25"/>
      <c r="C3723" s="25"/>
      <c r="D3723" s="25"/>
      <c r="E3723" s="25"/>
      <c r="F3723" s="25"/>
      <c r="G3723" s="108"/>
      <c r="H3723" s="113"/>
      <c r="I3723" s="113"/>
      <c r="J3723" s="113"/>
      <c r="K3723" s="113"/>
    </row>
    <row r="3724" spans="1:11">
      <c r="A3724" s="23"/>
      <c r="B3724" s="25"/>
      <c r="C3724" s="25"/>
      <c r="D3724" s="25"/>
      <c r="E3724" s="25"/>
      <c r="F3724" s="25"/>
      <c r="G3724" s="108"/>
      <c r="H3724" s="113"/>
      <c r="I3724" s="113"/>
      <c r="J3724" s="113"/>
      <c r="K3724" s="113"/>
    </row>
    <row r="3725" spans="1:11">
      <c r="A3725" s="23"/>
      <c r="B3725" s="25"/>
      <c r="C3725" s="25"/>
      <c r="D3725" s="25"/>
      <c r="E3725" s="25"/>
      <c r="F3725" s="25"/>
      <c r="G3725" s="108"/>
      <c r="H3725" s="113"/>
      <c r="I3725" s="113"/>
      <c r="J3725" s="113"/>
      <c r="K3725" s="113"/>
    </row>
    <row r="3726" spans="1:11">
      <c r="A3726" s="23"/>
      <c r="B3726" s="25"/>
      <c r="C3726" s="25"/>
      <c r="D3726" s="25"/>
      <c r="E3726" s="25"/>
      <c r="F3726" s="25"/>
      <c r="G3726" s="108"/>
      <c r="H3726" s="113"/>
      <c r="I3726" s="113"/>
      <c r="J3726" s="113"/>
      <c r="K3726" s="113"/>
    </row>
    <row r="3727" spans="1:11">
      <c r="A3727" s="23"/>
      <c r="B3727" s="25"/>
      <c r="C3727" s="25"/>
      <c r="D3727" s="25"/>
      <c r="E3727" s="25"/>
      <c r="F3727" s="25"/>
      <c r="G3727" s="108"/>
      <c r="H3727" s="113"/>
      <c r="I3727" s="113"/>
      <c r="J3727" s="113"/>
      <c r="K3727" s="113"/>
    </row>
    <row r="3728" spans="1:11">
      <c r="A3728" s="23"/>
      <c r="B3728" s="25"/>
      <c r="C3728" s="25"/>
      <c r="D3728" s="25"/>
      <c r="E3728" s="25"/>
      <c r="F3728" s="25"/>
      <c r="G3728" s="108"/>
      <c r="H3728" s="113"/>
      <c r="I3728" s="113"/>
      <c r="J3728" s="113"/>
      <c r="K3728" s="113"/>
    </row>
    <row r="3729" spans="1:11">
      <c r="A3729" s="23"/>
      <c r="B3729" s="25"/>
      <c r="C3729" s="25"/>
      <c r="D3729" s="25"/>
      <c r="E3729" s="25"/>
      <c r="F3729" s="25"/>
      <c r="G3729" s="108"/>
      <c r="H3729" s="113"/>
      <c r="I3729" s="113"/>
      <c r="J3729" s="113"/>
      <c r="K3729" s="113"/>
    </row>
    <row r="3730" spans="1:11">
      <c r="A3730" s="23"/>
      <c r="B3730" s="25"/>
      <c r="C3730" s="25"/>
      <c r="D3730" s="25"/>
      <c r="E3730" s="25"/>
      <c r="F3730" s="25"/>
      <c r="G3730" s="108"/>
      <c r="H3730" s="113"/>
      <c r="I3730" s="113"/>
      <c r="J3730" s="113"/>
      <c r="K3730" s="113"/>
    </row>
    <row r="3731" spans="1:11">
      <c r="A3731" s="23"/>
      <c r="B3731" s="25"/>
      <c r="C3731" s="25"/>
      <c r="D3731" s="25"/>
      <c r="E3731" s="25"/>
      <c r="F3731" s="25"/>
      <c r="G3731" s="108"/>
      <c r="H3731" s="113"/>
      <c r="I3731" s="113"/>
      <c r="J3731" s="113"/>
      <c r="K3731" s="113"/>
    </row>
    <row r="3732" spans="1:11">
      <c r="A3732" s="23"/>
      <c r="B3732" s="25"/>
      <c r="C3732" s="25"/>
      <c r="D3732" s="25"/>
      <c r="E3732" s="25"/>
      <c r="F3732" s="25"/>
      <c r="G3732" s="108"/>
      <c r="H3732" s="113"/>
      <c r="I3732" s="113"/>
      <c r="J3732" s="113"/>
      <c r="K3732" s="113"/>
    </row>
    <row r="3733" spans="1:11">
      <c r="A3733" s="23"/>
      <c r="B3733" s="25"/>
      <c r="C3733" s="25"/>
      <c r="D3733" s="25"/>
      <c r="E3733" s="25"/>
      <c r="F3733" s="25"/>
      <c r="G3733" s="108"/>
      <c r="H3733" s="113"/>
      <c r="I3733" s="113"/>
      <c r="J3733" s="113"/>
      <c r="K3733" s="113"/>
    </row>
    <row r="3734" spans="1:11">
      <c r="A3734" s="23"/>
      <c r="B3734" s="25"/>
      <c r="C3734" s="25"/>
      <c r="D3734" s="25"/>
      <c r="E3734" s="25"/>
      <c r="F3734" s="25"/>
      <c r="G3734" s="108"/>
      <c r="H3734" s="113"/>
      <c r="I3734" s="113"/>
      <c r="J3734" s="113"/>
      <c r="K3734" s="113"/>
    </row>
    <row r="3735" spans="1:11">
      <c r="A3735" s="23"/>
      <c r="B3735" s="25"/>
      <c r="C3735" s="25"/>
      <c r="D3735" s="25"/>
      <c r="E3735" s="25"/>
      <c r="F3735" s="25"/>
      <c r="G3735" s="108"/>
      <c r="H3735" s="113"/>
      <c r="I3735" s="113"/>
      <c r="J3735" s="113"/>
      <c r="K3735" s="113"/>
    </row>
    <row r="3736" spans="1:11">
      <c r="A3736" s="23"/>
      <c r="B3736" s="25"/>
      <c r="C3736" s="25"/>
      <c r="D3736" s="25"/>
      <c r="E3736" s="25"/>
      <c r="F3736" s="25"/>
      <c r="G3736" s="108"/>
      <c r="H3736" s="113"/>
      <c r="I3736" s="113"/>
      <c r="J3736" s="113"/>
      <c r="K3736" s="113"/>
    </row>
    <row r="3737" spans="1:11">
      <c r="A3737" s="23"/>
      <c r="B3737" s="25"/>
      <c r="C3737" s="25"/>
      <c r="D3737" s="25"/>
      <c r="E3737" s="25"/>
      <c r="F3737" s="25"/>
      <c r="G3737" s="108"/>
      <c r="H3737" s="113"/>
      <c r="I3737" s="113"/>
      <c r="J3737" s="113"/>
      <c r="K3737" s="113"/>
    </row>
    <row r="3738" spans="1:11">
      <c r="A3738" s="23"/>
      <c r="B3738" s="25"/>
      <c r="C3738" s="25"/>
      <c r="D3738" s="25"/>
      <c r="E3738" s="25"/>
      <c r="F3738" s="25"/>
      <c r="G3738" s="108"/>
      <c r="H3738" s="113"/>
      <c r="I3738" s="113"/>
      <c r="J3738" s="113"/>
      <c r="K3738" s="113"/>
    </row>
    <row r="3739" spans="1:11">
      <c r="A3739" s="23"/>
      <c r="B3739" s="25"/>
      <c r="C3739" s="25"/>
      <c r="D3739" s="25"/>
      <c r="E3739" s="25"/>
      <c r="F3739" s="25"/>
      <c r="G3739" s="108"/>
      <c r="H3739" s="113"/>
      <c r="I3739" s="113"/>
      <c r="J3739" s="113"/>
      <c r="K3739" s="113"/>
    </row>
    <row r="3740" spans="1:11">
      <c r="A3740" s="23"/>
      <c r="B3740" s="25"/>
      <c r="C3740" s="25"/>
      <c r="D3740" s="25"/>
      <c r="E3740" s="25"/>
      <c r="F3740" s="25"/>
      <c r="G3740" s="108"/>
      <c r="H3740" s="113"/>
      <c r="I3740" s="113"/>
      <c r="J3740" s="113"/>
      <c r="K3740" s="113"/>
    </row>
    <row r="3741" spans="1:11">
      <c r="A3741" s="23"/>
      <c r="B3741" s="25"/>
      <c r="C3741" s="25"/>
      <c r="D3741" s="25"/>
      <c r="E3741" s="25"/>
      <c r="F3741" s="25"/>
      <c r="G3741" s="108"/>
      <c r="H3741" s="113"/>
      <c r="I3741" s="113"/>
      <c r="J3741" s="113"/>
      <c r="K3741" s="113"/>
    </row>
    <row r="3742" spans="1:11">
      <c r="A3742" s="23"/>
      <c r="B3742" s="25"/>
      <c r="C3742" s="25"/>
      <c r="D3742" s="25"/>
      <c r="E3742" s="25"/>
      <c r="F3742" s="25"/>
      <c r="G3742" s="108"/>
      <c r="H3742" s="113"/>
      <c r="I3742" s="113"/>
      <c r="J3742" s="113"/>
      <c r="K3742" s="113"/>
    </row>
    <row r="3743" spans="1:11">
      <c r="A3743" s="23"/>
      <c r="B3743" s="25"/>
      <c r="C3743" s="25"/>
      <c r="D3743" s="25"/>
      <c r="E3743" s="25"/>
      <c r="F3743" s="25"/>
      <c r="G3743" s="108"/>
      <c r="H3743" s="113"/>
      <c r="I3743" s="113"/>
      <c r="J3743" s="113"/>
      <c r="K3743" s="113"/>
    </row>
    <row r="3744" spans="1:11">
      <c r="A3744" s="23"/>
      <c r="B3744" s="25"/>
      <c r="C3744" s="25"/>
      <c r="D3744" s="25"/>
      <c r="E3744" s="25"/>
      <c r="F3744" s="25"/>
      <c r="G3744" s="108"/>
      <c r="H3744" s="113"/>
      <c r="I3744" s="113"/>
      <c r="J3744" s="113"/>
      <c r="K3744" s="113"/>
    </row>
    <row r="3745" spans="1:11">
      <c r="A3745" s="23"/>
      <c r="B3745" s="25"/>
      <c r="C3745" s="25"/>
      <c r="D3745" s="25"/>
      <c r="E3745" s="25"/>
      <c r="F3745" s="25"/>
      <c r="G3745" s="108"/>
      <c r="H3745" s="113"/>
      <c r="I3745" s="113"/>
      <c r="J3745" s="113"/>
      <c r="K3745" s="113"/>
    </row>
    <row r="3746" spans="1:11">
      <c r="A3746" s="23"/>
      <c r="B3746" s="25"/>
      <c r="C3746" s="25"/>
      <c r="D3746" s="25"/>
      <c r="E3746" s="25"/>
      <c r="F3746" s="25"/>
      <c r="G3746" s="108"/>
      <c r="H3746" s="113"/>
      <c r="I3746" s="113"/>
      <c r="J3746" s="113"/>
      <c r="K3746" s="113"/>
    </row>
    <row r="3747" spans="1:11">
      <c r="A3747" s="23"/>
      <c r="B3747" s="25"/>
      <c r="C3747" s="25"/>
      <c r="D3747" s="25"/>
      <c r="E3747" s="25"/>
      <c r="F3747" s="25"/>
      <c r="G3747" s="108"/>
      <c r="H3747" s="113"/>
      <c r="I3747" s="113"/>
      <c r="J3747" s="113"/>
      <c r="K3747" s="113"/>
    </row>
    <row r="3748" spans="1:11">
      <c r="A3748" s="23"/>
      <c r="B3748" s="25"/>
      <c r="C3748" s="25"/>
      <c r="D3748" s="25"/>
      <c r="E3748" s="25"/>
      <c r="F3748" s="25"/>
      <c r="G3748" s="108"/>
      <c r="H3748" s="113"/>
      <c r="I3748" s="113"/>
      <c r="J3748" s="113"/>
      <c r="K3748" s="113"/>
    </row>
    <row r="3749" spans="1:11">
      <c r="A3749" s="23"/>
      <c r="B3749" s="25"/>
      <c r="C3749" s="25"/>
      <c r="D3749" s="25"/>
      <c r="E3749" s="25"/>
      <c r="F3749" s="25"/>
      <c r="G3749" s="108"/>
      <c r="H3749" s="113"/>
      <c r="I3749" s="113"/>
      <c r="J3749" s="113"/>
      <c r="K3749" s="113"/>
    </row>
    <row r="3750" spans="1:11">
      <c r="A3750" s="23"/>
      <c r="B3750" s="25"/>
      <c r="C3750" s="25"/>
      <c r="D3750" s="25"/>
      <c r="E3750" s="25"/>
      <c r="F3750" s="25"/>
      <c r="G3750" s="108"/>
      <c r="H3750" s="113"/>
      <c r="I3750" s="113"/>
      <c r="J3750" s="113"/>
      <c r="K3750" s="113"/>
    </row>
    <row r="3751" spans="1:11">
      <c r="A3751" s="23"/>
      <c r="B3751" s="25"/>
      <c r="C3751" s="25"/>
      <c r="D3751" s="25"/>
      <c r="E3751" s="25"/>
      <c r="F3751" s="25"/>
      <c r="G3751" s="108"/>
      <c r="H3751" s="113"/>
      <c r="I3751" s="113"/>
      <c r="J3751" s="113"/>
      <c r="K3751" s="113"/>
    </row>
    <row r="3752" spans="1:11">
      <c r="A3752" s="23"/>
      <c r="B3752" s="25"/>
      <c r="C3752" s="25"/>
      <c r="D3752" s="25"/>
      <c r="E3752" s="25"/>
      <c r="F3752" s="25"/>
      <c r="G3752" s="108"/>
      <c r="H3752" s="113"/>
      <c r="I3752" s="113"/>
      <c r="J3752" s="113"/>
      <c r="K3752" s="113"/>
    </row>
    <row r="3753" spans="1:11">
      <c r="A3753" s="23"/>
      <c r="B3753" s="25"/>
      <c r="C3753" s="25"/>
      <c r="D3753" s="25"/>
      <c r="E3753" s="25"/>
      <c r="F3753" s="25"/>
      <c r="G3753" s="108"/>
      <c r="H3753" s="113"/>
      <c r="I3753" s="113"/>
      <c r="J3753" s="113"/>
      <c r="K3753" s="113"/>
    </row>
    <row r="3754" spans="1:11">
      <c r="A3754" s="23"/>
      <c r="B3754" s="25"/>
      <c r="C3754" s="25"/>
      <c r="D3754" s="25"/>
      <c r="E3754" s="25"/>
      <c r="F3754" s="25"/>
      <c r="G3754" s="108"/>
      <c r="H3754" s="113"/>
      <c r="I3754" s="113"/>
      <c r="J3754" s="113"/>
      <c r="K3754" s="113"/>
    </row>
    <row r="3755" spans="1:11">
      <c r="A3755" s="23"/>
      <c r="B3755" s="25"/>
      <c r="C3755" s="25"/>
      <c r="D3755" s="25"/>
      <c r="E3755" s="25"/>
      <c r="F3755" s="25"/>
      <c r="G3755" s="108"/>
      <c r="H3755" s="113"/>
      <c r="I3755" s="113"/>
      <c r="J3755" s="113"/>
      <c r="K3755" s="113"/>
    </row>
    <row r="3756" spans="1:11">
      <c r="A3756" s="23"/>
      <c r="B3756" s="25"/>
      <c r="C3756" s="25"/>
      <c r="D3756" s="25"/>
      <c r="E3756" s="25"/>
      <c r="F3756" s="25"/>
      <c r="G3756" s="108"/>
      <c r="H3756" s="113"/>
      <c r="I3756" s="113"/>
      <c r="J3756" s="113"/>
      <c r="K3756" s="113"/>
    </row>
    <row r="3757" spans="1:11">
      <c r="A3757" s="23"/>
      <c r="B3757" s="25"/>
      <c r="C3757" s="25"/>
      <c r="D3757" s="25"/>
      <c r="E3757" s="25"/>
      <c r="F3757" s="25"/>
      <c r="G3757" s="108"/>
      <c r="H3757" s="113"/>
      <c r="I3757" s="113"/>
      <c r="J3757" s="113"/>
      <c r="K3757" s="113"/>
    </row>
    <row r="3758" spans="1:11">
      <c r="A3758" s="23"/>
      <c r="B3758" s="25"/>
      <c r="C3758" s="25"/>
      <c r="D3758" s="25"/>
      <c r="E3758" s="25"/>
      <c r="F3758" s="25"/>
      <c r="G3758" s="108"/>
      <c r="H3758" s="113"/>
      <c r="I3758" s="113"/>
      <c r="J3758" s="113"/>
      <c r="K3758" s="113"/>
    </row>
    <row r="3759" spans="1:11">
      <c r="A3759" s="23"/>
      <c r="B3759" s="25"/>
      <c r="C3759" s="25"/>
      <c r="D3759" s="25"/>
      <c r="E3759" s="25"/>
      <c r="F3759" s="25"/>
      <c r="G3759" s="108"/>
      <c r="H3759" s="113"/>
      <c r="I3759" s="113"/>
      <c r="J3759" s="113"/>
      <c r="K3759" s="113"/>
    </row>
    <row r="3760" spans="1:11">
      <c r="A3760" s="23"/>
      <c r="B3760" s="25"/>
      <c r="C3760" s="25"/>
      <c r="D3760" s="25"/>
      <c r="E3760" s="25"/>
      <c r="F3760" s="25"/>
      <c r="G3760" s="108"/>
      <c r="H3760" s="113"/>
      <c r="I3760" s="113"/>
      <c r="J3760" s="113"/>
      <c r="K3760" s="113"/>
    </row>
    <row r="3761" spans="1:11">
      <c r="A3761" s="23"/>
      <c r="B3761" s="25"/>
      <c r="C3761" s="25"/>
      <c r="D3761" s="25"/>
      <c r="E3761" s="25"/>
      <c r="F3761" s="25"/>
      <c r="G3761" s="108"/>
      <c r="H3761" s="113"/>
      <c r="I3761" s="113"/>
      <c r="J3761" s="113"/>
      <c r="K3761" s="113"/>
    </row>
    <row r="3762" spans="1:11">
      <c r="A3762" s="23"/>
      <c r="B3762" s="25"/>
      <c r="C3762" s="25"/>
      <c r="D3762" s="25"/>
      <c r="E3762" s="25"/>
      <c r="F3762" s="25"/>
      <c r="G3762" s="108"/>
      <c r="H3762" s="113"/>
      <c r="I3762" s="113"/>
      <c r="J3762" s="113"/>
      <c r="K3762" s="113"/>
    </row>
    <row r="3763" spans="1:11">
      <c r="A3763" s="23"/>
      <c r="B3763" s="25"/>
      <c r="C3763" s="25"/>
      <c r="D3763" s="25"/>
      <c r="E3763" s="25"/>
      <c r="F3763" s="25"/>
      <c r="G3763" s="108"/>
      <c r="H3763" s="113"/>
      <c r="I3763" s="113"/>
      <c r="J3763" s="113"/>
      <c r="K3763" s="113"/>
    </row>
    <row r="3764" spans="1:11">
      <c r="A3764" s="23"/>
      <c r="B3764" s="25"/>
      <c r="C3764" s="25"/>
      <c r="D3764" s="25"/>
      <c r="E3764" s="25"/>
      <c r="F3764" s="25"/>
      <c r="G3764" s="108"/>
      <c r="H3764" s="113"/>
      <c r="I3764" s="113"/>
      <c r="J3764" s="113"/>
      <c r="K3764" s="113"/>
    </row>
    <row r="3765" spans="1:11">
      <c r="A3765" s="23"/>
      <c r="B3765" s="25"/>
      <c r="C3765" s="25"/>
      <c r="D3765" s="25"/>
      <c r="E3765" s="25"/>
      <c r="F3765" s="25"/>
      <c r="G3765" s="108"/>
      <c r="H3765" s="113"/>
      <c r="I3765" s="113"/>
      <c r="J3765" s="113"/>
      <c r="K3765" s="113"/>
    </row>
    <row r="3766" spans="1:11">
      <c r="A3766" s="23"/>
      <c r="B3766" s="25"/>
      <c r="C3766" s="25"/>
      <c r="D3766" s="25"/>
      <c r="E3766" s="25"/>
      <c r="F3766" s="25"/>
      <c r="G3766" s="108"/>
      <c r="H3766" s="113"/>
      <c r="I3766" s="113"/>
      <c r="J3766" s="113"/>
      <c r="K3766" s="113"/>
    </row>
    <row r="3767" spans="1:11">
      <c r="A3767" s="23"/>
      <c r="B3767" s="25"/>
      <c r="C3767" s="25"/>
      <c r="D3767" s="25"/>
      <c r="E3767" s="25"/>
      <c r="F3767" s="25"/>
      <c r="G3767" s="108"/>
      <c r="H3767" s="113"/>
      <c r="I3767" s="113"/>
      <c r="J3767" s="113"/>
      <c r="K3767" s="113"/>
    </row>
    <row r="3768" spans="1:11">
      <c r="A3768" s="23"/>
      <c r="B3768" s="25"/>
      <c r="C3768" s="25"/>
      <c r="D3768" s="25"/>
      <c r="E3768" s="25"/>
      <c r="F3768" s="25"/>
      <c r="G3768" s="108"/>
      <c r="H3768" s="113"/>
      <c r="I3768" s="113"/>
      <c r="J3768" s="113"/>
      <c r="K3768" s="113"/>
    </row>
    <row r="3769" spans="1:11">
      <c r="A3769" s="23"/>
      <c r="B3769" s="25"/>
      <c r="C3769" s="25"/>
      <c r="D3769" s="25"/>
      <c r="E3769" s="25"/>
      <c r="F3769" s="25"/>
      <c r="G3769" s="108"/>
      <c r="H3769" s="113"/>
      <c r="I3769" s="113"/>
      <c r="J3769" s="113"/>
      <c r="K3769" s="113"/>
    </row>
    <row r="3770" spans="1:11">
      <c r="A3770" s="23"/>
      <c r="B3770" s="25"/>
      <c r="C3770" s="25"/>
      <c r="D3770" s="25"/>
      <c r="E3770" s="25"/>
      <c r="F3770" s="25"/>
      <c r="G3770" s="108"/>
      <c r="H3770" s="113"/>
      <c r="I3770" s="113"/>
      <c r="J3770" s="113"/>
      <c r="K3770" s="113"/>
    </row>
    <row r="3771" spans="1:11">
      <c r="A3771" s="23"/>
      <c r="B3771" s="25"/>
      <c r="C3771" s="25"/>
      <c r="D3771" s="25"/>
      <c r="E3771" s="25"/>
      <c r="F3771" s="25"/>
      <c r="G3771" s="108"/>
      <c r="H3771" s="113"/>
      <c r="I3771" s="113"/>
      <c r="J3771" s="113"/>
      <c r="K3771" s="113"/>
    </row>
    <row r="3772" spans="1:11">
      <c r="A3772" s="23"/>
      <c r="B3772" s="25"/>
      <c r="C3772" s="25"/>
      <c r="D3772" s="25"/>
      <c r="E3772" s="25"/>
      <c r="F3772" s="25"/>
      <c r="G3772" s="108"/>
      <c r="H3772" s="113"/>
      <c r="I3772" s="113"/>
      <c r="J3772" s="113"/>
      <c r="K3772" s="113"/>
    </row>
    <row r="3773" spans="1:11">
      <c r="A3773" s="23"/>
      <c r="B3773" s="25"/>
      <c r="C3773" s="25"/>
      <c r="D3773" s="25"/>
      <c r="E3773" s="25"/>
      <c r="F3773" s="25"/>
      <c r="G3773" s="108"/>
      <c r="H3773" s="113"/>
      <c r="I3773" s="113"/>
      <c r="J3773" s="113"/>
      <c r="K3773" s="113"/>
    </row>
    <row r="3774" spans="1:11">
      <c r="A3774" s="23"/>
      <c r="B3774" s="25"/>
      <c r="C3774" s="25"/>
      <c r="D3774" s="25"/>
      <c r="E3774" s="25"/>
      <c r="F3774" s="25"/>
      <c r="G3774" s="108"/>
      <c r="H3774" s="113"/>
      <c r="I3774" s="113"/>
      <c r="J3774" s="113"/>
      <c r="K3774" s="113"/>
    </row>
    <row r="3775" spans="1:11">
      <c r="A3775" s="23"/>
      <c r="B3775" s="25"/>
      <c r="C3775" s="25"/>
      <c r="D3775" s="25"/>
      <c r="E3775" s="25"/>
      <c r="F3775" s="25"/>
      <c r="G3775" s="108"/>
      <c r="H3775" s="113"/>
      <c r="I3775" s="113"/>
      <c r="J3775" s="113"/>
      <c r="K3775" s="113"/>
    </row>
    <row r="3776" spans="1:11">
      <c r="A3776" s="23"/>
      <c r="B3776" s="25"/>
      <c r="C3776" s="25"/>
      <c r="D3776" s="25"/>
      <c r="E3776" s="25"/>
      <c r="F3776" s="25"/>
      <c r="G3776" s="108"/>
      <c r="H3776" s="113"/>
      <c r="I3776" s="113"/>
      <c r="J3776" s="113"/>
      <c r="K3776" s="113"/>
    </row>
    <row r="3777" spans="1:11">
      <c r="A3777" s="23"/>
      <c r="B3777" s="25"/>
      <c r="C3777" s="25"/>
      <c r="D3777" s="25"/>
      <c r="E3777" s="25"/>
      <c r="F3777" s="25"/>
      <c r="G3777" s="108"/>
      <c r="H3777" s="113"/>
      <c r="I3777" s="113"/>
      <c r="J3777" s="113"/>
      <c r="K3777" s="113"/>
    </row>
    <row r="3778" spans="1:11">
      <c r="A3778" s="23"/>
      <c r="B3778" s="25"/>
      <c r="C3778" s="25"/>
      <c r="D3778" s="25"/>
      <c r="E3778" s="25"/>
      <c r="F3778" s="25"/>
      <c r="G3778" s="108"/>
      <c r="H3778" s="113"/>
      <c r="I3778" s="113"/>
      <c r="J3778" s="113"/>
      <c r="K3778" s="113"/>
    </row>
    <row r="3779" spans="1:11">
      <c r="A3779" s="23"/>
      <c r="B3779" s="25"/>
      <c r="C3779" s="25"/>
      <c r="D3779" s="25"/>
      <c r="E3779" s="25"/>
      <c r="F3779" s="25"/>
      <c r="G3779" s="108"/>
      <c r="H3779" s="113"/>
      <c r="I3779" s="113"/>
      <c r="J3779" s="113"/>
      <c r="K3779" s="113"/>
    </row>
    <row r="3780" spans="1:11">
      <c r="A3780" s="23"/>
      <c r="B3780" s="25"/>
      <c r="C3780" s="25"/>
      <c r="D3780" s="25"/>
      <c r="E3780" s="25"/>
      <c r="F3780" s="25"/>
      <c r="G3780" s="108"/>
      <c r="H3780" s="113"/>
      <c r="I3780" s="113"/>
      <c r="J3780" s="113"/>
      <c r="K3780" s="113"/>
    </row>
    <row r="3781" spans="1:11">
      <c r="A3781" s="23"/>
      <c r="B3781" s="25"/>
      <c r="C3781" s="25"/>
      <c r="D3781" s="25"/>
      <c r="E3781" s="25"/>
      <c r="F3781" s="25"/>
      <c r="G3781" s="108"/>
      <c r="H3781" s="113"/>
      <c r="I3781" s="113"/>
      <c r="J3781" s="113"/>
      <c r="K3781" s="113"/>
    </row>
    <row r="3782" spans="1:11">
      <c r="A3782" s="23"/>
      <c r="B3782" s="25"/>
      <c r="C3782" s="25"/>
      <c r="D3782" s="25"/>
      <c r="E3782" s="25"/>
      <c r="F3782" s="25"/>
      <c r="G3782" s="108"/>
      <c r="H3782" s="113"/>
      <c r="I3782" s="113"/>
      <c r="J3782" s="113"/>
      <c r="K3782" s="113"/>
    </row>
    <row r="3783" spans="1:11">
      <c r="A3783" s="23"/>
      <c r="B3783" s="25"/>
      <c r="C3783" s="25"/>
      <c r="D3783" s="25"/>
      <c r="E3783" s="25"/>
      <c r="F3783" s="25"/>
      <c r="G3783" s="108"/>
      <c r="H3783" s="113"/>
      <c r="I3783" s="113"/>
      <c r="J3783" s="113"/>
      <c r="K3783" s="113"/>
    </row>
    <row r="3784" spans="1:11">
      <c r="A3784" s="23"/>
      <c r="B3784" s="25"/>
      <c r="C3784" s="25"/>
      <c r="D3784" s="25"/>
      <c r="E3784" s="25"/>
      <c r="F3784" s="25"/>
      <c r="G3784" s="108"/>
      <c r="H3784" s="113"/>
      <c r="I3784" s="113"/>
      <c r="J3784" s="113"/>
      <c r="K3784" s="113"/>
    </row>
    <row r="3785" spans="1:11">
      <c r="A3785" s="23"/>
      <c r="B3785" s="25"/>
      <c r="C3785" s="25"/>
      <c r="D3785" s="25"/>
      <c r="E3785" s="25"/>
      <c r="F3785" s="25"/>
      <c r="G3785" s="108"/>
      <c r="H3785" s="113"/>
      <c r="I3785" s="113"/>
      <c r="J3785" s="113"/>
      <c r="K3785" s="113"/>
    </row>
    <row r="3786" spans="1:11">
      <c r="A3786" s="23"/>
      <c r="B3786" s="25"/>
      <c r="C3786" s="25"/>
      <c r="D3786" s="25"/>
      <c r="E3786" s="25"/>
      <c r="F3786" s="25"/>
      <c r="G3786" s="108"/>
      <c r="H3786" s="113"/>
      <c r="I3786" s="113"/>
      <c r="J3786" s="113"/>
      <c r="K3786" s="113"/>
    </row>
    <row r="3787" spans="1:11">
      <c r="A3787" s="23"/>
      <c r="B3787" s="25"/>
      <c r="C3787" s="25"/>
      <c r="D3787" s="25"/>
      <c r="E3787" s="25"/>
      <c r="F3787" s="25"/>
      <c r="G3787" s="108"/>
      <c r="H3787" s="113"/>
      <c r="I3787" s="113"/>
      <c r="J3787" s="113"/>
      <c r="K3787" s="113"/>
    </row>
    <row r="3788" spans="1:11">
      <c r="A3788" s="23"/>
      <c r="B3788" s="25"/>
      <c r="C3788" s="25"/>
      <c r="D3788" s="25"/>
      <c r="E3788" s="25"/>
      <c r="F3788" s="25"/>
      <c r="G3788" s="108"/>
      <c r="H3788" s="113"/>
      <c r="I3788" s="113"/>
      <c r="J3788" s="113"/>
      <c r="K3788" s="113"/>
    </row>
    <row r="3789" spans="1:11">
      <c r="A3789" s="23"/>
      <c r="B3789" s="25"/>
      <c r="C3789" s="25"/>
      <c r="D3789" s="25"/>
      <c r="E3789" s="25"/>
      <c r="F3789" s="25"/>
      <c r="G3789" s="108"/>
      <c r="H3789" s="113"/>
      <c r="I3789" s="113"/>
      <c r="J3789" s="113"/>
      <c r="K3789" s="113"/>
    </row>
    <row r="3790" spans="1:11">
      <c r="A3790" s="23"/>
      <c r="B3790" s="25"/>
      <c r="C3790" s="25"/>
      <c r="D3790" s="25"/>
      <c r="E3790" s="25"/>
      <c r="F3790" s="25"/>
      <c r="G3790" s="108"/>
      <c r="H3790" s="113"/>
      <c r="I3790" s="113"/>
      <c r="J3790" s="113"/>
      <c r="K3790" s="113"/>
    </row>
    <row r="3791" spans="1:11">
      <c r="A3791" s="23"/>
      <c r="B3791" s="25"/>
      <c r="C3791" s="25"/>
      <c r="D3791" s="25"/>
      <c r="E3791" s="25"/>
      <c r="F3791" s="25"/>
      <c r="G3791" s="108"/>
      <c r="H3791" s="113"/>
      <c r="I3791" s="113"/>
      <c r="J3791" s="113"/>
      <c r="K3791" s="113"/>
    </row>
    <row r="3792" spans="1:11">
      <c r="A3792" s="23"/>
      <c r="B3792" s="25"/>
      <c r="C3792" s="25"/>
      <c r="D3792" s="25"/>
      <c r="E3792" s="25"/>
      <c r="F3792" s="25"/>
      <c r="G3792" s="108"/>
      <c r="H3792" s="113"/>
      <c r="I3792" s="113"/>
      <c r="J3792" s="113"/>
      <c r="K3792" s="113"/>
    </row>
    <row r="3793" spans="1:11">
      <c r="A3793" s="23"/>
      <c r="B3793" s="25"/>
      <c r="C3793" s="25"/>
      <c r="D3793" s="25"/>
      <c r="E3793" s="25"/>
      <c r="F3793" s="25"/>
      <c r="G3793" s="108"/>
      <c r="H3793" s="113"/>
      <c r="I3793" s="113"/>
      <c r="J3793" s="113"/>
      <c r="K3793" s="113"/>
    </row>
    <row r="3794" spans="1:11">
      <c r="A3794" s="23"/>
      <c r="B3794" s="25"/>
      <c r="C3794" s="25"/>
      <c r="D3794" s="25"/>
      <c r="E3794" s="25"/>
      <c r="F3794" s="25"/>
      <c r="G3794" s="108"/>
      <c r="H3794" s="113"/>
      <c r="I3794" s="113"/>
      <c r="J3794" s="113"/>
      <c r="K3794" s="113"/>
    </row>
    <row r="3795" spans="1:11">
      <c r="A3795" s="23"/>
      <c r="B3795" s="25"/>
      <c r="C3795" s="25"/>
      <c r="D3795" s="25"/>
      <c r="E3795" s="25"/>
      <c r="F3795" s="25"/>
      <c r="G3795" s="108"/>
      <c r="H3795" s="113"/>
      <c r="I3795" s="113"/>
      <c r="J3795" s="113"/>
      <c r="K3795" s="113"/>
    </row>
    <row r="3796" spans="1:11">
      <c r="A3796" s="23"/>
      <c r="B3796" s="25"/>
      <c r="C3796" s="25"/>
      <c r="D3796" s="25"/>
      <c r="E3796" s="25"/>
      <c r="F3796" s="25"/>
      <c r="G3796" s="108"/>
      <c r="H3796" s="113"/>
      <c r="I3796" s="113"/>
      <c r="J3796" s="113"/>
      <c r="K3796" s="113"/>
    </row>
    <row r="3797" spans="1:11">
      <c r="A3797" s="23"/>
      <c r="B3797" s="25"/>
      <c r="C3797" s="25"/>
      <c r="D3797" s="25"/>
      <c r="E3797" s="25"/>
      <c r="F3797" s="25"/>
      <c r="G3797" s="108"/>
      <c r="H3797" s="113"/>
      <c r="I3797" s="113"/>
      <c r="J3797" s="113"/>
      <c r="K3797" s="113"/>
    </row>
    <row r="3798" spans="1:11">
      <c r="A3798" s="23"/>
      <c r="B3798" s="25"/>
      <c r="C3798" s="25"/>
      <c r="D3798" s="25"/>
      <c r="E3798" s="25"/>
      <c r="F3798" s="25"/>
      <c r="G3798" s="108"/>
      <c r="H3798" s="113"/>
      <c r="I3798" s="113"/>
      <c r="J3798" s="113"/>
      <c r="K3798" s="113"/>
    </row>
    <row r="3799" spans="1:11">
      <c r="A3799" s="23"/>
      <c r="B3799" s="25"/>
      <c r="C3799" s="25"/>
      <c r="D3799" s="25"/>
      <c r="E3799" s="25"/>
      <c r="F3799" s="25"/>
      <c r="G3799" s="108"/>
      <c r="H3799" s="113"/>
      <c r="I3799" s="113"/>
      <c r="J3799" s="113"/>
      <c r="K3799" s="113"/>
    </row>
    <row r="3800" spans="1:11">
      <c r="A3800" s="23"/>
      <c r="B3800" s="25"/>
      <c r="C3800" s="25"/>
      <c r="D3800" s="25"/>
      <c r="E3800" s="25"/>
      <c r="F3800" s="25"/>
      <c r="G3800" s="108"/>
      <c r="H3800" s="113"/>
      <c r="I3800" s="113"/>
      <c r="J3800" s="113"/>
      <c r="K3800" s="113"/>
    </row>
    <row r="3801" spans="1:11">
      <c r="A3801" s="23"/>
      <c r="B3801" s="25"/>
      <c r="C3801" s="25"/>
      <c r="D3801" s="25"/>
      <c r="E3801" s="25"/>
      <c r="F3801" s="25"/>
      <c r="G3801" s="108"/>
      <c r="H3801" s="113"/>
      <c r="I3801" s="113"/>
      <c r="J3801" s="113"/>
      <c r="K3801" s="113"/>
    </row>
    <row r="3802" spans="1:11">
      <c r="A3802" s="23"/>
      <c r="B3802" s="25"/>
      <c r="C3802" s="25"/>
      <c r="D3802" s="25"/>
      <c r="E3802" s="25"/>
      <c r="F3802" s="25"/>
      <c r="G3802" s="108"/>
      <c r="H3802" s="113"/>
      <c r="I3802" s="113"/>
      <c r="J3802" s="113"/>
      <c r="K3802" s="113"/>
    </row>
    <row r="3803" spans="1:11">
      <c r="A3803" s="23"/>
      <c r="B3803" s="25"/>
      <c r="C3803" s="25"/>
      <c r="D3803" s="25"/>
      <c r="E3803" s="25"/>
      <c r="F3803" s="25"/>
      <c r="G3803" s="108"/>
      <c r="H3803" s="113"/>
      <c r="I3803" s="113"/>
      <c r="J3803" s="113"/>
      <c r="K3803" s="113"/>
    </row>
    <row r="3804" spans="1:11">
      <c r="A3804" s="23"/>
      <c r="B3804" s="25"/>
      <c r="C3804" s="25"/>
      <c r="D3804" s="25"/>
      <c r="E3804" s="25"/>
      <c r="F3804" s="25"/>
      <c r="G3804" s="108"/>
      <c r="H3804" s="113"/>
      <c r="I3804" s="113"/>
      <c r="J3804" s="113"/>
      <c r="K3804" s="113"/>
    </row>
    <row r="3805" spans="1:11">
      <c r="A3805" s="23"/>
      <c r="B3805" s="25"/>
      <c r="C3805" s="25"/>
      <c r="D3805" s="25"/>
      <c r="E3805" s="25"/>
      <c r="F3805" s="25"/>
      <c r="G3805" s="108"/>
      <c r="H3805" s="113"/>
      <c r="I3805" s="113"/>
      <c r="J3805" s="113"/>
      <c r="K3805" s="113"/>
    </row>
    <row r="3806" spans="1:11">
      <c r="A3806" s="23"/>
      <c r="B3806" s="25"/>
      <c r="C3806" s="25"/>
      <c r="D3806" s="25"/>
      <c r="E3806" s="25"/>
      <c r="F3806" s="25"/>
      <c r="G3806" s="108"/>
      <c r="H3806" s="113"/>
      <c r="I3806" s="113"/>
      <c r="J3806" s="113"/>
      <c r="K3806" s="113"/>
    </row>
    <row r="3807" spans="1:11">
      <c r="A3807" s="23"/>
      <c r="B3807" s="25"/>
      <c r="C3807" s="25"/>
      <c r="D3807" s="25"/>
      <c r="E3807" s="25"/>
      <c r="F3807" s="25"/>
      <c r="G3807" s="108"/>
      <c r="H3807" s="113"/>
      <c r="I3807" s="113"/>
      <c r="J3807" s="113"/>
      <c r="K3807" s="113"/>
    </row>
    <row r="3808" spans="1:11">
      <c r="A3808" s="23"/>
      <c r="B3808" s="25"/>
      <c r="C3808" s="25"/>
      <c r="D3808" s="25"/>
      <c r="E3808" s="25"/>
      <c r="F3808" s="25"/>
      <c r="G3808" s="108"/>
      <c r="H3808" s="113"/>
      <c r="I3808" s="113"/>
      <c r="J3808" s="113"/>
      <c r="K3808" s="113"/>
    </row>
    <row r="3809" spans="1:11">
      <c r="A3809" s="23"/>
      <c r="B3809" s="25"/>
      <c r="C3809" s="25"/>
      <c r="D3809" s="25"/>
      <c r="E3809" s="25"/>
      <c r="F3809" s="25"/>
      <c r="G3809" s="108"/>
      <c r="H3809" s="113"/>
      <c r="I3809" s="113"/>
      <c r="J3809" s="113"/>
      <c r="K3809" s="113"/>
    </row>
    <row r="3810" spans="1:11">
      <c r="A3810" s="23"/>
      <c r="B3810" s="25"/>
      <c r="C3810" s="25"/>
      <c r="D3810" s="25"/>
      <c r="E3810" s="25"/>
      <c r="F3810" s="25"/>
      <c r="G3810" s="108"/>
      <c r="H3810" s="113"/>
      <c r="I3810" s="113"/>
      <c r="J3810" s="113"/>
      <c r="K3810" s="113"/>
    </row>
    <row r="3811" spans="1:11">
      <c r="A3811" s="23"/>
      <c r="B3811" s="25"/>
      <c r="C3811" s="25"/>
      <c r="D3811" s="25"/>
      <c r="E3811" s="25"/>
      <c r="F3811" s="25"/>
      <c r="G3811" s="108"/>
      <c r="H3811" s="113"/>
      <c r="I3811" s="113"/>
      <c r="J3811" s="113"/>
      <c r="K3811" s="113"/>
    </row>
    <row r="3812" spans="1:11">
      <c r="A3812" s="23"/>
      <c r="B3812" s="25"/>
      <c r="C3812" s="25"/>
      <c r="D3812" s="25"/>
      <c r="E3812" s="25"/>
      <c r="F3812" s="25"/>
      <c r="G3812" s="108"/>
      <c r="H3812" s="113"/>
      <c r="I3812" s="113"/>
      <c r="J3812" s="113"/>
      <c r="K3812" s="113"/>
    </row>
    <row r="3813" spans="1:11">
      <c r="A3813" s="23"/>
      <c r="B3813" s="25"/>
      <c r="C3813" s="25"/>
      <c r="D3813" s="25"/>
      <c r="E3813" s="25"/>
      <c r="F3813" s="25"/>
      <c r="G3813" s="108"/>
      <c r="H3813" s="113"/>
      <c r="I3813" s="113"/>
      <c r="J3813" s="113"/>
      <c r="K3813" s="113"/>
    </row>
    <row r="3814" spans="1:11">
      <c r="A3814" s="23"/>
      <c r="B3814" s="25"/>
      <c r="C3814" s="25"/>
      <c r="D3814" s="25"/>
      <c r="E3814" s="25"/>
      <c r="F3814" s="25"/>
      <c r="G3814" s="108"/>
      <c r="H3814" s="113"/>
      <c r="I3814" s="113"/>
      <c r="J3814" s="113"/>
      <c r="K3814" s="113"/>
    </row>
    <row r="3815" spans="1:11">
      <c r="A3815" s="23"/>
      <c r="B3815" s="25"/>
      <c r="C3815" s="25"/>
      <c r="D3815" s="25"/>
      <c r="E3815" s="25"/>
      <c r="F3815" s="25"/>
      <c r="G3815" s="108"/>
      <c r="H3815" s="113"/>
      <c r="I3815" s="113"/>
      <c r="J3815" s="113"/>
      <c r="K3815" s="113"/>
    </row>
    <row r="3816" spans="1:11">
      <c r="A3816" s="23"/>
      <c r="B3816" s="25"/>
      <c r="C3816" s="25"/>
      <c r="D3816" s="25"/>
      <c r="E3816" s="25"/>
      <c r="F3816" s="25"/>
      <c r="G3816" s="108"/>
      <c r="H3816" s="113"/>
      <c r="I3816" s="113"/>
      <c r="J3816" s="113"/>
      <c r="K3816" s="113"/>
    </row>
    <row r="3817" spans="1:11">
      <c r="A3817" s="23"/>
      <c r="B3817" s="25"/>
      <c r="C3817" s="25"/>
      <c r="D3817" s="25"/>
      <c r="E3817" s="25"/>
      <c r="F3817" s="25"/>
      <c r="G3817" s="108"/>
      <c r="H3817" s="113"/>
      <c r="I3817" s="113"/>
      <c r="J3817" s="113"/>
      <c r="K3817" s="113"/>
    </row>
    <row r="3818" spans="1:11">
      <c r="A3818" s="23"/>
      <c r="B3818" s="25"/>
      <c r="C3818" s="25"/>
      <c r="D3818" s="25"/>
      <c r="E3818" s="25"/>
      <c r="F3818" s="25"/>
      <c r="G3818" s="108"/>
      <c r="H3818" s="113"/>
      <c r="I3818" s="113"/>
      <c r="J3818" s="113"/>
      <c r="K3818" s="113"/>
    </row>
    <row r="3819" spans="1:11">
      <c r="A3819" s="23"/>
      <c r="B3819" s="25"/>
      <c r="C3819" s="25"/>
      <c r="D3819" s="25"/>
      <c r="E3819" s="25"/>
      <c r="F3819" s="25"/>
      <c r="G3819" s="108"/>
      <c r="H3819" s="113"/>
      <c r="I3819" s="113"/>
      <c r="J3819" s="113"/>
      <c r="K3819" s="113"/>
    </row>
    <row r="3820" spans="1:11">
      <c r="A3820" s="23"/>
      <c r="B3820" s="25"/>
      <c r="C3820" s="25"/>
      <c r="D3820" s="25"/>
      <c r="E3820" s="25"/>
      <c r="F3820" s="25"/>
      <c r="G3820" s="108"/>
      <c r="H3820" s="113"/>
      <c r="I3820" s="113"/>
      <c r="J3820" s="113"/>
      <c r="K3820" s="113"/>
    </row>
    <row r="3821" spans="1:11">
      <c r="A3821" s="23"/>
      <c r="B3821" s="25"/>
      <c r="C3821" s="25"/>
      <c r="D3821" s="25"/>
      <c r="E3821" s="25"/>
      <c r="F3821" s="25"/>
      <c r="G3821" s="108"/>
      <c r="H3821" s="113"/>
      <c r="I3821" s="113"/>
      <c r="J3821" s="113"/>
      <c r="K3821" s="113"/>
    </row>
    <row r="3822" spans="1:11">
      <c r="A3822" s="23"/>
      <c r="B3822" s="25"/>
      <c r="C3822" s="25"/>
      <c r="D3822" s="25"/>
      <c r="E3822" s="25"/>
      <c r="F3822" s="25"/>
      <c r="G3822" s="108"/>
      <c r="H3822" s="113"/>
      <c r="I3822" s="113"/>
      <c r="J3822" s="113"/>
      <c r="K3822" s="113"/>
    </row>
    <row r="3823" spans="1:11">
      <c r="A3823" s="23"/>
      <c r="B3823" s="25"/>
      <c r="C3823" s="25"/>
      <c r="D3823" s="25"/>
      <c r="E3823" s="25"/>
      <c r="F3823" s="25"/>
      <c r="G3823" s="108"/>
      <c r="H3823" s="113"/>
      <c r="I3823" s="113"/>
      <c r="J3823" s="113"/>
      <c r="K3823" s="113"/>
    </row>
    <row r="3824" spans="1:11">
      <c r="A3824" s="23"/>
      <c r="B3824" s="25"/>
      <c r="C3824" s="25"/>
      <c r="D3824" s="25"/>
      <c r="E3824" s="25"/>
      <c r="F3824" s="25"/>
      <c r="G3824" s="108"/>
      <c r="H3824" s="113"/>
      <c r="I3824" s="113"/>
      <c r="J3824" s="113"/>
      <c r="K3824" s="113"/>
    </row>
    <row r="3825" spans="1:11">
      <c r="A3825" s="23"/>
      <c r="B3825" s="25"/>
      <c r="C3825" s="25"/>
      <c r="D3825" s="25"/>
      <c r="E3825" s="25"/>
      <c r="F3825" s="25"/>
      <c r="G3825" s="108"/>
      <c r="H3825" s="113"/>
      <c r="I3825" s="113"/>
      <c r="J3825" s="113"/>
      <c r="K3825" s="113"/>
    </row>
    <row r="3826" spans="1:11">
      <c r="A3826" s="23"/>
      <c r="B3826" s="25"/>
      <c r="C3826" s="25"/>
      <c r="D3826" s="25"/>
      <c r="E3826" s="25"/>
      <c r="F3826" s="25"/>
      <c r="G3826" s="108"/>
      <c r="H3826" s="113"/>
      <c r="I3826" s="113"/>
      <c r="J3826" s="113"/>
      <c r="K3826" s="113"/>
    </row>
    <row r="3827" spans="1:11">
      <c r="A3827" s="23"/>
      <c r="B3827" s="25"/>
      <c r="C3827" s="25"/>
      <c r="D3827" s="25"/>
      <c r="E3827" s="25"/>
      <c r="F3827" s="25"/>
      <c r="G3827" s="108"/>
      <c r="H3827" s="113"/>
      <c r="I3827" s="113"/>
      <c r="J3827" s="113"/>
      <c r="K3827" s="113"/>
    </row>
    <row r="3828" spans="1:11">
      <c r="A3828" s="23"/>
      <c r="B3828" s="25"/>
      <c r="C3828" s="25"/>
      <c r="D3828" s="25"/>
      <c r="E3828" s="25"/>
      <c r="F3828" s="25"/>
      <c r="G3828" s="108"/>
      <c r="H3828" s="113"/>
      <c r="I3828" s="113"/>
      <c r="J3828" s="113"/>
      <c r="K3828" s="113"/>
    </row>
    <row r="3829" spans="1:11">
      <c r="A3829" s="23"/>
      <c r="B3829" s="25"/>
      <c r="C3829" s="25"/>
      <c r="D3829" s="25"/>
      <c r="E3829" s="25"/>
      <c r="F3829" s="25"/>
      <c r="G3829" s="108"/>
      <c r="H3829" s="113"/>
      <c r="I3829" s="113"/>
      <c r="J3829" s="113"/>
      <c r="K3829" s="113"/>
    </row>
    <row r="3830" spans="1:11">
      <c r="A3830" s="23"/>
      <c r="B3830" s="25"/>
      <c r="C3830" s="25"/>
      <c r="D3830" s="25"/>
      <c r="E3830" s="25"/>
      <c r="F3830" s="25"/>
      <c r="G3830" s="108"/>
      <c r="H3830" s="113"/>
      <c r="I3830" s="113"/>
      <c r="J3830" s="113"/>
      <c r="K3830" s="113"/>
    </row>
    <row r="3831" spans="1:11">
      <c r="A3831" s="23"/>
      <c r="B3831" s="25"/>
      <c r="C3831" s="25"/>
      <c r="D3831" s="25"/>
      <c r="E3831" s="25"/>
      <c r="F3831" s="25"/>
      <c r="G3831" s="108"/>
      <c r="H3831" s="113"/>
      <c r="I3831" s="113"/>
      <c r="J3831" s="113"/>
      <c r="K3831" s="113"/>
    </row>
    <row r="3832" spans="1:11">
      <c r="A3832" s="23"/>
      <c r="B3832" s="25"/>
      <c r="C3832" s="25"/>
      <c r="D3832" s="25"/>
      <c r="E3832" s="25"/>
      <c r="F3832" s="25"/>
      <c r="G3832" s="108"/>
      <c r="H3832" s="113"/>
      <c r="I3832" s="113"/>
      <c r="J3832" s="113"/>
      <c r="K3832" s="113"/>
    </row>
    <row r="3833" spans="1:11">
      <c r="A3833" s="23"/>
      <c r="B3833" s="25"/>
      <c r="C3833" s="25"/>
      <c r="D3833" s="25"/>
      <c r="E3833" s="25"/>
      <c r="F3833" s="25"/>
      <c r="G3833" s="108"/>
      <c r="H3833" s="113"/>
      <c r="I3833" s="113"/>
      <c r="J3833" s="113"/>
      <c r="K3833" s="113"/>
    </row>
    <row r="3834" spans="1:11">
      <c r="A3834" s="23"/>
      <c r="B3834" s="25"/>
      <c r="C3834" s="25"/>
      <c r="D3834" s="25"/>
      <c r="E3834" s="25"/>
      <c r="F3834" s="25"/>
      <c r="G3834" s="108"/>
      <c r="H3834" s="113"/>
      <c r="I3834" s="113"/>
      <c r="J3834" s="113"/>
      <c r="K3834" s="113"/>
    </row>
    <row r="3835" spans="1:11">
      <c r="A3835" s="23"/>
      <c r="B3835" s="25"/>
      <c r="C3835" s="25"/>
      <c r="D3835" s="25"/>
      <c r="E3835" s="25"/>
      <c r="F3835" s="25"/>
      <c r="G3835" s="108"/>
      <c r="H3835" s="113"/>
      <c r="I3835" s="113"/>
      <c r="J3835" s="113"/>
      <c r="K3835" s="113"/>
    </row>
    <row r="3836" spans="1:11">
      <c r="A3836" s="23"/>
      <c r="B3836" s="25"/>
      <c r="C3836" s="25"/>
      <c r="D3836" s="25"/>
      <c r="E3836" s="25"/>
      <c r="F3836" s="25"/>
      <c r="G3836" s="108"/>
      <c r="H3836" s="113"/>
      <c r="I3836" s="113"/>
      <c r="J3836" s="113"/>
      <c r="K3836" s="113"/>
    </row>
    <row r="3837" spans="1:11">
      <c r="A3837" s="23"/>
      <c r="B3837" s="25"/>
      <c r="C3837" s="25"/>
      <c r="D3837" s="25"/>
      <c r="E3837" s="25"/>
      <c r="F3837" s="25"/>
      <c r="G3837" s="108"/>
      <c r="H3837" s="113"/>
      <c r="I3837" s="113"/>
      <c r="J3837" s="113"/>
      <c r="K3837" s="113"/>
    </row>
    <row r="3838" spans="1:11">
      <c r="A3838" s="23"/>
      <c r="B3838" s="25"/>
      <c r="C3838" s="25"/>
      <c r="D3838" s="25"/>
      <c r="E3838" s="25"/>
      <c r="F3838" s="25"/>
      <c r="G3838" s="108"/>
      <c r="H3838" s="113"/>
      <c r="I3838" s="113"/>
      <c r="J3838" s="113"/>
      <c r="K3838" s="113"/>
    </row>
    <row r="3839" spans="1:11">
      <c r="A3839" s="23"/>
      <c r="B3839" s="25"/>
      <c r="C3839" s="25"/>
      <c r="D3839" s="25"/>
      <c r="E3839" s="25"/>
      <c r="F3839" s="25"/>
      <c r="G3839" s="108"/>
      <c r="H3839" s="113"/>
      <c r="I3839" s="113"/>
      <c r="J3839" s="113"/>
      <c r="K3839" s="113"/>
    </row>
    <row r="3840" spans="1:11">
      <c r="A3840" s="23"/>
      <c r="B3840" s="25"/>
      <c r="C3840" s="25"/>
      <c r="D3840" s="25"/>
      <c r="E3840" s="25"/>
      <c r="F3840" s="25"/>
      <c r="G3840" s="108"/>
      <c r="H3840" s="113"/>
      <c r="I3840" s="113"/>
      <c r="J3840" s="113"/>
      <c r="K3840" s="113"/>
    </row>
    <row r="3841" spans="1:11">
      <c r="A3841" s="23"/>
      <c r="B3841" s="25"/>
      <c r="C3841" s="25"/>
      <c r="D3841" s="25"/>
      <c r="E3841" s="25"/>
      <c r="F3841" s="25"/>
      <c r="G3841" s="108"/>
      <c r="H3841" s="113"/>
      <c r="I3841" s="113"/>
      <c r="J3841" s="113"/>
      <c r="K3841" s="113"/>
    </row>
    <row r="3842" spans="1:11">
      <c r="A3842" s="23"/>
      <c r="B3842" s="25"/>
      <c r="C3842" s="25"/>
      <c r="D3842" s="25"/>
      <c r="E3842" s="25"/>
      <c r="F3842" s="25"/>
      <c r="G3842" s="108"/>
      <c r="H3842" s="113"/>
      <c r="I3842" s="113"/>
      <c r="J3842" s="113"/>
      <c r="K3842" s="113"/>
    </row>
    <row r="3843" spans="1:11">
      <c r="A3843" s="23"/>
      <c r="B3843" s="25"/>
      <c r="C3843" s="25"/>
      <c r="D3843" s="25"/>
      <c r="E3843" s="25"/>
      <c r="F3843" s="25"/>
      <c r="G3843" s="108"/>
      <c r="H3843" s="113"/>
      <c r="I3843" s="113"/>
      <c r="J3843" s="113"/>
      <c r="K3843" s="113"/>
    </row>
    <row r="3844" spans="1:11">
      <c r="A3844" s="23"/>
      <c r="B3844" s="25"/>
      <c r="C3844" s="25"/>
      <c r="D3844" s="25"/>
      <c r="E3844" s="25"/>
      <c r="F3844" s="25"/>
      <c r="G3844" s="108"/>
      <c r="H3844" s="113"/>
      <c r="I3844" s="113"/>
      <c r="J3844" s="113"/>
      <c r="K3844" s="113"/>
    </row>
    <row r="3845" spans="1:11">
      <c r="A3845" s="23"/>
      <c r="B3845" s="25"/>
      <c r="C3845" s="25"/>
      <c r="D3845" s="25"/>
      <c r="E3845" s="25"/>
      <c r="F3845" s="25"/>
      <c r="G3845" s="108"/>
      <c r="H3845" s="113"/>
      <c r="I3845" s="113"/>
      <c r="J3845" s="113"/>
      <c r="K3845" s="113"/>
    </row>
    <row r="3846" spans="1:11">
      <c r="A3846" s="23"/>
      <c r="B3846" s="25"/>
      <c r="C3846" s="25"/>
      <c r="D3846" s="25"/>
      <c r="E3846" s="25"/>
      <c r="F3846" s="25"/>
      <c r="G3846" s="108"/>
      <c r="H3846" s="113"/>
      <c r="I3846" s="113"/>
      <c r="J3846" s="113"/>
      <c r="K3846" s="113"/>
    </row>
    <row r="3847" spans="1:11">
      <c r="A3847" s="23"/>
      <c r="B3847" s="25"/>
      <c r="C3847" s="25"/>
      <c r="D3847" s="25"/>
      <c r="E3847" s="25"/>
      <c r="F3847" s="25"/>
      <c r="G3847" s="108"/>
      <c r="H3847" s="113"/>
      <c r="I3847" s="113"/>
      <c r="J3847" s="113"/>
      <c r="K3847" s="113"/>
    </row>
    <row r="3848" spans="1:11">
      <c r="A3848" s="23"/>
      <c r="B3848" s="25"/>
      <c r="C3848" s="25"/>
      <c r="D3848" s="25"/>
      <c r="E3848" s="25"/>
      <c r="F3848" s="25"/>
      <c r="G3848" s="108"/>
      <c r="H3848" s="113"/>
      <c r="I3848" s="113"/>
      <c r="J3848" s="113"/>
      <c r="K3848" s="113"/>
    </row>
    <row r="3849" spans="1:11">
      <c r="A3849" s="23"/>
      <c r="B3849" s="25"/>
      <c r="C3849" s="25"/>
      <c r="D3849" s="25"/>
      <c r="E3849" s="25"/>
      <c r="F3849" s="25"/>
      <c r="G3849" s="108"/>
      <c r="H3849" s="113"/>
      <c r="I3849" s="113"/>
      <c r="J3849" s="113"/>
      <c r="K3849" s="113"/>
    </row>
    <row r="3850" spans="1:11">
      <c r="A3850" s="23"/>
      <c r="B3850" s="25"/>
      <c r="C3850" s="25"/>
      <c r="D3850" s="25"/>
      <c r="E3850" s="25"/>
      <c r="F3850" s="25"/>
      <c r="G3850" s="108"/>
      <c r="H3850" s="113"/>
      <c r="I3850" s="113"/>
      <c r="J3850" s="113"/>
      <c r="K3850" s="113"/>
    </row>
    <row r="3851" spans="1:11">
      <c r="A3851" s="23"/>
      <c r="B3851" s="25"/>
      <c r="C3851" s="25"/>
      <c r="D3851" s="25"/>
      <c r="E3851" s="25"/>
      <c r="F3851" s="25"/>
      <c r="G3851" s="108"/>
      <c r="H3851" s="113"/>
      <c r="I3851" s="113"/>
      <c r="J3851" s="113"/>
      <c r="K3851" s="113"/>
    </row>
    <row r="3852" spans="1:11">
      <c r="A3852" s="23"/>
      <c r="B3852" s="25"/>
      <c r="C3852" s="25"/>
      <c r="D3852" s="25"/>
      <c r="E3852" s="25"/>
      <c r="F3852" s="25"/>
      <c r="G3852" s="108"/>
      <c r="H3852" s="113"/>
      <c r="I3852" s="113"/>
      <c r="J3852" s="113"/>
      <c r="K3852" s="113"/>
    </row>
    <row r="3853" spans="1:11">
      <c r="A3853" s="23"/>
      <c r="B3853" s="25"/>
      <c r="C3853" s="25"/>
      <c r="D3853" s="25"/>
      <c r="E3853" s="25"/>
      <c r="F3853" s="25"/>
      <c r="G3853" s="108"/>
      <c r="H3853" s="113"/>
      <c r="I3853" s="113"/>
      <c r="J3853" s="113"/>
      <c r="K3853" s="113"/>
    </row>
    <row r="3854" spans="1:11">
      <c r="A3854" s="23"/>
      <c r="B3854" s="25"/>
      <c r="C3854" s="25"/>
      <c r="D3854" s="25"/>
      <c r="E3854" s="25"/>
      <c r="F3854" s="25"/>
      <c r="G3854" s="108"/>
      <c r="H3854" s="113"/>
      <c r="I3854" s="113"/>
      <c r="J3854" s="113"/>
      <c r="K3854" s="113"/>
    </row>
    <row r="3855" spans="1:11">
      <c r="A3855" s="23"/>
      <c r="B3855" s="25"/>
      <c r="C3855" s="25"/>
      <c r="D3855" s="25"/>
      <c r="E3855" s="25"/>
      <c r="F3855" s="25"/>
      <c r="G3855" s="108"/>
      <c r="H3855" s="113"/>
      <c r="I3855" s="113"/>
      <c r="J3855" s="113"/>
      <c r="K3855" s="113"/>
    </row>
    <row r="3856" spans="1:11">
      <c r="A3856" s="23"/>
      <c r="B3856" s="25"/>
      <c r="C3856" s="25"/>
      <c r="D3856" s="25"/>
      <c r="E3856" s="25"/>
      <c r="F3856" s="25"/>
      <c r="G3856" s="108"/>
      <c r="H3856" s="113"/>
      <c r="I3856" s="113"/>
      <c r="J3856" s="113"/>
      <c r="K3856" s="113"/>
    </row>
    <row r="3857" spans="1:11">
      <c r="A3857" s="23"/>
      <c r="B3857" s="25"/>
      <c r="C3857" s="25"/>
      <c r="D3857" s="25"/>
      <c r="E3857" s="25"/>
      <c r="F3857" s="25"/>
      <c r="G3857" s="108"/>
      <c r="H3857" s="113"/>
      <c r="I3857" s="113"/>
      <c r="J3857" s="113"/>
      <c r="K3857" s="113"/>
    </row>
    <row r="3858" spans="1:11">
      <c r="A3858" s="23"/>
      <c r="B3858" s="25"/>
      <c r="C3858" s="25"/>
      <c r="D3858" s="25"/>
      <c r="E3858" s="25"/>
      <c r="F3858" s="25"/>
      <c r="G3858" s="108"/>
      <c r="H3858" s="113"/>
      <c r="I3858" s="113"/>
      <c r="J3858" s="113"/>
      <c r="K3858" s="113"/>
    </row>
    <row r="3859" spans="1:11">
      <c r="A3859" s="23"/>
      <c r="B3859" s="25"/>
      <c r="C3859" s="25"/>
      <c r="D3859" s="25"/>
      <c r="E3859" s="25"/>
      <c r="F3859" s="25"/>
      <c r="G3859" s="108"/>
      <c r="H3859" s="113"/>
      <c r="I3859" s="113"/>
      <c r="J3859" s="113"/>
      <c r="K3859" s="113"/>
    </row>
    <row r="3860" spans="1:11">
      <c r="A3860" s="23"/>
      <c r="B3860" s="25"/>
      <c r="C3860" s="25"/>
      <c r="D3860" s="25"/>
      <c r="E3860" s="25"/>
      <c r="F3860" s="25"/>
      <c r="G3860" s="108"/>
      <c r="H3860" s="113"/>
      <c r="I3860" s="113"/>
      <c r="J3860" s="113"/>
      <c r="K3860" s="113"/>
    </row>
    <row r="3861" spans="1:11">
      <c r="A3861" s="23"/>
      <c r="B3861" s="25"/>
      <c r="C3861" s="25"/>
      <c r="D3861" s="25"/>
      <c r="E3861" s="25"/>
      <c r="F3861" s="25"/>
      <c r="G3861" s="108"/>
      <c r="H3861" s="113"/>
      <c r="I3861" s="113"/>
      <c r="J3861" s="113"/>
      <c r="K3861" s="113"/>
    </row>
    <row r="3862" spans="1:11">
      <c r="A3862" s="23"/>
      <c r="B3862" s="25"/>
      <c r="C3862" s="25"/>
      <c r="D3862" s="25"/>
      <c r="E3862" s="25"/>
      <c r="F3862" s="25"/>
      <c r="G3862" s="108"/>
      <c r="H3862" s="113"/>
      <c r="I3862" s="113"/>
      <c r="J3862" s="113"/>
      <c r="K3862" s="113"/>
    </row>
    <row r="3863" spans="1:11">
      <c r="A3863" s="23"/>
      <c r="B3863" s="25"/>
      <c r="C3863" s="25"/>
      <c r="D3863" s="25"/>
      <c r="E3863" s="25"/>
      <c r="F3863" s="25"/>
      <c r="G3863" s="108"/>
      <c r="H3863" s="113"/>
      <c r="I3863" s="113"/>
      <c r="J3863" s="113"/>
      <c r="K3863" s="113"/>
    </row>
    <row r="3864" spans="1:11">
      <c r="A3864" s="23"/>
      <c r="B3864" s="25"/>
      <c r="C3864" s="25"/>
      <c r="D3864" s="25"/>
      <c r="E3864" s="25"/>
      <c r="F3864" s="25"/>
      <c r="G3864" s="108"/>
      <c r="H3864" s="113"/>
      <c r="I3864" s="113"/>
      <c r="J3864" s="113"/>
      <c r="K3864" s="113"/>
    </row>
    <row r="3865" spans="1:11">
      <c r="A3865" s="23"/>
      <c r="B3865" s="25"/>
      <c r="C3865" s="25"/>
      <c r="D3865" s="25"/>
      <c r="E3865" s="25"/>
      <c r="F3865" s="25"/>
      <c r="G3865" s="108"/>
      <c r="H3865" s="113"/>
      <c r="I3865" s="113"/>
      <c r="J3865" s="113"/>
      <c r="K3865" s="113"/>
    </row>
    <row r="3866" spans="1:11">
      <c r="A3866" s="23"/>
      <c r="B3866" s="25"/>
      <c r="C3866" s="25"/>
      <c r="D3866" s="25"/>
      <c r="E3866" s="25"/>
      <c r="F3866" s="25"/>
      <c r="G3866" s="108"/>
      <c r="H3866" s="113"/>
      <c r="I3866" s="113"/>
      <c r="J3866" s="113"/>
      <c r="K3866" s="113"/>
    </row>
    <row r="3867" spans="1:11">
      <c r="A3867" s="23"/>
      <c r="B3867" s="25"/>
      <c r="C3867" s="25"/>
      <c r="D3867" s="25"/>
      <c r="E3867" s="25"/>
      <c r="F3867" s="25"/>
      <c r="G3867" s="108"/>
      <c r="H3867" s="113"/>
      <c r="I3867" s="113"/>
      <c r="J3867" s="113"/>
      <c r="K3867" s="113"/>
    </row>
    <row r="3868" spans="1:11">
      <c r="A3868" s="23"/>
      <c r="B3868" s="25"/>
      <c r="C3868" s="25"/>
      <c r="D3868" s="25"/>
      <c r="E3868" s="25"/>
      <c r="F3868" s="25"/>
      <c r="G3868" s="108"/>
      <c r="H3868" s="113"/>
      <c r="I3868" s="113"/>
      <c r="J3868" s="113"/>
      <c r="K3868" s="113"/>
    </row>
    <row r="3869" spans="1:11">
      <c r="A3869" s="23"/>
      <c r="B3869" s="25"/>
      <c r="C3869" s="25"/>
      <c r="D3869" s="25"/>
      <c r="E3869" s="25"/>
      <c r="F3869" s="25"/>
      <c r="G3869" s="108"/>
      <c r="H3869" s="113"/>
      <c r="I3869" s="113"/>
      <c r="J3869" s="113"/>
      <c r="K3869" s="113"/>
    </row>
    <row r="3870" spans="1:11">
      <c r="A3870" s="23"/>
      <c r="B3870" s="25"/>
      <c r="C3870" s="25"/>
      <c r="D3870" s="25"/>
      <c r="E3870" s="25"/>
      <c r="F3870" s="25"/>
      <c r="G3870" s="108"/>
      <c r="H3870" s="113"/>
      <c r="I3870" s="113"/>
      <c r="J3870" s="113"/>
      <c r="K3870" s="113"/>
    </row>
    <row r="3871" spans="1:11">
      <c r="A3871" s="23"/>
      <c r="B3871" s="25"/>
      <c r="C3871" s="25"/>
      <c r="D3871" s="25"/>
      <c r="E3871" s="25"/>
      <c r="F3871" s="25"/>
      <c r="G3871" s="108"/>
      <c r="H3871" s="113"/>
      <c r="I3871" s="113"/>
      <c r="J3871" s="113"/>
      <c r="K3871" s="113"/>
    </row>
    <row r="3872" spans="1:11">
      <c r="A3872" s="23"/>
      <c r="B3872" s="25"/>
      <c r="C3872" s="25"/>
      <c r="D3872" s="25"/>
      <c r="E3872" s="25"/>
      <c r="F3872" s="25"/>
      <c r="G3872" s="108"/>
      <c r="H3872" s="113"/>
      <c r="I3872" s="113"/>
      <c r="J3872" s="113"/>
      <c r="K3872" s="113"/>
    </row>
    <row r="3873" spans="1:11">
      <c r="A3873" s="23"/>
      <c r="B3873" s="25"/>
      <c r="C3873" s="25"/>
      <c r="D3873" s="25"/>
      <c r="E3873" s="25"/>
      <c r="F3873" s="25"/>
      <c r="G3873" s="108"/>
      <c r="H3873" s="113"/>
      <c r="I3873" s="113"/>
      <c r="J3873" s="113"/>
      <c r="K3873" s="113"/>
    </row>
    <row r="3874" spans="1:11">
      <c r="A3874" s="23"/>
      <c r="B3874" s="25"/>
      <c r="C3874" s="25"/>
      <c r="D3874" s="25"/>
      <c r="E3874" s="25"/>
      <c r="F3874" s="25"/>
      <c r="G3874" s="108"/>
      <c r="H3874" s="113"/>
      <c r="I3874" s="113"/>
      <c r="J3874" s="113"/>
      <c r="K3874" s="113"/>
    </row>
    <row r="3875" spans="1:11">
      <c r="A3875" s="23"/>
      <c r="B3875" s="25"/>
      <c r="C3875" s="25"/>
      <c r="D3875" s="25"/>
      <c r="E3875" s="25"/>
      <c r="F3875" s="25"/>
      <c r="G3875" s="108"/>
      <c r="H3875" s="113"/>
      <c r="I3875" s="113"/>
      <c r="J3875" s="113"/>
      <c r="K3875" s="113"/>
    </row>
    <row r="3876" spans="1:11">
      <c r="A3876" s="23"/>
      <c r="B3876" s="25"/>
      <c r="C3876" s="25"/>
      <c r="D3876" s="25"/>
      <c r="E3876" s="25"/>
      <c r="F3876" s="25"/>
      <c r="G3876" s="108"/>
      <c r="H3876" s="113"/>
      <c r="I3876" s="113"/>
      <c r="J3876" s="113"/>
      <c r="K3876" s="113"/>
    </row>
    <row r="3877" spans="1:11">
      <c r="A3877" s="23"/>
      <c r="B3877" s="25"/>
      <c r="C3877" s="25"/>
      <c r="D3877" s="25"/>
      <c r="E3877" s="25"/>
      <c r="F3877" s="25"/>
      <c r="G3877" s="108"/>
      <c r="H3877" s="113"/>
      <c r="I3877" s="113"/>
      <c r="J3877" s="113"/>
      <c r="K3877" s="113"/>
    </row>
    <row r="3878" spans="1:11">
      <c r="A3878" s="23"/>
      <c r="B3878" s="25"/>
      <c r="C3878" s="25"/>
      <c r="D3878" s="25"/>
      <c r="E3878" s="25"/>
      <c r="F3878" s="25"/>
      <c r="G3878" s="108"/>
      <c r="H3878" s="113"/>
      <c r="I3878" s="113"/>
      <c r="J3878" s="113"/>
      <c r="K3878" s="113"/>
    </row>
    <row r="3879" spans="1:11">
      <c r="A3879" s="23"/>
      <c r="B3879" s="25"/>
      <c r="C3879" s="25"/>
      <c r="D3879" s="25"/>
      <c r="E3879" s="25"/>
      <c r="F3879" s="25"/>
      <c r="G3879" s="108"/>
      <c r="H3879" s="113"/>
      <c r="I3879" s="113"/>
      <c r="J3879" s="113"/>
      <c r="K3879" s="113"/>
    </row>
    <row r="3880" spans="1:11">
      <c r="A3880" s="23"/>
      <c r="B3880" s="25"/>
      <c r="C3880" s="25"/>
      <c r="D3880" s="25"/>
      <c r="E3880" s="25"/>
      <c r="F3880" s="25"/>
      <c r="G3880" s="108"/>
      <c r="H3880" s="113"/>
      <c r="I3880" s="113"/>
      <c r="J3880" s="113"/>
      <c r="K3880" s="113"/>
    </row>
    <row r="3881" spans="1:11">
      <c r="A3881" s="23"/>
      <c r="B3881" s="25"/>
      <c r="C3881" s="25"/>
      <c r="D3881" s="25"/>
      <c r="E3881" s="25"/>
      <c r="F3881" s="25"/>
      <c r="G3881" s="108"/>
      <c r="H3881" s="113"/>
      <c r="I3881" s="113"/>
      <c r="J3881" s="113"/>
      <c r="K3881" s="113"/>
    </row>
    <row r="3882" spans="1:11">
      <c r="A3882" s="23"/>
      <c r="B3882" s="25"/>
      <c r="C3882" s="25"/>
      <c r="D3882" s="25"/>
      <c r="E3882" s="25"/>
      <c r="F3882" s="25"/>
      <c r="G3882" s="108"/>
      <c r="H3882" s="113"/>
      <c r="I3882" s="113"/>
      <c r="J3882" s="113"/>
      <c r="K3882" s="113"/>
    </row>
    <row r="3883" spans="1:11">
      <c r="A3883" s="23"/>
      <c r="B3883" s="25"/>
      <c r="C3883" s="25"/>
      <c r="D3883" s="25"/>
      <c r="E3883" s="25"/>
      <c r="F3883" s="25"/>
      <c r="G3883" s="108"/>
      <c r="H3883" s="113"/>
      <c r="I3883" s="113"/>
      <c r="J3883" s="113"/>
      <c r="K3883" s="113"/>
    </row>
    <row r="3884" spans="1:11">
      <c r="A3884" s="23"/>
      <c r="B3884" s="25"/>
      <c r="C3884" s="25"/>
      <c r="D3884" s="25"/>
      <c r="E3884" s="25"/>
      <c r="F3884" s="25"/>
      <c r="G3884" s="108"/>
      <c r="H3884" s="113"/>
      <c r="I3884" s="113"/>
      <c r="J3884" s="113"/>
      <c r="K3884" s="113"/>
    </row>
    <row r="3885" spans="1:11">
      <c r="A3885" s="23"/>
      <c r="B3885" s="25"/>
      <c r="C3885" s="25"/>
      <c r="D3885" s="25"/>
      <c r="E3885" s="25"/>
      <c r="F3885" s="25"/>
      <c r="G3885" s="108"/>
      <c r="H3885" s="113"/>
      <c r="I3885" s="113"/>
      <c r="J3885" s="113"/>
      <c r="K3885" s="113"/>
    </row>
    <row r="3886" spans="1:11">
      <c r="A3886" s="23"/>
      <c r="B3886" s="25"/>
      <c r="C3886" s="25"/>
      <c r="D3886" s="25"/>
      <c r="E3886" s="25"/>
      <c r="F3886" s="25"/>
      <c r="G3886" s="108"/>
      <c r="H3886" s="113"/>
      <c r="I3886" s="113"/>
      <c r="J3886" s="113"/>
      <c r="K3886" s="113"/>
    </row>
    <row r="3887" spans="1:11">
      <c r="A3887" s="23"/>
      <c r="B3887" s="25"/>
      <c r="C3887" s="25"/>
      <c r="D3887" s="25"/>
      <c r="E3887" s="25"/>
      <c r="F3887" s="25"/>
      <c r="G3887" s="108"/>
      <c r="H3887" s="113"/>
      <c r="I3887" s="113"/>
      <c r="J3887" s="113"/>
      <c r="K3887" s="113"/>
    </row>
    <row r="3888" spans="1:11">
      <c r="A3888" s="23"/>
      <c r="B3888" s="25"/>
      <c r="C3888" s="25"/>
      <c r="D3888" s="25"/>
      <c r="E3888" s="25"/>
      <c r="F3888" s="25"/>
      <c r="G3888" s="108"/>
      <c r="H3888" s="113"/>
      <c r="I3888" s="113"/>
      <c r="J3888" s="113"/>
      <c r="K3888" s="113"/>
    </row>
    <row r="3889" spans="1:11">
      <c r="A3889" s="23"/>
      <c r="B3889" s="25"/>
      <c r="C3889" s="25"/>
      <c r="D3889" s="25"/>
      <c r="E3889" s="25"/>
      <c r="F3889" s="25"/>
      <c r="G3889" s="108"/>
      <c r="H3889" s="113"/>
      <c r="I3889" s="113"/>
      <c r="J3889" s="113"/>
      <c r="K3889" s="113"/>
    </row>
    <row r="3890" spans="1:11">
      <c r="A3890" s="23"/>
      <c r="B3890" s="25"/>
      <c r="C3890" s="25"/>
      <c r="D3890" s="25"/>
      <c r="E3890" s="25"/>
      <c r="F3890" s="25"/>
      <c r="G3890" s="108"/>
      <c r="H3890" s="113"/>
      <c r="I3890" s="113"/>
      <c r="J3890" s="113"/>
      <c r="K3890" s="113"/>
    </row>
    <row r="3891" spans="1:11">
      <c r="A3891" s="23"/>
      <c r="B3891" s="25"/>
      <c r="C3891" s="25"/>
      <c r="D3891" s="25"/>
      <c r="E3891" s="25"/>
      <c r="F3891" s="25"/>
      <c r="G3891" s="108"/>
      <c r="H3891" s="113"/>
      <c r="I3891" s="113"/>
      <c r="J3891" s="113"/>
      <c r="K3891" s="113"/>
    </row>
    <row r="3892" spans="1:11">
      <c r="A3892" s="23"/>
      <c r="B3892" s="25"/>
      <c r="C3892" s="25"/>
      <c r="D3892" s="25"/>
      <c r="E3892" s="25"/>
      <c r="F3892" s="25"/>
      <c r="G3892" s="108"/>
      <c r="H3892" s="113"/>
      <c r="I3892" s="113"/>
      <c r="J3892" s="113"/>
      <c r="K3892" s="113"/>
    </row>
    <row r="3893" spans="1:11">
      <c r="A3893" s="23"/>
      <c r="B3893" s="25"/>
      <c r="C3893" s="25"/>
      <c r="D3893" s="25"/>
      <c r="E3893" s="25"/>
      <c r="F3893" s="25"/>
      <c r="G3893" s="108"/>
      <c r="H3893" s="113"/>
      <c r="I3893" s="113"/>
      <c r="J3893" s="113"/>
      <c r="K3893" s="113"/>
    </row>
    <row r="3894" spans="1:11">
      <c r="A3894" s="23"/>
      <c r="B3894" s="25"/>
      <c r="C3894" s="25"/>
      <c r="D3894" s="25"/>
      <c r="E3894" s="25"/>
      <c r="F3894" s="25"/>
      <c r="G3894" s="108"/>
      <c r="H3894" s="113"/>
      <c r="I3894" s="113"/>
      <c r="J3894" s="113"/>
      <c r="K3894" s="113"/>
    </row>
    <row r="3895" spans="1:11">
      <c r="A3895" s="23"/>
      <c r="B3895" s="25"/>
      <c r="C3895" s="25"/>
      <c r="D3895" s="25"/>
      <c r="E3895" s="25"/>
      <c r="F3895" s="25"/>
      <c r="G3895" s="108"/>
      <c r="H3895" s="113"/>
      <c r="I3895" s="113"/>
      <c r="J3895" s="113"/>
      <c r="K3895" s="113"/>
    </row>
    <row r="3896" spans="1:11">
      <c r="A3896" s="23"/>
      <c r="B3896" s="25"/>
      <c r="C3896" s="25"/>
      <c r="D3896" s="25"/>
      <c r="E3896" s="25"/>
      <c r="F3896" s="25"/>
      <c r="G3896" s="108"/>
      <c r="H3896" s="113"/>
      <c r="I3896" s="113"/>
      <c r="J3896" s="113"/>
      <c r="K3896" s="113"/>
    </row>
    <row r="3897" spans="1:11">
      <c r="A3897" s="23"/>
      <c r="B3897" s="25"/>
      <c r="C3897" s="25"/>
      <c r="D3897" s="25"/>
      <c r="E3897" s="25"/>
      <c r="F3897" s="25"/>
      <c r="G3897" s="108"/>
      <c r="H3897" s="113"/>
      <c r="I3897" s="113"/>
      <c r="J3897" s="113"/>
      <c r="K3897" s="113"/>
    </row>
    <row r="3898" spans="1:11">
      <c r="A3898" s="23"/>
      <c r="B3898" s="25"/>
      <c r="C3898" s="25"/>
      <c r="D3898" s="25"/>
      <c r="E3898" s="25"/>
      <c r="F3898" s="25"/>
      <c r="G3898" s="108"/>
      <c r="H3898" s="113"/>
      <c r="I3898" s="113"/>
      <c r="J3898" s="113"/>
      <c r="K3898" s="113"/>
    </row>
    <row r="3899" spans="1:11">
      <c r="A3899" s="23"/>
      <c r="B3899" s="25"/>
      <c r="C3899" s="25"/>
      <c r="D3899" s="25"/>
      <c r="E3899" s="25"/>
      <c r="F3899" s="25"/>
      <c r="G3899" s="108"/>
      <c r="H3899" s="113"/>
      <c r="I3899" s="113"/>
      <c r="J3899" s="113"/>
      <c r="K3899" s="113"/>
    </row>
    <row r="3900" spans="1:11">
      <c r="A3900" s="23"/>
      <c r="B3900" s="25"/>
      <c r="C3900" s="25"/>
      <c r="D3900" s="25"/>
      <c r="E3900" s="25"/>
      <c r="F3900" s="25"/>
      <c r="G3900" s="108"/>
      <c r="H3900" s="113"/>
      <c r="I3900" s="113"/>
      <c r="J3900" s="113"/>
      <c r="K3900" s="113"/>
    </row>
    <row r="3901" spans="1:11">
      <c r="A3901" s="23"/>
      <c r="B3901" s="25"/>
      <c r="C3901" s="25"/>
      <c r="D3901" s="25"/>
      <c r="E3901" s="25"/>
      <c r="F3901" s="25"/>
      <c r="G3901" s="108"/>
      <c r="H3901" s="113"/>
      <c r="I3901" s="113"/>
      <c r="J3901" s="113"/>
      <c r="K3901" s="113"/>
    </row>
    <row r="3902" spans="1:11">
      <c r="A3902" s="23"/>
      <c r="B3902" s="25"/>
      <c r="C3902" s="25"/>
      <c r="D3902" s="25"/>
      <c r="E3902" s="25"/>
      <c r="F3902" s="25"/>
      <c r="G3902" s="108"/>
      <c r="H3902" s="113"/>
      <c r="I3902" s="113"/>
      <c r="J3902" s="113"/>
      <c r="K3902" s="113"/>
    </row>
    <row r="3903" spans="1:11">
      <c r="A3903" s="23"/>
      <c r="B3903" s="25"/>
      <c r="C3903" s="25"/>
      <c r="D3903" s="25"/>
      <c r="E3903" s="25"/>
      <c r="F3903" s="25"/>
      <c r="G3903" s="108"/>
      <c r="H3903" s="113"/>
      <c r="I3903" s="113"/>
      <c r="J3903" s="113"/>
      <c r="K3903" s="113"/>
    </row>
    <row r="3904" spans="1:11">
      <c r="A3904" s="23"/>
      <c r="B3904" s="25"/>
      <c r="C3904" s="25"/>
      <c r="D3904" s="25"/>
      <c r="E3904" s="25"/>
      <c r="F3904" s="25"/>
      <c r="G3904" s="108"/>
      <c r="H3904" s="113"/>
      <c r="I3904" s="113"/>
      <c r="J3904" s="113"/>
      <c r="K3904" s="113"/>
    </row>
    <row r="3905" spans="1:11">
      <c r="A3905" s="23"/>
      <c r="B3905" s="25"/>
      <c r="C3905" s="25"/>
      <c r="D3905" s="25"/>
      <c r="E3905" s="25"/>
      <c r="F3905" s="25"/>
      <c r="G3905" s="108"/>
      <c r="H3905" s="113"/>
      <c r="I3905" s="113"/>
      <c r="J3905" s="113"/>
      <c r="K3905" s="113"/>
    </row>
    <row r="3906" spans="1:11">
      <c r="A3906" s="23"/>
      <c r="B3906" s="25"/>
      <c r="C3906" s="25"/>
      <c r="D3906" s="25"/>
      <c r="E3906" s="25"/>
      <c r="F3906" s="25"/>
      <c r="G3906" s="108"/>
      <c r="H3906" s="113"/>
      <c r="I3906" s="113"/>
      <c r="J3906" s="113"/>
      <c r="K3906" s="113"/>
    </row>
    <row r="3907" spans="1:11">
      <c r="A3907" s="23"/>
      <c r="B3907" s="25"/>
      <c r="C3907" s="25"/>
      <c r="D3907" s="25"/>
      <c r="E3907" s="25"/>
      <c r="F3907" s="25"/>
      <c r="G3907" s="108"/>
      <c r="H3907" s="113"/>
      <c r="I3907" s="113"/>
      <c r="J3907" s="113"/>
      <c r="K3907" s="113"/>
    </row>
    <row r="3908" spans="1:11">
      <c r="A3908" s="23"/>
      <c r="B3908" s="25"/>
      <c r="C3908" s="25"/>
      <c r="D3908" s="25"/>
      <c r="E3908" s="25"/>
      <c r="F3908" s="25"/>
      <c r="G3908" s="108"/>
      <c r="H3908" s="113"/>
      <c r="I3908" s="113"/>
      <c r="J3908" s="113"/>
      <c r="K3908" s="113"/>
    </row>
    <row r="3909" spans="1:11">
      <c r="A3909" s="23"/>
      <c r="B3909" s="25"/>
      <c r="C3909" s="25"/>
      <c r="D3909" s="25"/>
      <c r="E3909" s="25"/>
      <c r="F3909" s="25"/>
      <c r="G3909" s="108"/>
      <c r="H3909" s="113"/>
      <c r="I3909" s="113"/>
      <c r="J3909" s="113"/>
      <c r="K3909" s="113"/>
    </row>
    <row r="3910" spans="1:11">
      <c r="A3910" s="23"/>
      <c r="B3910" s="25"/>
      <c r="C3910" s="25"/>
      <c r="D3910" s="25"/>
      <c r="E3910" s="25"/>
      <c r="F3910" s="25"/>
      <c r="G3910" s="108"/>
      <c r="H3910" s="113"/>
      <c r="I3910" s="113"/>
      <c r="J3910" s="113"/>
      <c r="K3910" s="113"/>
    </row>
    <row r="3911" spans="1:11">
      <c r="A3911" s="23"/>
      <c r="B3911" s="25"/>
      <c r="C3911" s="25"/>
      <c r="D3911" s="25"/>
      <c r="E3911" s="25"/>
      <c r="F3911" s="25"/>
      <c r="G3911" s="108"/>
      <c r="H3911" s="113"/>
      <c r="I3911" s="113"/>
      <c r="J3911" s="113"/>
      <c r="K3911" s="113"/>
    </row>
    <row r="3912" spans="1:11">
      <c r="A3912" s="23"/>
      <c r="B3912" s="25"/>
      <c r="C3912" s="25"/>
      <c r="D3912" s="25"/>
      <c r="E3912" s="25"/>
      <c r="F3912" s="25"/>
      <c r="G3912" s="108"/>
      <c r="H3912" s="113"/>
      <c r="I3912" s="113"/>
      <c r="J3912" s="113"/>
      <c r="K3912" s="113"/>
    </row>
    <row r="3913" spans="1:11">
      <c r="A3913" s="23"/>
      <c r="B3913" s="25"/>
      <c r="C3913" s="25"/>
      <c r="D3913" s="25"/>
      <c r="E3913" s="25"/>
      <c r="F3913" s="25"/>
      <c r="G3913" s="108"/>
      <c r="H3913" s="113"/>
      <c r="I3913" s="113"/>
      <c r="J3913" s="113"/>
      <c r="K3913" s="113"/>
    </row>
    <row r="3914" spans="1:11">
      <c r="A3914" s="23"/>
      <c r="B3914" s="25"/>
      <c r="C3914" s="25"/>
      <c r="D3914" s="25"/>
      <c r="E3914" s="25"/>
      <c r="F3914" s="25"/>
      <c r="G3914" s="108"/>
      <c r="H3914" s="113"/>
      <c r="I3914" s="113"/>
      <c r="J3914" s="113"/>
      <c r="K3914" s="113"/>
    </row>
    <row r="3915" spans="1:11">
      <c r="A3915" s="23"/>
      <c r="B3915" s="25"/>
      <c r="C3915" s="25"/>
      <c r="D3915" s="25"/>
      <c r="E3915" s="25"/>
      <c r="F3915" s="25"/>
      <c r="G3915" s="108"/>
      <c r="H3915" s="113"/>
      <c r="I3915" s="113"/>
      <c r="J3915" s="113"/>
      <c r="K3915" s="113"/>
    </row>
    <row r="3916" spans="1:11">
      <c r="A3916" s="23"/>
      <c r="B3916" s="25"/>
      <c r="C3916" s="25"/>
      <c r="D3916" s="25"/>
      <c r="E3916" s="25"/>
      <c r="F3916" s="25"/>
      <c r="G3916" s="108"/>
      <c r="H3916" s="113"/>
      <c r="I3916" s="113"/>
      <c r="J3916" s="113"/>
      <c r="K3916" s="113"/>
    </row>
    <row r="3917" spans="1:11">
      <c r="A3917" s="23"/>
      <c r="B3917" s="25"/>
      <c r="C3917" s="25"/>
      <c r="D3917" s="25"/>
      <c r="E3917" s="25"/>
      <c r="F3917" s="25"/>
      <c r="G3917" s="108"/>
      <c r="H3917" s="113"/>
      <c r="I3917" s="113"/>
      <c r="J3917" s="113"/>
      <c r="K3917" s="113"/>
    </row>
    <row r="3918" spans="1:11">
      <c r="A3918" s="23"/>
      <c r="B3918" s="25"/>
      <c r="C3918" s="25"/>
      <c r="D3918" s="25"/>
      <c r="E3918" s="25"/>
      <c r="F3918" s="25"/>
      <c r="G3918" s="108"/>
      <c r="H3918" s="113"/>
      <c r="I3918" s="113"/>
      <c r="J3918" s="113"/>
      <c r="K3918" s="113"/>
    </row>
    <row r="3919" spans="1:11">
      <c r="A3919" s="23"/>
      <c r="B3919" s="25"/>
      <c r="C3919" s="25"/>
      <c r="D3919" s="25"/>
      <c r="E3919" s="25"/>
      <c r="F3919" s="25"/>
      <c r="G3919" s="108"/>
      <c r="H3919" s="113"/>
      <c r="I3919" s="113"/>
      <c r="J3919" s="113"/>
      <c r="K3919" s="113"/>
    </row>
    <row r="3920" spans="1:11">
      <c r="A3920" s="23"/>
      <c r="B3920" s="25"/>
      <c r="C3920" s="25"/>
      <c r="D3920" s="25"/>
      <c r="E3920" s="25"/>
      <c r="F3920" s="25"/>
      <c r="G3920" s="108"/>
      <c r="H3920" s="113"/>
      <c r="I3920" s="113"/>
      <c r="J3920" s="113"/>
      <c r="K3920" s="113"/>
    </row>
    <row r="3921" spans="1:11">
      <c r="A3921" s="23"/>
      <c r="B3921" s="25"/>
      <c r="C3921" s="25"/>
      <c r="D3921" s="25"/>
      <c r="E3921" s="25"/>
      <c r="F3921" s="25"/>
      <c r="G3921" s="108"/>
      <c r="H3921" s="113"/>
      <c r="I3921" s="113"/>
      <c r="J3921" s="113"/>
      <c r="K3921" s="113"/>
    </row>
    <row r="3922" spans="1:11">
      <c r="A3922" s="23"/>
      <c r="B3922" s="25"/>
      <c r="C3922" s="25"/>
      <c r="D3922" s="25"/>
      <c r="E3922" s="25"/>
      <c r="F3922" s="25"/>
      <c r="G3922" s="108"/>
      <c r="H3922" s="113"/>
      <c r="I3922" s="113"/>
      <c r="J3922" s="113"/>
      <c r="K3922" s="113"/>
    </row>
    <row r="3923" spans="1:11">
      <c r="A3923" s="23"/>
      <c r="B3923" s="25"/>
      <c r="C3923" s="25"/>
      <c r="D3923" s="25"/>
      <c r="E3923" s="25"/>
      <c r="F3923" s="25"/>
      <c r="G3923" s="108"/>
      <c r="H3923" s="113"/>
      <c r="I3923" s="113"/>
      <c r="J3923" s="113"/>
      <c r="K3923" s="113"/>
    </row>
    <row r="3924" spans="1:11">
      <c r="A3924" s="23"/>
      <c r="B3924" s="25"/>
      <c r="C3924" s="25"/>
      <c r="D3924" s="25"/>
      <c r="E3924" s="25"/>
      <c r="F3924" s="25"/>
      <c r="G3924" s="108"/>
      <c r="H3924" s="113"/>
      <c r="I3924" s="113"/>
      <c r="J3924" s="113"/>
      <c r="K3924" s="113"/>
    </row>
    <row r="3925" spans="1:11">
      <c r="A3925" s="23"/>
      <c r="B3925" s="25"/>
      <c r="C3925" s="25"/>
      <c r="D3925" s="25"/>
      <c r="E3925" s="25"/>
      <c r="F3925" s="25"/>
      <c r="G3925" s="108"/>
      <c r="H3925" s="113"/>
      <c r="I3925" s="113"/>
      <c r="J3925" s="113"/>
      <c r="K3925" s="113"/>
    </row>
    <row r="3926" spans="1:11">
      <c r="A3926" s="23"/>
      <c r="B3926" s="25"/>
      <c r="C3926" s="25"/>
      <c r="D3926" s="25"/>
      <c r="E3926" s="25"/>
      <c r="F3926" s="25"/>
      <c r="G3926" s="108"/>
      <c r="H3926" s="113"/>
      <c r="I3926" s="113"/>
      <c r="J3926" s="113"/>
      <c r="K3926" s="113"/>
    </row>
    <row r="3927" spans="1:11">
      <c r="A3927" s="23"/>
      <c r="B3927" s="25"/>
      <c r="C3927" s="25"/>
      <c r="D3927" s="25"/>
      <c r="E3927" s="25"/>
      <c r="F3927" s="25"/>
      <c r="G3927" s="108"/>
      <c r="H3927" s="113"/>
      <c r="I3927" s="113"/>
      <c r="J3927" s="113"/>
      <c r="K3927" s="113"/>
    </row>
    <row r="3928" spans="1:11">
      <c r="A3928" s="23"/>
      <c r="B3928" s="25"/>
      <c r="C3928" s="25"/>
      <c r="D3928" s="25"/>
      <c r="E3928" s="25"/>
      <c r="F3928" s="25"/>
      <c r="G3928" s="108"/>
      <c r="H3928" s="113"/>
      <c r="I3928" s="113"/>
      <c r="J3928" s="113"/>
      <c r="K3928" s="113"/>
    </row>
    <row r="3929" spans="1:11">
      <c r="A3929" s="23"/>
      <c r="B3929" s="25"/>
      <c r="C3929" s="25"/>
      <c r="D3929" s="25"/>
      <c r="E3929" s="25"/>
      <c r="F3929" s="25"/>
      <c r="G3929" s="108"/>
      <c r="H3929" s="113"/>
      <c r="I3929" s="113"/>
      <c r="J3929" s="113"/>
      <c r="K3929" s="113"/>
    </row>
    <row r="3930" spans="1:11">
      <c r="A3930" s="23"/>
      <c r="B3930" s="25"/>
      <c r="C3930" s="25"/>
      <c r="D3930" s="25"/>
      <c r="E3930" s="25"/>
      <c r="F3930" s="25"/>
      <c r="G3930" s="108"/>
      <c r="H3930" s="113"/>
      <c r="I3930" s="113"/>
      <c r="J3930" s="113"/>
      <c r="K3930" s="113"/>
    </row>
    <row r="3931" spans="1:11">
      <c r="A3931" s="23"/>
      <c r="B3931" s="25"/>
      <c r="C3931" s="25"/>
      <c r="D3931" s="25"/>
      <c r="E3931" s="25"/>
      <c r="F3931" s="25"/>
      <c r="G3931" s="108"/>
      <c r="H3931" s="113"/>
      <c r="I3931" s="113"/>
      <c r="J3931" s="113"/>
      <c r="K3931" s="113"/>
    </row>
    <row r="3932" spans="1:11">
      <c r="A3932" s="23"/>
      <c r="B3932" s="25"/>
      <c r="C3932" s="25"/>
      <c r="D3932" s="25"/>
      <c r="E3932" s="25"/>
      <c r="F3932" s="25"/>
      <c r="G3932" s="108"/>
      <c r="H3932" s="113"/>
      <c r="I3932" s="113"/>
      <c r="J3932" s="113"/>
      <c r="K3932" s="113"/>
    </row>
    <row r="3933" spans="1:11">
      <c r="A3933" s="23"/>
      <c r="B3933" s="25"/>
      <c r="C3933" s="25"/>
      <c r="D3933" s="25"/>
      <c r="E3933" s="25"/>
      <c r="F3933" s="25"/>
      <c r="G3933" s="108"/>
      <c r="H3933" s="113"/>
      <c r="I3933" s="113"/>
      <c r="J3933" s="113"/>
      <c r="K3933" s="113"/>
    </row>
    <row r="3934" spans="1:11">
      <c r="A3934" s="23"/>
      <c r="B3934" s="25"/>
      <c r="C3934" s="25"/>
      <c r="D3934" s="25"/>
      <c r="E3934" s="25"/>
      <c r="F3934" s="25"/>
      <c r="G3934" s="108"/>
      <c r="H3934" s="113"/>
      <c r="I3934" s="113"/>
      <c r="J3934" s="113"/>
      <c r="K3934" s="113"/>
    </row>
    <row r="3935" spans="1:11">
      <c r="A3935" s="23"/>
      <c r="B3935" s="25"/>
      <c r="C3935" s="25"/>
      <c r="D3935" s="25"/>
      <c r="E3935" s="25"/>
      <c r="F3935" s="25"/>
      <c r="G3935" s="108"/>
      <c r="H3935" s="113"/>
      <c r="I3935" s="113"/>
      <c r="J3935" s="113"/>
      <c r="K3935" s="113"/>
    </row>
    <row r="3936" spans="1:11">
      <c r="A3936" s="23"/>
      <c r="B3936" s="25"/>
      <c r="C3936" s="25"/>
      <c r="D3936" s="25"/>
      <c r="E3936" s="25"/>
      <c r="F3936" s="25"/>
      <c r="G3936" s="108"/>
      <c r="H3936" s="113"/>
      <c r="I3936" s="113"/>
      <c r="J3936" s="113"/>
      <c r="K3936" s="113"/>
    </row>
    <row r="3937" spans="1:11">
      <c r="A3937" s="23"/>
      <c r="B3937" s="25"/>
      <c r="C3937" s="25"/>
      <c r="D3937" s="25"/>
      <c r="E3937" s="25"/>
      <c r="F3937" s="25"/>
      <c r="G3937" s="108"/>
      <c r="H3937" s="113"/>
      <c r="I3937" s="113"/>
      <c r="J3937" s="113"/>
      <c r="K3937" s="113"/>
    </row>
    <row r="3938" spans="1:11">
      <c r="A3938" s="23"/>
      <c r="B3938" s="25"/>
      <c r="C3938" s="25"/>
      <c r="D3938" s="25"/>
      <c r="E3938" s="25"/>
      <c r="F3938" s="25"/>
      <c r="G3938" s="108"/>
      <c r="H3938" s="113"/>
      <c r="I3938" s="113"/>
      <c r="J3938" s="113"/>
      <c r="K3938" s="113"/>
    </row>
    <row r="3939" spans="1:11">
      <c r="A3939" s="23"/>
      <c r="B3939" s="25"/>
      <c r="C3939" s="25"/>
      <c r="D3939" s="25"/>
      <c r="E3939" s="25"/>
      <c r="F3939" s="25"/>
      <c r="G3939" s="108"/>
      <c r="H3939" s="113"/>
      <c r="I3939" s="113"/>
      <c r="J3939" s="113"/>
      <c r="K3939" s="113"/>
    </row>
    <row r="3940" spans="1:11">
      <c r="A3940" s="23"/>
      <c r="B3940" s="25"/>
      <c r="C3940" s="25"/>
      <c r="D3940" s="25"/>
      <c r="E3940" s="25"/>
      <c r="F3940" s="25"/>
      <c r="G3940" s="108"/>
      <c r="H3940" s="113"/>
      <c r="I3940" s="113"/>
      <c r="J3940" s="113"/>
      <c r="K3940" s="113"/>
    </row>
    <row r="3941" spans="1:11">
      <c r="A3941" s="23"/>
      <c r="B3941" s="25"/>
      <c r="C3941" s="25"/>
      <c r="D3941" s="25"/>
      <c r="E3941" s="25"/>
      <c r="F3941" s="25"/>
      <c r="G3941" s="108"/>
      <c r="H3941" s="113"/>
      <c r="I3941" s="113"/>
      <c r="J3941" s="113"/>
      <c r="K3941" s="113"/>
    </row>
    <row r="3942" spans="1:11">
      <c r="A3942" s="23"/>
      <c r="B3942" s="25"/>
      <c r="C3942" s="25"/>
      <c r="D3942" s="25"/>
      <c r="E3942" s="25"/>
      <c r="F3942" s="25"/>
      <c r="G3942" s="108"/>
      <c r="H3942" s="113"/>
      <c r="I3942" s="113"/>
      <c r="J3942" s="113"/>
      <c r="K3942" s="113"/>
    </row>
    <row r="3943" spans="1:11">
      <c r="A3943" s="23"/>
      <c r="B3943" s="25"/>
      <c r="C3943" s="25"/>
      <c r="D3943" s="25"/>
      <c r="E3943" s="25"/>
      <c r="F3943" s="25"/>
      <c r="G3943" s="108"/>
      <c r="H3943" s="113"/>
      <c r="I3943" s="113"/>
      <c r="J3943" s="113"/>
      <c r="K3943" s="113"/>
    </row>
    <row r="3944" spans="1:11">
      <c r="A3944" s="23"/>
      <c r="B3944" s="25"/>
      <c r="C3944" s="25"/>
      <c r="D3944" s="25"/>
      <c r="E3944" s="25"/>
      <c r="F3944" s="25"/>
      <c r="G3944" s="108"/>
      <c r="H3944" s="113"/>
      <c r="I3944" s="113"/>
      <c r="J3944" s="113"/>
      <c r="K3944" s="113"/>
    </row>
    <row r="3945" spans="1:11">
      <c r="A3945" s="23"/>
      <c r="B3945" s="25"/>
      <c r="C3945" s="25"/>
      <c r="D3945" s="25"/>
      <c r="E3945" s="25"/>
      <c r="F3945" s="25"/>
      <c r="G3945" s="108"/>
      <c r="H3945" s="113"/>
      <c r="I3945" s="113"/>
      <c r="J3945" s="113"/>
      <c r="K3945" s="113"/>
    </row>
    <row r="3946" spans="1:11">
      <c r="A3946" s="23"/>
      <c r="B3946" s="25"/>
      <c r="C3946" s="25"/>
      <c r="D3946" s="25"/>
      <c r="E3946" s="25"/>
      <c r="F3946" s="25"/>
      <c r="G3946" s="108"/>
      <c r="H3946" s="113"/>
      <c r="I3946" s="113"/>
      <c r="J3946" s="113"/>
      <c r="K3946" s="113"/>
    </row>
    <row r="3947" spans="1:11">
      <c r="A3947" s="23"/>
      <c r="B3947" s="25"/>
      <c r="C3947" s="25"/>
      <c r="D3947" s="25"/>
      <c r="E3947" s="25"/>
      <c r="F3947" s="25"/>
      <c r="G3947" s="108"/>
      <c r="H3947" s="113"/>
      <c r="I3947" s="113"/>
      <c r="J3947" s="113"/>
      <c r="K3947" s="113"/>
    </row>
    <row r="3948" spans="1:11">
      <c r="A3948" s="23"/>
      <c r="B3948" s="25"/>
      <c r="C3948" s="25"/>
      <c r="D3948" s="25"/>
      <c r="E3948" s="25"/>
      <c r="F3948" s="25"/>
      <c r="G3948" s="108"/>
      <c r="H3948" s="113"/>
      <c r="I3948" s="113"/>
      <c r="J3948" s="113"/>
      <c r="K3948" s="113"/>
    </row>
    <row r="3949" spans="1:11">
      <c r="A3949" s="23"/>
      <c r="B3949" s="25"/>
      <c r="C3949" s="25"/>
      <c r="D3949" s="25"/>
      <c r="E3949" s="25"/>
      <c r="F3949" s="25"/>
      <c r="G3949" s="108"/>
      <c r="H3949" s="113"/>
      <c r="I3949" s="113"/>
      <c r="J3949" s="113"/>
      <c r="K3949" s="113"/>
    </row>
    <row r="3950" spans="1:11">
      <c r="A3950" s="23"/>
      <c r="B3950" s="25"/>
      <c r="C3950" s="25"/>
      <c r="D3950" s="25"/>
      <c r="E3950" s="25"/>
      <c r="F3950" s="25"/>
      <c r="G3950" s="108"/>
      <c r="H3950" s="113"/>
      <c r="I3950" s="113"/>
      <c r="J3950" s="113"/>
      <c r="K3950" s="113"/>
    </row>
    <row r="3951" spans="1:11">
      <c r="A3951" s="23"/>
      <c r="B3951" s="25"/>
      <c r="C3951" s="25"/>
      <c r="D3951" s="25"/>
      <c r="E3951" s="25"/>
      <c r="F3951" s="25"/>
      <c r="G3951" s="108"/>
      <c r="H3951" s="113"/>
      <c r="I3951" s="113"/>
      <c r="J3951" s="113"/>
      <c r="K3951" s="113"/>
    </row>
    <row r="3952" spans="1:11">
      <c r="A3952" s="23"/>
      <c r="B3952" s="25"/>
      <c r="C3952" s="25"/>
      <c r="D3952" s="25"/>
      <c r="E3952" s="25"/>
      <c r="F3952" s="25"/>
      <c r="G3952" s="108"/>
      <c r="H3952" s="113"/>
      <c r="I3952" s="113"/>
      <c r="J3952" s="113"/>
      <c r="K3952" s="113"/>
    </row>
    <row r="3953" spans="1:11">
      <c r="A3953" s="23"/>
      <c r="B3953" s="25"/>
      <c r="C3953" s="25"/>
      <c r="D3953" s="25"/>
      <c r="E3953" s="25"/>
      <c r="F3953" s="25"/>
      <c r="G3953" s="108"/>
      <c r="H3953" s="113"/>
      <c r="I3953" s="113"/>
      <c r="J3953" s="113"/>
      <c r="K3953" s="113"/>
    </row>
    <row r="3954" spans="1:11">
      <c r="A3954" s="23"/>
      <c r="B3954" s="25"/>
      <c r="C3954" s="25"/>
      <c r="D3954" s="25"/>
      <c r="E3954" s="25"/>
      <c r="F3954" s="25"/>
      <c r="G3954" s="108"/>
      <c r="H3954" s="113"/>
      <c r="I3954" s="113"/>
      <c r="J3954" s="113"/>
      <c r="K3954" s="113"/>
    </row>
    <row r="3955" spans="1:11">
      <c r="A3955" s="23"/>
      <c r="B3955" s="25"/>
      <c r="C3955" s="25"/>
      <c r="D3955" s="25"/>
      <c r="E3955" s="25"/>
      <c r="F3955" s="25"/>
      <c r="G3955" s="108"/>
      <c r="H3955" s="113"/>
      <c r="I3955" s="113"/>
      <c r="J3955" s="113"/>
      <c r="K3955" s="113"/>
    </row>
    <row r="3956" spans="1:11">
      <c r="A3956" s="23"/>
      <c r="B3956" s="25"/>
      <c r="C3956" s="25"/>
      <c r="D3956" s="25"/>
      <c r="E3956" s="25"/>
      <c r="F3956" s="25"/>
      <c r="G3956" s="108"/>
      <c r="H3956" s="113"/>
      <c r="I3956" s="113"/>
      <c r="J3956" s="113"/>
      <c r="K3956" s="113"/>
    </row>
    <row r="3957" spans="1:11">
      <c r="A3957" s="23"/>
      <c r="B3957" s="25"/>
      <c r="C3957" s="25"/>
      <c r="D3957" s="25"/>
      <c r="E3957" s="25"/>
      <c r="F3957" s="25"/>
      <c r="G3957" s="108"/>
      <c r="H3957" s="113"/>
      <c r="I3957" s="113"/>
      <c r="J3957" s="113"/>
      <c r="K3957" s="113"/>
    </row>
    <row r="3958" spans="1:11">
      <c r="A3958" s="23"/>
      <c r="B3958" s="25"/>
      <c r="C3958" s="25"/>
      <c r="D3958" s="25"/>
      <c r="E3958" s="25"/>
      <c r="F3958" s="25"/>
      <c r="G3958" s="108"/>
      <c r="H3958" s="113"/>
      <c r="I3958" s="113"/>
      <c r="J3958" s="113"/>
      <c r="K3958" s="113"/>
    </row>
    <row r="3959" spans="1:11">
      <c r="A3959" s="23"/>
      <c r="B3959" s="25"/>
      <c r="C3959" s="25"/>
      <c r="D3959" s="25"/>
      <c r="E3959" s="25"/>
      <c r="F3959" s="25"/>
      <c r="G3959" s="108"/>
      <c r="H3959" s="113"/>
      <c r="I3959" s="113"/>
      <c r="J3959" s="113"/>
      <c r="K3959" s="113"/>
    </row>
    <row r="3960" spans="1:11">
      <c r="A3960" s="23"/>
      <c r="B3960" s="25"/>
      <c r="C3960" s="25"/>
      <c r="D3960" s="25"/>
      <c r="E3960" s="25"/>
      <c r="F3960" s="25"/>
      <c r="G3960" s="108"/>
      <c r="H3960" s="113"/>
      <c r="I3960" s="113"/>
      <c r="J3960" s="113"/>
      <c r="K3960" s="113"/>
    </row>
    <row r="3961" spans="1:11">
      <c r="A3961" s="23"/>
      <c r="B3961" s="25"/>
      <c r="C3961" s="25"/>
      <c r="D3961" s="25"/>
      <c r="E3961" s="25"/>
      <c r="F3961" s="25"/>
      <c r="G3961" s="108"/>
      <c r="H3961" s="113"/>
      <c r="I3961" s="113"/>
      <c r="J3961" s="113"/>
      <c r="K3961" s="113"/>
    </row>
    <row r="3962" spans="1:11">
      <c r="A3962" s="23"/>
      <c r="B3962" s="25"/>
      <c r="C3962" s="25"/>
      <c r="D3962" s="25"/>
      <c r="E3962" s="25"/>
      <c r="F3962" s="25"/>
      <c r="G3962" s="108"/>
      <c r="H3962" s="113"/>
      <c r="I3962" s="113"/>
      <c r="J3962" s="113"/>
      <c r="K3962" s="113"/>
    </row>
    <row r="3963" spans="1:11">
      <c r="A3963" s="23"/>
      <c r="B3963" s="25"/>
      <c r="C3963" s="25"/>
      <c r="D3963" s="25"/>
      <c r="E3963" s="25"/>
      <c r="F3963" s="25"/>
      <c r="G3963" s="108"/>
      <c r="H3963" s="113"/>
      <c r="I3963" s="113"/>
      <c r="J3963" s="113"/>
      <c r="K3963" s="113"/>
    </row>
    <row r="3964" spans="1:11">
      <c r="A3964" s="23"/>
      <c r="B3964" s="25"/>
      <c r="C3964" s="25"/>
      <c r="D3964" s="25"/>
      <c r="E3964" s="25"/>
      <c r="F3964" s="25"/>
      <c r="G3964" s="108"/>
      <c r="H3964" s="113"/>
      <c r="I3964" s="113"/>
      <c r="J3964" s="113"/>
      <c r="K3964" s="113"/>
    </row>
    <row r="3965" spans="1:11">
      <c r="A3965" s="23"/>
      <c r="B3965" s="25"/>
      <c r="C3965" s="25"/>
      <c r="D3965" s="25"/>
      <c r="E3965" s="25"/>
      <c r="F3965" s="25"/>
      <c r="G3965" s="108"/>
      <c r="H3965" s="113"/>
      <c r="I3965" s="113"/>
      <c r="J3965" s="113"/>
      <c r="K3965" s="113"/>
    </row>
    <row r="3966" spans="1:11">
      <c r="A3966" s="23"/>
      <c r="B3966" s="25"/>
      <c r="C3966" s="25"/>
      <c r="D3966" s="25"/>
      <c r="E3966" s="25"/>
      <c r="F3966" s="25"/>
      <c r="G3966" s="108"/>
      <c r="H3966" s="113"/>
      <c r="I3966" s="113"/>
      <c r="J3966" s="113"/>
      <c r="K3966" s="113"/>
    </row>
    <row r="3967" spans="1:11">
      <c r="A3967" s="23"/>
      <c r="B3967" s="25"/>
      <c r="C3967" s="25"/>
      <c r="D3967" s="25"/>
      <c r="E3967" s="25"/>
      <c r="F3967" s="25"/>
      <c r="G3967" s="108"/>
      <c r="H3967" s="113"/>
      <c r="I3967" s="113"/>
      <c r="J3967" s="113"/>
      <c r="K3967" s="113"/>
    </row>
    <row r="3968" spans="1:11">
      <c r="A3968" s="23"/>
      <c r="B3968" s="25"/>
      <c r="C3968" s="25"/>
      <c r="D3968" s="25"/>
      <c r="E3968" s="25"/>
      <c r="F3968" s="25"/>
      <c r="G3968" s="108"/>
      <c r="H3968" s="113"/>
      <c r="I3968" s="113"/>
      <c r="J3968" s="113"/>
      <c r="K3968" s="113"/>
    </row>
    <row r="3969" spans="1:11">
      <c r="A3969" s="23"/>
      <c r="B3969" s="25"/>
      <c r="C3969" s="25"/>
      <c r="D3969" s="25"/>
      <c r="E3969" s="25"/>
      <c r="F3969" s="25"/>
      <c r="G3969" s="108"/>
      <c r="H3969" s="113"/>
      <c r="I3969" s="113"/>
      <c r="J3969" s="113"/>
      <c r="K3969" s="113"/>
    </row>
    <row r="3970" spans="1:11">
      <c r="A3970" s="23"/>
      <c r="B3970" s="25"/>
      <c r="C3970" s="25"/>
      <c r="D3970" s="25"/>
      <c r="E3970" s="25"/>
      <c r="F3970" s="25"/>
      <c r="G3970" s="108"/>
      <c r="H3970" s="113"/>
      <c r="I3970" s="113"/>
      <c r="J3970" s="113"/>
      <c r="K3970" s="113"/>
    </row>
    <row r="3971" spans="1:11">
      <c r="A3971" s="23"/>
      <c r="B3971" s="25"/>
      <c r="C3971" s="25"/>
      <c r="D3971" s="25"/>
      <c r="E3971" s="25"/>
      <c r="F3971" s="25"/>
      <c r="G3971" s="108"/>
      <c r="H3971" s="113"/>
      <c r="I3971" s="113"/>
      <c r="J3971" s="113"/>
      <c r="K3971" s="113"/>
    </row>
    <row r="3972" spans="1:11">
      <c r="A3972" s="23"/>
      <c r="B3972" s="25"/>
      <c r="C3972" s="25"/>
      <c r="D3972" s="25"/>
      <c r="E3972" s="25"/>
      <c r="F3972" s="25"/>
      <c r="G3972" s="108"/>
      <c r="H3972" s="113"/>
      <c r="I3972" s="113"/>
      <c r="J3972" s="113"/>
      <c r="K3972" s="113"/>
    </row>
    <row r="3973" spans="1:11">
      <c r="A3973" s="23"/>
      <c r="B3973" s="25"/>
      <c r="C3973" s="25"/>
      <c r="D3973" s="25"/>
      <c r="E3973" s="25"/>
      <c r="F3973" s="25"/>
      <c r="G3973" s="108"/>
      <c r="H3973" s="113"/>
      <c r="I3973" s="113"/>
      <c r="J3973" s="113"/>
      <c r="K3973" s="113"/>
    </row>
    <row r="3974" spans="1:11">
      <c r="A3974" s="23"/>
      <c r="B3974" s="25"/>
      <c r="C3974" s="25"/>
      <c r="D3974" s="25"/>
      <c r="E3974" s="25"/>
      <c r="F3974" s="25"/>
      <c r="G3974" s="108"/>
      <c r="H3974" s="113"/>
      <c r="I3974" s="113"/>
      <c r="J3974" s="113"/>
      <c r="K3974" s="113"/>
    </row>
    <row r="3975" spans="1:11">
      <c r="A3975" s="23"/>
      <c r="B3975" s="25"/>
      <c r="C3975" s="25"/>
      <c r="D3975" s="25"/>
      <c r="E3975" s="25"/>
      <c r="F3975" s="25"/>
      <c r="G3975" s="108"/>
      <c r="H3975" s="113"/>
      <c r="I3975" s="113"/>
      <c r="J3975" s="113"/>
      <c r="K3975" s="113"/>
    </row>
    <row r="3976" spans="1:11">
      <c r="A3976" s="23"/>
      <c r="B3976" s="25"/>
      <c r="C3976" s="25"/>
      <c r="D3976" s="25"/>
      <c r="E3976" s="25"/>
      <c r="F3976" s="25"/>
      <c r="G3976" s="108"/>
      <c r="H3976" s="113"/>
      <c r="I3976" s="113"/>
      <c r="J3976" s="113"/>
      <c r="K3976" s="113"/>
    </row>
    <row r="3977" spans="1:11">
      <c r="A3977" s="23"/>
      <c r="B3977" s="25"/>
      <c r="C3977" s="25"/>
      <c r="D3977" s="25"/>
      <c r="E3977" s="25"/>
      <c r="F3977" s="25"/>
      <c r="G3977" s="108"/>
      <c r="H3977" s="113"/>
      <c r="I3977" s="113"/>
      <c r="J3977" s="113"/>
      <c r="K3977" s="113"/>
    </row>
    <row r="3978" spans="1:11">
      <c r="A3978" s="23"/>
      <c r="B3978" s="25"/>
      <c r="C3978" s="25"/>
      <c r="D3978" s="25"/>
      <c r="E3978" s="25"/>
      <c r="F3978" s="25"/>
      <c r="G3978" s="108"/>
      <c r="H3978" s="113"/>
      <c r="I3978" s="113"/>
      <c r="J3978" s="113"/>
      <c r="K3978" s="113"/>
    </row>
    <row r="3979" spans="1:11">
      <c r="A3979" s="23"/>
      <c r="B3979" s="25"/>
      <c r="C3979" s="25"/>
      <c r="D3979" s="25"/>
      <c r="E3979" s="25"/>
      <c r="F3979" s="25"/>
      <c r="G3979" s="108"/>
      <c r="H3979" s="113"/>
      <c r="I3979" s="113"/>
      <c r="J3979" s="113"/>
      <c r="K3979" s="113"/>
    </row>
    <row r="3980" spans="1:11">
      <c r="A3980" s="23"/>
      <c r="B3980" s="25"/>
      <c r="C3980" s="25"/>
      <c r="D3980" s="25"/>
      <c r="E3980" s="25"/>
      <c r="F3980" s="25"/>
      <c r="G3980" s="108"/>
      <c r="H3980" s="113"/>
      <c r="I3980" s="113"/>
      <c r="J3980" s="113"/>
      <c r="K3980" s="113"/>
    </row>
    <row r="3981" spans="1:11">
      <c r="A3981" s="23"/>
      <c r="B3981" s="25"/>
      <c r="C3981" s="25"/>
      <c r="D3981" s="25"/>
      <c r="E3981" s="25"/>
      <c r="F3981" s="25"/>
      <c r="G3981" s="108"/>
      <c r="H3981" s="113"/>
      <c r="I3981" s="113"/>
      <c r="J3981" s="113"/>
      <c r="K3981" s="113"/>
    </row>
    <row r="3982" spans="1:11">
      <c r="A3982" s="23"/>
      <c r="B3982" s="25"/>
      <c r="C3982" s="25"/>
      <c r="D3982" s="25"/>
      <c r="E3982" s="25"/>
      <c r="F3982" s="25"/>
      <c r="G3982" s="108"/>
      <c r="H3982" s="113"/>
      <c r="I3982" s="113"/>
      <c r="J3982" s="113"/>
      <c r="K3982" s="113"/>
    </row>
    <row r="3983" spans="1:11">
      <c r="A3983" s="23"/>
      <c r="B3983" s="25"/>
      <c r="C3983" s="25"/>
      <c r="D3983" s="25"/>
      <c r="E3983" s="25"/>
      <c r="F3983" s="25"/>
      <c r="G3983" s="108"/>
      <c r="H3983" s="113"/>
      <c r="I3983" s="113"/>
      <c r="J3983" s="113"/>
      <c r="K3983" s="113"/>
    </row>
    <row r="3984" spans="1:11">
      <c r="A3984" s="23"/>
      <c r="B3984" s="25"/>
      <c r="C3984" s="25"/>
      <c r="D3984" s="25"/>
      <c r="E3984" s="25"/>
      <c r="F3984" s="25"/>
      <c r="G3984" s="108"/>
      <c r="H3984" s="113"/>
      <c r="I3984" s="113"/>
      <c r="J3984" s="113"/>
      <c r="K3984" s="113"/>
    </row>
    <row r="3985" spans="1:11">
      <c r="A3985" s="23"/>
      <c r="B3985" s="25"/>
      <c r="C3985" s="25"/>
      <c r="D3985" s="25"/>
      <c r="E3985" s="25"/>
      <c r="F3985" s="25"/>
      <c r="G3985" s="108"/>
      <c r="H3985" s="113"/>
      <c r="I3985" s="113"/>
      <c r="J3985" s="113"/>
      <c r="K3985" s="113"/>
    </row>
    <row r="3986" spans="1:11">
      <c r="A3986" s="23"/>
      <c r="B3986" s="25"/>
      <c r="C3986" s="25"/>
      <c r="D3986" s="25"/>
      <c r="E3986" s="25"/>
      <c r="F3986" s="25"/>
      <c r="G3986" s="108"/>
      <c r="H3986" s="113"/>
      <c r="I3986" s="113"/>
      <c r="J3986" s="113"/>
      <c r="K3986" s="113"/>
    </row>
    <row r="3987" spans="1:11">
      <c r="A3987" s="23"/>
      <c r="B3987" s="25"/>
      <c r="C3987" s="25"/>
      <c r="D3987" s="25"/>
      <c r="E3987" s="25"/>
      <c r="F3987" s="25"/>
      <c r="G3987" s="108"/>
      <c r="H3987" s="113"/>
      <c r="I3987" s="113"/>
      <c r="J3987" s="113"/>
      <c r="K3987" s="113"/>
    </row>
    <row r="3988" spans="1:11">
      <c r="A3988" s="23"/>
      <c r="B3988" s="25"/>
      <c r="C3988" s="25"/>
      <c r="D3988" s="25"/>
      <c r="E3988" s="25"/>
      <c r="F3988" s="25"/>
      <c r="G3988" s="108"/>
      <c r="H3988" s="113"/>
      <c r="I3988" s="113"/>
      <c r="J3988" s="113"/>
      <c r="K3988" s="113"/>
    </row>
    <row r="3989" spans="1:11">
      <c r="A3989" s="23"/>
      <c r="B3989" s="25"/>
      <c r="C3989" s="25"/>
      <c r="D3989" s="25"/>
      <c r="E3989" s="25"/>
      <c r="F3989" s="25"/>
      <c r="G3989" s="108"/>
      <c r="H3989" s="113"/>
      <c r="I3989" s="113"/>
      <c r="J3989" s="113"/>
      <c r="K3989" s="113"/>
    </row>
    <row r="3990" spans="1:11">
      <c r="A3990" s="23"/>
      <c r="B3990" s="25"/>
      <c r="C3990" s="25"/>
      <c r="D3990" s="25"/>
      <c r="E3990" s="25"/>
      <c r="F3990" s="25"/>
      <c r="G3990" s="108"/>
      <c r="H3990" s="113"/>
      <c r="I3990" s="113"/>
      <c r="J3990" s="113"/>
      <c r="K3990" s="113"/>
    </row>
    <row r="3991" spans="1:11">
      <c r="A3991" s="23"/>
      <c r="B3991" s="25"/>
      <c r="C3991" s="25"/>
      <c r="D3991" s="25"/>
      <c r="E3991" s="25"/>
      <c r="F3991" s="25"/>
      <c r="G3991" s="108"/>
      <c r="H3991" s="113"/>
      <c r="I3991" s="113"/>
      <c r="J3991" s="113"/>
      <c r="K3991" s="113"/>
    </row>
    <row r="3992" spans="1:11">
      <c r="A3992" s="23"/>
      <c r="B3992" s="25"/>
      <c r="C3992" s="25"/>
      <c r="D3992" s="25"/>
      <c r="E3992" s="25"/>
      <c r="F3992" s="25"/>
      <c r="G3992" s="108"/>
      <c r="H3992" s="113"/>
      <c r="I3992" s="113"/>
      <c r="J3992" s="113"/>
      <c r="K3992" s="113"/>
    </row>
    <row r="3993" spans="1:11">
      <c r="A3993" s="23"/>
      <c r="B3993" s="25"/>
      <c r="C3993" s="25"/>
      <c r="D3993" s="25"/>
      <c r="E3993" s="25"/>
      <c r="F3993" s="25"/>
      <c r="G3993" s="108"/>
      <c r="H3993" s="113"/>
      <c r="I3993" s="113"/>
      <c r="J3993" s="113"/>
      <c r="K3993" s="113"/>
    </row>
    <row r="3994" spans="1:11">
      <c r="A3994" s="23"/>
      <c r="B3994" s="25"/>
      <c r="C3994" s="25"/>
      <c r="D3994" s="25"/>
      <c r="E3994" s="25"/>
      <c r="F3994" s="25"/>
      <c r="G3994" s="108"/>
      <c r="H3994" s="113"/>
      <c r="I3994" s="113"/>
      <c r="J3994" s="113"/>
      <c r="K3994" s="113"/>
    </row>
    <row r="3995" spans="1:11">
      <c r="A3995" s="23"/>
      <c r="B3995" s="25"/>
      <c r="C3995" s="25"/>
      <c r="D3995" s="25"/>
      <c r="E3995" s="25"/>
      <c r="F3995" s="25"/>
      <c r="G3995" s="108"/>
      <c r="H3995" s="113"/>
      <c r="I3995" s="113"/>
      <c r="J3995" s="113"/>
      <c r="K3995" s="113"/>
    </row>
    <row r="3996" spans="1:11">
      <c r="A3996" s="23"/>
      <c r="B3996" s="25"/>
      <c r="C3996" s="25"/>
      <c r="D3996" s="25"/>
      <c r="E3996" s="25"/>
      <c r="F3996" s="25"/>
      <c r="G3996" s="108"/>
      <c r="H3996" s="113"/>
      <c r="I3996" s="113"/>
      <c r="J3996" s="113"/>
      <c r="K3996" s="113"/>
    </row>
    <row r="3997" spans="1:11">
      <c r="A3997" s="23"/>
      <c r="B3997" s="25"/>
      <c r="C3997" s="25"/>
      <c r="D3997" s="25"/>
      <c r="E3997" s="25"/>
      <c r="F3997" s="25"/>
      <c r="G3997" s="108"/>
      <c r="H3997" s="113"/>
      <c r="I3997" s="113"/>
      <c r="J3997" s="113"/>
      <c r="K3997" s="113"/>
    </row>
    <row r="3998" spans="1:11">
      <c r="A3998" s="23"/>
      <c r="B3998" s="25"/>
      <c r="C3998" s="25"/>
      <c r="D3998" s="25"/>
      <c r="E3998" s="25"/>
      <c r="F3998" s="25"/>
      <c r="G3998" s="108"/>
      <c r="H3998" s="113"/>
      <c r="I3998" s="113"/>
      <c r="J3998" s="113"/>
      <c r="K3998" s="113"/>
    </row>
    <row r="3999" spans="1:11">
      <c r="A3999" s="23"/>
      <c r="B3999" s="25"/>
      <c r="C3999" s="25"/>
      <c r="D3999" s="25"/>
      <c r="E3999" s="25"/>
      <c r="F3999" s="25"/>
      <c r="G3999" s="108"/>
      <c r="H3999" s="113"/>
      <c r="I3999" s="113"/>
      <c r="J3999" s="113"/>
      <c r="K3999" s="113"/>
    </row>
    <row r="4000" spans="1:11">
      <c r="A4000" s="23"/>
      <c r="B4000" s="25"/>
      <c r="C4000" s="25"/>
      <c r="D4000" s="25"/>
      <c r="E4000" s="25"/>
      <c r="F4000" s="25"/>
      <c r="G4000" s="108"/>
      <c r="H4000" s="113"/>
      <c r="I4000" s="113"/>
      <c r="J4000" s="113"/>
      <c r="K4000" s="113"/>
    </row>
    <row r="4001" spans="1:11">
      <c r="A4001" s="23"/>
      <c r="B4001" s="25"/>
      <c r="C4001" s="25"/>
      <c r="D4001" s="25"/>
      <c r="E4001" s="25"/>
      <c r="F4001" s="25"/>
      <c r="G4001" s="108"/>
      <c r="H4001" s="113"/>
      <c r="I4001" s="113"/>
      <c r="J4001" s="113"/>
      <c r="K4001" s="113"/>
    </row>
    <row r="4002" spans="1:11">
      <c r="A4002" s="23"/>
      <c r="B4002" s="25"/>
      <c r="C4002" s="25"/>
      <c r="D4002" s="25"/>
      <c r="E4002" s="25"/>
      <c r="F4002" s="25"/>
      <c r="G4002" s="108"/>
      <c r="H4002" s="113"/>
      <c r="I4002" s="113"/>
      <c r="J4002" s="113"/>
      <c r="K4002" s="113"/>
    </row>
    <row r="4003" spans="1:11">
      <c r="A4003" s="23"/>
      <c r="B4003" s="25"/>
      <c r="C4003" s="25"/>
      <c r="D4003" s="25"/>
      <c r="E4003" s="25"/>
      <c r="F4003" s="25"/>
      <c r="G4003" s="108"/>
      <c r="H4003" s="113"/>
      <c r="I4003" s="113"/>
      <c r="J4003" s="113"/>
      <c r="K4003" s="113"/>
    </row>
    <row r="4004" spans="1:11">
      <c r="A4004" s="23"/>
      <c r="B4004" s="25"/>
      <c r="C4004" s="25"/>
      <c r="D4004" s="25"/>
      <c r="E4004" s="25"/>
      <c r="F4004" s="25"/>
      <c r="G4004" s="108"/>
      <c r="H4004" s="113"/>
      <c r="I4004" s="113"/>
      <c r="J4004" s="113"/>
      <c r="K4004" s="113"/>
    </row>
    <row r="4005" spans="1:11">
      <c r="A4005" s="23"/>
      <c r="B4005" s="25"/>
      <c r="C4005" s="25"/>
      <c r="D4005" s="25"/>
      <c r="E4005" s="25"/>
      <c r="F4005" s="25"/>
      <c r="G4005" s="108"/>
      <c r="H4005" s="113"/>
      <c r="I4005" s="113"/>
      <c r="J4005" s="113"/>
      <c r="K4005" s="113"/>
    </row>
    <row r="4006" spans="1:11">
      <c r="A4006" s="23"/>
      <c r="B4006" s="25"/>
      <c r="C4006" s="25"/>
      <c r="D4006" s="25"/>
      <c r="E4006" s="25"/>
      <c r="F4006" s="25"/>
      <c r="G4006" s="108"/>
      <c r="H4006" s="113"/>
      <c r="I4006" s="113"/>
      <c r="J4006" s="113"/>
      <c r="K4006" s="113"/>
    </row>
    <row r="4007" spans="1:11">
      <c r="A4007" s="23"/>
      <c r="B4007" s="25"/>
      <c r="C4007" s="25"/>
      <c r="D4007" s="25"/>
      <c r="E4007" s="25"/>
      <c r="F4007" s="25"/>
      <c r="G4007" s="108"/>
      <c r="H4007" s="113"/>
      <c r="I4007" s="113"/>
      <c r="J4007" s="113"/>
      <c r="K4007" s="113"/>
    </row>
    <row r="4008" spans="1:11">
      <c r="A4008" s="23"/>
      <c r="B4008" s="25"/>
      <c r="C4008" s="25"/>
      <c r="D4008" s="25"/>
      <c r="E4008" s="25"/>
      <c r="F4008" s="25"/>
      <c r="G4008" s="108"/>
      <c r="H4008" s="113"/>
      <c r="I4008" s="113"/>
      <c r="J4008" s="113"/>
      <c r="K4008" s="113"/>
    </row>
    <row r="4009" spans="1:11">
      <c r="A4009" s="23"/>
      <c r="B4009" s="25"/>
      <c r="C4009" s="25"/>
      <c r="D4009" s="25"/>
      <c r="E4009" s="25"/>
      <c r="F4009" s="25"/>
      <c r="G4009" s="108"/>
      <c r="H4009" s="113"/>
      <c r="I4009" s="113"/>
      <c r="J4009" s="113"/>
      <c r="K4009" s="113"/>
    </row>
    <row r="4010" spans="1:11">
      <c r="A4010" s="23"/>
      <c r="B4010" s="25"/>
      <c r="C4010" s="25"/>
      <c r="D4010" s="25"/>
      <c r="E4010" s="25"/>
      <c r="F4010" s="25"/>
      <c r="G4010" s="108"/>
      <c r="H4010" s="113"/>
      <c r="I4010" s="113"/>
      <c r="J4010" s="113"/>
      <c r="K4010" s="113"/>
    </row>
    <row r="4011" spans="1:11">
      <c r="A4011" s="23"/>
      <c r="B4011" s="25"/>
      <c r="C4011" s="25"/>
      <c r="D4011" s="25"/>
      <c r="E4011" s="25"/>
      <c r="F4011" s="25"/>
      <c r="G4011" s="108"/>
      <c r="H4011" s="113"/>
      <c r="I4011" s="113"/>
      <c r="J4011" s="113"/>
      <c r="K4011" s="113"/>
    </row>
    <row r="4012" spans="1:11">
      <c r="A4012" s="23"/>
      <c r="B4012" s="25"/>
      <c r="C4012" s="25"/>
      <c r="D4012" s="25"/>
      <c r="E4012" s="25"/>
      <c r="F4012" s="25"/>
      <c r="G4012" s="108"/>
      <c r="H4012" s="113"/>
      <c r="I4012" s="113"/>
      <c r="J4012" s="113"/>
      <c r="K4012" s="113"/>
    </row>
    <row r="4013" spans="1:11">
      <c r="A4013" s="23"/>
      <c r="B4013" s="25"/>
      <c r="C4013" s="25"/>
      <c r="D4013" s="25"/>
      <c r="E4013" s="25"/>
      <c r="F4013" s="25"/>
      <c r="G4013" s="108"/>
      <c r="H4013" s="113"/>
      <c r="I4013" s="113"/>
      <c r="J4013" s="113"/>
      <c r="K4013" s="113"/>
    </row>
    <row r="4014" spans="1:11">
      <c r="A4014" s="23"/>
      <c r="B4014" s="25"/>
      <c r="C4014" s="25"/>
      <c r="D4014" s="25"/>
      <c r="E4014" s="25"/>
      <c r="F4014" s="25"/>
      <c r="G4014" s="108"/>
      <c r="H4014" s="113"/>
      <c r="I4014" s="113"/>
      <c r="J4014" s="113"/>
      <c r="K4014" s="113"/>
    </row>
    <row r="4015" spans="1:11">
      <c r="A4015" s="23"/>
      <c r="B4015" s="25"/>
      <c r="C4015" s="25"/>
      <c r="D4015" s="25"/>
      <c r="E4015" s="25"/>
      <c r="F4015" s="25"/>
      <c r="G4015" s="108"/>
      <c r="H4015" s="113"/>
      <c r="I4015" s="113"/>
      <c r="J4015" s="113"/>
      <c r="K4015" s="113"/>
    </row>
    <row r="4016" spans="1:11">
      <c r="A4016" s="23"/>
      <c r="B4016" s="25"/>
      <c r="C4016" s="25"/>
      <c r="D4016" s="25"/>
      <c r="E4016" s="25"/>
      <c r="F4016" s="25"/>
      <c r="G4016" s="108"/>
      <c r="H4016" s="113"/>
      <c r="I4016" s="113"/>
      <c r="J4016" s="113"/>
      <c r="K4016" s="113"/>
    </row>
    <row r="4017" spans="1:11">
      <c r="A4017" s="23"/>
      <c r="B4017" s="25"/>
      <c r="C4017" s="25"/>
      <c r="D4017" s="25"/>
      <c r="E4017" s="25"/>
      <c r="F4017" s="25"/>
      <c r="G4017" s="108"/>
      <c r="H4017" s="113"/>
      <c r="I4017" s="113"/>
      <c r="J4017" s="113"/>
      <c r="K4017" s="113"/>
    </row>
    <row r="4018" spans="1:11">
      <c r="A4018" s="23"/>
      <c r="B4018" s="25"/>
      <c r="C4018" s="25"/>
      <c r="D4018" s="25"/>
      <c r="E4018" s="25"/>
      <c r="F4018" s="25"/>
      <c r="G4018" s="108"/>
      <c r="H4018" s="113"/>
      <c r="I4018" s="113"/>
      <c r="J4018" s="113"/>
      <c r="K4018" s="113"/>
    </row>
    <row r="4019" spans="1:11">
      <c r="A4019" s="23"/>
      <c r="B4019" s="25"/>
      <c r="C4019" s="25"/>
      <c r="D4019" s="25"/>
      <c r="E4019" s="25"/>
      <c r="F4019" s="25"/>
      <c r="G4019" s="108"/>
      <c r="H4019" s="113"/>
      <c r="I4019" s="113"/>
      <c r="J4019" s="113"/>
      <c r="K4019" s="113"/>
    </row>
    <row r="4020" spans="1:11">
      <c r="A4020" s="23"/>
      <c r="B4020" s="25"/>
      <c r="C4020" s="25"/>
      <c r="D4020" s="25"/>
      <c r="E4020" s="25"/>
      <c r="F4020" s="25"/>
      <c r="G4020" s="108"/>
      <c r="H4020" s="113"/>
      <c r="I4020" s="113"/>
      <c r="J4020" s="113"/>
      <c r="K4020" s="113"/>
    </row>
    <row r="4021" spans="1:11">
      <c r="A4021" s="23"/>
      <c r="B4021" s="25"/>
      <c r="C4021" s="25"/>
      <c r="D4021" s="25"/>
      <c r="E4021" s="25"/>
      <c r="F4021" s="25"/>
      <c r="G4021" s="108"/>
      <c r="H4021" s="113"/>
      <c r="I4021" s="113"/>
      <c r="J4021" s="113"/>
      <c r="K4021" s="113"/>
    </row>
    <row r="4022" spans="1:11">
      <c r="A4022" s="23"/>
      <c r="B4022" s="25"/>
      <c r="C4022" s="25"/>
      <c r="D4022" s="25"/>
      <c r="E4022" s="25"/>
      <c r="F4022" s="25"/>
      <c r="G4022" s="108"/>
      <c r="H4022" s="113"/>
      <c r="I4022" s="113"/>
      <c r="J4022" s="113"/>
      <c r="K4022" s="113"/>
    </row>
    <row r="4023" spans="1:11">
      <c r="A4023" s="23"/>
      <c r="B4023" s="25"/>
      <c r="C4023" s="25"/>
      <c r="D4023" s="25"/>
      <c r="E4023" s="25"/>
      <c r="F4023" s="25"/>
      <c r="G4023" s="108"/>
      <c r="H4023" s="113"/>
      <c r="I4023" s="113"/>
      <c r="J4023" s="113"/>
      <c r="K4023" s="113"/>
    </row>
    <row r="4024" spans="1:11">
      <c r="A4024" s="23"/>
      <c r="B4024" s="25"/>
      <c r="C4024" s="25"/>
      <c r="D4024" s="25"/>
      <c r="E4024" s="25"/>
      <c r="F4024" s="25"/>
      <c r="G4024" s="108"/>
      <c r="H4024" s="113"/>
      <c r="I4024" s="113"/>
      <c r="J4024" s="113"/>
      <c r="K4024" s="113"/>
    </row>
    <row r="4025" spans="1:11">
      <c r="A4025" s="23"/>
      <c r="B4025" s="25"/>
      <c r="C4025" s="25"/>
      <c r="D4025" s="25"/>
      <c r="E4025" s="25"/>
      <c r="F4025" s="25"/>
      <c r="G4025" s="108"/>
      <c r="H4025" s="113"/>
      <c r="I4025" s="113"/>
      <c r="J4025" s="113"/>
      <c r="K4025" s="113"/>
    </row>
    <row r="4026" spans="1:11">
      <c r="A4026" s="23"/>
      <c r="B4026" s="25"/>
      <c r="C4026" s="25"/>
      <c r="D4026" s="25"/>
      <c r="E4026" s="25"/>
      <c r="F4026" s="25"/>
      <c r="G4026" s="108"/>
      <c r="H4026" s="113"/>
      <c r="I4026" s="113"/>
      <c r="J4026" s="113"/>
      <c r="K4026" s="113"/>
    </row>
    <row r="4027" spans="1:11">
      <c r="A4027" s="23"/>
      <c r="B4027" s="25"/>
      <c r="C4027" s="25"/>
      <c r="D4027" s="25"/>
      <c r="E4027" s="25"/>
      <c r="F4027" s="25"/>
      <c r="G4027" s="108"/>
      <c r="H4027" s="113"/>
      <c r="I4027" s="113"/>
      <c r="J4027" s="113"/>
      <c r="K4027" s="113"/>
    </row>
    <row r="4028" spans="1:11">
      <c r="A4028" s="23"/>
      <c r="B4028" s="25"/>
      <c r="C4028" s="25"/>
      <c r="D4028" s="25"/>
      <c r="E4028" s="25"/>
      <c r="F4028" s="25"/>
      <c r="G4028" s="108"/>
      <c r="H4028" s="113"/>
      <c r="I4028" s="113"/>
      <c r="J4028" s="113"/>
      <c r="K4028" s="113"/>
    </row>
    <row r="4029" spans="1:11">
      <c r="A4029" s="23"/>
      <c r="B4029" s="25"/>
      <c r="C4029" s="25"/>
      <c r="D4029" s="25"/>
      <c r="E4029" s="25"/>
      <c r="F4029" s="25"/>
      <c r="G4029" s="108"/>
      <c r="H4029" s="113"/>
      <c r="I4029" s="113"/>
      <c r="J4029" s="113"/>
      <c r="K4029" s="113"/>
    </row>
    <row r="4030" spans="1:11">
      <c r="A4030" s="23"/>
      <c r="B4030" s="25"/>
      <c r="C4030" s="25"/>
      <c r="D4030" s="25"/>
      <c r="E4030" s="25"/>
      <c r="F4030" s="25"/>
      <c r="G4030" s="108"/>
      <c r="H4030" s="113"/>
      <c r="I4030" s="113"/>
      <c r="J4030" s="113"/>
      <c r="K4030" s="113"/>
    </row>
    <row r="4031" spans="1:11">
      <c r="A4031" s="23"/>
      <c r="B4031" s="25"/>
      <c r="C4031" s="25"/>
      <c r="D4031" s="25"/>
      <c r="E4031" s="25"/>
      <c r="F4031" s="25"/>
      <c r="G4031" s="108"/>
      <c r="H4031" s="113"/>
      <c r="I4031" s="113"/>
      <c r="J4031" s="113"/>
      <c r="K4031" s="113"/>
    </row>
    <row r="4032" spans="1:11">
      <c r="A4032" s="23"/>
      <c r="B4032" s="25"/>
      <c r="C4032" s="25"/>
      <c r="D4032" s="25"/>
      <c r="E4032" s="25"/>
      <c r="F4032" s="25"/>
      <c r="G4032" s="108"/>
      <c r="H4032" s="113"/>
      <c r="I4032" s="113"/>
      <c r="J4032" s="113"/>
      <c r="K4032" s="113"/>
    </row>
    <row r="4033" spans="1:11">
      <c r="A4033" s="23"/>
      <c r="B4033" s="25"/>
      <c r="C4033" s="25"/>
      <c r="D4033" s="25"/>
      <c r="E4033" s="25"/>
      <c r="F4033" s="25"/>
      <c r="G4033" s="108"/>
      <c r="H4033" s="113"/>
      <c r="I4033" s="113"/>
      <c r="J4033" s="113"/>
      <c r="K4033" s="113"/>
    </row>
    <row r="4034" spans="1:11">
      <c r="A4034" s="23"/>
      <c r="B4034" s="25"/>
      <c r="C4034" s="25"/>
      <c r="D4034" s="25"/>
      <c r="E4034" s="25"/>
      <c r="F4034" s="25"/>
      <c r="G4034" s="108"/>
      <c r="H4034" s="113"/>
      <c r="I4034" s="113"/>
      <c r="J4034" s="113"/>
      <c r="K4034" s="113"/>
    </row>
    <row r="4035" spans="1:11">
      <c r="A4035" s="23"/>
      <c r="B4035" s="25"/>
      <c r="C4035" s="25"/>
      <c r="D4035" s="25"/>
      <c r="E4035" s="25"/>
      <c r="F4035" s="25"/>
      <c r="G4035" s="108"/>
      <c r="H4035" s="113"/>
      <c r="I4035" s="113"/>
      <c r="J4035" s="113"/>
      <c r="K4035" s="113"/>
    </row>
    <row r="4036" spans="1:11">
      <c r="A4036" s="23"/>
      <c r="B4036" s="25"/>
      <c r="C4036" s="25"/>
      <c r="D4036" s="25"/>
      <c r="E4036" s="25"/>
      <c r="F4036" s="25"/>
      <c r="G4036" s="108"/>
      <c r="H4036" s="113"/>
      <c r="I4036" s="113"/>
      <c r="J4036" s="113"/>
      <c r="K4036" s="113"/>
    </row>
    <row r="4037" spans="1:11">
      <c r="A4037" s="23"/>
      <c r="B4037" s="25"/>
      <c r="C4037" s="25"/>
      <c r="D4037" s="25"/>
      <c r="E4037" s="25"/>
      <c r="F4037" s="25"/>
      <c r="G4037" s="108"/>
      <c r="H4037" s="113"/>
      <c r="I4037" s="113"/>
      <c r="J4037" s="113"/>
      <c r="K4037" s="113"/>
    </row>
    <row r="4038" spans="1:11">
      <c r="A4038" s="23"/>
      <c r="B4038" s="25"/>
      <c r="C4038" s="25"/>
      <c r="D4038" s="25"/>
      <c r="E4038" s="25"/>
      <c r="F4038" s="25"/>
      <c r="G4038" s="108"/>
      <c r="H4038" s="113"/>
      <c r="I4038" s="113"/>
      <c r="J4038" s="113"/>
      <c r="K4038" s="113"/>
    </row>
    <row r="4039" spans="1:11">
      <c r="A4039" s="23"/>
      <c r="B4039" s="25"/>
      <c r="C4039" s="25"/>
      <c r="D4039" s="25"/>
      <c r="E4039" s="25"/>
      <c r="F4039" s="25"/>
      <c r="G4039" s="108"/>
      <c r="H4039" s="113"/>
      <c r="I4039" s="113"/>
      <c r="J4039" s="113"/>
      <c r="K4039" s="113"/>
    </row>
    <row r="4040" spans="1:11">
      <c r="A4040" s="23"/>
      <c r="B4040" s="25"/>
      <c r="C4040" s="25"/>
      <c r="D4040" s="25"/>
      <c r="E4040" s="25"/>
      <c r="F4040" s="25"/>
      <c r="G4040" s="108"/>
      <c r="H4040" s="113"/>
      <c r="I4040" s="113"/>
      <c r="J4040" s="113"/>
      <c r="K4040" s="113"/>
    </row>
    <row r="4041" spans="1:11">
      <c r="A4041" s="23"/>
      <c r="B4041" s="25"/>
      <c r="C4041" s="25"/>
      <c r="D4041" s="25"/>
      <c r="E4041" s="25"/>
      <c r="F4041" s="25"/>
      <c r="G4041" s="108"/>
      <c r="H4041" s="113"/>
      <c r="I4041" s="113"/>
      <c r="J4041" s="113"/>
      <c r="K4041" s="113"/>
    </row>
    <row r="4042" spans="1:11">
      <c r="A4042" s="23"/>
      <c r="B4042" s="25"/>
      <c r="C4042" s="25"/>
      <c r="D4042" s="25"/>
      <c r="E4042" s="25"/>
      <c r="F4042" s="25"/>
      <c r="G4042" s="108"/>
      <c r="H4042" s="113"/>
      <c r="I4042" s="113"/>
      <c r="J4042" s="113"/>
      <c r="K4042" s="113"/>
    </row>
    <row r="4043" spans="1:11">
      <c r="A4043" s="23"/>
      <c r="B4043" s="25"/>
      <c r="C4043" s="25"/>
      <c r="D4043" s="25"/>
      <c r="E4043" s="25"/>
      <c r="F4043" s="25"/>
      <c r="G4043" s="108"/>
      <c r="H4043" s="113"/>
      <c r="I4043" s="113"/>
      <c r="J4043" s="113"/>
      <c r="K4043" s="113"/>
    </row>
    <row r="4044" spans="1:11">
      <c r="A4044" s="23"/>
      <c r="B4044" s="25"/>
      <c r="C4044" s="25"/>
      <c r="D4044" s="25"/>
      <c r="E4044" s="25"/>
      <c r="F4044" s="25"/>
      <c r="G4044" s="108"/>
      <c r="H4044" s="113"/>
      <c r="I4044" s="113"/>
      <c r="J4044" s="113"/>
      <c r="K4044" s="113"/>
    </row>
    <row r="4045" spans="1:11">
      <c r="A4045" s="23"/>
      <c r="B4045" s="25"/>
      <c r="C4045" s="25"/>
      <c r="D4045" s="25"/>
      <c r="E4045" s="25"/>
      <c r="F4045" s="25"/>
      <c r="G4045" s="108"/>
      <c r="H4045" s="113"/>
      <c r="I4045" s="113"/>
      <c r="J4045" s="113"/>
      <c r="K4045" s="113"/>
    </row>
    <row r="4046" spans="1:11">
      <c r="A4046" s="23"/>
      <c r="B4046" s="25"/>
      <c r="C4046" s="25"/>
      <c r="D4046" s="25"/>
      <c r="E4046" s="25"/>
      <c r="F4046" s="25"/>
      <c r="G4046" s="108"/>
      <c r="H4046" s="113"/>
      <c r="I4046" s="113"/>
      <c r="J4046" s="113"/>
      <c r="K4046" s="113"/>
    </row>
    <row r="4047" spans="1:11">
      <c r="A4047" s="23"/>
      <c r="B4047" s="25"/>
      <c r="C4047" s="25"/>
      <c r="D4047" s="25"/>
      <c r="E4047" s="25"/>
      <c r="F4047" s="25"/>
      <c r="G4047" s="108"/>
      <c r="H4047" s="113"/>
      <c r="I4047" s="113"/>
      <c r="J4047" s="113"/>
      <c r="K4047" s="113"/>
    </row>
    <row r="4048" spans="1:11">
      <c r="A4048" s="23"/>
      <c r="B4048" s="25"/>
      <c r="C4048" s="25"/>
      <c r="D4048" s="25"/>
      <c r="E4048" s="25"/>
      <c r="F4048" s="25"/>
      <c r="G4048" s="108"/>
      <c r="H4048" s="113"/>
      <c r="I4048" s="113"/>
      <c r="J4048" s="113"/>
      <c r="K4048" s="113"/>
    </row>
    <row r="4049" spans="1:11">
      <c r="A4049" s="23"/>
      <c r="B4049" s="25"/>
      <c r="C4049" s="25"/>
      <c r="D4049" s="25"/>
      <c r="E4049" s="25"/>
      <c r="F4049" s="25"/>
      <c r="G4049" s="108"/>
      <c r="H4049" s="113"/>
      <c r="I4049" s="113"/>
      <c r="J4049" s="113"/>
      <c r="K4049" s="113"/>
    </row>
    <row r="4050" spans="1:11">
      <c r="A4050" s="23"/>
      <c r="B4050" s="25"/>
      <c r="C4050" s="25"/>
      <c r="D4050" s="25"/>
      <c r="E4050" s="25"/>
      <c r="F4050" s="25"/>
      <c r="G4050" s="108"/>
      <c r="H4050" s="113"/>
      <c r="I4050" s="113"/>
      <c r="J4050" s="113"/>
      <c r="K4050" s="113"/>
    </row>
    <row r="4051" spans="1:11">
      <c r="A4051" s="23"/>
      <c r="B4051" s="25"/>
      <c r="C4051" s="25"/>
      <c r="D4051" s="25"/>
      <c r="E4051" s="25"/>
      <c r="F4051" s="25"/>
      <c r="G4051" s="108"/>
      <c r="H4051" s="113"/>
      <c r="I4051" s="113"/>
      <c r="J4051" s="113"/>
      <c r="K4051" s="113"/>
    </row>
    <row r="4052" spans="1:11">
      <c r="A4052" s="23"/>
      <c r="B4052" s="25"/>
      <c r="C4052" s="25"/>
      <c r="D4052" s="25"/>
      <c r="E4052" s="25"/>
      <c r="F4052" s="25"/>
      <c r="G4052" s="108"/>
      <c r="H4052" s="113"/>
      <c r="I4052" s="113"/>
      <c r="J4052" s="113"/>
      <c r="K4052" s="113"/>
    </row>
    <row r="4053" spans="1:11">
      <c r="A4053" s="23"/>
      <c r="B4053" s="25"/>
      <c r="C4053" s="25"/>
      <c r="D4053" s="25"/>
      <c r="E4053" s="25"/>
      <c r="F4053" s="25"/>
      <c r="G4053" s="108"/>
      <c r="H4053" s="113"/>
      <c r="I4053" s="113"/>
      <c r="J4053" s="113"/>
      <c r="K4053" s="113"/>
    </row>
    <row r="4054" spans="1:11">
      <c r="A4054" s="23"/>
      <c r="B4054" s="25"/>
      <c r="C4054" s="25"/>
      <c r="D4054" s="25"/>
      <c r="E4054" s="25"/>
      <c r="F4054" s="25"/>
      <c r="G4054" s="108"/>
      <c r="H4054" s="113"/>
      <c r="I4054" s="113"/>
      <c r="J4054" s="113"/>
      <c r="K4054" s="113"/>
    </row>
    <row r="4055" spans="1:11">
      <c r="A4055" s="23"/>
      <c r="B4055" s="25"/>
      <c r="C4055" s="25"/>
      <c r="D4055" s="25"/>
      <c r="E4055" s="25"/>
      <c r="F4055" s="25"/>
      <c r="G4055" s="108"/>
      <c r="H4055" s="113"/>
      <c r="I4055" s="113"/>
      <c r="J4055" s="113"/>
      <c r="K4055" s="113"/>
    </row>
    <row r="4056" spans="1:11">
      <c r="A4056" s="23"/>
      <c r="B4056" s="25"/>
      <c r="C4056" s="25"/>
      <c r="D4056" s="25"/>
      <c r="E4056" s="25"/>
      <c r="F4056" s="25"/>
      <c r="G4056" s="108"/>
      <c r="H4056" s="113"/>
      <c r="I4056" s="113"/>
      <c r="J4056" s="113"/>
      <c r="K4056" s="113"/>
    </row>
    <row r="4057" spans="1:11">
      <c r="A4057" s="23"/>
      <c r="B4057" s="25"/>
      <c r="C4057" s="25"/>
      <c r="D4057" s="25"/>
      <c r="E4057" s="25"/>
      <c r="F4057" s="25"/>
      <c r="G4057" s="108"/>
      <c r="H4057" s="113"/>
      <c r="I4057" s="113"/>
      <c r="J4057" s="113"/>
      <c r="K4057" s="113"/>
    </row>
    <row r="4058" spans="1:11">
      <c r="A4058" s="23"/>
      <c r="B4058" s="25"/>
      <c r="C4058" s="25"/>
      <c r="D4058" s="25"/>
      <c r="E4058" s="25"/>
      <c r="F4058" s="25"/>
      <c r="G4058" s="108"/>
      <c r="H4058" s="113"/>
      <c r="I4058" s="113"/>
      <c r="J4058" s="113"/>
      <c r="K4058" s="113"/>
    </row>
    <row r="4059" spans="1:11">
      <c r="A4059" s="23"/>
      <c r="B4059" s="25"/>
      <c r="C4059" s="25"/>
      <c r="D4059" s="25"/>
      <c r="E4059" s="25"/>
      <c r="F4059" s="25"/>
      <c r="G4059" s="108"/>
      <c r="H4059" s="113"/>
      <c r="I4059" s="113"/>
      <c r="J4059" s="113"/>
      <c r="K4059" s="113"/>
    </row>
    <row r="4060" spans="1:11">
      <c r="A4060" s="23"/>
      <c r="B4060" s="25"/>
      <c r="C4060" s="25"/>
      <c r="D4060" s="25"/>
      <c r="E4060" s="25"/>
      <c r="F4060" s="25"/>
      <c r="G4060" s="108"/>
      <c r="H4060" s="113"/>
      <c r="I4060" s="113"/>
      <c r="J4060" s="113"/>
      <c r="K4060" s="113"/>
    </row>
    <row r="4061" spans="1:11">
      <c r="A4061" s="23"/>
      <c r="B4061" s="25"/>
      <c r="C4061" s="25"/>
      <c r="D4061" s="25"/>
      <c r="E4061" s="25"/>
      <c r="F4061" s="25"/>
      <c r="G4061" s="108"/>
      <c r="H4061" s="113"/>
      <c r="I4061" s="113"/>
      <c r="J4061" s="113"/>
      <c r="K4061" s="113"/>
    </row>
    <row r="4062" spans="1:11">
      <c r="A4062" s="23"/>
      <c r="B4062" s="25"/>
      <c r="C4062" s="25"/>
      <c r="D4062" s="25"/>
      <c r="E4062" s="25"/>
      <c r="F4062" s="25"/>
      <c r="G4062" s="108"/>
      <c r="H4062" s="113"/>
      <c r="I4062" s="113"/>
      <c r="J4062" s="113"/>
      <c r="K4062" s="113"/>
    </row>
    <row r="4063" spans="1:11">
      <c r="A4063" s="23"/>
      <c r="B4063" s="25"/>
      <c r="C4063" s="25"/>
      <c r="D4063" s="25"/>
      <c r="E4063" s="25"/>
      <c r="F4063" s="25"/>
      <c r="G4063" s="108"/>
      <c r="H4063" s="113"/>
      <c r="I4063" s="113"/>
      <c r="J4063" s="113"/>
      <c r="K4063" s="113"/>
    </row>
    <row r="4064" spans="1:11">
      <c r="A4064" s="23"/>
      <c r="B4064" s="25"/>
      <c r="C4064" s="25"/>
      <c r="D4064" s="25"/>
      <c r="E4064" s="25"/>
      <c r="F4064" s="25"/>
      <c r="G4064" s="108"/>
      <c r="H4064" s="113"/>
      <c r="I4064" s="113"/>
      <c r="J4064" s="113"/>
      <c r="K4064" s="113"/>
    </row>
    <row r="4065" spans="1:11">
      <c r="A4065" s="23"/>
      <c r="B4065" s="25"/>
      <c r="C4065" s="25"/>
      <c r="D4065" s="25"/>
      <c r="E4065" s="25"/>
      <c r="F4065" s="25"/>
      <c r="G4065" s="108"/>
      <c r="H4065" s="113"/>
      <c r="I4065" s="113"/>
      <c r="J4065" s="113"/>
      <c r="K4065" s="113"/>
    </row>
    <row r="4066" spans="1:11">
      <c r="A4066" s="23"/>
      <c r="B4066" s="25"/>
      <c r="C4066" s="25"/>
      <c r="D4066" s="25"/>
      <c r="E4066" s="25"/>
      <c r="F4066" s="25"/>
      <c r="G4066" s="108"/>
      <c r="H4066" s="113"/>
      <c r="I4066" s="113"/>
      <c r="J4066" s="113"/>
      <c r="K4066" s="113"/>
    </row>
    <row r="4067" spans="1:11">
      <c r="A4067" s="23"/>
      <c r="B4067" s="25"/>
      <c r="C4067" s="25"/>
      <c r="D4067" s="25"/>
      <c r="E4067" s="25"/>
      <c r="F4067" s="25"/>
      <c r="G4067" s="108"/>
      <c r="H4067" s="113"/>
      <c r="I4067" s="113"/>
      <c r="J4067" s="113"/>
      <c r="K4067" s="113"/>
    </row>
    <row r="4068" spans="1:11">
      <c r="A4068" s="23"/>
      <c r="B4068" s="25"/>
      <c r="C4068" s="25"/>
      <c r="D4068" s="25"/>
      <c r="E4068" s="25"/>
      <c r="F4068" s="25"/>
      <c r="G4068" s="108"/>
      <c r="H4068" s="113"/>
      <c r="I4068" s="113"/>
      <c r="J4068" s="113"/>
      <c r="K4068" s="113"/>
    </row>
    <row r="4069" spans="1:11">
      <c r="A4069" s="23"/>
      <c r="B4069" s="25"/>
      <c r="C4069" s="25"/>
      <c r="D4069" s="25"/>
      <c r="E4069" s="25"/>
      <c r="F4069" s="25"/>
      <c r="G4069" s="108"/>
      <c r="H4069" s="113"/>
      <c r="I4069" s="113"/>
      <c r="J4069" s="113"/>
      <c r="K4069" s="113"/>
    </row>
    <row r="4070" spans="1:11">
      <c r="A4070" s="23"/>
      <c r="B4070" s="25"/>
      <c r="C4070" s="25"/>
      <c r="D4070" s="25"/>
      <c r="E4070" s="25"/>
      <c r="F4070" s="25"/>
      <c r="G4070" s="108"/>
      <c r="H4070" s="113"/>
      <c r="I4070" s="113"/>
      <c r="J4070" s="113"/>
      <c r="K4070" s="113"/>
    </row>
    <row r="4071" spans="1:11">
      <c r="A4071" s="23"/>
      <c r="B4071" s="25"/>
      <c r="C4071" s="25"/>
      <c r="D4071" s="25"/>
      <c r="E4071" s="25"/>
      <c r="F4071" s="25"/>
      <c r="G4071" s="108"/>
      <c r="H4071" s="113"/>
      <c r="I4071" s="113"/>
      <c r="J4071" s="113"/>
      <c r="K4071" s="113"/>
    </row>
    <row r="4072" spans="1:11">
      <c r="A4072" s="23"/>
      <c r="B4072" s="25"/>
      <c r="C4072" s="25"/>
      <c r="D4072" s="25"/>
      <c r="E4072" s="25"/>
      <c r="F4072" s="25"/>
      <c r="G4072" s="108"/>
      <c r="H4072" s="113"/>
      <c r="I4072" s="113"/>
      <c r="J4072" s="113"/>
      <c r="K4072" s="113"/>
    </row>
    <row r="4073" spans="1:11">
      <c r="A4073" s="23"/>
      <c r="B4073" s="25"/>
      <c r="C4073" s="25"/>
      <c r="D4073" s="25"/>
      <c r="E4073" s="25"/>
      <c r="F4073" s="25"/>
      <c r="G4073" s="108"/>
      <c r="H4073" s="113"/>
      <c r="I4073" s="113"/>
      <c r="J4073" s="113"/>
      <c r="K4073" s="113"/>
    </row>
    <row r="4074" spans="1:11">
      <c r="A4074" s="23"/>
      <c r="B4074" s="25"/>
      <c r="C4074" s="25"/>
      <c r="D4074" s="25"/>
      <c r="E4074" s="25"/>
      <c r="F4074" s="25"/>
      <c r="G4074" s="108"/>
      <c r="H4074" s="113"/>
      <c r="I4074" s="113"/>
      <c r="J4074" s="113"/>
      <c r="K4074" s="113"/>
    </row>
    <row r="4075" spans="1:11">
      <c r="A4075" s="23"/>
      <c r="B4075" s="25"/>
      <c r="C4075" s="25"/>
      <c r="D4075" s="25"/>
      <c r="E4075" s="25"/>
      <c r="F4075" s="25"/>
      <c r="G4075" s="108"/>
      <c r="H4075" s="113"/>
      <c r="I4075" s="113"/>
      <c r="J4075" s="113"/>
      <c r="K4075" s="113"/>
    </row>
    <row r="4076" spans="1:11">
      <c r="A4076" s="23"/>
      <c r="B4076" s="25"/>
      <c r="C4076" s="25"/>
      <c r="D4076" s="25"/>
      <c r="E4076" s="25"/>
      <c r="F4076" s="25"/>
      <c r="G4076" s="108"/>
      <c r="H4076" s="113"/>
      <c r="I4076" s="113"/>
      <c r="J4076" s="113"/>
      <c r="K4076" s="113"/>
    </row>
    <row r="4077" spans="1:11">
      <c r="A4077" s="23"/>
      <c r="B4077" s="25"/>
      <c r="C4077" s="25"/>
      <c r="D4077" s="25"/>
      <c r="E4077" s="25"/>
      <c r="F4077" s="25"/>
      <c r="G4077" s="108"/>
      <c r="H4077" s="113"/>
      <c r="I4077" s="113"/>
      <c r="J4077" s="113"/>
      <c r="K4077" s="113"/>
    </row>
    <row r="4078" spans="1:11">
      <c r="A4078" s="23"/>
      <c r="B4078" s="25"/>
      <c r="C4078" s="25"/>
      <c r="D4078" s="25"/>
      <c r="E4078" s="25"/>
      <c r="F4078" s="25"/>
      <c r="G4078" s="108"/>
      <c r="H4078" s="113"/>
      <c r="I4078" s="113"/>
      <c r="J4078" s="113"/>
      <c r="K4078" s="113"/>
    </row>
    <row r="4079" spans="1:11">
      <c r="A4079" s="23"/>
      <c r="B4079" s="25"/>
      <c r="C4079" s="25"/>
      <c r="D4079" s="25"/>
      <c r="E4079" s="25"/>
      <c r="F4079" s="25"/>
      <c r="G4079" s="108"/>
      <c r="H4079" s="113"/>
      <c r="I4079" s="113"/>
      <c r="J4079" s="113"/>
      <c r="K4079" s="113"/>
    </row>
    <row r="4080" spans="1:11">
      <c r="A4080" s="23"/>
      <c r="B4080" s="25"/>
      <c r="C4080" s="25"/>
      <c r="D4080" s="25"/>
      <c r="E4080" s="25"/>
      <c r="F4080" s="25"/>
      <c r="G4080" s="108"/>
      <c r="H4080" s="113"/>
      <c r="I4080" s="113"/>
      <c r="J4080" s="113"/>
      <c r="K4080" s="113"/>
    </row>
    <row r="4081" spans="1:11">
      <c r="A4081" s="23"/>
      <c r="B4081" s="25"/>
      <c r="C4081" s="25"/>
      <c r="D4081" s="25"/>
      <c r="E4081" s="25"/>
      <c r="F4081" s="25"/>
      <c r="G4081" s="108"/>
      <c r="H4081" s="113"/>
      <c r="I4081" s="113"/>
      <c r="J4081" s="113"/>
      <c r="K4081" s="113"/>
    </row>
    <row r="4082" spans="1:11">
      <c r="A4082" s="23"/>
      <c r="B4082" s="25"/>
      <c r="C4082" s="25"/>
      <c r="D4082" s="25"/>
      <c r="E4082" s="25"/>
      <c r="F4082" s="25"/>
      <c r="G4082" s="108"/>
      <c r="H4082" s="113"/>
      <c r="I4082" s="113"/>
      <c r="J4082" s="113"/>
      <c r="K4082" s="113"/>
    </row>
    <row r="4083" spans="1:11">
      <c r="A4083" s="23"/>
      <c r="B4083" s="25"/>
      <c r="C4083" s="25"/>
      <c r="D4083" s="25"/>
      <c r="E4083" s="25"/>
      <c r="F4083" s="25"/>
      <c r="G4083" s="108"/>
      <c r="H4083" s="113"/>
      <c r="I4083" s="113"/>
      <c r="J4083" s="113"/>
      <c r="K4083" s="113"/>
    </row>
    <row r="4084" spans="1:11">
      <c r="A4084" s="23"/>
      <c r="B4084" s="25"/>
      <c r="C4084" s="25"/>
      <c r="D4084" s="25"/>
      <c r="E4084" s="25"/>
      <c r="F4084" s="25"/>
      <c r="G4084" s="108"/>
      <c r="H4084" s="113"/>
      <c r="I4084" s="113"/>
      <c r="J4084" s="113"/>
      <c r="K4084" s="113"/>
    </row>
    <row r="4085" spans="1:11">
      <c r="A4085" s="23"/>
      <c r="B4085" s="25"/>
      <c r="C4085" s="25"/>
      <c r="D4085" s="25"/>
      <c r="E4085" s="25"/>
      <c r="F4085" s="25"/>
      <c r="G4085" s="108"/>
      <c r="H4085" s="113"/>
      <c r="I4085" s="113"/>
      <c r="J4085" s="113"/>
      <c r="K4085" s="113"/>
    </row>
    <row r="4086" spans="1:11">
      <c r="A4086" s="23"/>
      <c r="B4086" s="25"/>
      <c r="C4086" s="25"/>
      <c r="D4086" s="25"/>
      <c r="E4086" s="25"/>
      <c r="F4086" s="25"/>
      <c r="G4086" s="108"/>
      <c r="H4086" s="113"/>
      <c r="I4086" s="113"/>
      <c r="J4086" s="113"/>
      <c r="K4086" s="113"/>
    </row>
    <row r="4087" spans="1:11">
      <c r="A4087" s="23"/>
      <c r="B4087" s="25"/>
      <c r="C4087" s="25"/>
      <c r="D4087" s="25"/>
      <c r="E4087" s="25"/>
      <c r="F4087" s="25"/>
      <c r="G4087" s="108"/>
      <c r="H4087" s="113"/>
      <c r="I4087" s="113"/>
      <c r="J4087" s="113"/>
      <c r="K4087" s="113"/>
    </row>
    <row r="4088" spans="1:11">
      <c r="A4088" s="23"/>
      <c r="B4088" s="25"/>
      <c r="C4088" s="25"/>
      <c r="D4088" s="25"/>
      <c r="E4088" s="25"/>
      <c r="F4088" s="25"/>
      <c r="G4088" s="108"/>
      <c r="H4088" s="113"/>
      <c r="I4088" s="113"/>
      <c r="J4088" s="113"/>
      <c r="K4088" s="113"/>
    </row>
    <row r="4089" spans="1:11">
      <c r="A4089" s="23"/>
      <c r="B4089" s="25"/>
      <c r="C4089" s="25"/>
      <c r="D4089" s="25"/>
      <c r="E4089" s="25"/>
      <c r="F4089" s="25"/>
      <c r="G4089" s="108"/>
      <c r="H4089" s="113"/>
      <c r="I4089" s="113"/>
      <c r="J4089" s="113"/>
      <c r="K4089" s="113"/>
    </row>
    <row r="4090" spans="1:11">
      <c r="A4090" s="23"/>
      <c r="B4090" s="25"/>
      <c r="C4090" s="25"/>
      <c r="D4090" s="25"/>
      <c r="E4090" s="25"/>
      <c r="F4090" s="25"/>
      <c r="G4090" s="108"/>
      <c r="H4090" s="113"/>
      <c r="I4090" s="113"/>
      <c r="J4090" s="113"/>
      <c r="K4090" s="113"/>
    </row>
    <row r="4091" spans="1:11">
      <c r="A4091" s="23"/>
      <c r="B4091" s="25"/>
      <c r="C4091" s="25"/>
      <c r="D4091" s="25"/>
      <c r="E4091" s="25"/>
      <c r="F4091" s="25"/>
      <c r="G4091" s="108"/>
      <c r="H4091" s="113"/>
      <c r="I4091" s="113"/>
      <c r="J4091" s="113"/>
      <c r="K4091" s="113"/>
    </row>
    <row r="4092" spans="1:11">
      <c r="A4092" s="23"/>
      <c r="B4092" s="25"/>
      <c r="C4092" s="25"/>
      <c r="D4092" s="25"/>
      <c r="E4092" s="25"/>
      <c r="F4092" s="25"/>
      <c r="G4092" s="108"/>
      <c r="H4092" s="113"/>
      <c r="I4092" s="113"/>
      <c r="J4092" s="113"/>
      <c r="K4092" s="113"/>
    </row>
    <row r="4093" spans="1:11">
      <c r="A4093" s="23"/>
      <c r="B4093" s="25"/>
      <c r="C4093" s="25"/>
      <c r="D4093" s="25"/>
      <c r="E4093" s="25"/>
      <c r="F4093" s="25"/>
      <c r="G4093" s="108"/>
      <c r="H4093" s="113"/>
      <c r="I4093" s="113"/>
      <c r="J4093" s="113"/>
      <c r="K4093" s="113"/>
    </row>
    <row r="4094" spans="1:11">
      <c r="A4094" s="23"/>
      <c r="B4094" s="25"/>
      <c r="C4094" s="25"/>
      <c r="D4094" s="25"/>
      <c r="E4094" s="25"/>
      <c r="F4094" s="25"/>
      <c r="G4094" s="108"/>
      <c r="H4094" s="113"/>
      <c r="I4094" s="113"/>
      <c r="J4094" s="113"/>
      <c r="K4094" s="113"/>
    </row>
    <row r="4095" spans="1:11">
      <c r="A4095" s="23"/>
      <c r="B4095" s="25"/>
      <c r="C4095" s="25"/>
      <c r="D4095" s="25"/>
      <c r="E4095" s="25"/>
      <c r="F4095" s="25"/>
      <c r="G4095" s="108"/>
      <c r="H4095" s="113"/>
      <c r="I4095" s="113"/>
      <c r="J4095" s="113"/>
      <c r="K4095" s="113"/>
    </row>
    <row r="4096" spans="1:11">
      <c r="A4096" s="23"/>
      <c r="B4096" s="25"/>
      <c r="C4096" s="25"/>
      <c r="D4096" s="25"/>
      <c r="E4096" s="25"/>
      <c r="F4096" s="25"/>
      <c r="G4096" s="108"/>
      <c r="H4096" s="113"/>
      <c r="I4096" s="113"/>
      <c r="J4096" s="113"/>
      <c r="K4096" s="113"/>
    </row>
    <row r="4097" spans="1:11">
      <c r="A4097" s="23"/>
      <c r="B4097" s="25"/>
      <c r="C4097" s="25"/>
      <c r="D4097" s="25"/>
      <c r="E4097" s="25"/>
      <c r="F4097" s="25"/>
      <c r="G4097" s="108"/>
      <c r="H4097" s="113"/>
      <c r="I4097" s="113"/>
      <c r="J4097" s="113"/>
      <c r="K4097" s="113"/>
    </row>
    <row r="4098" spans="1:11">
      <c r="A4098" s="23"/>
      <c r="B4098" s="25"/>
      <c r="C4098" s="25"/>
      <c r="D4098" s="25"/>
      <c r="E4098" s="25"/>
      <c r="F4098" s="25"/>
      <c r="G4098" s="108"/>
      <c r="H4098" s="113"/>
      <c r="I4098" s="113"/>
      <c r="J4098" s="113"/>
      <c r="K4098" s="113"/>
    </row>
    <row r="4099" spans="1:11">
      <c r="A4099" s="23"/>
      <c r="B4099" s="25"/>
      <c r="C4099" s="25"/>
      <c r="D4099" s="25"/>
      <c r="E4099" s="25"/>
      <c r="F4099" s="25"/>
      <c r="G4099" s="108"/>
      <c r="H4099" s="113"/>
      <c r="I4099" s="113"/>
      <c r="J4099" s="113"/>
      <c r="K4099" s="113"/>
    </row>
    <row r="4100" spans="1:11">
      <c r="A4100" s="23"/>
      <c r="B4100" s="25"/>
      <c r="C4100" s="25"/>
      <c r="D4100" s="25"/>
      <c r="E4100" s="25"/>
      <c r="F4100" s="25"/>
      <c r="G4100" s="108"/>
      <c r="H4100" s="113"/>
      <c r="I4100" s="113"/>
      <c r="J4100" s="113"/>
      <c r="K4100" s="113"/>
    </row>
    <row r="4101" spans="1:11">
      <c r="A4101" s="23"/>
      <c r="B4101" s="25"/>
      <c r="C4101" s="25"/>
      <c r="D4101" s="25"/>
      <c r="E4101" s="25"/>
      <c r="F4101" s="25"/>
      <c r="G4101" s="108"/>
      <c r="H4101" s="113"/>
      <c r="I4101" s="113"/>
      <c r="J4101" s="113"/>
      <c r="K4101" s="113"/>
    </row>
    <row r="4102" spans="1:11">
      <c r="A4102" s="23"/>
      <c r="B4102" s="25"/>
      <c r="C4102" s="25"/>
      <c r="D4102" s="25"/>
      <c r="E4102" s="25"/>
      <c r="F4102" s="25"/>
      <c r="G4102" s="108"/>
      <c r="H4102" s="113"/>
      <c r="I4102" s="113"/>
      <c r="J4102" s="113"/>
      <c r="K4102" s="113"/>
    </row>
    <row r="4103" spans="1:11">
      <c r="A4103" s="23"/>
      <c r="B4103" s="25"/>
      <c r="C4103" s="25"/>
      <c r="D4103" s="25"/>
      <c r="E4103" s="25"/>
      <c r="F4103" s="25"/>
      <c r="G4103" s="108"/>
      <c r="H4103" s="113"/>
      <c r="I4103" s="113"/>
      <c r="J4103" s="113"/>
      <c r="K4103" s="113"/>
    </row>
    <row r="4104" spans="1:11">
      <c r="A4104" s="23"/>
      <c r="B4104" s="25"/>
      <c r="C4104" s="25"/>
      <c r="D4104" s="25"/>
      <c r="E4104" s="25"/>
      <c r="F4104" s="25"/>
      <c r="G4104" s="108"/>
      <c r="H4104" s="113"/>
      <c r="I4104" s="113"/>
      <c r="J4104" s="113"/>
      <c r="K4104" s="113"/>
    </row>
    <row r="4105" spans="1:11">
      <c r="A4105" s="23"/>
      <c r="B4105" s="25"/>
      <c r="C4105" s="25"/>
      <c r="D4105" s="25"/>
      <c r="E4105" s="25"/>
      <c r="F4105" s="25"/>
      <c r="G4105" s="108"/>
      <c r="H4105" s="113"/>
      <c r="I4105" s="113"/>
      <c r="J4105" s="113"/>
      <c r="K4105" s="113"/>
    </row>
    <row r="4106" spans="1:11">
      <c r="A4106" s="23"/>
      <c r="B4106" s="25"/>
      <c r="C4106" s="25"/>
      <c r="D4106" s="25"/>
      <c r="E4106" s="25"/>
      <c r="F4106" s="25"/>
      <c r="G4106" s="108"/>
      <c r="H4106" s="113"/>
      <c r="I4106" s="113"/>
      <c r="J4106" s="113"/>
      <c r="K4106" s="113"/>
    </row>
    <row r="4107" spans="1:11">
      <c r="A4107" s="23"/>
      <c r="B4107" s="25"/>
      <c r="C4107" s="25"/>
      <c r="D4107" s="25"/>
      <c r="E4107" s="25"/>
      <c r="F4107" s="25"/>
      <c r="G4107" s="108"/>
      <c r="H4107" s="113"/>
      <c r="I4107" s="113"/>
      <c r="J4107" s="113"/>
      <c r="K4107" s="113"/>
    </row>
    <row r="4108" spans="1:11">
      <c r="A4108" s="23"/>
      <c r="B4108" s="25"/>
      <c r="C4108" s="25"/>
      <c r="D4108" s="25"/>
      <c r="E4108" s="25"/>
      <c r="F4108" s="25"/>
      <c r="G4108" s="108"/>
      <c r="H4108" s="113"/>
      <c r="I4108" s="113"/>
      <c r="J4108" s="113"/>
      <c r="K4108" s="113"/>
    </row>
    <row r="4109" spans="1:11">
      <c r="A4109" s="23"/>
      <c r="B4109" s="25"/>
      <c r="C4109" s="25"/>
      <c r="D4109" s="25"/>
      <c r="E4109" s="25"/>
      <c r="F4109" s="25"/>
      <c r="G4109" s="108"/>
      <c r="H4109" s="113"/>
      <c r="I4109" s="113"/>
      <c r="J4109" s="113"/>
      <c r="K4109" s="113"/>
    </row>
    <row r="4110" spans="1:11">
      <c r="A4110" s="23"/>
      <c r="B4110" s="25"/>
      <c r="C4110" s="25"/>
      <c r="D4110" s="25"/>
      <c r="E4110" s="25"/>
      <c r="F4110" s="25"/>
      <c r="G4110" s="108"/>
      <c r="H4110" s="113"/>
      <c r="I4110" s="113"/>
      <c r="J4110" s="113"/>
      <c r="K4110" s="113"/>
    </row>
    <row r="4111" spans="1:11">
      <c r="A4111" s="23"/>
      <c r="B4111" s="25"/>
      <c r="C4111" s="25"/>
      <c r="D4111" s="25"/>
      <c r="E4111" s="25"/>
      <c r="F4111" s="25"/>
      <c r="G4111" s="108"/>
      <c r="H4111" s="113"/>
      <c r="I4111" s="113"/>
      <c r="J4111" s="113"/>
      <c r="K4111" s="113"/>
    </row>
    <row r="4112" spans="1:11">
      <c r="A4112" s="23"/>
      <c r="B4112" s="25"/>
      <c r="C4112" s="25"/>
      <c r="D4112" s="25"/>
      <c r="E4112" s="25"/>
      <c r="F4112" s="25"/>
      <c r="G4112" s="108"/>
      <c r="H4112" s="113"/>
      <c r="I4112" s="113"/>
      <c r="J4112" s="113"/>
      <c r="K4112" s="113"/>
    </row>
    <row r="4113" spans="1:11">
      <c r="A4113" s="23"/>
      <c r="B4113" s="25"/>
      <c r="C4113" s="25"/>
      <c r="D4113" s="25"/>
      <c r="E4113" s="25"/>
      <c r="F4113" s="25"/>
      <c r="G4113" s="108"/>
      <c r="H4113" s="113"/>
      <c r="I4113" s="113"/>
      <c r="J4113" s="113"/>
      <c r="K4113" s="113"/>
    </row>
    <row r="4114" spans="1:11">
      <c r="A4114" s="23"/>
      <c r="B4114" s="25"/>
      <c r="C4114" s="25"/>
      <c r="D4114" s="25"/>
      <c r="E4114" s="25"/>
      <c r="F4114" s="25"/>
      <c r="G4114" s="108"/>
      <c r="H4114" s="113"/>
      <c r="I4114" s="113"/>
      <c r="J4114" s="113"/>
      <c r="K4114" s="113"/>
    </row>
    <row r="4115" spans="1:11">
      <c r="A4115" s="23"/>
      <c r="B4115" s="25"/>
      <c r="C4115" s="25"/>
      <c r="D4115" s="25"/>
      <c r="E4115" s="25"/>
      <c r="F4115" s="25"/>
      <c r="G4115" s="108"/>
      <c r="H4115" s="113"/>
      <c r="I4115" s="113"/>
      <c r="J4115" s="113"/>
      <c r="K4115" s="113"/>
    </row>
    <row r="4116" spans="1:11">
      <c r="A4116" s="23"/>
      <c r="B4116" s="25"/>
      <c r="C4116" s="25"/>
      <c r="D4116" s="25"/>
      <c r="E4116" s="25"/>
      <c r="F4116" s="25"/>
      <c r="G4116" s="108"/>
      <c r="H4116" s="113"/>
      <c r="I4116" s="113"/>
      <c r="J4116" s="113"/>
      <c r="K4116" s="113"/>
    </row>
    <row r="4117" spans="1:11">
      <c r="A4117" s="23"/>
      <c r="B4117" s="25"/>
      <c r="C4117" s="25"/>
      <c r="D4117" s="25"/>
      <c r="E4117" s="25"/>
      <c r="F4117" s="25"/>
      <c r="G4117" s="108"/>
      <c r="H4117" s="113"/>
      <c r="I4117" s="113"/>
      <c r="J4117" s="113"/>
      <c r="K4117" s="113"/>
    </row>
    <row r="4118" spans="1:11">
      <c r="A4118" s="23"/>
      <c r="B4118" s="25"/>
      <c r="C4118" s="25"/>
      <c r="D4118" s="25"/>
      <c r="E4118" s="25"/>
      <c r="F4118" s="25"/>
      <c r="G4118" s="108"/>
      <c r="H4118" s="113"/>
      <c r="I4118" s="113"/>
      <c r="J4118" s="113"/>
      <c r="K4118" s="113"/>
    </row>
    <row r="4119" spans="1:11">
      <c r="A4119" s="23"/>
      <c r="B4119" s="25"/>
      <c r="C4119" s="25"/>
      <c r="D4119" s="25"/>
      <c r="E4119" s="25"/>
      <c r="F4119" s="25"/>
      <c r="G4119" s="108"/>
      <c r="H4119" s="113"/>
      <c r="I4119" s="113"/>
      <c r="J4119" s="113"/>
      <c r="K4119" s="113"/>
    </row>
    <row r="4120" spans="1:11">
      <c r="A4120" s="23"/>
      <c r="B4120" s="25"/>
      <c r="C4120" s="25"/>
      <c r="D4120" s="25"/>
      <c r="E4120" s="25"/>
      <c r="F4120" s="25"/>
      <c r="G4120" s="108"/>
      <c r="H4120" s="113"/>
      <c r="I4120" s="113"/>
      <c r="J4120" s="113"/>
      <c r="K4120" s="113"/>
    </row>
    <row r="4121" spans="1:11">
      <c r="A4121" s="23"/>
      <c r="B4121" s="25"/>
      <c r="C4121" s="25"/>
      <c r="D4121" s="25"/>
      <c r="E4121" s="25"/>
      <c r="F4121" s="25"/>
      <c r="G4121" s="108"/>
      <c r="H4121" s="113"/>
      <c r="I4121" s="113"/>
      <c r="J4121" s="113"/>
      <c r="K4121" s="113"/>
    </row>
    <row r="4122" spans="1:11">
      <c r="A4122" s="23"/>
      <c r="B4122" s="25"/>
      <c r="C4122" s="25"/>
      <c r="D4122" s="25"/>
      <c r="E4122" s="25"/>
      <c r="F4122" s="25"/>
      <c r="G4122" s="108"/>
      <c r="H4122" s="113"/>
      <c r="I4122" s="113"/>
      <c r="J4122" s="113"/>
      <c r="K4122" s="113"/>
    </row>
    <row r="4123" spans="1:11">
      <c r="A4123" s="23"/>
      <c r="B4123" s="25"/>
      <c r="C4123" s="25"/>
      <c r="D4123" s="25"/>
      <c r="E4123" s="25"/>
      <c r="F4123" s="25"/>
      <c r="G4123" s="108"/>
      <c r="H4123" s="113"/>
      <c r="I4123" s="113"/>
      <c r="J4123" s="113"/>
      <c r="K4123" s="113"/>
    </row>
    <row r="4124" spans="1:11">
      <c r="A4124" s="23"/>
      <c r="B4124" s="25"/>
      <c r="C4124" s="25"/>
      <c r="D4124" s="25"/>
      <c r="E4124" s="25"/>
      <c r="F4124" s="25"/>
      <c r="G4124" s="108"/>
      <c r="H4124" s="113"/>
      <c r="I4124" s="113"/>
      <c r="J4124" s="113"/>
      <c r="K4124" s="113"/>
    </row>
    <row r="4125" spans="1:11">
      <c r="A4125" s="23"/>
      <c r="B4125" s="25"/>
      <c r="C4125" s="25"/>
      <c r="D4125" s="25"/>
      <c r="E4125" s="25"/>
      <c r="F4125" s="25"/>
      <c r="G4125" s="108"/>
      <c r="H4125" s="113"/>
      <c r="I4125" s="113"/>
      <c r="J4125" s="113"/>
      <c r="K4125" s="113"/>
    </row>
    <row r="4126" spans="1:11">
      <c r="A4126" s="23"/>
      <c r="B4126" s="25"/>
      <c r="C4126" s="25"/>
      <c r="D4126" s="25"/>
      <c r="E4126" s="25"/>
      <c r="F4126" s="25"/>
      <c r="G4126" s="108"/>
      <c r="H4126" s="113"/>
      <c r="I4126" s="113"/>
      <c r="J4126" s="113"/>
      <c r="K4126" s="113"/>
    </row>
    <row r="4127" spans="1:11">
      <c r="A4127" s="23"/>
      <c r="B4127" s="25"/>
      <c r="C4127" s="25"/>
      <c r="D4127" s="25"/>
      <c r="E4127" s="25"/>
      <c r="F4127" s="25"/>
      <c r="G4127" s="108"/>
      <c r="H4127" s="113"/>
      <c r="I4127" s="113"/>
      <c r="J4127" s="113"/>
      <c r="K4127" s="113"/>
    </row>
    <row r="4128" spans="1:11">
      <c r="A4128" s="23"/>
      <c r="B4128" s="25"/>
      <c r="C4128" s="25"/>
      <c r="D4128" s="25"/>
      <c r="E4128" s="25"/>
      <c r="F4128" s="25"/>
      <c r="G4128" s="108"/>
      <c r="H4128" s="113"/>
      <c r="I4128" s="113"/>
      <c r="J4128" s="113"/>
      <c r="K4128" s="113"/>
    </row>
    <row r="4129" spans="1:11">
      <c r="A4129" s="23"/>
      <c r="B4129" s="25"/>
      <c r="C4129" s="25"/>
      <c r="D4129" s="25"/>
      <c r="E4129" s="25"/>
      <c r="F4129" s="25"/>
      <c r="G4129" s="108"/>
      <c r="H4129" s="113"/>
      <c r="I4129" s="113"/>
      <c r="J4129" s="113"/>
      <c r="K4129" s="113"/>
    </row>
    <row r="4130" spans="1:11">
      <c r="A4130" s="23"/>
      <c r="B4130" s="25"/>
      <c r="C4130" s="25"/>
      <c r="D4130" s="25"/>
      <c r="E4130" s="25"/>
      <c r="F4130" s="25"/>
      <c r="G4130" s="108"/>
      <c r="H4130" s="113"/>
      <c r="I4130" s="113"/>
      <c r="J4130" s="113"/>
      <c r="K4130" s="113"/>
    </row>
    <row r="4131" spans="1:11">
      <c r="A4131" s="23"/>
      <c r="B4131" s="25"/>
      <c r="C4131" s="25"/>
      <c r="D4131" s="25"/>
      <c r="E4131" s="25"/>
      <c r="F4131" s="25"/>
      <c r="G4131" s="108"/>
      <c r="H4131" s="113"/>
      <c r="I4131" s="113"/>
      <c r="J4131" s="113"/>
      <c r="K4131" s="113"/>
    </row>
    <row r="4132" spans="1:11">
      <c r="A4132" s="23"/>
      <c r="B4132" s="25"/>
      <c r="C4132" s="25"/>
      <c r="D4132" s="25"/>
      <c r="E4132" s="25"/>
      <c r="F4132" s="25"/>
      <c r="G4132" s="108"/>
      <c r="H4132" s="113"/>
      <c r="I4132" s="113"/>
      <c r="J4132" s="113"/>
      <c r="K4132" s="113"/>
    </row>
    <row r="4133" spans="1:11">
      <c r="A4133" s="23"/>
      <c r="B4133" s="25"/>
      <c r="C4133" s="25"/>
      <c r="D4133" s="25"/>
      <c r="E4133" s="25"/>
      <c r="F4133" s="25"/>
      <c r="G4133" s="108"/>
      <c r="H4133" s="113"/>
      <c r="I4133" s="113"/>
      <c r="J4133" s="113"/>
      <c r="K4133" s="113"/>
    </row>
    <row r="4134" spans="1:11">
      <c r="A4134" s="23"/>
      <c r="B4134" s="25"/>
      <c r="C4134" s="25"/>
      <c r="D4134" s="25"/>
      <c r="E4134" s="25"/>
      <c r="F4134" s="25"/>
      <c r="G4134" s="108"/>
      <c r="H4134" s="113"/>
      <c r="I4134" s="113"/>
      <c r="J4134" s="113"/>
      <c r="K4134" s="113"/>
    </row>
    <row r="4135" spans="1:11">
      <c r="A4135" s="23"/>
      <c r="B4135" s="25"/>
      <c r="C4135" s="25"/>
      <c r="D4135" s="25"/>
      <c r="E4135" s="25"/>
      <c r="F4135" s="25"/>
      <c r="G4135" s="108"/>
      <c r="H4135" s="113"/>
      <c r="I4135" s="113"/>
      <c r="J4135" s="113"/>
      <c r="K4135" s="113"/>
    </row>
    <row r="4136" spans="1:11">
      <c r="A4136" s="23"/>
      <c r="B4136" s="25"/>
      <c r="C4136" s="25"/>
      <c r="D4136" s="25"/>
      <c r="E4136" s="25"/>
      <c r="F4136" s="25"/>
      <c r="G4136" s="108"/>
      <c r="H4136" s="113"/>
      <c r="I4136" s="113"/>
      <c r="J4136" s="113"/>
      <c r="K4136" s="113"/>
    </row>
    <row r="4137" spans="1:11">
      <c r="A4137" s="23"/>
      <c r="B4137" s="25"/>
      <c r="C4137" s="25"/>
      <c r="D4137" s="25"/>
      <c r="E4137" s="25"/>
      <c r="F4137" s="25"/>
      <c r="G4137" s="108"/>
      <c r="H4137" s="113"/>
      <c r="I4137" s="113"/>
      <c r="J4137" s="113"/>
      <c r="K4137" s="113"/>
    </row>
    <row r="4138" spans="1:11">
      <c r="A4138" s="23"/>
      <c r="B4138" s="25"/>
      <c r="C4138" s="25"/>
      <c r="D4138" s="25"/>
      <c r="E4138" s="25"/>
      <c r="F4138" s="25"/>
      <c r="G4138" s="108"/>
      <c r="H4138" s="113"/>
      <c r="I4138" s="113"/>
      <c r="J4138" s="113"/>
      <c r="K4138" s="113"/>
    </row>
    <row r="4139" spans="1:11">
      <c r="A4139" s="23"/>
      <c r="B4139" s="25"/>
      <c r="C4139" s="25"/>
      <c r="D4139" s="25"/>
      <c r="E4139" s="25"/>
      <c r="F4139" s="25"/>
      <c r="G4139" s="108"/>
      <c r="H4139" s="113"/>
      <c r="I4139" s="113"/>
      <c r="J4139" s="113"/>
      <c r="K4139" s="113"/>
    </row>
    <row r="4140" spans="1:11">
      <c r="A4140" s="23"/>
      <c r="B4140" s="25"/>
      <c r="C4140" s="25"/>
      <c r="D4140" s="25"/>
      <c r="E4140" s="25"/>
      <c r="F4140" s="25"/>
      <c r="G4140" s="108"/>
      <c r="H4140" s="113"/>
      <c r="I4140" s="113"/>
      <c r="J4140" s="113"/>
      <c r="K4140" s="113"/>
    </row>
    <row r="4141" spans="1:11">
      <c r="A4141" s="23"/>
      <c r="B4141" s="25"/>
      <c r="C4141" s="25"/>
      <c r="D4141" s="25"/>
      <c r="E4141" s="25"/>
      <c r="F4141" s="25"/>
      <c r="G4141" s="108"/>
      <c r="H4141" s="113"/>
      <c r="I4141" s="113"/>
      <c r="J4141" s="113"/>
      <c r="K4141" s="113"/>
    </row>
    <row r="4142" spans="1:11">
      <c r="A4142" s="23"/>
      <c r="B4142" s="25"/>
      <c r="C4142" s="25"/>
      <c r="D4142" s="25"/>
      <c r="E4142" s="25"/>
      <c r="F4142" s="25"/>
      <c r="G4142" s="108"/>
      <c r="H4142" s="113"/>
      <c r="I4142" s="113"/>
      <c r="J4142" s="113"/>
      <c r="K4142" s="113"/>
    </row>
    <row r="4143" spans="1:11">
      <c r="A4143" s="23"/>
      <c r="B4143" s="25"/>
      <c r="C4143" s="25"/>
      <c r="D4143" s="25"/>
      <c r="E4143" s="25"/>
      <c r="F4143" s="25"/>
      <c r="G4143" s="108"/>
      <c r="H4143" s="113"/>
      <c r="I4143" s="113"/>
      <c r="J4143" s="113"/>
      <c r="K4143" s="113"/>
    </row>
    <row r="4144" spans="1:11">
      <c r="A4144" s="23"/>
      <c r="B4144" s="25"/>
      <c r="C4144" s="25"/>
      <c r="D4144" s="25"/>
      <c r="E4144" s="25"/>
      <c r="F4144" s="25"/>
      <c r="G4144" s="108"/>
      <c r="H4144" s="113"/>
      <c r="I4144" s="113"/>
      <c r="J4144" s="113"/>
      <c r="K4144" s="113"/>
    </row>
    <row r="4145" spans="1:11">
      <c r="A4145" s="23"/>
      <c r="B4145" s="25"/>
      <c r="C4145" s="25"/>
      <c r="D4145" s="25"/>
      <c r="E4145" s="25"/>
      <c r="F4145" s="25"/>
      <c r="G4145" s="108"/>
      <c r="H4145" s="113"/>
      <c r="I4145" s="113"/>
      <c r="J4145" s="113"/>
      <c r="K4145" s="113"/>
    </row>
    <row r="4146" spans="1:11">
      <c r="A4146" s="23"/>
      <c r="B4146" s="25"/>
      <c r="C4146" s="25"/>
      <c r="D4146" s="25"/>
      <c r="E4146" s="25"/>
      <c r="F4146" s="25"/>
      <c r="G4146" s="108"/>
      <c r="H4146" s="113"/>
      <c r="I4146" s="113"/>
      <c r="J4146" s="113"/>
      <c r="K4146" s="113"/>
    </row>
    <row r="4147" spans="1:11">
      <c r="A4147" s="23"/>
      <c r="B4147" s="25"/>
      <c r="C4147" s="25"/>
      <c r="D4147" s="25"/>
      <c r="E4147" s="25"/>
      <c r="F4147" s="25"/>
      <c r="G4147" s="108"/>
      <c r="H4147" s="113"/>
      <c r="I4147" s="113"/>
      <c r="J4147" s="113"/>
      <c r="K4147" s="113"/>
    </row>
    <row r="4148" spans="1:11">
      <c r="A4148" s="23"/>
      <c r="B4148" s="25"/>
      <c r="C4148" s="25"/>
      <c r="D4148" s="25"/>
      <c r="E4148" s="25"/>
      <c r="F4148" s="25"/>
      <c r="G4148" s="108"/>
      <c r="H4148" s="113"/>
      <c r="I4148" s="113"/>
      <c r="J4148" s="113"/>
      <c r="K4148" s="113"/>
    </row>
    <row r="4149" spans="1:11">
      <c r="A4149" s="23"/>
      <c r="B4149" s="25"/>
      <c r="C4149" s="25"/>
      <c r="D4149" s="25"/>
      <c r="E4149" s="25"/>
      <c r="F4149" s="25"/>
      <c r="G4149" s="108"/>
      <c r="H4149" s="113"/>
      <c r="I4149" s="113"/>
      <c r="J4149" s="113"/>
      <c r="K4149" s="113"/>
    </row>
    <row r="4150" spans="1:11">
      <c r="A4150" s="23"/>
      <c r="B4150" s="25"/>
      <c r="C4150" s="25"/>
      <c r="D4150" s="25"/>
      <c r="E4150" s="25"/>
      <c r="F4150" s="25"/>
      <c r="G4150" s="108"/>
      <c r="H4150" s="113"/>
      <c r="I4150" s="113"/>
      <c r="J4150" s="113"/>
      <c r="K4150" s="113"/>
    </row>
    <row r="4151" spans="1:11">
      <c r="A4151" s="23"/>
      <c r="B4151" s="25"/>
      <c r="C4151" s="25"/>
      <c r="D4151" s="25"/>
      <c r="E4151" s="25"/>
      <c r="F4151" s="25"/>
      <c r="G4151" s="108"/>
      <c r="H4151" s="113"/>
      <c r="I4151" s="113"/>
      <c r="J4151" s="113"/>
      <c r="K4151" s="113"/>
    </row>
    <row r="4152" spans="1:11">
      <c r="A4152" s="23"/>
      <c r="B4152" s="25"/>
      <c r="C4152" s="25"/>
      <c r="D4152" s="25"/>
      <c r="E4152" s="25"/>
      <c r="F4152" s="25"/>
      <c r="G4152" s="108"/>
      <c r="H4152" s="113"/>
      <c r="I4152" s="113"/>
      <c r="J4152" s="113"/>
      <c r="K4152" s="113"/>
    </row>
    <row r="4153" spans="1:11">
      <c r="A4153" s="23"/>
      <c r="B4153" s="25"/>
      <c r="C4153" s="25"/>
      <c r="D4153" s="25"/>
      <c r="E4153" s="25"/>
      <c r="F4153" s="25"/>
      <c r="G4153" s="108"/>
      <c r="H4153" s="113"/>
      <c r="I4153" s="113"/>
      <c r="J4153" s="113"/>
      <c r="K4153" s="113"/>
    </row>
    <row r="4154" spans="1:11">
      <c r="A4154" s="23"/>
      <c r="B4154" s="25"/>
      <c r="C4154" s="25"/>
      <c r="D4154" s="25"/>
      <c r="E4154" s="25"/>
      <c r="F4154" s="25"/>
      <c r="G4154" s="108"/>
      <c r="H4154" s="113"/>
      <c r="I4154" s="113"/>
      <c r="J4154" s="113"/>
      <c r="K4154" s="113"/>
    </row>
    <row r="4155" spans="1:11">
      <c r="A4155" s="23"/>
      <c r="B4155" s="25"/>
      <c r="C4155" s="25"/>
      <c r="D4155" s="25"/>
      <c r="E4155" s="25"/>
      <c r="F4155" s="25"/>
      <c r="G4155" s="108"/>
      <c r="H4155" s="113"/>
      <c r="I4155" s="113"/>
      <c r="J4155" s="113"/>
      <c r="K4155" s="113"/>
    </row>
    <row r="4156" spans="1:11">
      <c r="A4156" s="23"/>
      <c r="B4156" s="25"/>
      <c r="C4156" s="25"/>
      <c r="D4156" s="25"/>
      <c r="E4156" s="25"/>
      <c r="F4156" s="25"/>
      <c r="G4156" s="108"/>
      <c r="H4156" s="113"/>
      <c r="I4156" s="113"/>
      <c r="J4156" s="113"/>
      <c r="K4156" s="113"/>
    </row>
    <row r="4157" spans="1:11">
      <c r="A4157" s="23"/>
      <c r="B4157" s="25"/>
      <c r="C4157" s="25"/>
      <c r="D4157" s="25"/>
      <c r="E4157" s="25"/>
      <c r="F4157" s="25"/>
      <c r="G4157" s="108"/>
      <c r="H4157" s="113"/>
      <c r="I4157" s="113"/>
      <c r="J4157" s="113"/>
      <c r="K4157" s="113"/>
    </row>
    <row r="4158" spans="1:11">
      <c r="A4158" s="23"/>
      <c r="B4158" s="25"/>
      <c r="C4158" s="25"/>
      <c r="D4158" s="25"/>
      <c r="E4158" s="25"/>
      <c r="F4158" s="25"/>
      <c r="G4158" s="108"/>
      <c r="H4158" s="113"/>
      <c r="I4158" s="113"/>
      <c r="J4158" s="113"/>
      <c r="K4158" s="113"/>
    </row>
    <row r="4159" spans="1:11">
      <c r="A4159" s="23"/>
      <c r="B4159" s="25"/>
      <c r="C4159" s="25"/>
      <c r="D4159" s="25"/>
      <c r="E4159" s="25"/>
      <c r="F4159" s="25"/>
      <c r="G4159" s="108"/>
      <c r="H4159" s="113"/>
      <c r="I4159" s="113"/>
      <c r="J4159" s="113"/>
      <c r="K4159" s="113"/>
    </row>
    <row r="4160" spans="1:11">
      <c r="A4160" s="23"/>
      <c r="B4160" s="25"/>
      <c r="C4160" s="25"/>
      <c r="D4160" s="25"/>
      <c r="E4160" s="25"/>
      <c r="F4160" s="25"/>
      <c r="G4160" s="108"/>
      <c r="H4160" s="113"/>
      <c r="I4160" s="113"/>
      <c r="J4160" s="113"/>
      <c r="K4160" s="113"/>
    </row>
    <row r="4161" spans="1:11">
      <c r="A4161" s="23"/>
      <c r="B4161" s="25"/>
      <c r="C4161" s="25"/>
      <c r="D4161" s="25"/>
      <c r="E4161" s="25"/>
      <c r="F4161" s="25"/>
      <c r="G4161" s="108"/>
      <c r="H4161" s="113"/>
      <c r="I4161" s="113"/>
      <c r="J4161" s="113"/>
      <c r="K4161" s="113"/>
    </row>
    <row r="4162" spans="1:11">
      <c r="A4162" s="23"/>
      <c r="B4162" s="25"/>
      <c r="C4162" s="25"/>
      <c r="D4162" s="25"/>
      <c r="E4162" s="25"/>
      <c r="F4162" s="25"/>
      <c r="G4162" s="108"/>
      <c r="H4162" s="113"/>
      <c r="I4162" s="113"/>
      <c r="J4162" s="113"/>
      <c r="K4162" s="113"/>
    </row>
    <row r="4163" spans="1:11">
      <c r="A4163" s="23"/>
      <c r="B4163" s="25"/>
      <c r="C4163" s="25"/>
      <c r="D4163" s="25"/>
      <c r="E4163" s="25"/>
      <c r="F4163" s="25"/>
      <c r="G4163" s="108"/>
      <c r="H4163" s="113"/>
      <c r="I4163" s="113"/>
      <c r="J4163" s="113"/>
      <c r="K4163" s="113"/>
    </row>
    <row r="4164" spans="1:11">
      <c r="A4164" s="23"/>
      <c r="B4164" s="25"/>
      <c r="C4164" s="25"/>
      <c r="D4164" s="25"/>
      <c r="E4164" s="25"/>
      <c r="F4164" s="25"/>
      <c r="G4164" s="108"/>
      <c r="H4164" s="113"/>
      <c r="I4164" s="113"/>
      <c r="J4164" s="113"/>
      <c r="K4164" s="113"/>
    </row>
    <row r="4165" spans="1:11">
      <c r="A4165" s="23"/>
      <c r="B4165" s="25"/>
      <c r="C4165" s="25"/>
      <c r="D4165" s="25"/>
      <c r="E4165" s="25"/>
      <c r="F4165" s="25"/>
      <c r="G4165" s="108"/>
      <c r="H4165" s="113"/>
      <c r="I4165" s="113"/>
      <c r="J4165" s="113"/>
      <c r="K4165" s="113"/>
    </row>
    <row r="4166" spans="1:11">
      <c r="A4166" s="23"/>
      <c r="B4166" s="25"/>
      <c r="C4166" s="25"/>
      <c r="D4166" s="25"/>
      <c r="E4166" s="25"/>
      <c r="F4166" s="25"/>
      <c r="G4166" s="108"/>
      <c r="H4166" s="113"/>
      <c r="I4166" s="113"/>
      <c r="J4166" s="113"/>
      <c r="K4166" s="113"/>
    </row>
    <row r="4167" spans="1:11">
      <c r="A4167" s="23"/>
      <c r="B4167" s="25"/>
      <c r="C4167" s="25"/>
      <c r="D4167" s="25"/>
      <c r="E4167" s="25"/>
      <c r="F4167" s="25"/>
      <c r="G4167" s="108"/>
      <c r="H4167" s="113"/>
      <c r="I4167" s="113"/>
      <c r="J4167" s="113"/>
      <c r="K4167" s="113"/>
    </row>
    <row r="4168" spans="1:11">
      <c r="A4168" s="23"/>
      <c r="B4168" s="25"/>
      <c r="C4168" s="25"/>
      <c r="D4168" s="25"/>
      <c r="E4168" s="25"/>
      <c r="F4168" s="25"/>
      <c r="G4168" s="108"/>
      <c r="H4168" s="113"/>
      <c r="I4168" s="113"/>
      <c r="J4168" s="113"/>
      <c r="K4168" s="113"/>
    </row>
    <row r="4169" spans="1:11">
      <c r="A4169" s="23"/>
      <c r="B4169" s="25"/>
      <c r="C4169" s="25"/>
      <c r="D4169" s="25"/>
      <c r="E4169" s="25"/>
      <c r="F4169" s="25"/>
      <c r="G4169" s="108"/>
      <c r="H4169" s="113"/>
      <c r="I4169" s="113"/>
      <c r="J4169" s="113"/>
      <c r="K4169" s="113"/>
    </row>
    <row r="4170" spans="1:11">
      <c r="A4170" s="23"/>
      <c r="B4170" s="25"/>
      <c r="C4170" s="25"/>
      <c r="D4170" s="25"/>
      <c r="E4170" s="25"/>
      <c r="F4170" s="25"/>
      <c r="G4170" s="108"/>
      <c r="H4170" s="113"/>
      <c r="I4170" s="113"/>
      <c r="J4170" s="113"/>
      <c r="K4170" s="113"/>
    </row>
    <row r="4171" spans="1:11">
      <c r="A4171" s="23"/>
      <c r="B4171" s="25"/>
      <c r="C4171" s="25"/>
      <c r="D4171" s="25"/>
      <c r="E4171" s="25"/>
      <c r="F4171" s="25"/>
      <c r="G4171" s="108"/>
      <c r="H4171" s="113"/>
      <c r="I4171" s="113"/>
      <c r="J4171" s="113"/>
      <c r="K4171" s="113"/>
    </row>
    <row r="4172" spans="1:11">
      <c r="A4172" s="23"/>
      <c r="B4172" s="25"/>
      <c r="C4172" s="25"/>
      <c r="D4172" s="25"/>
      <c r="E4172" s="25"/>
      <c r="F4172" s="25"/>
      <c r="G4172" s="108"/>
      <c r="H4172" s="113"/>
      <c r="I4172" s="113"/>
      <c r="J4172" s="113"/>
      <c r="K4172" s="113"/>
    </row>
    <row r="4173" spans="1:11">
      <c r="A4173" s="23"/>
      <c r="B4173" s="25"/>
      <c r="C4173" s="25"/>
      <c r="D4173" s="25"/>
      <c r="E4173" s="25"/>
      <c r="F4173" s="25"/>
      <c r="G4173" s="108"/>
      <c r="H4173" s="113"/>
      <c r="I4173" s="113"/>
      <c r="J4173" s="113"/>
      <c r="K4173" s="113"/>
    </row>
    <row r="4174" spans="1:11">
      <c r="A4174" s="23"/>
      <c r="B4174" s="25"/>
      <c r="C4174" s="25"/>
      <c r="D4174" s="25"/>
      <c r="E4174" s="25"/>
      <c r="F4174" s="25"/>
      <c r="G4174" s="108"/>
      <c r="H4174" s="113"/>
      <c r="I4174" s="113"/>
      <c r="J4174" s="113"/>
      <c r="K4174" s="113"/>
    </row>
    <row r="4175" spans="1:11">
      <c r="A4175" s="23"/>
      <c r="B4175" s="25"/>
      <c r="C4175" s="25"/>
      <c r="D4175" s="25"/>
      <c r="E4175" s="25"/>
      <c r="F4175" s="25"/>
      <c r="G4175" s="108"/>
      <c r="H4175" s="113"/>
      <c r="I4175" s="113"/>
      <c r="J4175" s="113"/>
      <c r="K4175" s="113"/>
    </row>
    <row r="4176" spans="1:11">
      <c r="A4176" s="23"/>
      <c r="B4176" s="25"/>
      <c r="C4176" s="25"/>
      <c r="D4176" s="25"/>
      <c r="E4176" s="25"/>
      <c r="F4176" s="25"/>
      <c r="G4176" s="108"/>
      <c r="H4176" s="113"/>
      <c r="I4176" s="113"/>
      <c r="J4176" s="113"/>
      <c r="K4176" s="113"/>
    </row>
    <row r="4177" spans="1:11">
      <c r="A4177" s="23"/>
      <c r="B4177" s="25"/>
      <c r="C4177" s="25"/>
      <c r="D4177" s="25"/>
      <c r="E4177" s="25"/>
      <c r="F4177" s="25"/>
      <c r="G4177" s="108"/>
      <c r="H4177" s="113"/>
      <c r="I4177" s="113"/>
      <c r="J4177" s="113"/>
      <c r="K4177" s="113"/>
    </row>
    <row r="4178" spans="1:11">
      <c r="A4178" s="23"/>
      <c r="B4178" s="25"/>
      <c r="C4178" s="25"/>
      <c r="D4178" s="25"/>
      <c r="E4178" s="25"/>
      <c r="F4178" s="25"/>
      <c r="G4178" s="108"/>
      <c r="H4178" s="113"/>
      <c r="I4178" s="113"/>
      <c r="J4178" s="113"/>
      <c r="K4178" s="113"/>
    </row>
    <row r="4179" spans="1:11">
      <c r="A4179" s="23"/>
      <c r="B4179" s="25"/>
      <c r="C4179" s="25"/>
      <c r="D4179" s="25"/>
      <c r="E4179" s="25"/>
      <c r="F4179" s="25"/>
      <c r="G4179" s="108"/>
      <c r="H4179" s="113"/>
      <c r="I4179" s="113"/>
      <c r="J4179" s="113"/>
      <c r="K4179" s="113"/>
    </row>
    <row r="4180" spans="1:11">
      <c r="A4180" s="23"/>
      <c r="B4180" s="25"/>
      <c r="C4180" s="25"/>
      <c r="D4180" s="25"/>
      <c r="E4180" s="25"/>
      <c r="F4180" s="25"/>
      <c r="G4180" s="108"/>
      <c r="H4180" s="113"/>
      <c r="I4180" s="113"/>
      <c r="J4180" s="113"/>
      <c r="K4180" s="113"/>
    </row>
    <row r="4181" spans="1:11">
      <c r="A4181" s="23"/>
      <c r="B4181" s="25"/>
      <c r="C4181" s="25"/>
      <c r="D4181" s="25"/>
      <c r="E4181" s="25"/>
      <c r="F4181" s="25"/>
      <c r="G4181" s="108"/>
      <c r="H4181" s="113"/>
      <c r="I4181" s="113"/>
      <c r="J4181" s="113"/>
      <c r="K4181" s="113"/>
    </row>
    <row r="4182" spans="1:11">
      <c r="A4182" s="23"/>
      <c r="B4182" s="25"/>
      <c r="C4182" s="25"/>
      <c r="D4182" s="25"/>
      <c r="E4182" s="25"/>
      <c r="F4182" s="25"/>
      <c r="G4182" s="108"/>
      <c r="H4182" s="113"/>
      <c r="I4182" s="113"/>
      <c r="J4182" s="113"/>
      <c r="K4182" s="113"/>
    </row>
    <row r="4183" spans="1:11">
      <c r="A4183" s="23"/>
      <c r="B4183" s="25"/>
      <c r="C4183" s="25"/>
      <c r="D4183" s="25"/>
      <c r="E4183" s="25"/>
      <c r="F4183" s="25"/>
      <c r="G4183" s="108"/>
      <c r="H4183" s="113"/>
      <c r="I4183" s="113"/>
      <c r="J4183" s="113"/>
      <c r="K4183" s="113"/>
    </row>
    <row r="4184" spans="1:11">
      <c r="A4184" s="23"/>
      <c r="B4184" s="25"/>
      <c r="C4184" s="25"/>
      <c r="D4184" s="25"/>
      <c r="E4184" s="25"/>
      <c r="F4184" s="25"/>
      <c r="G4184" s="108"/>
      <c r="H4184" s="113"/>
      <c r="I4184" s="113"/>
      <c r="J4184" s="113"/>
      <c r="K4184" s="113"/>
    </row>
    <row r="4185" spans="1:11">
      <c r="A4185" s="23"/>
      <c r="B4185" s="25"/>
      <c r="C4185" s="25"/>
      <c r="D4185" s="25"/>
      <c r="E4185" s="25"/>
      <c r="F4185" s="25"/>
      <c r="G4185" s="108"/>
      <c r="H4185" s="113"/>
      <c r="I4185" s="113"/>
      <c r="J4185" s="113"/>
      <c r="K4185" s="113"/>
    </row>
    <row r="4186" spans="1:11">
      <c r="A4186" s="23"/>
      <c r="B4186" s="25"/>
      <c r="C4186" s="25"/>
      <c r="D4186" s="25"/>
      <c r="E4186" s="25"/>
      <c r="F4186" s="25"/>
      <c r="G4186" s="108"/>
      <c r="H4186" s="113"/>
      <c r="I4186" s="113"/>
      <c r="J4186" s="113"/>
      <c r="K4186" s="113"/>
    </row>
    <row r="4187" spans="1:11">
      <c r="A4187" s="23"/>
      <c r="B4187" s="25"/>
      <c r="C4187" s="25"/>
      <c r="D4187" s="25"/>
      <c r="E4187" s="25"/>
      <c r="F4187" s="25"/>
      <c r="G4187" s="108"/>
      <c r="H4187" s="113"/>
      <c r="I4187" s="113"/>
      <c r="J4187" s="113"/>
      <c r="K4187" s="113"/>
    </row>
    <row r="4188" spans="1:11">
      <c r="A4188" s="23"/>
      <c r="B4188" s="25"/>
      <c r="C4188" s="25"/>
      <c r="D4188" s="25"/>
      <c r="E4188" s="25"/>
      <c r="F4188" s="25"/>
      <c r="G4188" s="108"/>
      <c r="H4188" s="113"/>
      <c r="I4188" s="113"/>
      <c r="J4188" s="113"/>
      <c r="K4188" s="113"/>
    </row>
    <row r="4189" spans="1:11">
      <c r="A4189" s="23"/>
      <c r="B4189" s="25"/>
      <c r="C4189" s="25"/>
      <c r="D4189" s="25"/>
      <c r="E4189" s="25"/>
      <c r="F4189" s="25"/>
      <c r="G4189" s="108"/>
      <c r="H4189" s="113"/>
      <c r="I4189" s="113"/>
      <c r="J4189" s="113"/>
      <c r="K4189" s="113"/>
    </row>
    <row r="4190" spans="1:11">
      <c r="A4190" s="23"/>
      <c r="B4190" s="25"/>
      <c r="C4190" s="25"/>
      <c r="D4190" s="25"/>
      <c r="E4190" s="25"/>
      <c r="F4190" s="25"/>
      <c r="G4190" s="108"/>
      <c r="H4190" s="113"/>
      <c r="I4190" s="113"/>
      <c r="J4190" s="113"/>
      <c r="K4190" s="113"/>
    </row>
    <row r="4191" spans="1:11">
      <c r="A4191" s="23"/>
      <c r="B4191" s="25"/>
      <c r="C4191" s="25"/>
      <c r="D4191" s="25"/>
      <c r="E4191" s="25"/>
      <c r="F4191" s="25"/>
      <c r="G4191" s="108"/>
      <c r="H4191" s="113"/>
      <c r="I4191" s="113"/>
      <c r="J4191" s="113"/>
      <c r="K4191" s="113"/>
    </row>
    <row r="4192" spans="1:11">
      <c r="A4192" s="23"/>
      <c r="B4192" s="25"/>
      <c r="C4192" s="25"/>
      <c r="D4192" s="25"/>
      <c r="E4192" s="25"/>
      <c r="F4192" s="25"/>
      <c r="G4192" s="108"/>
      <c r="H4192" s="113"/>
      <c r="I4192" s="113"/>
      <c r="J4192" s="113"/>
      <c r="K4192" s="113"/>
    </row>
    <row r="4193" spans="1:11">
      <c r="A4193" s="23"/>
      <c r="B4193" s="25"/>
      <c r="C4193" s="25"/>
      <c r="D4193" s="25"/>
      <c r="E4193" s="25"/>
      <c r="F4193" s="25"/>
      <c r="G4193" s="108"/>
      <c r="H4193" s="113"/>
      <c r="I4193" s="113"/>
      <c r="J4193" s="113"/>
      <c r="K4193" s="113"/>
    </row>
    <row r="4194" spans="1:11">
      <c r="A4194" s="23"/>
      <c r="B4194" s="25"/>
      <c r="C4194" s="25"/>
      <c r="D4194" s="25"/>
      <c r="E4194" s="25"/>
      <c r="F4194" s="25"/>
      <c r="G4194" s="108"/>
      <c r="H4194" s="113"/>
      <c r="I4194" s="113"/>
      <c r="J4194" s="113"/>
      <c r="K4194" s="113"/>
    </row>
    <row r="4195" spans="1:11">
      <c r="A4195" s="23"/>
      <c r="B4195" s="25"/>
      <c r="C4195" s="25"/>
      <c r="D4195" s="25"/>
      <c r="E4195" s="25"/>
      <c r="F4195" s="25"/>
      <c r="G4195" s="108"/>
      <c r="H4195" s="113"/>
      <c r="I4195" s="113"/>
      <c r="J4195" s="113"/>
      <c r="K4195" s="113"/>
    </row>
    <row r="4196" spans="1:11">
      <c r="A4196" s="23"/>
      <c r="B4196" s="25"/>
      <c r="C4196" s="25"/>
      <c r="D4196" s="25"/>
      <c r="E4196" s="25"/>
      <c r="F4196" s="25"/>
      <c r="G4196" s="108"/>
      <c r="H4196" s="113"/>
      <c r="I4196" s="113"/>
      <c r="J4196" s="113"/>
      <c r="K4196" s="113"/>
    </row>
    <row r="4197" spans="1:11">
      <c r="A4197" s="23"/>
      <c r="B4197" s="25"/>
      <c r="C4197" s="25"/>
      <c r="D4197" s="25"/>
      <c r="E4197" s="25"/>
      <c r="F4197" s="25"/>
      <c r="G4197" s="108"/>
      <c r="H4197" s="113"/>
      <c r="I4197" s="113"/>
      <c r="J4197" s="113"/>
      <c r="K4197" s="113"/>
    </row>
    <row r="4198" spans="1:11">
      <c r="A4198" s="23"/>
      <c r="B4198" s="25"/>
      <c r="C4198" s="25"/>
      <c r="D4198" s="25"/>
      <c r="E4198" s="25"/>
      <c r="F4198" s="25"/>
      <c r="G4198" s="108"/>
      <c r="H4198" s="113"/>
      <c r="I4198" s="113"/>
      <c r="J4198" s="113"/>
      <c r="K4198" s="113"/>
    </row>
    <row r="4199" spans="1:11">
      <c r="A4199" s="23"/>
      <c r="B4199" s="25"/>
      <c r="C4199" s="25"/>
      <c r="D4199" s="25"/>
      <c r="E4199" s="25"/>
      <c r="F4199" s="25"/>
      <c r="G4199" s="108"/>
      <c r="H4199" s="113"/>
      <c r="I4199" s="113"/>
      <c r="J4199" s="113"/>
      <c r="K4199" s="113"/>
    </row>
    <row r="4200" spans="1:11">
      <c r="A4200" s="23"/>
      <c r="B4200" s="25"/>
      <c r="C4200" s="25"/>
      <c r="D4200" s="25"/>
      <c r="E4200" s="25"/>
      <c r="F4200" s="25"/>
      <c r="G4200" s="108"/>
      <c r="H4200" s="113"/>
      <c r="I4200" s="113"/>
      <c r="J4200" s="113"/>
      <c r="K4200" s="113"/>
    </row>
    <row r="4201" spans="1:11">
      <c r="A4201" s="23"/>
      <c r="B4201" s="25"/>
      <c r="C4201" s="25"/>
      <c r="D4201" s="25"/>
      <c r="E4201" s="25"/>
      <c r="F4201" s="25"/>
      <c r="G4201" s="108"/>
      <c r="H4201" s="113"/>
      <c r="I4201" s="113"/>
      <c r="J4201" s="113"/>
      <c r="K4201" s="113"/>
    </row>
    <row r="4202" spans="1:11">
      <c r="A4202" s="23"/>
      <c r="B4202" s="25"/>
      <c r="C4202" s="25"/>
      <c r="D4202" s="25"/>
      <c r="E4202" s="25"/>
      <c r="F4202" s="25"/>
      <c r="G4202" s="108"/>
      <c r="H4202" s="113"/>
      <c r="I4202" s="113"/>
      <c r="J4202" s="113"/>
      <c r="K4202" s="113"/>
    </row>
    <row r="4203" spans="1:11">
      <c r="A4203" s="23"/>
      <c r="B4203" s="25"/>
      <c r="C4203" s="25"/>
      <c r="D4203" s="25"/>
      <c r="E4203" s="25"/>
      <c r="F4203" s="25"/>
      <c r="G4203" s="108"/>
      <c r="H4203" s="113"/>
      <c r="I4203" s="113"/>
      <c r="J4203" s="113"/>
      <c r="K4203" s="113"/>
    </row>
    <row r="4204" spans="1:11">
      <c r="A4204" s="23"/>
      <c r="B4204" s="25"/>
      <c r="C4204" s="25"/>
      <c r="D4204" s="25"/>
      <c r="E4204" s="25"/>
      <c r="F4204" s="25"/>
      <c r="G4204" s="108"/>
      <c r="H4204" s="113"/>
      <c r="I4204" s="113"/>
      <c r="J4204" s="113"/>
      <c r="K4204" s="113"/>
    </row>
    <row r="4205" spans="1:11">
      <c r="A4205" s="23"/>
      <c r="B4205" s="25"/>
      <c r="C4205" s="25"/>
      <c r="D4205" s="25"/>
      <c r="E4205" s="25"/>
      <c r="F4205" s="25"/>
      <c r="G4205" s="108"/>
      <c r="H4205" s="113"/>
      <c r="I4205" s="113"/>
      <c r="J4205" s="113"/>
      <c r="K4205" s="113"/>
    </row>
    <row r="4206" spans="1:11">
      <c r="A4206" s="23"/>
      <c r="B4206" s="25"/>
      <c r="C4206" s="25"/>
      <c r="D4206" s="25"/>
      <c r="E4206" s="25"/>
      <c r="F4206" s="25"/>
      <c r="G4206" s="108"/>
      <c r="H4206" s="113"/>
      <c r="I4206" s="113"/>
      <c r="J4206" s="113"/>
      <c r="K4206" s="113"/>
    </row>
    <row r="4207" spans="1:11">
      <c r="A4207" s="23"/>
      <c r="B4207" s="25"/>
      <c r="C4207" s="25"/>
      <c r="D4207" s="25"/>
      <c r="E4207" s="25"/>
      <c r="F4207" s="25"/>
      <c r="G4207" s="108"/>
      <c r="H4207" s="113"/>
      <c r="I4207" s="113"/>
      <c r="J4207" s="113"/>
      <c r="K4207" s="113"/>
    </row>
    <row r="4208" spans="1:11">
      <c r="A4208" s="23"/>
      <c r="B4208" s="25"/>
      <c r="C4208" s="25"/>
      <c r="D4208" s="25"/>
      <c r="E4208" s="25"/>
      <c r="F4208" s="25"/>
      <c r="G4208" s="108"/>
      <c r="H4208" s="113"/>
      <c r="I4208" s="113"/>
      <c r="J4208" s="113"/>
      <c r="K4208" s="113"/>
    </row>
    <row r="4209" spans="1:11">
      <c r="A4209" s="23"/>
      <c r="B4209" s="25"/>
      <c r="C4209" s="25"/>
      <c r="D4209" s="25"/>
      <c r="E4209" s="25"/>
      <c r="F4209" s="25"/>
      <c r="G4209" s="108"/>
      <c r="H4209" s="113"/>
      <c r="I4209" s="113"/>
      <c r="J4209" s="113"/>
      <c r="K4209" s="113"/>
    </row>
    <row r="4210" spans="1:11">
      <c r="A4210" s="23"/>
      <c r="B4210" s="25"/>
      <c r="C4210" s="25"/>
      <c r="D4210" s="25"/>
      <c r="E4210" s="25"/>
      <c r="F4210" s="25"/>
      <c r="G4210" s="108"/>
      <c r="H4210" s="113"/>
      <c r="I4210" s="113"/>
      <c r="J4210" s="113"/>
      <c r="K4210" s="113"/>
    </row>
    <row r="4211" spans="1:11">
      <c r="A4211" s="23"/>
      <c r="B4211" s="25"/>
      <c r="C4211" s="25"/>
      <c r="D4211" s="25"/>
      <c r="E4211" s="25"/>
      <c r="F4211" s="25"/>
      <c r="G4211" s="108"/>
      <c r="H4211" s="113"/>
      <c r="I4211" s="113"/>
      <c r="J4211" s="113"/>
      <c r="K4211" s="113"/>
    </row>
    <row r="4212" spans="1:11">
      <c r="A4212" s="23"/>
      <c r="B4212" s="25"/>
      <c r="C4212" s="25"/>
      <c r="D4212" s="25"/>
      <c r="E4212" s="25"/>
      <c r="F4212" s="25"/>
      <c r="G4212" s="108"/>
      <c r="H4212" s="113"/>
      <c r="I4212" s="113"/>
      <c r="J4212" s="113"/>
      <c r="K4212" s="113"/>
    </row>
    <row r="4213" spans="1:11">
      <c r="A4213" s="23"/>
      <c r="B4213" s="25"/>
      <c r="C4213" s="25"/>
      <c r="D4213" s="25"/>
      <c r="E4213" s="25"/>
      <c r="F4213" s="25"/>
      <c r="G4213" s="108"/>
      <c r="H4213" s="113"/>
      <c r="I4213" s="113"/>
      <c r="J4213" s="113"/>
      <c r="K4213" s="113"/>
    </row>
    <row r="4214" spans="1:11">
      <c r="A4214" s="23"/>
      <c r="B4214" s="25"/>
      <c r="C4214" s="25"/>
      <c r="D4214" s="25"/>
      <c r="E4214" s="25"/>
      <c r="F4214" s="25"/>
      <c r="G4214" s="108"/>
      <c r="H4214" s="113"/>
      <c r="I4214" s="113"/>
      <c r="J4214" s="113"/>
      <c r="K4214" s="113"/>
    </row>
    <row r="4215" spans="1:11">
      <c r="A4215" s="23"/>
      <c r="B4215" s="25"/>
      <c r="C4215" s="25"/>
      <c r="D4215" s="25"/>
      <c r="E4215" s="25"/>
      <c r="F4215" s="25"/>
      <c r="G4215" s="108"/>
      <c r="H4215" s="113"/>
      <c r="I4215" s="113"/>
      <c r="J4215" s="113"/>
      <c r="K4215" s="113"/>
    </row>
    <row r="4216" spans="1:11">
      <c r="A4216" s="23"/>
      <c r="B4216" s="25"/>
      <c r="C4216" s="25"/>
      <c r="D4216" s="25"/>
      <c r="E4216" s="25"/>
      <c r="F4216" s="25"/>
      <c r="G4216" s="108"/>
      <c r="H4216" s="113"/>
      <c r="I4216" s="113"/>
      <c r="J4216" s="113"/>
      <c r="K4216" s="113"/>
    </row>
    <row r="4217" spans="1:11">
      <c r="A4217" s="23"/>
      <c r="B4217" s="25"/>
      <c r="C4217" s="25"/>
      <c r="D4217" s="25"/>
      <c r="E4217" s="25"/>
      <c r="F4217" s="25"/>
      <c r="G4217" s="108"/>
      <c r="H4217" s="113"/>
      <c r="I4217" s="113"/>
      <c r="J4217" s="113"/>
      <c r="K4217" s="113"/>
    </row>
    <row r="4218" spans="1:11">
      <c r="A4218" s="23"/>
      <c r="B4218" s="25"/>
      <c r="C4218" s="25"/>
      <c r="D4218" s="25"/>
      <c r="E4218" s="25"/>
      <c r="F4218" s="25"/>
      <c r="G4218" s="108"/>
      <c r="H4218" s="113"/>
      <c r="I4218" s="113"/>
      <c r="J4218" s="113"/>
      <c r="K4218" s="113"/>
    </row>
    <row r="4219" spans="1:11">
      <c r="A4219" s="23"/>
      <c r="B4219" s="25"/>
      <c r="C4219" s="25"/>
      <c r="D4219" s="25"/>
      <c r="E4219" s="25"/>
      <c r="F4219" s="25"/>
      <c r="G4219" s="108"/>
      <c r="H4219" s="113"/>
      <c r="I4219" s="113"/>
      <c r="J4219" s="113"/>
      <c r="K4219" s="113"/>
    </row>
    <row r="4220" spans="1:11">
      <c r="A4220" s="23"/>
      <c r="B4220" s="25"/>
      <c r="C4220" s="25"/>
      <c r="D4220" s="25"/>
      <c r="E4220" s="25"/>
      <c r="F4220" s="25"/>
      <c r="G4220" s="108"/>
      <c r="H4220" s="113"/>
      <c r="I4220" s="113"/>
      <c r="J4220" s="113"/>
      <c r="K4220" s="113"/>
    </row>
    <row r="4221" spans="1:11">
      <c r="A4221" s="23"/>
      <c r="B4221" s="25"/>
      <c r="C4221" s="25"/>
      <c r="D4221" s="25"/>
      <c r="E4221" s="25"/>
      <c r="F4221" s="25"/>
      <c r="G4221" s="108"/>
      <c r="H4221" s="113"/>
      <c r="I4221" s="113"/>
      <c r="J4221" s="113"/>
      <c r="K4221" s="113"/>
    </row>
    <row r="4222" spans="1:11">
      <c r="A4222" s="23"/>
      <c r="B4222" s="25"/>
      <c r="C4222" s="25"/>
      <c r="D4222" s="25"/>
      <c r="E4222" s="25"/>
      <c r="F4222" s="25"/>
      <c r="G4222" s="108"/>
      <c r="H4222" s="113"/>
      <c r="I4222" s="113"/>
      <c r="J4222" s="113"/>
      <c r="K4222" s="113"/>
    </row>
    <row r="4223" spans="1:11">
      <c r="A4223" s="23"/>
      <c r="B4223" s="25"/>
      <c r="C4223" s="25"/>
      <c r="D4223" s="25"/>
      <c r="E4223" s="25"/>
      <c r="F4223" s="25"/>
      <c r="G4223" s="108"/>
      <c r="H4223" s="113"/>
      <c r="I4223" s="113"/>
      <c r="J4223" s="113"/>
      <c r="K4223" s="113"/>
    </row>
    <row r="4224" spans="1:11">
      <c r="A4224" s="23"/>
      <c r="B4224" s="25"/>
      <c r="C4224" s="25"/>
      <c r="D4224" s="25"/>
      <c r="E4224" s="25"/>
      <c r="F4224" s="25"/>
      <c r="G4224" s="108"/>
      <c r="H4224" s="113"/>
      <c r="I4224" s="113"/>
      <c r="J4224" s="113"/>
      <c r="K4224" s="113"/>
    </row>
    <row r="4225" spans="1:11">
      <c r="A4225" s="23"/>
      <c r="B4225" s="25"/>
      <c r="C4225" s="25"/>
      <c r="D4225" s="25"/>
      <c r="E4225" s="25"/>
      <c r="F4225" s="25"/>
      <c r="G4225" s="108"/>
      <c r="H4225" s="113"/>
      <c r="I4225" s="113"/>
      <c r="J4225" s="113"/>
      <c r="K4225" s="113"/>
    </row>
    <row r="4226" spans="1:11">
      <c r="A4226" s="23"/>
      <c r="B4226" s="25"/>
      <c r="C4226" s="25"/>
      <c r="D4226" s="25"/>
      <c r="E4226" s="25"/>
      <c r="F4226" s="25"/>
      <c r="G4226" s="108"/>
      <c r="H4226" s="113"/>
      <c r="I4226" s="113"/>
      <c r="J4226" s="113"/>
      <c r="K4226" s="113"/>
    </row>
    <row r="4227" spans="1:11">
      <c r="A4227" s="23"/>
      <c r="B4227" s="25"/>
      <c r="C4227" s="25"/>
      <c r="D4227" s="25"/>
      <c r="E4227" s="25"/>
      <c r="F4227" s="25"/>
      <c r="G4227" s="108"/>
      <c r="H4227" s="113"/>
      <c r="I4227" s="113"/>
      <c r="J4227" s="113"/>
      <c r="K4227" s="113"/>
    </row>
    <row r="4228" spans="1:11">
      <c r="A4228" s="23"/>
      <c r="B4228" s="25"/>
      <c r="C4228" s="25"/>
      <c r="D4228" s="25"/>
      <c r="E4228" s="25"/>
      <c r="F4228" s="25"/>
      <c r="G4228" s="108"/>
      <c r="H4228" s="113"/>
      <c r="I4228" s="113"/>
      <c r="J4228" s="113"/>
      <c r="K4228" s="113"/>
    </row>
    <row r="4229" spans="1:11">
      <c r="A4229" s="23"/>
      <c r="B4229" s="25"/>
      <c r="C4229" s="25"/>
      <c r="D4229" s="25"/>
      <c r="E4229" s="25"/>
      <c r="F4229" s="25"/>
      <c r="G4229" s="108"/>
      <c r="H4229" s="113"/>
      <c r="I4229" s="113"/>
      <c r="J4229" s="113"/>
      <c r="K4229" s="113"/>
    </row>
    <row r="4230" spans="1:11">
      <c r="A4230" s="23"/>
      <c r="B4230" s="25"/>
      <c r="C4230" s="25"/>
      <c r="D4230" s="25"/>
      <c r="E4230" s="25"/>
      <c r="F4230" s="25"/>
      <c r="G4230" s="108"/>
      <c r="H4230" s="113"/>
      <c r="I4230" s="113"/>
      <c r="J4230" s="113"/>
      <c r="K4230" s="113"/>
    </row>
    <row r="4231" spans="1:11">
      <c r="A4231" s="23"/>
      <c r="B4231" s="25"/>
      <c r="C4231" s="25"/>
      <c r="D4231" s="25"/>
      <c r="E4231" s="25"/>
      <c r="F4231" s="25"/>
      <c r="G4231" s="108"/>
      <c r="H4231" s="113"/>
      <c r="I4231" s="113"/>
      <c r="J4231" s="113"/>
      <c r="K4231" s="113"/>
    </row>
    <row r="4232" spans="1:11">
      <c r="A4232" s="23"/>
      <c r="B4232" s="25"/>
      <c r="C4232" s="25"/>
      <c r="D4232" s="25"/>
      <c r="E4232" s="25"/>
      <c r="F4232" s="25"/>
      <c r="G4232" s="108"/>
      <c r="H4232" s="113"/>
      <c r="I4232" s="113"/>
      <c r="J4232" s="113"/>
      <c r="K4232" s="113"/>
    </row>
    <row r="4233" spans="1:11">
      <c r="A4233" s="23"/>
      <c r="B4233" s="25"/>
      <c r="C4233" s="25"/>
      <c r="D4233" s="25"/>
      <c r="E4233" s="25"/>
      <c r="F4233" s="25"/>
      <c r="G4233" s="108"/>
      <c r="H4233" s="113"/>
      <c r="I4233" s="113"/>
      <c r="J4233" s="113"/>
      <c r="K4233" s="113"/>
    </row>
    <row r="4234" spans="1:11">
      <c r="A4234" s="23"/>
      <c r="B4234" s="25"/>
      <c r="C4234" s="25"/>
      <c r="D4234" s="25"/>
      <c r="E4234" s="25"/>
      <c r="F4234" s="25"/>
      <c r="G4234" s="108"/>
      <c r="H4234" s="113"/>
      <c r="I4234" s="113"/>
      <c r="J4234" s="113"/>
      <c r="K4234" s="113"/>
    </row>
    <row r="4235" spans="1:11">
      <c r="A4235" s="23"/>
      <c r="B4235" s="25"/>
      <c r="C4235" s="25"/>
      <c r="D4235" s="25"/>
      <c r="E4235" s="25"/>
      <c r="F4235" s="25"/>
      <c r="G4235" s="108"/>
      <c r="H4235" s="113"/>
      <c r="I4235" s="113"/>
      <c r="J4235" s="113"/>
      <c r="K4235" s="113"/>
    </row>
    <row r="4236" spans="1:11">
      <c r="A4236" s="23"/>
      <c r="B4236" s="25"/>
      <c r="C4236" s="25"/>
      <c r="D4236" s="25"/>
      <c r="E4236" s="25"/>
      <c r="F4236" s="25"/>
      <c r="G4236" s="108"/>
      <c r="H4236" s="113"/>
      <c r="I4236" s="113"/>
      <c r="J4236" s="113"/>
      <c r="K4236" s="113"/>
    </row>
    <row r="4237" spans="1:11">
      <c r="A4237" s="23"/>
      <c r="B4237" s="25"/>
      <c r="C4237" s="25"/>
      <c r="D4237" s="25"/>
      <c r="E4237" s="25"/>
      <c r="F4237" s="25"/>
      <c r="G4237" s="108"/>
      <c r="H4237" s="113"/>
      <c r="I4237" s="113"/>
      <c r="J4237" s="113"/>
      <c r="K4237" s="113"/>
    </row>
    <row r="4238" spans="1:11">
      <c r="A4238" s="23"/>
      <c r="B4238" s="25"/>
      <c r="C4238" s="25"/>
      <c r="D4238" s="25"/>
      <c r="E4238" s="25"/>
      <c r="F4238" s="25"/>
      <c r="G4238" s="108"/>
      <c r="H4238" s="113"/>
      <c r="I4238" s="113"/>
      <c r="J4238" s="113"/>
      <c r="K4238" s="113"/>
    </row>
    <row r="4239" spans="1:11">
      <c r="A4239" s="23"/>
      <c r="B4239" s="25"/>
      <c r="C4239" s="25"/>
      <c r="D4239" s="25"/>
      <c r="E4239" s="25"/>
      <c r="F4239" s="25"/>
      <c r="G4239" s="108"/>
      <c r="H4239" s="113"/>
      <c r="I4239" s="113"/>
      <c r="J4239" s="113"/>
      <c r="K4239" s="113"/>
    </row>
    <row r="4240" spans="1:11">
      <c r="A4240" s="23"/>
      <c r="B4240" s="25"/>
      <c r="C4240" s="25"/>
      <c r="D4240" s="25"/>
      <c r="E4240" s="25"/>
      <c r="F4240" s="25"/>
      <c r="G4240" s="108"/>
      <c r="H4240" s="113"/>
      <c r="I4240" s="113"/>
      <c r="J4240" s="113"/>
      <c r="K4240" s="113"/>
    </row>
    <row r="4241" spans="1:11">
      <c r="A4241" s="23"/>
      <c r="B4241" s="25"/>
      <c r="C4241" s="25"/>
      <c r="D4241" s="25"/>
      <c r="E4241" s="25"/>
      <c r="F4241" s="25"/>
      <c r="G4241" s="108"/>
      <c r="H4241" s="113"/>
      <c r="I4241" s="113"/>
      <c r="J4241" s="113"/>
      <c r="K4241" s="113"/>
    </row>
    <row r="4242" spans="1:11">
      <c r="A4242" s="23"/>
      <c r="B4242" s="25"/>
      <c r="C4242" s="25"/>
      <c r="D4242" s="25"/>
      <c r="E4242" s="25"/>
      <c r="F4242" s="25"/>
      <c r="G4242" s="108"/>
      <c r="H4242" s="113"/>
      <c r="I4242" s="113"/>
      <c r="J4242" s="113"/>
      <c r="K4242" s="113"/>
    </row>
    <row r="4243" spans="1:11">
      <c r="A4243" s="23"/>
      <c r="B4243" s="25"/>
      <c r="C4243" s="25"/>
      <c r="D4243" s="25"/>
      <c r="E4243" s="25"/>
      <c r="F4243" s="25"/>
      <c r="G4243" s="108"/>
      <c r="H4243" s="113"/>
      <c r="I4243" s="113"/>
      <c r="J4243" s="113"/>
      <c r="K4243" s="113"/>
    </row>
    <row r="4244" spans="1:11">
      <c r="A4244" s="23"/>
      <c r="B4244" s="25"/>
      <c r="C4244" s="25"/>
      <c r="D4244" s="25"/>
      <c r="E4244" s="25"/>
      <c r="F4244" s="25"/>
      <c r="G4244" s="108"/>
      <c r="H4244" s="113"/>
      <c r="I4244" s="113"/>
      <c r="J4244" s="113"/>
      <c r="K4244" s="113"/>
    </row>
    <row r="4245" spans="1:11">
      <c r="A4245" s="23"/>
      <c r="B4245" s="25"/>
      <c r="C4245" s="25"/>
      <c r="D4245" s="25"/>
      <c r="E4245" s="25"/>
      <c r="F4245" s="25"/>
      <c r="G4245" s="108"/>
      <c r="H4245" s="113"/>
      <c r="I4245" s="113"/>
      <c r="J4245" s="113"/>
      <c r="K4245" s="113"/>
    </row>
    <row r="4246" spans="1:11">
      <c r="A4246" s="23"/>
      <c r="B4246" s="25"/>
      <c r="C4246" s="25"/>
      <c r="D4246" s="25"/>
      <c r="E4246" s="25"/>
      <c r="F4246" s="25"/>
      <c r="G4246" s="108"/>
      <c r="H4246" s="113"/>
      <c r="I4246" s="113"/>
      <c r="J4246" s="113"/>
      <c r="K4246" s="113"/>
    </row>
    <row r="4247" spans="1:11">
      <c r="A4247" s="23"/>
      <c r="B4247" s="25"/>
      <c r="C4247" s="25"/>
      <c r="D4247" s="25"/>
      <c r="E4247" s="25"/>
      <c r="F4247" s="25"/>
      <c r="G4247" s="108"/>
      <c r="H4247" s="113"/>
      <c r="I4247" s="113"/>
      <c r="J4247" s="113"/>
      <c r="K4247" s="113"/>
    </row>
    <row r="4248" spans="1:11">
      <c r="A4248" s="23"/>
      <c r="B4248" s="25"/>
      <c r="C4248" s="25"/>
      <c r="D4248" s="25"/>
      <c r="E4248" s="25"/>
      <c r="F4248" s="25"/>
      <c r="G4248" s="108"/>
      <c r="H4248" s="113"/>
      <c r="I4248" s="113"/>
      <c r="J4248" s="113"/>
      <c r="K4248" s="113"/>
    </row>
    <row r="4249" spans="1:11">
      <c r="A4249" s="23"/>
      <c r="B4249" s="25"/>
      <c r="C4249" s="25"/>
      <c r="D4249" s="25"/>
      <c r="E4249" s="25"/>
      <c r="F4249" s="25"/>
      <c r="G4249" s="108"/>
      <c r="H4249" s="113"/>
      <c r="I4249" s="113"/>
      <c r="J4249" s="113"/>
      <c r="K4249" s="113"/>
    </row>
    <row r="4250" spans="1:11">
      <c r="A4250" s="23"/>
      <c r="B4250" s="25"/>
      <c r="C4250" s="25"/>
      <c r="D4250" s="25"/>
      <c r="E4250" s="25"/>
      <c r="F4250" s="25"/>
      <c r="G4250" s="108"/>
      <c r="H4250" s="113"/>
      <c r="I4250" s="113"/>
      <c r="J4250" s="113"/>
      <c r="K4250" s="113"/>
    </row>
    <row r="4251" spans="1:11">
      <c r="A4251" s="23"/>
      <c r="B4251" s="25"/>
      <c r="C4251" s="25"/>
      <c r="D4251" s="25"/>
      <c r="E4251" s="25"/>
      <c r="F4251" s="25"/>
      <c r="G4251" s="108"/>
      <c r="H4251" s="113"/>
      <c r="I4251" s="113"/>
      <c r="J4251" s="113"/>
      <c r="K4251" s="113"/>
    </row>
    <row r="4252" spans="1:11">
      <c r="A4252" s="23"/>
      <c r="B4252" s="25"/>
      <c r="C4252" s="25"/>
      <c r="D4252" s="25"/>
      <c r="E4252" s="25"/>
      <c r="F4252" s="25"/>
      <c r="G4252" s="108"/>
      <c r="H4252" s="113"/>
      <c r="I4252" s="113"/>
      <c r="J4252" s="113"/>
      <c r="K4252" s="113"/>
    </row>
    <row r="4253" spans="1:11">
      <c r="A4253" s="23"/>
      <c r="B4253" s="25"/>
      <c r="C4253" s="25"/>
      <c r="D4253" s="25"/>
      <c r="E4253" s="25"/>
      <c r="F4253" s="25"/>
      <c r="G4253" s="108"/>
      <c r="H4253" s="113"/>
      <c r="I4253" s="113"/>
      <c r="J4253" s="113"/>
      <c r="K4253" s="113"/>
    </row>
    <row r="4254" spans="1:11">
      <c r="A4254" s="23"/>
      <c r="B4254" s="25"/>
      <c r="C4254" s="25"/>
      <c r="D4254" s="25"/>
      <c r="E4254" s="25"/>
      <c r="F4254" s="25"/>
      <c r="G4254" s="108"/>
      <c r="H4254" s="113"/>
      <c r="I4254" s="113"/>
      <c r="J4254" s="113"/>
      <c r="K4254" s="113"/>
    </row>
    <row r="4255" spans="1:11">
      <c r="A4255" s="23"/>
      <c r="B4255" s="25"/>
      <c r="C4255" s="25"/>
      <c r="D4255" s="25"/>
      <c r="E4255" s="25"/>
      <c r="F4255" s="25"/>
      <c r="G4255" s="108"/>
      <c r="H4255" s="113"/>
      <c r="I4255" s="113"/>
      <c r="J4255" s="113"/>
      <c r="K4255" s="113"/>
    </row>
    <row r="4256" spans="1:11">
      <c r="A4256" s="23"/>
      <c r="B4256" s="25"/>
      <c r="C4256" s="25"/>
      <c r="D4256" s="25"/>
      <c r="E4256" s="25"/>
      <c r="F4256" s="25"/>
      <c r="G4256" s="108"/>
      <c r="H4256" s="113"/>
      <c r="I4256" s="113"/>
      <c r="J4256" s="113"/>
      <c r="K4256" s="113"/>
    </row>
    <row r="4257" spans="1:11">
      <c r="A4257" s="23"/>
      <c r="B4257" s="25"/>
      <c r="C4257" s="25"/>
      <c r="D4257" s="25"/>
      <c r="E4257" s="25"/>
      <c r="F4257" s="25"/>
      <c r="G4257" s="108"/>
      <c r="H4257" s="113"/>
      <c r="I4257" s="113"/>
      <c r="J4257" s="113"/>
      <c r="K4257" s="113"/>
    </row>
    <row r="4258" spans="1:11">
      <c r="A4258" s="23"/>
      <c r="B4258" s="25"/>
      <c r="C4258" s="25"/>
      <c r="D4258" s="25"/>
      <c r="E4258" s="25"/>
      <c r="F4258" s="25"/>
      <c r="G4258" s="108"/>
      <c r="H4258" s="113"/>
      <c r="I4258" s="113"/>
      <c r="J4258" s="113"/>
      <c r="K4258" s="113"/>
    </row>
    <row r="4259" spans="1:11">
      <c r="A4259" s="23"/>
      <c r="B4259" s="25"/>
      <c r="C4259" s="25"/>
      <c r="D4259" s="25"/>
      <c r="E4259" s="25"/>
      <c r="F4259" s="25"/>
      <c r="G4259" s="108"/>
      <c r="H4259" s="113"/>
      <c r="I4259" s="113"/>
      <c r="J4259" s="113"/>
      <c r="K4259" s="113"/>
    </row>
    <row r="4260" spans="1:11">
      <c r="A4260" s="23"/>
      <c r="B4260" s="25"/>
      <c r="C4260" s="25"/>
      <c r="D4260" s="25"/>
      <c r="E4260" s="25"/>
      <c r="F4260" s="25"/>
      <c r="G4260" s="108"/>
      <c r="H4260" s="113"/>
      <c r="I4260" s="113"/>
      <c r="J4260" s="113"/>
      <c r="K4260" s="113"/>
    </row>
    <row r="4261" spans="1:11">
      <c r="A4261" s="23"/>
      <c r="B4261" s="25"/>
      <c r="C4261" s="25"/>
      <c r="D4261" s="25"/>
      <c r="E4261" s="25"/>
      <c r="F4261" s="25"/>
      <c r="G4261" s="108"/>
      <c r="H4261" s="113"/>
      <c r="I4261" s="113"/>
      <c r="J4261" s="113"/>
      <c r="K4261" s="113"/>
    </row>
    <row r="4262" spans="1:11">
      <c r="A4262" s="23"/>
      <c r="B4262" s="25"/>
      <c r="C4262" s="25"/>
      <c r="D4262" s="25"/>
      <c r="E4262" s="25"/>
      <c r="F4262" s="25"/>
      <c r="G4262" s="108"/>
      <c r="H4262" s="113"/>
      <c r="I4262" s="113"/>
      <c r="J4262" s="113"/>
      <c r="K4262" s="113"/>
    </row>
    <row r="4263" spans="1:11">
      <c r="A4263" s="23"/>
      <c r="B4263" s="25"/>
      <c r="C4263" s="25"/>
      <c r="D4263" s="25"/>
      <c r="E4263" s="25"/>
      <c r="F4263" s="25"/>
      <c r="G4263" s="108"/>
      <c r="H4263" s="113"/>
      <c r="I4263" s="113"/>
      <c r="J4263" s="113"/>
      <c r="K4263" s="113"/>
    </row>
    <row r="4264" spans="1:11">
      <c r="A4264" s="23"/>
      <c r="B4264" s="25"/>
      <c r="C4264" s="25"/>
      <c r="D4264" s="25"/>
      <c r="E4264" s="25"/>
      <c r="F4264" s="25"/>
      <c r="G4264" s="108"/>
      <c r="H4264" s="113"/>
      <c r="I4264" s="113"/>
      <c r="J4264" s="113"/>
      <c r="K4264" s="113"/>
    </row>
    <row r="4265" spans="1:11">
      <c r="A4265" s="23"/>
      <c r="B4265" s="25"/>
      <c r="C4265" s="25"/>
      <c r="D4265" s="25"/>
      <c r="E4265" s="25"/>
      <c r="F4265" s="25"/>
      <c r="G4265" s="108"/>
      <c r="H4265" s="113"/>
      <c r="I4265" s="113"/>
      <c r="J4265" s="113"/>
      <c r="K4265" s="113"/>
    </row>
    <row r="4266" spans="1:11">
      <c r="A4266" s="23"/>
      <c r="B4266" s="25"/>
      <c r="C4266" s="25"/>
      <c r="D4266" s="25"/>
      <c r="E4266" s="25"/>
      <c r="F4266" s="25"/>
      <c r="G4266" s="108"/>
      <c r="H4266" s="113"/>
      <c r="I4266" s="113"/>
      <c r="J4266" s="113"/>
      <c r="K4266" s="113"/>
    </row>
    <row r="4267" spans="1:11">
      <c r="A4267" s="23"/>
      <c r="B4267" s="25"/>
      <c r="C4267" s="25"/>
      <c r="D4267" s="25"/>
      <c r="E4267" s="25"/>
      <c r="F4267" s="25"/>
      <c r="G4267" s="108"/>
      <c r="H4267" s="113"/>
      <c r="I4267" s="113"/>
      <c r="J4267" s="113"/>
      <c r="K4267" s="113"/>
    </row>
    <row r="4268" spans="1:11">
      <c r="A4268" s="23"/>
      <c r="B4268" s="25"/>
      <c r="C4268" s="25"/>
      <c r="D4268" s="25"/>
      <c r="E4268" s="25"/>
      <c r="F4268" s="25"/>
      <c r="G4268" s="108"/>
      <c r="H4268" s="113"/>
      <c r="I4268" s="113"/>
      <c r="J4268" s="113"/>
      <c r="K4268" s="113"/>
    </row>
    <row r="4269" spans="1:11">
      <c r="A4269" s="23"/>
      <c r="B4269" s="25"/>
      <c r="C4269" s="25"/>
      <c r="D4269" s="25"/>
      <c r="E4269" s="25"/>
      <c r="F4269" s="25"/>
      <c r="G4269" s="108"/>
      <c r="H4269" s="113"/>
      <c r="I4269" s="113"/>
      <c r="J4269" s="113"/>
      <c r="K4269" s="113"/>
    </row>
    <row r="4270" spans="1:11">
      <c r="A4270" s="23"/>
      <c r="B4270" s="25"/>
      <c r="C4270" s="25"/>
      <c r="D4270" s="25"/>
      <c r="E4270" s="25"/>
      <c r="F4270" s="25"/>
      <c r="G4270" s="108"/>
      <c r="H4270" s="113"/>
      <c r="I4270" s="113"/>
      <c r="J4270" s="113"/>
      <c r="K4270" s="113"/>
    </row>
    <row r="4271" spans="1:11">
      <c r="A4271" s="23"/>
      <c r="B4271" s="25"/>
      <c r="C4271" s="25"/>
      <c r="D4271" s="25"/>
      <c r="E4271" s="25"/>
      <c r="F4271" s="25"/>
      <c r="G4271" s="108"/>
      <c r="H4271" s="113"/>
      <c r="I4271" s="113"/>
      <c r="J4271" s="113"/>
      <c r="K4271" s="113"/>
    </row>
    <row r="4272" spans="1:11">
      <c r="A4272" s="23"/>
      <c r="B4272" s="25"/>
      <c r="C4272" s="25"/>
      <c r="D4272" s="25"/>
      <c r="E4272" s="25"/>
      <c r="F4272" s="25"/>
      <c r="G4272" s="108"/>
      <c r="H4272" s="113"/>
      <c r="I4272" s="113"/>
      <c r="J4272" s="113"/>
      <c r="K4272" s="113"/>
    </row>
    <row r="4273" spans="1:11">
      <c r="A4273" s="23"/>
      <c r="B4273" s="25"/>
      <c r="C4273" s="25"/>
      <c r="D4273" s="25"/>
      <c r="E4273" s="25"/>
      <c r="F4273" s="25"/>
      <c r="G4273" s="108"/>
      <c r="H4273" s="113"/>
      <c r="I4273" s="113"/>
      <c r="J4273" s="113"/>
      <c r="K4273" s="113"/>
    </row>
    <row r="4274" spans="1:11">
      <c r="A4274" s="23"/>
      <c r="B4274" s="25"/>
      <c r="C4274" s="25"/>
      <c r="D4274" s="25"/>
      <c r="E4274" s="25"/>
      <c r="F4274" s="25"/>
      <c r="G4274" s="108"/>
      <c r="H4274" s="113"/>
      <c r="I4274" s="113"/>
      <c r="J4274" s="113"/>
      <c r="K4274" s="113"/>
    </row>
    <row r="4275" spans="1:11">
      <c r="A4275" s="23"/>
      <c r="B4275" s="25"/>
      <c r="C4275" s="25"/>
      <c r="D4275" s="25"/>
      <c r="E4275" s="25"/>
      <c r="F4275" s="25"/>
      <c r="G4275" s="108"/>
      <c r="H4275" s="113"/>
      <c r="I4275" s="113"/>
      <c r="J4275" s="113"/>
      <c r="K4275" s="113"/>
    </row>
    <row r="4276" spans="1:11">
      <c r="A4276" s="23"/>
      <c r="B4276" s="25"/>
      <c r="C4276" s="25"/>
      <c r="D4276" s="25"/>
      <c r="E4276" s="25"/>
      <c r="F4276" s="25"/>
      <c r="G4276" s="108"/>
      <c r="H4276" s="113"/>
      <c r="I4276" s="113"/>
      <c r="J4276" s="113"/>
      <c r="K4276" s="113"/>
    </row>
    <row r="4277" spans="1:11">
      <c r="A4277" s="23"/>
      <c r="B4277" s="25"/>
      <c r="C4277" s="25"/>
      <c r="D4277" s="25"/>
      <c r="E4277" s="25"/>
      <c r="F4277" s="25"/>
      <c r="G4277" s="108"/>
      <c r="H4277" s="113"/>
      <c r="I4277" s="113"/>
      <c r="J4277" s="113"/>
      <c r="K4277" s="113"/>
    </row>
    <row r="4278" spans="1:11">
      <c r="A4278" s="23"/>
      <c r="B4278" s="25"/>
      <c r="C4278" s="25"/>
      <c r="D4278" s="25"/>
      <c r="E4278" s="25"/>
      <c r="F4278" s="25"/>
      <c r="G4278" s="108"/>
      <c r="H4278" s="113"/>
      <c r="I4278" s="113"/>
      <c r="J4278" s="113"/>
      <c r="K4278" s="113"/>
    </row>
    <row r="4279" spans="1:11">
      <c r="A4279" s="23"/>
      <c r="B4279" s="25"/>
      <c r="C4279" s="25"/>
      <c r="D4279" s="25"/>
      <c r="E4279" s="25"/>
      <c r="F4279" s="25"/>
      <c r="G4279" s="108"/>
      <c r="H4279" s="113"/>
      <c r="I4279" s="113"/>
      <c r="J4279" s="113"/>
      <c r="K4279" s="113"/>
    </row>
    <row r="4280" spans="1:11">
      <c r="A4280" s="23"/>
      <c r="B4280" s="25"/>
      <c r="C4280" s="25"/>
      <c r="D4280" s="25"/>
      <c r="E4280" s="25"/>
      <c r="F4280" s="25"/>
      <c r="G4280" s="108"/>
      <c r="H4280" s="113"/>
      <c r="I4280" s="113"/>
      <c r="J4280" s="113"/>
      <c r="K4280" s="113"/>
    </row>
    <row r="4281" spans="1:11">
      <c r="A4281" s="23"/>
      <c r="B4281" s="25"/>
      <c r="C4281" s="25"/>
      <c r="D4281" s="25"/>
      <c r="E4281" s="25"/>
      <c r="F4281" s="25"/>
      <c r="G4281" s="108"/>
      <c r="H4281" s="113"/>
      <c r="I4281" s="113"/>
      <c r="J4281" s="113"/>
      <c r="K4281" s="113"/>
    </row>
    <row r="4282" spans="1:11">
      <c r="A4282" s="23"/>
      <c r="B4282" s="25"/>
      <c r="C4282" s="25"/>
      <c r="D4282" s="25"/>
      <c r="E4282" s="25"/>
      <c r="F4282" s="25"/>
      <c r="G4282" s="108"/>
      <c r="H4282" s="113"/>
      <c r="I4282" s="113"/>
      <c r="J4282" s="113"/>
      <c r="K4282" s="113"/>
    </row>
    <row r="4283" spans="1:11">
      <c r="A4283" s="23"/>
      <c r="B4283" s="25"/>
      <c r="C4283" s="25"/>
      <c r="D4283" s="25"/>
      <c r="E4283" s="25"/>
      <c r="F4283" s="25"/>
      <c r="G4283" s="108"/>
      <c r="H4283" s="113"/>
      <c r="I4283" s="113"/>
      <c r="J4283" s="113"/>
      <c r="K4283" s="113"/>
    </row>
    <row r="4284" spans="1:11">
      <c r="A4284" s="23"/>
      <c r="B4284" s="25"/>
      <c r="C4284" s="25"/>
      <c r="D4284" s="25"/>
      <c r="E4284" s="25"/>
      <c r="F4284" s="25"/>
      <c r="G4284" s="108"/>
      <c r="H4284" s="113"/>
      <c r="I4284" s="113"/>
      <c r="J4284" s="113"/>
      <c r="K4284" s="113"/>
    </row>
    <row r="4285" spans="1:11">
      <c r="A4285" s="23"/>
      <c r="B4285" s="25"/>
      <c r="C4285" s="25"/>
      <c r="D4285" s="25"/>
      <c r="E4285" s="25"/>
      <c r="F4285" s="25"/>
      <c r="G4285" s="108"/>
      <c r="H4285" s="113"/>
      <c r="I4285" s="113"/>
      <c r="J4285" s="113"/>
      <c r="K4285" s="113"/>
    </row>
    <row r="4286" spans="1:11">
      <c r="A4286" s="23"/>
      <c r="B4286" s="25"/>
      <c r="C4286" s="25"/>
      <c r="D4286" s="25"/>
      <c r="E4286" s="25"/>
      <c r="F4286" s="25"/>
      <c r="G4286" s="108"/>
      <c r="H4286" s="113"/>
      <c r="I4286" s="113"/>
      <c r="J4286" s="113"/>
      <c r="K4286" s="113"/>
    </row>
    <row r="4287" spans="1:11">
      <c r="A4287" s="23"/>
      <c r="B4287" s="25"/>
      <c r="C4287" s="25"/>
      <c r="D4287" s="25"/>
      <c r="E4287" s="25"/>
      <c r="F4287" s="25"/>
      <c r="G4287" s="108"/>
      <c r="H4287" s="113"/>
      <c r="I4287" s="113"/>
      <c r="J4287" s="113"/>
      <c r="K4287" s="113"/>
    </row>
    <row r="4288" spans="1:11">
      <c r="A4288" s="23"/>
      <c r="B4288" s="25"/>
      <c r="C4288" s="25"/>
      <c r="D4288" s="25"/>
      <c r="E4288" s="25"/>
      <c r="F4288" s="25"/>
      <c r="G4288" s="108"/>
      <c r="H4288" s="113"/>
      <c r="I4288" s="113"/>
      <c r="J4288" s="113"/>
      <c r="K4288" s="113"/>
    </row>
    <row r="4289" spans="1:11">
      <c r="A4289" s="23"/>
      <c r="B4289" s="25"/>
      <c r="C4289" s="25"/>
      <c r="D4289" s="25"/>
      <c r="E4289" s="25"/>
      <c r="F4289" s="25"/>
      <c r="G4289" s="108"/>
      <c r="H4289" s="113"/>
      <c r="I4289" s="113"/>
      <c r="J4289" s="113"/>
      <c r="K4289" s="113"/>
    </row>
    <row r="4290" spans="1:11">
      <c r="A4290" s="23"/>
      <c r="B4290" s="25"/>
      <c r="C4290" s="25"/>
      <c r="D4290" s="25"/>
      <c r="E4290" s="25"/>
      <c r="F4290" s="25"/>
      <c r="G4290" s="108"/>
      <c r="H4290" s="113"/>
      <c r="I4290" s="113"/>
      <c r="J4290" s="113"/>
      <c r="K4290" s="113"/>
    </row>
    <row r="4291" spans="1:11">
      <c r="A4291" s="23"/>
      <c r="B4291" s="25"/>
      <c r="C4291" s="25"/>
      <c r="D4291" s="25"/>
      <c r="E4291" s="25"/>
      <c r="F4291" s="25"/>
      <c r="G4291" s="108"/>
      <c r="H4291" s="113"/>
      <c r="I4291" s="113"/>
      <c r="J4291" s="113"/>
      <c r="K4291" s="113"/>
    </row>
    <row r="4292" spans="1:11">
      <c r="A4292" s="23"/>
      <c r="B4292" s="25"/>
      <c r="C4292" s="25"/>
      <c r="D4292" s="25"/>
      <c r="E4292" s="25"/>
      <c r="F4292" s="25"/>
      <c r="G4292" s="108"/>
      <c r="H4292" s="113"/>
      <c r="I4292" s="113"/>
      <c r="J4292" s="113"/>
      <c r="K4292" s="113"/>
    </row>
    <row r="4293" spans="1:11">
      <c r="A4293" s="23"/>
      <c r="B4293" s="25"/>
      <c r="C4293" s="25"/>
      <c r="D4293" s="25"/>
      <c r="E4293" s="25"/>
      <c r="F4293" s="25"/>
      <c r="G4293" s="108"/>
      <c r="H4293" s="113"/>
      <c r="I4293" s="113"/>
      <c r="J4293" s="113"/>
      <c r="K4293" s="113"/>
    </row>
    <row r="4294" spans="1:11">
      <c r="A4294" s="23"/>
      <c r="B4294" s="25"/>
      <c r="C4294" s="25"/>
      <c r="D4294" s="25"/>
      <c r="E4294" s="25"/>
      <c r="F4294" s="25"/>
      <c r="G4294" s="108"/>
      <c r="H4294" s="113"/>
      <c r="I4294" s="113"/>
      <c r="J4294" s="113"/>
      <c r="K4294" s="113"/>
    </row>
    <row r="4295" spans="1:11">
      <c r="A4295" s="23"/>
      <c r="B4295" s="25"/>
      <c r="C4295" s="25"/>
      <c r="D4295" s="25"/>
      <c r="E4295" s="25"/>
      <c r="F4295" s="25"/>
      <c r="G4295" s="108"/>
      <c r="H4295" s="113"/>
      <c r="I4295" s="113"/>
      <c r="J4295" s="113"/>
      <c r="K4295" s="113"/>
    </row>
    <row r="4296" spans="1:11">
      <c r="A4296" s="23"/>
      <c r="B4296" s="25"/>
      <c r="C4296" s="25"/>
      <c r="D4296" s="25"/>
      <c r="E4296" s="25"/>
      <c r="F4296" s="25"/>
      <c r="G4296" s="108"/>
      <c r="H4296" s="113"/>
      <c r="I4296" s="113"/>
      <c r="J4296" s="113"/>
      <c r="K4296" s="113"/>
    </row>
    <row r="4297" spans="1:11">
      <c r="A4297" s="23"/>
      <c r="B4297" s="25"/>
      <c r="C4297" s="25"/>
      <c r="D4297" s="25"/>
      <c r="E4297" s="25"/>
      <c r="F4297" s="25"/>
      <c r="G4297" s="108"/>
      <c r="H4297" s="113"/>
      <c r="I4297" s="113"/>
      <c r="J4297" s="113"/>
      <c r="K4297" s="113"/>
    </row>
    <row r="4298" spans="1:11">
      <c r="A4298" s="23"/>
      <c r="B4298" s="25"/>
      <c r="C4298" s="25"/>
      <c r="D4298" s="25"/>
      <c r="E4298" s="25"/>
      <c r="F4298" s="25"/>
      <c r="G4298" s="108"/>
      <c r="H4298" s="113"/>
      <c r="I4298" s="113"/>
      <c r="J4298" s="113"/>
      <c r="K4298" s="113"/>
    </row>
    <row r="4299" spans="1:11">
      <c r="A4299" s="23"/>
      <c r="B4299" s="25"/>
      <c r="C4299" s="25"/>
      <c r="D4299" s="25"/>
      <c r="E4299" s="25"/>
      <c r="F4299" s="25"/>
      <c r="G4299" s="108"/>
      <c r="H4299" s="113"/>
      <c r="I4299" s="113"/>
      <c r="J4299" s="113"/>
      <c r="K4299" s="113"/>
    </row>
    <row r="4300" spans="1:11">
      <c r="A4300" s="23"/>
      <c r="B4300" s="25"/>
      <c r="C4300" s="25"/>
      <c r="D4300" s="25"/>
      <c r="E4300" s="25"/>
      <c r="F4300" s="25"/>
      <c r="G4300" s="108"/>
      <c r="H4300" s="113"/>
      <c r="I4300" s="113"/>
      <c r="J4300" s="113"/>
      <c r="K4300" s="113"/>
    </row>
    <row r="4301" spans="1:11">
      <c r="A4301" s="23"/>
      <c r="B4301" s="25"/>
      <c r="C4301" s="25"/>
      <c r="D4301" s="25"/>
      <c r="E4301" s="25"/>
      <c r="F4301" s="25"/>
      <c r="G4301" s="108"/>
      <c r="H4301" s="113"/>
      <c r="I4301" s="113"/>
      <c r="J4301" s="113"/>
      <c r="K4301" s="113"/>
    </row>
    <row r="4302" spans="1:11">
      <c r="A4302" s="23"/>
      <c r="B4302" s="25"/>
      <c r="C4302" s="25"/>
      <c r="D4302" s="25"/>
      <c r="E4302" s="25"/>
      <c r="F4302" s="25"/>
      <c r="G4302" s="108"/>
      <c r="H4302" s="113"/>
      <c r="I4302" s="113"/>
      <c r="J4302" s="113"/>
      <c r="K4302" s="113"/>
    </row>
    <row r="4303" spans="1:11">
      <c r="A4303" s="23"/>
      <c r="B4303" s="25"/>
      <c r="C4303" s="25"/>
      <c r="D4303" s="25"/>
      <c r="E4303" s="25"/>
      <c r="F4303" s="25"/>
      <c r="G4303" s="108"/>
      <c r="H4303" s="113"/>
      <c r="I4303" s="113"/>
      <c r="J4303" s="113"/>
      <c r="K4303" s="113"/>
    </row>
    <row r="4304" spans="1:11">
      <c r="A4304" s="23"/>
      <c r="B4304" s="25"/>
      <c r="C4304" s="25"/>
      <c r="D4304" s="25"/>
      <c r="E4304" s="25"/>
      <c r="F4304" s="25"/>
      <c r="G4304" s="108"/>
      <c r="H4304" s="113"/>
      <c r="I4304" s="113"/>
      <c r="J4304" s="113"/>
      <c r="K4304" s="113"/>
    </row>
    <row r="4305" spans="1:11">
      <c r="A4305" s="23"/>
      <c r="B4305" s="25"/>
      <c r="C4305" s="25"/>
      <c r="D4305" s="25"/>
      <c r="E4305" s="25"/>
      <c r="F4305" s="25"/>
      <c r="G4305" s="108"/>
      <c r="H4305" s="113"/>
      <c r="I4305" s="113"/>
      <c r="J4305" s="113"/>
      <c r="K4305" s="113"/>
    </row>
    <row r="4306" spans="1:11">
      <c r="A4306" s="23"/>
      <c r="B4306" s="25"/>
      <c r="C4306" s="25"/>
      <c r="D4306" s="25"/>
      <c r="E4306" s="25"/>
      <c r="F4306" s="25"/>
      <c r="G4306" s="108"/>
      <c r="H4306" s="113"/>
      <c r="I4306" s="113"/>
      <c r="J4306" s="113"/>
      <c r="K4306" s="113"/>
    </row>
    <row r="4307" spans="1:11">
      <c r="A4307" s="23"/>
      <c r="B4307" s="25"/>
      <c r="C4307" s="25"/>
      <c r="D4307" s="25"/>
      <c r="E4307" s="25"/>
      <c r="F4307" s="25"/>
      <c r="G4307" s="108"/>
      <c r="H4307" s="113"/>
      <c r="I4307" s="113"/>
      <c r="J4307" s="113"/>
      <c r="K4307" s="113"/>
    </row>
    <row r="4308" spans="1:11">
      <c r="A4308" s="23"/>
      <c r="B4308" s="25"/>
      <c r="C4308" s="25"/>
      <c r="D4308" s="25"/>
      <c r="E4308" s="25"/>
      <c r="F4308" s="25"/>
      <c r="G4308" s="108"/>
      <c r="H4308" s="113"/>
      <c r="I4308" s="113"/>
      <c r="J4308" s="113"/>
      <c r="K4308" s="113"/>
    </row>
    <row r="4309" spans="1:11">
      <c r="A4309" s="23"/>
      <c r="B4309" s="25"/>
      <c r="C4309" s="25"/>
      <c r="D4309" s="25"/>
      <c r="E4309" s="25"/>
      <c r="F4309" s="25"/>
      <c r="G4309" s="108"/>
      <c r="H4309" s="113"/>
      <c r="I4309" s="113"/>
      <c r="J4309" s="113"/>
      <c r="K4309" s="113"/>
    </row>
    <row r="4310" spans="1:11">
      <c r="A4310" s="23"/>
      <c r="B4310" s="25"/>
      <c r="C4310" s="25"/>
      <c r="D4310" s="25"/>
      <c r="E4310" s="25"/>
      <c r="F4310" s="25"/>
      <c r="G4310" s="108"/>
      <c r="H4310" s="113"/>
      <c r="I4310" s="113"/>
      <c r="J4310" s="113"/>
      <c r="K4310" s="113"/>
    </row>
    <row r="4311" spans="1:11">
      <c r="A4311" s="23"/>
      <c r="B4311" s="25"/>
      <c r="C4311" s="25"/>
      <c r="D4311" s="25"/>
      <c r="E4311" s="25"/>
      <c r="F4311" s="25"/>
      <c r="G4311" s="108"/>
      <c r="H4311" s="113"/>
      <c r="I4311" s="113"/>
      <c r="J4311" s="113"/>
      <c r="K4311" s="113"/>
    </row>
    <row r="4312" spans="1:11">
      <c r="A4312" s="23"/>
      <c r="B4312" s="25"/>
      <c r="C4312" s="25"/>
      <c r="D4312" s="25"/>
      <c r="E4312" s="25"/>
      <c r="F4312" s="25"/>
      <c r="G4312" s="108"/>
      <c r="H4312" s="113"/>
      <c r="I4312" s="113"/>
      <c r="J4312" s="113"/>
      <c r="K4312" s="113"/>
    </row>
    <row r="4313" spans="1:11">
      <c r="A4313" s="23"/>
      <c r="B4313" s="25"/>
      <c r="C4313" s="25"/>
      <c r="D4313" s="25"/>
      <c r="E4313" s="25"/>
      <c r="F4313" s="25"/>
      <c r="G4313" s="108"/>
      <c r="H4313" s="113"/>
      <c r="I4313" s="113"/>
      <c r="J4313" s="113"/>
      <c r="K4313" s="113"/>
    </row>
    <row r="4314" spans="1:11">
      <c r="A4314" s="23"/>
      <c r="B4314" s="25"/>
      <c r="C4314" s="25"/>
      <c r="D4314" s="25"/>
      <c r="E4314" s="25"/>
      <c r="F4314" s="25"/>
      <c r="G4314" s="108"/>
      <c r="H4314" s="113"/>
      <c r="I4314" s="113"/>
      <c r="J4314" s="113"/>
      <c r="K4314" s="113"/>
    </row>
    <row r="4315" spans="1:11">
      <c r="A4315" s="23"/>
      <c r="B4315" s="25"/>
      <c r="C4315" s="25"/>
      <c r="D4315" s="25"/>
      <c r="E4315" s="25"/>
      <c r="F4315" s="25"/>
      <c r="G4315" s="108"/>
      <c r="H4315" s="113"/>
      <c r="I4315" s="113"/>
      <c r="J4315" s="113"/>
      <c r="K4315" s="113"/>
    </row>
    <row r="4316" spans="1:11">
      <c r="A4316" s="23"/>
      <c r="B4316" s="25"/>
      <c r="C4316" s="25"/>
      <c r="D4316" s="25"/>
      <c r="E4316" s="25"/>
      <c r="F4316" s="25"/>
      <c r="G4316" s="108"/>
      <c r="H4316" s="113"/>
      <c r="I4316" s="113"/>
      <c r="J4316" s="113"/>
      <c r="K4316" s="113"/>
    </row>
    <row r="4317" spans="1:11">
      <c r="A4317" s="23"/>
      <c r="B4317" s="25"/>
      <c r="C4317" s="25"/>
      <c r="D4317" s="25"/>
      <c r="E4317" s="25"/>
      <c r="F4317" s="25"/>
      <c r="G4317" s="108"/>
      <c r="H4317" s="113"/>
      <c r="I4317" s="113"/>
      <c r="J4317" s="113"/>
      <c r="K4317" s="113"/>
    </row>
    <row r="4318" spans="1:11">
      <c r="A4318" s="23"/>
      <c r="B4318" s="25"/>
      <c r="C4318" s="25"/>
      <c r="D4318" s="25"/>
      <c r="E4318" s="25"/>
      <c r="F4318" s="25"/>
      <c r="G4318" s="108"/>
      <c r="H4318" s="113"/>
      <c r="I4318" s="113"/>
      <c r="J4318" s="113"/>
      <c r="K4318" s="113"/>
    </row>
    <row r="4319" spans="1:11">
      <c r="A4319" s="23"/>
      <c r="B4319" s="25"/>
      <c r="C4319" s="25"/>
      <c r="D4319" s="25"/>
      <c r="E4319" s="25"/>
      <c r="F4319" s="25"/>
      <c r="G4319" s="108"/>
      <c r="H4319" s="113"/>
      <c r="I4319" s="113"/>
      <c r="J4319" s="113"/>
      <c r="K4319" s="113"/>
    </row>
    <row r="4320" spans="1:11">
      <c r="A4320" s="23"/>
      <c r="B4320" s="25"/>
      <c r="C4320" s="25"/>
      <c r="D4320" s="25"/>
      <c r="E4320" s="25"/>
      <c r="F4320" s="25"/>
      <c r="G4320" s="108"/>
      <c r="H4320" s="113"/>
      <c r="I4320" s="113"/>
      <c r="J4320" s="113"/>
      <c r="K4320" s="113"/>
    </row>
    <row r="4321" spans="1:11">
      <c r="A4321" s="23"/>
      <c r="B4321" s="25"/>
      <c r="C4321" s="25"/>
      <c r="D4321" s="25"/>
      <c r="E4321" s="25"/>
      <c r="F4321" s="25"/>
      <c r="G4321" s="108"/>
      <c r="H4321" s="113"/>
      <c r="I4321" s="113"/>
      <c r="J4321" s="113"/>
      <c r="K4321" s="113"/>
    </row>
    <row r="4322" spans="1:11">
      <c r="A4322" s="23"/>
      <c r="B4322" s="25"/>
      <c r="C4322" s="25"/>
      <c r="D4322" s="25"/>
      <c r="E4322" s="25"/>
      <c r="F4322" s="25"/>
      <c r="G4322" s="108"/>
      <c r="H4322" s="113"/>
      <c r="I4322" s="113"/>
      <c r="J4322" s="113"/>
      <c r="K4322" s="113"/>
    </row>
    <row r="4323" spans="1:11">
      <c r="A4323" s="23"/>
      <c r="B4323" s="25"/>
      <c r="C4323" s="25"/>
      <c r="D4323" s="25"/>
      <c r="E4323" s="25"/>
      <c r="F4323" s="25"/>
      <c r="G4323" s="108"/>
      <c r="H4323" s="113"/>
      <c r="I4323" s="113"/>
      <c r="J4323" s="113"/>
      <c r="K4323" s="113"/>
    </row>
    <row r="4324" spans="1:11">
      <c r="A4324" s="23"/>
      <c r="B4324" s="25"/>
      <c r="C4324" s="25"/>
      <c r="D4324" s="25"/>
      <c r="E4324" s="25"/>
      <c r="F4324" s="25"/>
      <c r="G4324" s="108"/>
      <c r="H4324" s="113"/>
      <c r="I4324" s="113"/>
      <c r="J4324" s="113"/>
      <c r="K4324" s="113"/>
    </row>
    <row r="4325" spans="1:11">
      <c r="A4325" s="23"/>
      <c r="B4325" s="25"/>
      <c r="C4325" s="25"/>
      <c r="D4325" s="25"/>
      <c r="E4325" s="25"/>
      <c r="F4325" s="25"/>
      <c r="G4325" s="108"/>
      <c r="H4325" s="113"/>
      <c r="I4325" s="113"/>
      <c r="J4325" s="113"/>
      <c r="K4325" s="113"/>
    </row>
    <row r="4326" spans="1:11">
      <c r="A4326" s="23"/>
      <c r="B4326" s="25"/>
      <c r="C4326" s="25"/>
      <c r="D4326" s="25"/>
      <c r="E4326" s="25"/>
      <c r="F4326" s="25"/>
      <c r="G4326" s="108"/>
      <c r="H4326" s="113"/>
      <c r="I4326" s="113"/>
      <c r="J4326" s="113"/>
      <c r="K4326" s="113"/>
    </row>
    <row r="4327" spans="1:11">
      <c r="A4327" s="23"/>
      <c r="B4327" s="25"/>
      <c r="C4327" s="25"/>
      <c r="D4327" s="25"/>
      <c r="E4327" s="25"/>
      <c r="F4327" s="25"/>
      <c r="G4327" s="108"/>
      <c r="H4327" s="113"/>
      <c r="I4327" s="113"/>
      <c r="J4327" s="113"/>
      <c r="K4327" s="113"/>
    </row>
    <row r="4328" spans="1:11">
      <c r="A4328" s="23"/>
      <c r="B4328" s="25"/>
      <c r="C4328" s="25"/>
      <c r="D4328" s="25"/>
      <c r="E4328" s="25"/>
      <c r="F4328" s="25"/>
      <c r="G4328" s="108"/>
      <c r="H4328" s="113"/>
      <c r="I4328" s="113"/>
      <c r="J4328" s="113"/>
      <c r="K4328" s="113"/>
    </row>
    <row r="4329" spans="1:11">
      <c r="A4329" s="23"/>
      <c r="B4329" s="25"/>
      <c r="C4329" s="25"/>
      <c r="D4329" s="25"/>
      <c r="E4329" s="25"/>
      <c r="F4329" s="25"/>
      <c r="G4329" s="108"/>
      <c r="H4329" s="113"/>
      <c r="I4329" s="113"/>
      <c r="J4329" s="113"/>
      <c r="K4329" s="113"/>
    </row>
    <row r="4330" spans="1:11">
      <c r="A4330" s="23"/>
      <c r="B4330" s="25"/>
      <c r="C4330" s="25"/>
      <c r="D4330" s="25"/>
      <c r="E4330" s="25"/>
      <c r="F4330" s="25"/>
      <c r="G4330" s="108"/>
      <c r="H4330" s="113"/>
      <c r="I4330" s="113"/>
      <c r="J4330" s="113"/>
      <c r="K4330" s="113"/>
    </row>
    <row r="4331" spans="1:11">
      <c r="A4331" s="23"/>
      <c r="B4331" s="25"/>
      <c r="C4331" s="25"/>
      <c r="D4331" s="25"/>
      <c r="E4331" s="25"/>
      <c r="F4331" s="25"/>
      <c r="G4331" s="108"/>
      <c r="H4331" s="113"/>
      <c r="I4331" s="113"/>
      <c r="J4331" s="113"/>
      <c r="K4331" s="113"/>
    </row>
    <row r="4332" spans="1:11">
      <c r="A4332" s="23"/>
      <c r="B4332" s="25"/>
      <c r="C4332" s="25"/>
      <c r="D4332" s="25"/>
      <c r="E4332" s="25"/>
      <c r="F4332" s="25"/>
      <c r="G4332" s="108"/>
      <c r="H4332" s="113"/>
      <c r="I4332" s="113"/>
      <c r="J4332" s="113"/>
      <c r="K4332" s="113"/>
    </row>
    <row r="4333" spans="1:11">
      <c r="A4333" s="23"/>
      <c r="B4333" s="25"/>
      <c r="C4333" s="25"/>
      <c r="D4333" s="25"/>
      <c r="E4333" s="25"/>
      <c r="F4333" s="25"/>
      <c r="G4333" s="108"/>
      <c r="H4333" s="113"/>
      <c r="I4333" s="113"/>
      <c r="J4333" s="113"/>
      <c r="K4333" s="113"/>
    </row>
    <row r="4334" spans="1:11">
      <c r="A4334" s="23"/>
      <c r="B4334" s="25"/>
      <c r="C4334" s="25"/>
      <c r="D4334" s="25"/>
      <c r="E4334" s="25"/>
      <c r="F4334" s="25"/>
      <c r="G4334" s="108"/>
      <c r="H4334" s="113"/>
      <c r="I4334" s="113"/>
      <c r="J4334" s="113"/>
      <c r="K4334" s="113"/>
    </row>
    <row r="4335" spans="1:11">
      <c r="A4335" s="23"/>
      <c r="B4335" s="25"/>
      <c r="C4335" s="25"/>
      <c r="D4335" s="25"/>
      <c r="E4335" s="25"/>
      <c r="F4335" s="25"/>
      <c r="G4335" s="108"/>
      <c r="H4335" s="113"/>
      <c r="I4335" s="113"/>
      <c r="J4335" s="113"/>
      <c r="K4335" s="113"/>
    </row>
    <row r="4336" spans="1:11">
      <c r="A4336" s="23"/>
      <c r="B4336" s="25"/>
      <c r="C4336" s="25"/>
      <c r="D4336" s="25"/>
      <c r="E4336" s="25"/>
      <c r="F4336" s="25"/>
      <c r="G4336" s="108"/>
      <c r="H4336" s="113"/>
      <c r="I4336" s="113"/>
      <c r="J4336" s="113"/>
      <c r="K4336" s="113"/>
    </row>
    <row r="4337" spans="1:11">
      <c r="A4337" s="23"/>
      <c r="B4337" s="25"/>
      <c r="C4337" s="25"/>
      <c r="D4337" s="25"/>
      <c r="E4337" s="25"/>
      <c r="F4337" s="25"/>
      <c r="G4337" s="108"/>
      <c r="H4337" s="113"/>
      <c r="I4337" s="113"/>
      <c r="J4337" s="113"/>
      <c r="K4337" s="113"/>
    </row>
    <row r="4338" spans="1:11">
      <c r="A4338" s="23"/>
      <c r="B4338" s="25"/>
      <c r="C4338" s="25"/>
      <c r="D4338" s="25"/>
      <c r="E4338" s="25"/>
      <c r="F4338" s="25"/>
      <c r="G4338" s="108"/>
      <c r="H4338" s="113"/>
      <c r="I4338" s="113"/>
      <c r="J4338" s="113"/>
      <c r="K4338" s="113"/>
    </row>
    <row r="4339" spans="1:11">
      <c r="A4339" s="23"/>
      <c r="B4339" s="25"/>
      <c r="C4339" s="25"/>
      <c r="D4339" s="25"/>
      <c r="E4339" s="25"/>
      <c r="F4339" s="25"/>
      <c r="G4339" s="108"/>
      <c r="H4339" s="113"/>
      <c r="I4339" s="113"/>
      <c r="J4339" s="113"/>
      <c r="K4339" s="113"/>
    </row>
    <row r="4340" spans="1:11">
      <c r="A4340" s="23"/>
      <c r="B4340" s="25"/>
      <c r="C4340" s="25"/>
      <c r="D4340" s="25"/>
      <c r="E4340" s="25"/>
      <c r="F4340" s="25"/>
      <c r="G4340" s="108"/>
      <c r="H4340" s="113"/>
      <c r="I4340" s="113"/>
      <c r="J4340" s="113"/>
      <c r="K4340" s="113"/>
    </row>
    <row r="4341" spans="1:11">
      <c r="A4341" s="23"/>
      <c r="B4341" s="25"/>
      <c r="C4341" s="25"/>
      <c r="D4341" s="25"/>
      <c r="E4341" s="25"/>
      <c r="F4341" s="25"/>
      <c r="G4341" s="108"/>
      <c r="H4341" s="113"/>
      <c r="I4341" s="113"/>
      <c r="J4341" s="113"/>
      <c r="K4341" s="113"/>
    </row>
    <row r="4342" spans="1:11">
      <c r="A4342" s="23"/>
      <c r="B4342" s="25"/>
      <c r="C4342" s="25"/>
      <c r="D4342" s="25"/>
      <c r="E4342" s="25"/>
      <c r="F4342" s="25"/>
      <c r="G4342" s="108"/>
      <c r="H4342" s="113"/>
      <c r="I4342" s="113"/>
      <c r="J4342" s="113"/>
      <c r="K4342" s="113"/>
    </row>
    <row r="4343" spans="1:11">
      <c r="A4343" s="23"/>
      <c r="B4343" s="25"/>
      <c r="C4343" s="25"/>
      <c r="D4343" s="25"/>
      <c r="E4343" s="25"/>
      <c r="F4343" s="25"/>
      <c r="G4343" s="108"/>
      <c r="H4343" s="113"/>
      <c r="I4343" s="113"/>
      <c r="J4343" s="113"/>
      <c r="K4343" s="113"/>
    </row>
    <row r="4344" spans="1:11">
      <c r="A4344" s="23"/>
      <c r="B4344" s="25"/>
      <c r="C4344" s="25"/>
      <c r="D4344" s="25"/>
      <c r="E4344" s="25"/>
      <c r="F4344" s="25"/>
      <c r="G4344" s="108"/>
      <c r="H4344" s="113"/>
      <c r="I4344" s="113"/>
      <c r="J4344" s="113"/>
      <c r="K4344" s="113"/>
    </row>
    <row r="4345" spans="1:11">
      <c r="A4345" s="23"/>
      <c r="B4345" s="25"/>
      <c r="C4345" s="25"/>
      <c r="D4345" s="25"/>
      <c r="E4345" s="25"/>
      <c r="F4345" s="25"/>
      <c r="G4345" s="108"/>
      <c r="H4345" s="113"/>
      <c r="I4345" s="113"/>
      <c r="J4345" s="113"/>
      <c r="K4345" s="113"/>
    </row>
    <row r="4346" spans="1:11">
      <c r="A4346" s="23"/>
      <c r="B4346" s="25"/>
      <c r="C4346" s="25"/>
      <c r="D4346" s="25"/>
      <c r="E4346" s="25"/>
      <c r="F4346" s="25"/>
      <c r="G4346" s="108"/>
      <c r="H4346" s="113"/>
      <c r="I4346" s="113"/>
      <c r="J4346" s="113"/>
      <c r="K4346" s="113"/>
    </row>
    <row r="4347" spans="1:11">
      <c r="A4347" s="23"/>
      <c r="B4347" s="25"/>
      <c r="C4347" s="25"/>
      <c r="D4347" s="25"/>
      <c r="E4347" s="25"/>
      <c r="F4347" s="25"/>
      <c r="G4347" s="108"/>
      <c r="H4347" s="113"/>
      <c r="I4347" s="113"/>
      <c r="J4347" s="113"/>
      <c r="K4347" s="113"/>
    </row>
    <row r="4348" spans="1:11">
      <c r="A4348" s="23"/>
      <c r="B4348" s="25"/>
      <c r="C4348" s="25"/>
      <c r="D4348" s="25"/>
      <c r="E4348" s="25"/>
      <c r="F4348" s="25"/>
      <c r="G4348" s="108"/>
      <c r="H4348" s="113"/>
      <c r="I4348" s="113"/>
      <c r="J4348" s="113"/>
      <c r="K4348" s="113"/>
    </row>
    <row r="4349" spans="1:11">
      <c r="A4349" s="23"/>
      <c r="B4349" s="25"/>
      <c r="C4349" s="25"/>
      <c r="D4349" s="25"/>
      <c r="E4349" s="25"/>
      <c r="F4349" s="25"/>
      <c r="G4349" s="108"/>
      <c r="H4349" s="113"/>
      <c r="I4349" s="113"/>
      <c r="J4349" s="113"/>
      <c r="K4349" s="113"/>
    </row>
    <row r="4350" spans="1:11">
      <c r="A4350" s="23"/>
      <c r="B4350" s="25"/>
      <c r="C4350" s="25"/>
      <c r="D4350" s="25"/>
      <c r="E4350" s="25"/>
      <c r="F4350" s="25"/>
      <c r="G4350" s="108"/>
      <c r="H4350" s="113"/>
      <c r="I4350" s="113"/>
      <c r="J4350" s="113"/>
      <c r="K4350" s="113"/>
    </row>
    <row r="4351" spans="1:11">
      <c r="A4351" s="23"/>
      <c r="B4351" s="25"/>
      <c r="C4351" s="25"/>
      <c r="D4351" s="25"/>
      <c r="E4351" s="25"/>
      <c r="F4351" s="25"/>
      <c r="G4351" s="108"/>
      <c r="H4351" s="113"/>
      <c r="I4351" s="113"/>
      <c r="J4351" s="113"/>
      <c r="K4351" s="113"/>
    </row>
    <row r="4352" spans="1:11">
      <c r="A4352" s="23"/>
      <c r="B4352" s="25"/>
      <c r="C4352" s="25"/>
      <c r="D4352" s="25"/>
      <c r="E4352" s="25"/>
      <c r="F4352" s="25"/>
      <c r="G4352" s="108"/>
      <c r="H4352" s="113"/>
      <c r="I4352" s="113"/>
      <c r="J4352" s="113"/>
      <c r="K4352" s="113"/>
    </row>
    <row r="4353" spans="1:11">
      <c r="A4353" s="23"/>
      <c r="B4353" s="25"/>
      <c r="C4353" s="25"/>
      <c r="D4353" s="25"/>
      <c r="E4353" s="25"/>
      <c r="F4353" s="25"/>
      <c r="G4353" s="108"/>
      <c r="H4353" s="113"/>
      <c r="I4353" s="113"/>
      <c r="J4353" s="113"/>
      <c r="K4353" s="113"/>
    </row>
    <row r="4354" spans="1:11">
      <c r="A4354" s="23"/>
      <c r="B4354" s="25"/>
      <c r="C4354" s="25"/>
      <c r="D4354" s="25"/>
      <c r="E4354" s="25"/>
      <c r="F4354" s="25"/>
      <c r="G4354" s="108"/>
      <c r="H4354" s="113"/>
      <c r="I4354" s="113"/>
      <c r="J4354" s="113"/>
      <c r="K4354" s="113"/>
    </row>
    <row r="4355" spans="1:11">
      <c r="A4355" s="23"/>
      <c r="B4355" s="25"/>
      <c r="C4355" s="25"/>
      <c r="D4355" s="25"/>
      <c r="E4355" s="25"/>
      <c r="F4355" s="25"/>
      <c r="G4355" s="108"/>
      <c r="H4355" s="113"/>
      <c r="I4355" s="113"/>
      <c r="J4355" s="113"/>
      <c r="K4355" s="113"/>
    </row>
    <row r="4356" spans="1:11">
      <c r="A4356" s="23"/>
      <c r="B4356" s="25"/>
      <c r="C4356" s="25"/>
      <c r="D4356" s="25"/>
      <c r="E4356" s="25"/>
      <c r="F4356" s="25"/>
      <c r="G4356" s="108"/>
      <c r="H4356" s="113"/>
      <c r="I4356" s="113"/>
      <c r="J4356" s="113"/>
      <c r="K4356" s="113"/>
    </row>
    <row r="4357" spans="1:11">
      <c r="A4357" s="23"/>
      <c r="B4357" s="25"/>
      <c r="C4357" s="25"/>
      <c r="D4357" s="25"/>
      <c r="E4357" s="25"/>
      <c r="F4357" s="25"/>
      <c r="G4357" s="108"/>
      <c r="H4357" s="113"/>
      <c r="I4357" s="113"/>
      <c r="J4357" s="113"/>
      <c r="K4357" s="113"/>
    </row>
    <row r="4358" spans="1:11">
      <c r="A4358" s="23"/>
      <c r="B4358" s="25"/>
      <c r="C4358" s="25"/>
      <c r="D4358" s="25"/>
      <c r="E4358" s="25"/>
      <c r="F4358" s="25"/>
      <c r="G4358" s="108"/>
      <c r="H4358" s="113"/>
      <c r="I4358" s="113"/>
      <c r="J4358" s="113"/>
      <c r="K4358" s="113"/>
    </row>
    <row r="4359" spans="1:11">
      <c r="A4359" s="23"/>
      <c r="B4359" s="25"/>
      <c r="C4359" s="25"/>
      <c r="D4359" s="25"/>
      <c r="E4359" s="25"/>
      <c r="F4359" s="25"/>
      <c r="G4359" s="108"/>
      <c r="H4359" s="113"/>
      <c r="I4359" s="113"/>
      <c r="J4359" s="113"/>
      <c r="K4359" s="113"/>
    </row>
    <row r="4360" spans="1:11">
      <c r="A4360" s="23"/>
      <c r="B4360" s="25"/>
      <c r="C4360" s="25"/>
      <c r="D4360" s="25"/>
      <c r="E4360" s="25"/>
      <c r="F4360" s="25"/>
      <c r="G4360" s="108"/>
      <c r="H4360" s="113"/>
      <c r="I4360" s="113"/>
      <c r="J4360" s="113"/>
      <c r="K4360" s="113"/>
    </row>
    <row r="4361" spans="1:11">
      <c r="A4361" s="23"/>
      <c r="B4361" s="25"/>
      <c r="C4361" s="25"/>
      <c r="D4361" s="25"/>
      <c r="E4361" s="25"/>
      <c r="F4361" s="25"/>
      <c r="G4361" s="108"/>
      <c r="H4361" s="113"/>
      <c r="I4361" s="113"/>
      <c r="J4361" s="113"/>
      <c r="K4361" s="113"/>
    </row>
    <row r="4362" spans="1:11">
      <c r="A4362" s="23"/>
      <c r="B4362" s="25"/>
      <c r="C4362" s="25"/>
      <c r="D4362" s="25"/>
      <c r="E4362" s="25"/>
      <c r="F4362" s="25"/>
      <c r="G4362" s="108"/>
      <c r="H4362" s="113"/>
      <c r="I4362" s="113"/>
      <c r="J4362" s="113"/>
      <c r="K4362" s="113"/>
    </row>
    <row r="4363" spans="1:11">
      <c r="A4363" s="23"/>
      <c r="B4363" s="25"/>
      <c r="C4363" s="25"/>
      <c r="D4363" s="25"/>
      <c r="E4363" s="25"/>
      <c r="F4363" s="25"/>
      <c r="G4363" s="108"/>
      <c r="H4363" s="113"/>
      <c r="I4363" s="113"/>
      <c r="J4363" s="113"/>
      <c r="K4363" s="113"/>
    </row>
    <row r="4364" spans="1:11">
      <c r="A4364" s="23"/>
      <c r="B4364" s="25"/>
      <c r="C4364" s="25"/>
      <c r="D4364" s="25"/>
      <c r="E4364" s="25"/>
      <c r="F4364" s="25"/>
      <c r="G4364" s="108"/>
      <c r="H4364" s="113"/>
      <c r="I4364" s="113"/>
      <c r="J4364" s="113"/>
      <c r="K4364" s="113"/>
    </row>
    <row r="4365" spans="1:11">
      <c r="A4365" s="23"/>
      <c r="B4365" s="25"/>
      <c r="C4365" s="25"/>
      <c r="D4365" s="25"/>
      <c r="E4365" s="25"/>
      <c r="F4365" s="25"/>
      <c r="G4365" s="108"/>
      <c r="H4365" s="113"/>
      <c r="I4365" s="113"/>
      <c r="J4365" s="113"/>
      <c r="K4365" s="113"/>
    </row>
    <row r="4366" spans="1:11">
      <c r="A4366" s="23"/>
      <c r="B4366" s="25"/>
      <c r="C4366" s="25"/>
      <c r="D4366" s="25"/>
      <c r="E4366" s="25"/>
      <c r="F4366" s="25"/>
      <c r="G4366" s="108"/>
      <c r="H4366" s="113"/>
      <c r="I4366" s="113"/>
      <c r="J4366" s="113"/>
      <c r="K4366" s="113"/>
    </row>
    <row r="4367" spans="1:11">
      <c r="A4367" s="23"/>
      <c r="B4367" s="25"/>
      <c r="C4367" s="25"/>
      <c r="D4367" s="25"/>
      <c r="E4367" s="25"/>
      <c r="F4367" s="25"/>
      <c r="G4367" s="108"/>
      <c r="H4367" s="113"/>
      <c r="I4367" s="113"/>
      <c r="J4367" s="113"/>
      <c r="K4367" s="113"/>
    </row>
    <row r="4368" spans="1:11">
      <c r="A4368" s="23"/>
      <c r="B4368" s="25"/>
      <c r="C4368" s="25"/>
      <c r="D4368" s="25"/>
      <c r="E4368" s="25"/>
      <c r="F4368" s="25"/>
      <c r="G4368" s="108"/>
      <c r="H4368" s="113"/>
      <c r="I4368" s="113"/>
      <c r="J4368" s="113"/>
      <c r="K4368" s="113"/>
    </row>
    <row r="4369" spans="1:11">
      <c r="A4369" s="23"/>
      <c r="B4369" s="25"/>
      <c r="C4369" s="25"/>
      <c r="D4369" s="25"/>
      <c r="E4369" s="25"/>
      <c r="F4369" s="25"/>
      <c r="G4369" s="108"/>
      <c r="H4369" s="113"/>
      <c r="I4369" s="113"/>
      <c r="J4369" s="113"/>
      <c r="K4369" s="113"/>
    </row>
    <row r="4370" spans="1:11">
      <c r="A4370" s="23"/>
      <c r="B4370" s="25"/>
      <c r="C4370" s="25"/>
      <c r="D4370" s="25"/>
      <c r="E4370" s="25"/>
      <c r="F4370" s="25"/>
      <c r="G4370" s="108"/>
      <c r="H4370" s="113"/>
      <c r="I4370" s="113"/>
      <c r="J4370" s="113"/>
      <c r="K4370" s="113"/>
    </row>
    <row r="4371" spans="1:11">
      <c r="A4371" s="23"/>
      <c r="B4371" s="25"/>
      <c r="C4371" s="25"/>
      <c r="D4371" s="25"/>
      <c r="E4371" s="25"/>
      <c r="F4371" s="25"/>
      <c r="G4371" s="108"/>
      <c r="H4371" s="113"/>
      <c r="I4371" s="113"/>
      <c r="J4371" s="113"/>
      <c r="K4371" s="113"/>
    </row>
    <row r="4372" spans="1:11">
      <c r="A4372" s="23"/>
      <c r="B4372" s="25"/>
      <c r="C4372" s="25"/>
      <c r="D4372" s="25"/>
      <c r="E4372" s="25"/>
      <c r="F4372" s="25"/>
      <c r="G4372" s="108"/>
      <c r="H4372" s="113"/>
      <c r="I4372" s="113"/>
      <c r="J4372" s="113"/>
      <c r="K4372" s="113"/>
    </row>
    <row r="4373" spans="1:11">
      <c r="A4373" s="23"/>
      <c r="B4373" s="25"/>
      <c r="C4373" s="25"/>
      <c r="D4373" s="25"/>
      <c r="E4373" s="25"/>
      <c r="F4373" s="25"/>
      <c r="G4373" s="108"/>
      <c r="H4373" s="113"/>
      <c r="I4373" s="113"/>
      <c r="J4373" s="113"/>
      <c r="K4373" s="113"/>
    </row>
    <row r="4374" spans="1:11">
      <c r="A4374" s="23"/>
      <c r="B4374" s="25"/>
      <c r="C4374" s="25"/>
      <c r="D4374" s="25"/>
      <c r="E4374" s="25"/>
      <c r="F4374" s="25"/>
      <c r="G4374" s="108"/>
      <c r="H4374" s="113"/>
      <c r="I4374" s="113"/>
      <c r="J4374" s="113"/>
      <c r="K4374" s="113"/>
    </row>
    <row r="4375" spans="1:11">
      <c r="A4375" s="23"/>
      <c r="B4375" s="25"/>
      <c r="C4375" s="25"/>
      <c r="D4375" s="25"/>
      <c r="E4375" s="25"/>
      <c r="F4375" s="25"/>
      <c r="G4375" s="108"/>
      <c r="H4375" s="113"/>
      <c r="I4375" s="113"/>
      <c r="J4375" s="113"/>
      <c r="K4375" s="113"/>
    </row>
    <row r="4376" spans="1:11">
      <c r="A4376" s="23"/>
      <c r="B4376" s="25"/>
      <c r="C4376" s="25"/>
      <c r="D4376" s="25"/>
      <c r="E4376" s="25"/>
      <c r="F4376" s="25"/>
      <c r="G4376" s="108"/>
      <c r="H4376" s="113"/>
      <c r="I4376" s="113"/>
      <c r="J4376" s="113"/>
      <c r="K4376" s="113"/>
    </row>
    <row r="4377" spans="1:11">
      <c r="A4377" s="23"/>
      <c r="B4377" s="25"/>
      <c r="C4377" s="25"/>
      <c r="D4377" s="25"/>
      <c r="E4377" s="25"/>
      <c r="F4377" s="25"/>
      <c r="G4377" s="108"/>
      <c r="H4377" s="113"/>
      <c r="I4377" s="113"/>
      <c r="J4377" s="113"/>
      <c r="K4377" s="113"/>
    </row>
    <row r="4378" spans="1:11">
      <c r="A4378" s="23"/>
      <c r="B4378" s="25"/>
      <c r="C4378" s="25"/>
      <c r="D4378" s="25"/>
      <c r="E4378" s="25"/>
      <c r="F4378" s="25"/>
      <c r="G4378" s="108"/>
      <c r="H4378" s="113"/>
      <c r="I4378" s="113"/>
      <c r="J4378" s="113"/>
      <c r="K4378" s="113"/>
    </row>
    <row r="4379" spans="1:11">
      <c r="A4379" s="23"/>
      <c r="B4379" s="25"/>
      <c r="C4379" s="25"/>
      <c r="D4379" s="25"/>
      <c r="E4379" s="25"/>
      <c r="F4379" s="25"/>
      <c r="G4379" s="108"/>
      <c r="H4379" s="113"/>
      <c r="I4379" s="113"/>
      <c r="J4379" s="113"/>
      <c r="K4379" s="113"/>
    </row>
    <row r="4380" spans="1:11">
      <c r="A4380" s="23"/>
      <c r="B4380" s="25"/>
      <c r="C4380" s="25"/>
      <c r="D4380" s="25"/>
      <c r="E4380" s="25"/>
      <c r="F4380" s="25"/>
      <c r="G4380" s="108"/>
      <c r="H4380" s="113"/>
      <c r="I4380" s="113"/>
      <c r="J4380" s="113"/>
      <c r="K4380" s="113"/>
    </row>
    <row r="4381" spans="1:11">
      <c r="A4381" s="23"/>
      <c r="B4381" s="25"/>
      <c r="C4381" s="25"/>
      <c r="D4381" s="25"/>
      <c r="E4381" s="25"/>
      <c r="F4381" s="25"/>
      <c r="G4381" s="108"/>
      <c r="H4381" s="113"/>
      <c r="I4381" s="113"/>
      <c r="J4381" s="113"/>
      <c r="K4381" s="113"/>
    </row>
    <row r="4382" spans="1:11">
      <c r="A4382" s="23"/>
      <c r="B4382" s="25"/>
      <c r="C4382" s="25"/>
      <c r="D4382" s="25"/>
      <c r="E4382" s="25"/>
      <c r="F4382" s="25"/>
      <c r="G4382" s="108"/>
      <c r="H4382" s="113"/>
      <c r="I4382" s="113"/>
      <c r="J4382" s="113"/>
      <c r="K4382" s="113"/>
    </row>
    <row r="4383" spans="1:11">
      <c r="A4383" s="23"/>
      <c r="B4383" s="25"/>
      <c r="C4383" s="25"/>
      <c r="D4383" s="25"/>
      <c r="E4383" s="25"/>
      <c r="F4383" s="25"/>
      <c r="G4383" s="108"/>
      <c r="H4383" s="113"/>
      <c r="I4383" s="113"/>
      <c r="J4383" s="113"/>
      <c r="K4383" s="113"/>
    </row>
    <row r="4384" spans="1:11">
      <c r="A4384" s="23"/>
      <c r="B4384" s="25"/>
      <c r="C4384" s="25"/>
      <c r="D4384" s="25"/>
      <c r="E4384" s="25"/>
      <c r="F4384" s="25"/>
      <c r="G4384" s="108"/>
      <c r="H4384" s="113"/>
      <c r="I4384" s="113"/>
      <c r="J4384" s="113"/>
      <c r="K4384" s="113"/>
    </row>
    <row r="4385" spans="1:11">
      <c r="A4385" s="23"/>
      <c r="B4385" s="25"/>
      <c r="C4385" s="25"/>
      <c r="D4385" s="25"/>
      <c r="E4385" s="25"/>
      <c r="F4385" s="25"/>
      <c r="G4385" s="108"/>
      <c r="H4385" s="113"/>
      <c r="I4385" s="113"/>
      <c r="J4385" s="113"/>
      <c r="K4385" s="113"/>
    </row>
    <row r="4386" spans="1:11">
      <c r="A4386" s="23"/>
      <c r="B4386" s="25"/>
      <c r="C4386" s="25"/>
      <c r="D4386" s="25"/>
      <c r="E4386" s="25"/>
      <c r="F4386" s="25"/>
      <c r="G4386" s="108"/>
      <c r="H4386" s="113"/>
      <c r="I4386" s="113"/>
      <c r="J4386" s="113"/>
      <c r="K4386" s="113"/>
    </row>
    <row r="4387" spans="1:11">
      <c r="A4387" s="23"/>
      <c r="B4387" s="25"/>
      <c r="C4387" s="25"/>
      <c r="D4387" s="25"/>
      <c r="E4387" s="25"/>
      <c r="F4387" s="25"/>
      <c r="G4387" s="108"/>
      <c r="H4387" s="113"/>
      <c r="I4387" s="113"/>
      <c r="J4387" s="113"/>
      <c r="K4387" s="113"/>
    </row>
    <row r="4388" spans="1:11">
      <c r="A4388" s="23"/>
      <c r="B4388" s="25"/>
      <c r="C4388" s="25"/>
      <c r="D4388" s="25"/>
      <c r="E4388" s="25"/>
      <c r="F4388" s="25"/>
      <c r="G4388" s="108"/>
      <c r="H4388" s="113"/>
      <c r="I4388" s="113"/>
      <c r="J4388" s="113"/>
      <c r="K4388" s="113"/>
    </row>
    <row r="4389" spans="1:11">
      <c r="A4389" s="23"/>
      <c r="B4389" s="25"/>
      <c r="C4389" s="25"/>
      <c r="D4389" s="25"/>
      <c r="E4389" s="25"/>
      <c r="F4389" s="25"/>
      <c r="G4389" s="108"/>
      <c r="H4389" s="113"/>
      <c r="I4389" s="113"/>
      <c r="J4389" s="113"/>
      <c r="K4389" s="113"/>
    </row>
    <row r="4390" spans="1:11">
      <c r="A4390" s="23"/>
      <c r="B4390" s="25"/>
      <c r="C4390" s="25"/>
      <c r="D4390" s="25"/>
      <c r="E4390" s="25"/>
      <c r="F4390" s="25"/>
      <c r="G4390" s="108"/>
      <c r="H4390" s="113"/>
      <c r="I4390" s="113"/>
      <c r="J4390" s="113"/>
      <c r="K4390" s="113"/>
    </row>
    <row r="4391" spans="1:11">
      <c r="A4391" s="23"/>
      <c r="B4391" s="25"/>
      <c r="C4391" s="25"/>
      <c r="D4391" s="25"/>
      <c r="E4391" s="25"/>
      <c r="F4391" s="25"/>
      <c r="G4391" s="108"/>
      <c r="H4391" s="113"/>
      <c r="I4391" s="113"/>
      <c r="J4391" s="113"/>
      <c r="K4391" s="113"/>
    </row>
    <row r="4392" spans="1:11">
      <c r="A4392" s="23"/>
      <c r="B4392" s="25"/>
      <c r="C4392" s="25"/>
      <c r="D4392" s="25"/>
      <c r="E4392" s="25"/>
      <c r="F4392" s="25"/>
      <c r="G4392" s="108"/>
      <c r="H4392" s="113"/>
      <c r="I4392" s="113"/>
      <c r="J4392" s="113"/>
      <c r="K4392" s="113"/>
    </row>
    <row r="4393" spans="1:11">
      <c r="A4393" s="23"/>
      <c r="B4393" s="25"/>
      <c r="C4393" s="25"/>
      <c r="D4393" s="25"/>
      <c r="E4393" s="25"/>
      <c r="F4393" s="25"/>
      <c r="G4393" s="108"/>
      <c r="H4393" s="113"/>
      <c r="I4393" s="113"/>
      <c r="J4393" s="113"/>
      <c r="K4393" s="113"/>
    </row>
    <row r="4394" spans="1:11">
      <c r="A4394" s="23"/>
      <c r="B4394" s="25"/>
      <c r="C4394" s="25"/>
      <c r="D4394" s="25"/>
      <c r="E4394" s="25"/>
      <c r="F4394" s="25"/>
      <c r="G4394" s="108"/>
      <c r="H4394" s="113"/>
      <c r="I4394" s="113"/>
      <c r="J4394" s="113"/>
      <c r="K4394" s="113"/>
    </row>
    <row r="4395" spans="1:11">
      <c r="A4395" s="23"/>
      <c r="B4395" s="25"/>
      <c r="C4395" s="25"/>
      <c r="D4395" s="25"/>
      <c r="E4395" s="25"/>
      <c r="F4395" s="25"/>
      <c r="G4395" s="108"/>
      <c r="H4395" s="113"/>
      <c r="I4395" s="113"/>
      <c r="J4395" s="113"/>
      <c r="K4395" s="113"/>
    </row>
    <row r="4396" spans="1:11">
      <c r="A4396" s="23"/>
      <c r="B4396" s="25"/>
      <c r="C4396" s="25"/>
      <c r="D4396" s="25"/>
      <c r="E4396" s="25"/>
      <c r="F4396" s="25"/>
      <c r="G4396" s="108"/>
      <c r="H4396" s="113"/>
      <c r="I4396" s="113"/>
      <c r="J4396" s="113"/>
      <c r="K4396" s="113"/>
    </row>
    <row r="4397" spans="1:11">
      <c r="A4397" s="23"/>
      <c r="B4397" s="25"/>
      <c r="C4397" s="25"/>
      <c r="D4397" s="25"/>
      <c r="E4397" s="25"/>
      <c r="F4397" s="25"/>
      <c r="G4397" s="108"/>
      <c r="H4397" s="113"/>
      <c r="I4397" s="113"/>
      <c r="J4397" s="113"/>
      <c r="K4397" s="113"/>
    </row>
    <row r="4398" spans="1:11">
      <c r="A4398" s="23"/>
      <c r="B4398" s="25"/>
      <c r="C4398" s="25"/>
      <c r="D4398" s="25"/>
      <c r="E4398" s="25"/>
      <c r="F4398" s="25"/>
      <c r="G4398" s="108"/>
      <c r="H4398" s="113"/>
      <c r="I4398" s="113"/>
      <c r="J4398" s="113"/>
      <c r="K4398" s="113"/>
    </row>
    <row r="4399" spans="1:11">
      <c r="A4399" s="23"/>
      <c r="B4399" s="25"/>
      <c r="C4399" s="25"/>
      <c r="D4399" s="25"/>
      <c r="E4399" s="25"/>
      <c r="F4399" s="25"/>
      <c r="G4399" s="108"/>
      <c r="H4399" s="113"/>
      <c r="I4399" s="113"/>
      <c r="J4399" s="113"/>
      <c r="K4399" s="113"/>
    </row>
    <row r="4400" spans="1:11">
      <c r="A4400" s="23"/>
      <c r="B4400" s="25"/>
      <c r="C4400" s="25"/>
      <c r="D4400" s="25"/>
      <c r="E4400" s="25"/>
      <c r="F4400" s="25"/>
      <c r="G4400" s="108"/>
      <c r="H4400" s="113"/>
      <c r="I4400" s="113"/>
      <c r="J4400" s="113"/>
      <c r="K4400" s="113"/>
    </row>
    <row r="4401" spans="1:11">
      <c r="A4401" s="23"/>
      <c r="B4401" s="25"/>
      <c r="C4401" s="25"/>
      <c r="D4401" s="25"/>
      <c r="E4401" s="25"/>
      <c r="F4401" s="25"/>
      <c r="G4401" s="108"/>
      <c r="H4401" s="113"/>
      <c r="I4401" s="113"/>
      <c r="J4401" s="113"/>
      <c r="K4401" s="113"/>
    </row>
    <row r="4402" spans="1:11">
      <c r="A4402" s="23"/>
      <c r="B4402" s="25"/>
      <c r="C4402" s="25"/>
      <c r="D4402" s="25"/>
      <c r="E4402" s="25"/>
      <c r="F4402" s="25"/>
      <c r="G4402" s="108"/>
      <c r="H4402" s="113"/>
      <c r="I4402" s="113"/>
      <c r="J4402" s="113"/>
      <c r="K4402" s="113"/>
    </row>
    <row r="4403" spans="1:11">
      <c r="A4403" s="23"/>
      <c r="B4403" s="25"/>
      <c r="C4403" s="25"/>
      <c r="D4403" s="25"/>
      <c r="E4403" s="25"/>
      <c r="F4403" s="25"/>
      <c r="G4403" s="108"/>
      <c r="H4403" s="113"/>
      <c r="I4403" s="113"/>
      <c r="J4403" s="113"/>
      <c r="K4403" s="113"/>
    </row>
    <row r="4404" spans="1:11">
      <c r="A4404" s="23"/>
      <c r="B4404" s="25"/>
      <c r="C4404" s="25"/>
      <c r="D4404" s="25"/>
      <c r="E4404" s="25"/>
      <c r="F4404" s="25"/>
      <c r="G4404" s="108"/>
      <c r="H4404" s="113"/>
      <c r="I4404" s="113"/>
      <c r="J4404" s="113"/>
      <c r="K4404" s="113"/>
    </row>
    <row r="4405" spans="1:11">
      <c r="A4405" s="23"/>
      <c r="B4405" s="25"/>
      <c r="C4405" s="25"/>
      <c r="D4405" s="25"/>
      <c r="E4405" s="25"/>
      <c r="F4405" s="25"/>
      <c r="G4405" s="108"/>
      <c r="H4405" s="113"/>
      <c r="I4405" s="113"/>
      <c r="J4405" s="113"/>
      <c r="K4405" s="113"/>
    </row>
    <row r="4406" spans="1:11">
      <c r="A4406" s="23"/>
      <c r="B4406" s="25"/>
      <c r="C4406" s="25"/>
      <c r="D4406" s="25"/>
      <c r="E4406" s="25"/>
      <c r="F4406" s="25"/>
      <c r="G4406" s="108"/>
      <c r="H4406" s="113"/>
      <c r="I4406" s="113"/>
      <c r="J4406" s="113"/>
      <c r="K4406" s="113"/>
    </row>
    <row r="4407" spans="1:11">
      <c r="A4407" s="23"/>
      <c r="B4407" s="25"/>
      <c r="C4407" s="25"/>
      <c r="D4407" s="25"/>
      <c r="E4407" s="25"/>
      <c r="F4407" s="25"/>
      <c r="G4407" s="108"/>
      <c r="H4407" s="113"/>
      <c r="I4407" s="113"/>
      <c r="J4407" s="113"/>
      <c r="K4407" s="113"/>
    </row>
    <row r="4408" spans="1:11">
      <c r="A4408" s="23"/>
      <c r="B4408" s="25"/>
      <c r="C4408" s="25"/>
      <c r="D4408" s="25"/>
      <c r="E4408" s="25"/>
      <c r="F4408" s="25"/>
      <c r="G4408" s="108"/>
      <c r="H4408" s="113"/>
      <c r="I4408" s="113"/>
      <c r="J4408" s="113"/>
      <c r="K4408" s="113"/>
    </row>
    <row r="4409" spans="1:11">
      <c r="A4409" s="23"/>
      <c r="B4409" s="25"/>
      <c r="C4409" s="25"/>
      <c r="D4409" s="25"/>
      <c r="E4409" s="25"/>
      <c r="F4409" s="25"/>
      <c r="G4409" s="108"/>
      <c r="H4409" s="113"/>
      <c r="I4409" s="113"/>
      <c r="J4409" s="113"/>
      <c r="K4409" s="113"/>
    </row>
    <row r="4410" spans="1:11">
      <c r="A4410" s="23"/>
      <c r="B4410" s="25"/>
      <c r="C4410" s="25"/>
      <c r="D4410" s="25"/>
      <c r="E4410" s="25"/>
      <c r="F4410" s="25"/>
      <c r="G4410" s="108"/>
      <c r="H4410" s="113"/>
      <c r="I4410" s="113"/>
      <c r="J4410" s="113"/>
      <c r="K4410" s="113"/>
    </row>
    <row r="4411" spans="1:11">
      <c r="A4411" s="23"/>
      <c r="B4411" s="25"/>
      <c r="C4411" s="25"/>
      <c r="D4411" s="25"/>
      <c r="E4411" s="25"/>
      <c r="F4411" s="25"/>
      <c r="G4411" s="108"/>
      <c r="H4411" s="113"/>
      <c r="I4411" s="113"/>
      <c r="J4411" s="113"/>
      <c r="K4411" s="113"/>
    </row>
    <row r="4412" spans="1:11">
      <c r="A4412" s="23"/>
      <c r="B4412" s="25"/>
      <c r="C4412" s="25"/>
      <c r="D4412" s="25"/>
      <c r="E4412" s="25"/>
      <c r="F4412" s="25"/>
      <c r="G4412" s="108"/>
      <c r="H4412" s="113"/>
      <c r="I4412" s="113"/>
      <c r="J4412" s="113"/>
      <c r="K4412" s="113"/>
    </row>
    <row r="4413" spans="1:11">
      <c r="A4413" s="23"/>
      <c r="B4413" s="25"/>
      <c r="C4413" s="25"/>
      <c r="D4413" s="25"/>
      <c r="E4413" s="25"/>
      <c r="F4413" s="25"/>
      <c r="G4413" s="108"/>
      <c r="H4413" s="113"/>
      <c r="I4413" s="113"/>
      <c r="J4413" s="113"/>
      <c r="K4413" s="113"/>
    </row>
    <row r="4414" spans="1:11">
      <c r="A4414" s="23"/>
      <c r="B4414" s="25"/>
      <c r="C4414" s="25"/>
      <c r="D4414" s="25"/>
      <c r="E4414" s="25"/>
      <c r="F4414" s="25"/>
      <c r="G4414" s="108"/>
      <c r="H4414" s="113"/>
      <c r="I4414" s="113"/>
      <c r="J4414" s="113"/>
      <c r="K4414" s="113"/>
    </row>
    <row r="4415" spans="1:11">
      <c r="A4415" s="23"/>
      <c r="B4415" s="25"/>
      <c r="C4415" s="25"/>
      <c r="D4415" s="25"/>
      <c r="E4415" s="25"/>
      <c r="F4415" s="25"/>
      <c r="G4415" s="108"/>
      <c r="H4415" s="113"/>
      <c r="I4415" s="113"/>
      <c r="J4415" s="113"/>
      <c r="K4415" s="113"/>
    </row>
    <row r="4416" spans="1:11">
      <c r="A4416" s="23"/>
      <c r="B4416" s="25"/>
      <c r="C4416" s="25"/>
      <c r="D4416" s="25"/>
      <c r="E4416" s="25"/>
      <c r="F4416" s="25"/>
      <c r="G4416" s="108"/>
      <c r="H4416" s="113"/>
      <c r="I4416" s="113"/>
      <c r="J4416" s="113"/>
      <c r="K4416" s="113"/>
    </row>
    <row r="4417" spans="1:11">
      <c r="A4417" s="23"/>
      <c r="B4417" s="25"/>
      <c r="C4417" s="25"/>
      <c r="D4417" s="25"/>
      <c r="E4417" s="25"/>
      <c r="F4417" s="25"/>
      <c r="G4417" s="108"/>
      <c r="H4417" s="113"/>
      <c r="I4417" s="113"/>
      <c r="J4417" s="113"/>
      <c r="K4417" s="113"/>
    </row>
    <row r="4418" spans="1:11">
      <c r="A4418" s="23"/>
      <c r="B4418" s="25"/>
      <c r="C4418" s="25"/>
      <c r="D4418" s="25"/>
      <c r="E4418" s="25"/>
      <c r="F4418" s="25"/>
      <c r="G4418" s="108"/>
      <c r="H4418" s="113"/>
      <c r="I4418" s="113"/>
      <c r="J4418" s="113"/>
      <c r="K4418" s="113"/>
    </row>
    <row r="4419" spans="1:11">
      <c r="A4419" s="23"/>
      <c r="B4419" s="25"/>
      <c r="C4419" s="25"/>
      <c r="D4419" s="25"/>
      <c r="E4419" s="25"/>
      <c r="F4419" s="25"/>
      <c r="G4419" s="108"/>
      <c r="H4419" s="113"/>
      <c r="I4419" s="113"/>
      <c r="J4419" s="113"/>
      <c r="K4419" s="113"/>
    </row>
    <row r="4420" spans="1:11">
      <c r="A4420" s="23"/>
      <c r="B4420" s="25"/>
      <c r="C4420" s="25"/>
      <c r="D4420" s="25"/>
      <c r="E4420" s="25"/>
      <c r="F4420" s="25"/>
      <c r="G4420" s="108"/>
      <c r="H4420" s="113"/>
      <c r="I4420" s="113"/>
      <c r="J4420" s="113"/>
      <c r="K4420" s="113"/>
    </row>
    <row r="4421" spans="1:11">
      <c r="A4421" s="23"/>
      <c r="B4421" s="25"/>
      <c r="C4421" s="25"/>
      <c r="D4421" s="25"/>
      <c r="E4421" s="25"/>
      <c r="F4421" s="25"/>
      <c r="G4421" s="108"/>
      <c r="H4421" s="113"/>
      <c r="I4421" s="113"/>
      <c r="J4421" s="113"/>
      <c r="K4421" s="113"/>
    </row>
    <row r="4422" spans="1:11">
      <c r="A4422" s="23"/>
      <c r="B4422" s="25"/>
      <c r="C4422" s="25"/>
      <c r="D4422" s="25"/>
      <c r="E4422" s="25"/>
      <c r="F4422" s="25"/>
      <c r="G4422" s="108"/>
      <c r="H4422" s="113"/>
      <c r="I4422" s="113"/>
      <c r="J4422" s="113"/>
      <c r="K4422" s="113"/>
    </row>
    <row r="4423" spans="1:11">
      <c r="A4423" s="23"/>
      <c r="B4423" s="25"/>
      <c r="C4423" s="25"/>
      <c r="D4423" s="25"/>
      <c r="E4423" s="25"/>
      <c r="F4423" s="25"/>
      <c r="G4423" s="108"/>
      <c r="H4423" s="113"/>
      <c r="I4423" s="113"/>
      <c r="J4423" s="113"/>
      <c r="K4423" s="113"/>
    </row>
    <row r="4424" spans="1:11">
      <c r="A4424" s="23"/>
      <c r="B4424" s="25"/>
      <c r="C4424" s="25"/>
      <c r="D4424" s="25"/>
      <c r="E4424" s="25"/>
      <c r="F4424" s="25"/>
      <c r="G4424" s="108"/>
      <c r="H4424" s="113"/>
      <c r="I4424" s="113"/>
      <c r="J4424" s="113"/>
      <c r="K4424" s="113"/>
    </row>
    <row r="4425" spans="1:11">
      <c r="A4425" s="23"/>
      <c r="B4425" s="25"/>
      <c r="C4425" s="25"/>
      <c r="D4425" s="25"/>
      <c r="E4425" s="25"/>
      <c r="F4425" s="25"/>
      <c r="G4425" s="108"/>
      <c r="H4425" s="113"/>
      <c r="I4425" s="113"/>
      <c r="J4425" s="113"/>
      <c r="K4425" s="113"/>
    </row>
    <row r="4426" spans="1:11">
      <c r="A4426" s="23"/>
      <c r="B4426" s="25"/>
      <c r="C4426" s="25"/>
      <c r="D4426" s="25"/>
      <c r="E4426" s="25"/>
      <c r="F4426" s="25"/>
      <c r="G4426" s="108"/>
      <c r="H4426" s="113"/>
      <c r="I4426" s="113"/>
      <c r="J4426" s="113"/>
      <c r="K4426" s="113"/>
    </row>
    <row r="4427" spans="1:11">
      <c r="A4427" s="23"/>
      <c r="B4427" s="25"/>
      <c r="C4427" s="25"/>
      <c r="D4427" s="25"/>
      <c r="E4427" s="25"/>
      <c r="F4427" s="25"/>
      <c r="G4427" s="108"/>
      <c r="H4427" s="113"/>
      <c r="I4427" s="113"/>
      <c r="J4427" s="113"/>
      <c r="K4427" s="113"/>
    </row>
    <row r="4428" spans="1:11">
      <c r="A4428" s="23"/>
      <c r="B4428" s="25"/>
      <c r="C4428" s="25"/>
      <c r="D4428" s="25"/>
      <c r="E4428" s="25"/>
      <c r="F4428" s="25"/>
      <c r="G4428" s="108"/>
      <c r="H4428" s="113"/>
      <c r="I4428" s="113"/>
      <c r="J4428" s="113"/>
      <c r="K4428" s="113"/>
    </row>
    <row r="4429" spans="1:11">
      <c r="A4429" s="23"/>
      <c r="B4429" s="25"/>
      <c r="C4429" s="25"/>
      <c r="D4429" s="25"/>
      <c r="E4429" s="25"/>
      <c r="F4429" s="25"/>
      <c r="G4429" s="108"/>
      <c r="H4429" s="113"/>
      <c r="I4429" s="113"/>
      <c r="J4429" s="113"/>
      <c r="K4429" s="113"/>
    </row>
    <row r="4430" spans="1:11">
      <c r="A4430" s="23"/>
      <c r="B4430" s="25"/>
      <c r="C4430" s="25"/>
      <c r="D4430" s="25"/>
      <c r="E4430" s="25"/>
      <c r="F4430" s="25"/>
      <c r="G4430" s="108"/>
      <c r="H4430" s="113"/>
      <c r="I4430" s="113"/>
      <c r="J4430" s="113"/>
      <c r="K4430" s="113"/>
    </row>
    <row r="4431" spans="1:11">
      <c r="A4431" s="23"/>
      <c r="B4431" s="25"/>
      <c r="C4431" s="25"/>
      <c r="D4431" s="25"/>
      <c r="E4431" s="25"/>
      <c r="F4431" s="25"/>
      <c r="G4431" s="108"/>
      <c r="H4431" s="113"/>
      <c r="I4431" s="113"/>
      <c r="J4431" s="113"/>
      <c r="K4431" s="113"/>
    </row>
    <row r="4432" spans="1:11">
      <c r="A4432" s="23"/>
      <c r="B4432" s="25"/>
      <c r="C4432" s="25"/>
      <c r="D4432" s="25"/>
      <c r="E4432" s="25"/>
      <c r="F4432" s="25"/>
      <c r="G4432" s="108"/>
      <c r="H4432" s="113"/>
      <c r="I4432" s="113"/>
      <c r="J4432" s="113"/>
      <c r="K4432" s="113"/>
    </row>
    <row r="4433" spans="1:11">
      <c r="A4433" s="23"/>
      <c r="B4433" s="25"/>
      <c r="C4433" s="25"/>
      <c r="D4433" s="25"/>
      <c r="E4433" s="25"/>
      <c r="F4433" s="25"/>
      <c r="G4433" s="108"/>
      <c r="H4433" s="113"/>
      <c r="I4433" s="113"/>
      <c r="J4433" s="113"/>
      <c r="K4433" s="113"/>
    </row>
    <row r="4434" spans="1:11">
      <c r="A4434" s="23"/>
      <c r="B4434" s="25"/>
      <c r="C4434" s="25"/>
      <c r="D4434" s="25"/>
      <c r="E4434" s="25"/>
      <c r="F4434" s="25"/>
      <c r="G4434" s="108"/>
      <c r="H4434" s="113"/>
      <c r="I4434" s="113"/>
      <c r="J4434" s="113"/>
      <c r="K4434" s="113"/>
    </row>
    <row r="4435" spans="1:11">
      <c r="A4435" s="23"/>
      <c r="B4435" s="25"/>
      <c r="C4435" s="25"/>
      <c r="D4435" s="25"/>
      <c r="E4435" s="25"/>
      <c r="F4435" s="25"/>
      <c r="G4435" s="108"/>
      <c r="H4435" s="113"/>
      <c r="I4435" s="113"/>
      <c r="J4435" s="113"/>
      <c r="K4435" s="113"/>
    </row>
    <row r="4436" spans="1:11">
      <c r="A4436" s="23"/>
      <c r="B4436" s="25"/>
      <c r="C4436" s="25"/>
      <c r="D4436" s="25"/>
      <c r="E4436" s="25"/>
      <c r="F4436" s="25"/>
      <c r="G4436" s="108"/>
      <c r="H4436" s="113"/>
      <c r="I4436" s="113"/>
      <c r="J4436" s="113"/>
      <c r="K4436" s="113"/>
    </row>
    <row r="4437" spans="1:11">
      <c r="A4437" s="23"/>
      <c r="B4437" s="25"/>
      <c r="C4437" s="25"/>
      <c r="D4437" s="25"/>
      <c r="E4437" s="25"/>
      <c r="F4437" s="25"/>
      <c r="G4437" s="108"/>
      <c r="H4437" s="113"/>
      <c r="I4437" s="113"/>
      <c r="J4437" s="113"/>
      <c r="K4437" s="113"/>
    </row>
    <row r="4438" spans="1:11">
      <c r="A4438" s="23"/>
      <c r="B4438" s="25"/>
      <c r="C4438" s="25"/>
      <c r="D4438" s="25"/>
      <c r="E4438" s="25"/>
      <c r="F4438" s="25"/>
      <c r="G4438" s="108"/>
      <c r="H4438" s="113"/>
      <c r="I4438" s="113"/>
      <c r="J4438" s="113"/>
      <c r="K4438" s="113"/>
    </row>
    <row r="4439" spans="1:11">
      <c r="A4439" s="23"/>
      <c r="B4439" s="25"/>
      <c r="C4439" s="25"/>
      <c r="D4439" s="25"/>
      <c r="E4439" s="25"/>
      <c r="F4439" s="25"/>
      <c r="G4439" s="108"/>
      <c r="H4439" s="113"/>
      <c r="I4439" s="113"/>
      <c r="J4439" s="113"/>
      <c r="K4439" s="113"/>
    </row>
    <row r="4440" spans="1:11">
      <c r="A4440" s="23"/>
      <c r="B4440" s="25"/>
      <c r="C4440" s="25"/>
      <c r="D4440" s="25"/>
      <c r="E4440" s="25"/>
      <c r="F4440" s="25"/>
      <c r="G4440" s="108"/>
      <c r="H4440" s="113"/>
      <c r="I4440" s="113"/>
      <c r="J4440" s="113"/>
      <c r="K4440" s="113"/>
    </row>
    <row r="4441" spans="1:11">
      <c r="A4441" s="23"/>
      <c r="B4441" s="25"/>
      <c r="C4441" s="25"/>
      <c r="D4441" s="25"/>
      <c r="E4441" s="25"/>
      <c r="F4441" s="25"/>
      <c r="G4441" s="108"/>
      <c r="H4441" s="113"/>
      <c r="I4441" s="113"/>
      <c r="J4441" s="113"/>
      <c r="K4441" s="113"/>
    </row>
    <row r="4442" spans="1:11">
      <c r="A4442" s="23"/>
      <c r="B4442" s="25"/>
      <c r="C4442" s="25"/>
      <c r="D4442" s="25"/>
      <c r="E4442" s="25"/>
      <c r="F4442" s="25"/>
      <c r="G4442" s="108"/>
      <c r="H4442" s="113"/>
      <c r="I4442" s="113"/>
      <c r="J4442" s="113"/>
      <c r="K4442" s="113"/>
    </row>
    <row r="4443" spans="1:11">
      <c r="A4443" s="23"/>
      <c r="B4443" s="25"/>
      <c r="C4443" s="25"/>
      <c r="D4443" s="25"/>
      <c r="E4443" s="25"/>
      <c r="F4443" s="25"/>
      <c r="G4443" s="108"/>
      <c r="H4443" s="113"/>
      <c r="I4443" s="113"/>
      <c r="J4443" s="113"/>
      <c r="K4443" s="113"/>
    </row>
    <row r="4444" spans="1:11">
      <c r="A4444" s="23"/>
      <c r="B4444" s="25"/>
      <c r="C4444" s="25"/>
      <c r="D4444" s="25"/>
      <c r="E4444" s="25"/>
      <c r="F4444" s="25"/>
      <c r="G4444" s="108"/>
      <c r="H4444" s="113"/>
      <c r="I4444" s="113"/>
      <c r="J4444" s="113"/>
      <c r="K4444" s="113"/>
    </row>
    <row r="4445" spans="1:11">
      <c r="A4445" s="23"/>
      <c r="B4445" s="25"/>
      <c r="C4445" s="25"/>
      <c r="D4445" s="25"/>
      <c r="E4445" s="25"/>
      <c r="F4445" s="25"/>
      <c r="G4445" s="108"/>
      <c r="H4445" s="113"/>
      <c r="I4445" s="113"/>
      <c r="J4445" s="113"/>
      <c r="K4445" s="113"/>
    </row>
    <row r="4446" spans="1:11">
      <c r="A4446" s="23"/>
      <c r="B4446" s="25"/>
      <c r="C4446" s="25"/>
      <c r="D4446" s="25"/>
      <c r="E4446" s="25"/>
      <c r="F4446" s="25"/>
      <c r="G4446" s="108"/>
      <c r="H4446" s="113"/>
      <c r="I4446" s="113"/>
      <c r="J4446" s="113"/>
      <c r="K4446" s="113"/>
    </row>
    <row r="4447" spans="1:11">
      <c r="A4447" s="23"/>
      <c r="B4447" s="25"/>
      <c r="C4447" s="25"/>
      <c r="D4447" s="25"/>
      <c r="E4447" s="25"/>
      <c r="F4447" s="25"/>
      <c r="G4447" s="108"/>
      <c r="H4447" s="113"/>
      <c r="I4447" s="113"/>
      <c r="J4447" s="113"/>
      <c r="K4447" s="113"/>
    </row>
    <row r="4448" spans="1:11">
      <c r="A4448" s="23"/>
      <c r="B4448" s="25"/>
      <c r="C4448" s="25"/>
      <c r="D4448" s="25"/>
      <c r="E4448" s="25"/>
      <c r="F4448" s="25"/>
      <c r="G4448" s="108"/>
      <c r="H4448" s="113"/>
      <c r="I4448" s="113"/>
      <c r="J4448" s="113"/>
      <c r="K4448" s="113"/>
    </row>
    <row r="4449" spans="1:11">
      <c r="A4449" s="23"/>
      <c r="B4449" s="25"/>
      <c r="C4449" s="25"/>
      <c r="D4449" s="25"/>
      <c r="E4449" s="25"/>
      <c r="F4449" s="25"/>
      <c r="G4449" s="108"/>
      <c r="H4449" s="113"/>
      <c r="I4449" s="113"/>
      <c r="J4449" s="113"/>
      <c r="K4449" s="113"/>
    </row>
    <row r="4450" spans="1:11">
      <c r="A4450" s="23"/>
      <c r="B4450" s="25"/>
      <c r="C4450" s="25"/>
      <c r="D4450" s="25"/>
      <c r="E4450" s="25"/>
      <c r="F4450" s="25"/>
      <c r="G4450" s="108"/>
      <c r="H4450" s="113"/>
      <c r="I4450" s="113"/>
      <c r="J4450" s="113"/>
      <c r="K4450" s="113"/>
    </row>
    <row r="4451" spans="1:11">
      <c r="A4451" s="23"/>
      <c r="B4451" s="25"/>
      <c r="C4451" s="25"/>
      <c r="D4451" s="25"/>
      <c r="E4451" s="25"/>
      <c r="F4451" s="25"/>
      <c r="G4451" s="108"/>
      <c r="H4451" s="113"/>
      <c r="I4451" s="113"/>
      <c r="J4451" s="113"/>
      <c r="K4451" s="113"/>
    </row>
    <row r="4452" spans="1:11">
      <c r="A4452" s="23"/>
      <c r="B4452" s="25"/>
      <c r="C4452" s="25"/>
      <c r="D4452" s="25"/>
      <c r="E4452" s="25"/>
      <c r="F4452" s="25"/>
      <c r="G4452" s="108"/>
      <c r="H4452" s="113"/>
      <c r="I4452" s="113"/>
      <c r="J4452" s="113"/>
      <c r="K4452" s="113"/>
    </row>
    <row r="4453" spans="1:11">
      <c r="A4453" s="23"/>
      <c r="B4453" s="25"/>
      <c r="C4453" s="25"/>
      <c r="D4453" s="25"/>
      <c r="E4453" s="25"/>
      <c r="F4453" s="25"/>
      <c r="G4453" s="108"/>
      <c r="H4453" s="113"/>
      <c r="I4453" s="113"/>
      <c r="J4453" s="113"/>
      <c r="K4453" s="113"/>
    </row>
    <row r="4454" spans="1:11">
      <c r="A4454" s="23"/>
      <c r="B4454" s="25"/>
      <c r="C4454" s="25"/>
      <c r="D4454" s="25"/>
      <c r="E4454" s="25"/>
      <c r="F4454" s="25"/>
      <c r="G4454" s="108"/>
      <c r="H4454" s="113"/>
      <c r="I4454" s="113"/>
      <c r="J4454" s="113"/>
      <c r="K4454" s="113"/>
    </row>
    <row r="4455" spans="1:11">
      <c r="A4455" s="23"/>
      <c r="B4455" s="25"/>
      <c r="C4455" s="25"/>
      <c r="D4455" s="25"/>
      <c r="E4455" s="25"/>
      <c r="F4455" s="25"/>
      <c r="G4455" s="108"/>
      <c r="H4455" s="113"/>
      <c r="I4455" s="113"/>
      <c r="J4455" s="113"/>
      <c r="K4455" s="113"/>
    </row>
    <row r="4456" spans="1:11">
      <c r="A4456" s="23"/>
      <c r="B4456" s="25"/>
      <c r="C4456" s="25"/>
      <c r="D4456" s="25"/>
      <c r="E4456" s="25"/>
      <c r="F4456" s="25"/>
      <c r="G4456" s="108"/>
      <c r="H4456" s="113"/>
      <c r="I4456" s="113"/>
      <c r="J4456" s="113"/>
      <c r="K4456" s="113"/>
    </row>
    <row r="4457" spans="1:11">
      <c r="A4457" s="23"/>
      <c r="B4457" s="25"/>
      <c r="C4457" s="25"/>
      <c r="D4457" s="25"/>
      <c r="E4457" s="25"/>
      <c r="F4457" s="25"/>
      <c r="G4457" s="108"/>
      <c r="H4457" s="113"/>
      <c r="I4457" s="113"/>
      <c r="J4457" s="113"/>
      <c r="K4457" s="113"/>
    </row>
    <row r="4458" spans="1:11">
      <c r="A4458" s="23"/>
      <c r="B4458" s="25"/>
      <c r="C4458" s="25"/>
      <c r="D4458" s="25"/>
      <c r="E4458" s="25"/>
      <c r="F4458" s="25"/>
      <c r="G4458" s="108"/>
      <c r="H4458" s="113"/>
      <c r="I4458" s="113"/>
      <c r="J4458" s="113"/>
      <c r="K4458" s="113"/>
    </row>
    <row r="4459" spans="1:11">
      <c r="A4459" s="23"/>
      <c r="B4459" s="25"/>
      <c r="C4459" s="25"/>
      <c r="D4459" s="25"/>
      <c r="E4459" s="25"/>
      <c r="F4459" s="25"/>
      <c r="G4459" s="108"/>
      <c r="H4459" s="113"/>
      <c r="I4459" s="113"/>
      <c r="J4459" s="113"/>
      <c r="K4459" s="113"/>
    </row>
    <row r="4460" spans="1:11">
      <c r="A4460" s="23"/>
      <c r="B4460" s="25"/>
      <c r="C4460" s="25"/>
      <c r="D4460" s="25"/>
      <c r="E4460" s="25"/>
      <c r="F4460" s="25"/>
      <c r="G4460" s="108"/>
      <c r="H4460" s="113"/>
      <c r="I4460" s="113"/>
      <c r="J4460" s="113"/>
      <c r="K4460" s="113"/>
    </row>
    <row r="4461" spans="1:11">
      <c r="A4461" s="23"/>
      <c r="B4461" s="25"/>
      <c r="C4461" s="25"/>
      <c r="D4461" s="25"/>
      <c r="E4461" s="25"/>
      <c r="F4461" s="25"/>
      <c r="G4461" s="108"/>
      <c r="H4461" s="113"/>
      <c r="I4461" s="113"/>
      <c r="J4461" s="113"/>
      <c r="K4461" s="113"/>
    </row>
    <row r="4462" spans="1:11">
      <c r="A4462" s="23"/>
      <c r="B4462" s="25"/>
      <c r="C4462" s="25"/>
      <c r="D4462" s="25"/>
      <c r="E4462" s="25"/>
      <c r="F4462" s="25"/>
      <c r="G4462" s="108"/>
      <c r="H4462" s="113"/>
      <c r="I4462" s="113"/>
      <c r="J4462" s="113"/>
      <c r="K4462" s="113"/>
    </row>
    <row r="4463" spans="1:11">
      <c r="A4463" s="23"/>
      <c r="B4463" s="25"/>
      <c r="C4463" s="25"/>
      <c r="D4463" s="25"/>
      <c r="E4463" s="25"/>
      <c r="F4463" s="25"/>
      <c r="G4463" s="108"/>
      <c r="H4463" s="113"/>
      <c r="I4463" s="113"/>
      <c r="J4463" s="113"/>
      <c r="K4463" s="113"/>
    </row>
    <row r="4464" spans="1:11">
      <c r="A4464" s="23"/>
      <c r="B4464" s="25"/>
      <c r="C4464" s="25"/>
      <c r="D4464" s="25"/>
      <c r="E4464" s="25"/>
      <c r="F4464" s="25"/>
      <c r="G4464" s="108"/>
      <c r="H4464" s="113"/>
      <c r="I4464" s="113"/>
      <c r="J4464" s="113"/>
      <c r="K4464" s="113"/>
    </row>
    <row r="4465" spans="1:11">
      <c r="A4465" s="23"/>
      <c r="B4465" s="25"/>
      <c r="C4465" s="25"/>
      <c r="D4465" s="25"/>
      <c r="E4465" s="25"/>
      <c r="F4465" s="25"/>
      <c r="G4465" s="108"/>
      <c r="H4465" s="113"/>
      <c r="I4465" s="113"/>
      <c r="J4465" s="113"/>
      <c r="K4465" s="113"/>
    </row>
    <row r="4466" spans="1:11">
      <c r="A4466" s="23"/>
      <c r="B4466" s="25"/>
      <c r="C4466" s="25"/>
      <c r="D4466" s="25"/>
      <c r="E4466" s="25"/>
      <c r="F4466" s="25"/>
      <c r="G4466" s="108"/>
      <c r="H4466" s="113"/>
      <c r="I4466" s="113"/>
      <c r="J4466" s="113"/>
      <c r="K4466" s="113"/>
    </row>
    <row r="4467" spans="1:11">
      <c r="A4467" s="23"/>
      <c r="B4467" s="25"/>
      <c r="C4467" s="25"/>
      <c r="D4467" s="25"/>
      <c r="E4467" s="25"/>
      <c r="F4467" s="25"/>
      <c r="G4467" s="108"/>
      <c r="H4467" s="113"/>
      <c r="I4467" s="113"/>
      <c r="J4467" s="113"/>
      <c r="K4467" s="113"/>
    </row>
    <row r="4468" spans="1:11">
      <c r="A4468" s="23"/>
      <c r="B4468" s="25"/>
      <c r="C4468" s="25"/>
      <c r="D4468" s="25"/>
      <c r="E4468" s="25"/>
      <c r="F4468" s="25"/>
      <c r="G4468" s="108"/>
      <c r="H4468" s="113"/>
      <c r="I4468" s="113"/>
      <c r="J4468" s="113"/>
      <c r="K4468" s="113"/>
    </row>
    <row r="4469" spans="1:11">
      <c r="A4469" s="23"/>
      <c r="B4469" s="25"/>
      <c r="C4469" s="25"/>
      <c r="D4469" s="25"/>
      <c r="E4469" s="25"/>
      <c r="F4469" s="25"/>
      <c r="G4469" s="108"/>
      <c r="H4469" s="113"/>
      <c r="I4469" s="113"/>
      <c r="J4469" s="113"/>
      <c r="K4469" s="113"/>
    </row>
    <row r="4470" spans="1:11">
      <c r="A4470" s="23"/>
      <c r="B4470" s="25"/>
      <c r="C4470" s="25"/>
      <c r="D4470" s="25"/>
      <c r="E4470" s="25"/>
      <c r="F4470" s="25"/>
      <c r="G4470" s="108"/>
      <c r="H4470" s="113"/>
      <c r="I4470" s="113"/>
      <c r="J4470" s="113"/>
      <c r="K4470" s="113"/>
    </row>
    <row r="4471" spans="1:11">
      <c r="A4471" s="23"/>
      <c r="B4471" s="25"/>
      <c r="C4471" s="25"/>
      <c r="D4471" s="25"/>
      <c r="E4471" s="25"/>
      <c r="F4471" s="25"/>
      <c r="G4471" s="108"/>
      <c r="H4471" s="113"/>
      <c r="I4471" s="113"/>
      <c r="J4471" s="113"/>
      <c r="K4471" s="113"/>
    </row>
    <row r="4472" spans="1:11">
      <c r="A4472" s="23"/>
      <c r="B4472" s="25"/>
      <c r="C4472" s="25"/>
      <c r="D4472" s="25"/>
      <c r="E4472" s="25"/>
      <c r="F4472" s="25"/>
      <c r="G4472" s="108"/>
      <c r="H4472" s="113"/>
      <c r="I4472" s="113"/>
      <c r="J4472" s="113"/>
      <c r="K4472" s="113"/>
    </row>
    <row r="4473" spans="1:11">
      <c r="A4473" s="23"/>
      <c r="B4473" s="25"/>
      <c r="C4473" s="25"/>
      <c r="D4473" s="25"/>
      <c r="E4473" s="25"/>
      <c r="F4473" s="25"/>
      <c r="G4473" s="108"/>
      <c r="H4473" s="113"/>
      <c r="I4473" s="113"/>
      <c r="J4473" s="113"/>
      <c r="K4473" s="113"/>
    </row>
    <row r="4474" spans="1:11">
      <c r="A4474" s="23"/>
      <c r="B4474" s="25"/>
      <c r="C4474" s="25"/>
      <c r="D4474" s="25"/>
      <c r="E4474" s="25"/>
      <c r="F4474" s="25"/>
      <c r="G4474" s="108"/>
      <c r="H4474" s="113"/>
      <c r="I4474" s="113"/>
      <c r="J4474" s="113"/>
      <c r="K4474" s="113"/>
    </row>
    <row r="4475" spans="1:11">
      <c r="A4475" s="23"/>
      <c r="B4475" s="25"/>
      <c r="C4475" s="25"/>
      <c r="D4475" s="25"/>
      <c r="E4475" s="25"/>
      <c r="F4475" s="25"/>
      <c r="G4475" s="108"/>
      <c r="H4475" s="113"/>
      <c r="I4475" s="113"/>
      <c r="J4475" s="113"/>
      <c r="K4475" s="113"/>
    </row>
    <row r="4476" spans="1:11">
      <c r="A4476" s="23"/>
      <c r="B4476" s="25"/>
      <c r="C4476" s="25"/>
      <c r="D4476" s="25"/>
      <c r="E4476" s="25"/>
      <c r="F4476" s="25"/>
      <c r="G4476" s="108"/>
      <c r="H4476" s="113"/>
      <c r="I4476" s="113"/>
      <c r="J4476" s="113"/>
      <c r="K4476" s="113"/>
    </row>
    <row r="4477" spans="1:11">
      <c r="A4477" s="23"/>
      <c r="B4477" s="25"/>
      <c r="C4477" s="25"/>
      <c r="D4477" s="25"/>
      <c r="E4477" s="25"/>
      <c r="F4477" s="25"/>
      <c r="G4477" s="108"/>
      <c r="H4477" s="113"/>
      <c r="I4477" s="113"/>
      <c r="J4477" s="113"/>
      <c r="K4477" s="113"/>
    </row>
    <row r="4478" spans="1:11">
      <c r="A4478" s="23"/>
      <c r="B4478" s="25"/>
      <c r="C4478" s="25"/>
      <c r="D4478" s="25"/>
      <c r="E4478" s="25"/>
      <c r="F4478" s="25"/>
      <c r="G4478" s="108"/>
      <c r="H4478" s="113"/>
      <c r="I4478" s="113"/>
      <c r="J4478" s="113"/>
      <c r="K4478" s="113"/>
    </row>
    <row r="4479" spans="1:11">
      <c r="A4479" s="23"/>
      <c r="B4479" s="25"/>
      <c r="C4479" s="25"/>
      <c r="D4479" s="25"/>
      <c r="E4479" s="25"/>
      <c r="F4479" s="25"/>
      <c r="G4479" s="108"/>
      <c r="H4479" s="113"/>
      <c r="I4479" s="113"/>
      <c r="J4479" s="113"/>
      <c r="K4479" s="113"/>
    </row>
    <row r="4480" spans="1:11">
      <c r="A4480" s="23"/>
      <c r="B4480" s="25"/>
      <c r="C4480" s="25"/>
      <c r="D4480" s="25"/>
      <c r="E4480" s="25"/>
      <c r="F4480" s="25"/>
      <c r="G4480" s="108"/>
      <c r="H4480" s="113"/>
      <c r="I4480" s="113"/>
      <c r="J4480" s="113"/>
      <c r="K4480" s="113"/>
    </row>
    <row r="4481" spans="1:11">
      <c r="A4481" s="23"/>
      <c r="B4481" s="25"/>
      <c r="C4481" s="25"/>
      <c r="D4481" s="25"/>
      <c r="E4481" s="25"/>
      <c r="F4481" s="25"/>
      <c r="G4481" s="108"/>
      <c r="H4481" s="113"/>
      <c r="I4481" s="113"/>
      <c r="J4481" s="113"/>
      <c r="K4481" s="113"/>
    </row>
    <row r="4482" spans="1:11">
      <c r="A4482" s="23"/>
      <c r="B4482" s="25"/>
      <c r="C4482" s="25"/>
      <c r="D4482" s="25"/>
      <c r="E4482" s="25"/>
      <c r="F4482" s="25"/>
      <c r="G4482" s="108"/>
      <c r="H4482" s="113"/>
      <c r="I4482" s="113"/>
      <c r="J4482" s="113"/>
      <c r="K4482" s="113"/>
    </row>
    <row r="4483" spans="1:11">
      <c r="A4483" s="23"/>
      <c r="B4483" s="25"/>
      <c r="C4483" s="25"/>
      <c r="D4483" s="25"/>
      <c r="E4483" s="25"/>
      <c r="F4483" s="25"/>
      <c r="G4483" s="108"/>
      <c r="H4483" s="113"/>
      <c r="I4483" s="113"/>
      <c r="J4483" s="113"/>
      <c r="K4483" s="113"/>
    </row>
    <row r="4484" spans="1:11">
      <c r="A4484" s="23"/>
      <c r="B4484" s="25"/>
      <c r="C4484" s="25"/>
      <c r="D4484" s="25"/>
      <c r="E4484" s="25"/>
      <c r="F4484" s="25"/>
      <c r="G4484" s="108"/>
      <c r="H4484" s="113"/>
      <c r="I4484" s="113"/>
      <c r="J4484" s="113"/>
      <c r="K4484" s="113"/>
    </row>
    <row r="4485" spans="1:11">
      <c r="A4485" s="23"/>
      <c r="B4485" s="25"/>
      <c r="C4485" s="25"/>
      <c r="D4485" s="25"/>
      <c r="E4485" s="25"/>
      <c r="F4485" s="25"/>
      <c r="G4485" s="108"/>
      <c r="H4485" s="113"/>
      <c r="I4485" s="113"/>
      <c r="J4485" s="113"/>
      <c r="K4485" s="113"/>
    </row>
    <row r="4486" spans="1:11">
      <c r="A4486" s="23"/>
      <c r="B4486" s="25"/>
      <c r="C4486" s="25"/>
      <c r="D4486" s="25"/>
      <c r="E4486" s="25"/>
      <c r="F4486" s="25"/>
      <c r="G4486" s="108"/>
      <c r="H4486" s="113"/>
      <c r="I4486" s="113"/>
      <c r="J4486" s="113"/>
      <c r="K4486" s="113"/>
    </row>
    <row r="4487" spans="1:11">
      <c r="A4487" s="23"/>
      <c r="B4487" s="25"/>
      <c r="C4487" s="25"/>
      <c r="D4487" s="25"/>
      <c r="E4487" s="25"/>
      <c r="F4487" s="25"/>
      <c r="G4487" s="108"/>
      <c r="H4487" s="113"/>
      <c r="I4487" s="113"/>
      <c r="J4487" s="113"/>
      <c r="K4487" s="113"/>
    </row>
    <row r="4488" spans="1:11">
      <c r="A4488" s="23"/>
      <c r="B4488" s="25"/>
      <c r="C4488" s="25"/>
      <c r="D4488" s="25"/>
      <c r="E4488" s="25"/>
      <c r="F4488" s="25"/>
      <c r="G4488" s="108"/>
      <c r="H4488" s="113"/>
      <c r="I4488" s="113"/>
      <c r="J4488" s="113"/>
      <c r="K4488" s="113"/>
    </row>
    <row r="4489" spans="1:11">
      <c r="A4489" s="23"/>
      <c r="B4489" s="25"/>
      <c r="C4489" s="25"/>
      <c r="D4489" s="25"/>
      <c r="E4489" s="25"/>
      <c r="F4489" s="25"/>
      <c r="G4489" s="108"/>
      <c r="H4489" s="113"/>
      <c r="I4489" s="113"/>
      <c r="J4489" s="113"/>
      <c r="K4489" s="113"/>
    </row>
    <row r="4490" spans="1:11">
      <c r="A4490" s="23"/>
      <c r="B4490" s="25"/>
      <c r="C4490" s="25"/>
      <c r="D4490" s="25"/>
      <c r="E4490" s="25"/>
      <c r="F4490" s="25"/>
      <c r="G4490" s="108"/>
      <c r="H4490" s="113"/>
      <c r="I4490" s="113"/>
      <c r="J4490" s="113"/>
      <c r="K4490" s="113"/>
    </row>
    <row r="4491" spans="1:11">
      <c r="A4491" s="23"/>
      <c r="B4491" s="25"/>
      <c r="C4491" s="25"/>
      <c r="D4491" s="25"/>
      <c r="E4491" s="25"/>
      <c r="F4491" s="25"/>
      <c r="G4491" s="108"/>
      <c r="H4491" s="113"/>
      <c r="I4491" s="113"/>
      <c r="J4491" s="113"/>
      <c r="K4491" s="113"/>
    </row>
    <row r="4492" spans="1:11">
      <c r="A4492" s="23"/>
      <c r="B4492" s="25"/>
      <c r="C4492" s="25"/>
      <c r="D4492" s="25"/>
      <c r="E4492" s="25"/>
      <c r="F4492" s="25"/>
      <c r="G4492" s="108"/>
      <c r="H4492" s="113"/>
      <c r="I4492" s="113"/>
      <c r="J4492" s="113"/>
      <c r="K4492" s="113"/>
    </row>
    <row r="4493" spans="1:11">
      <c r="A4493" s="23"/>
      <c r="B4493" s="25"/>
      <c r="C4493" s="25"/>
      <c r="D4493" s="25"/>
      <c r="E4493" s="25"/>
      <c r="F4493" s="25"/>
      <c r="G4493" s="108"/>
      <c r="H4493" s="113"/>
      <c r="I4493" s="113"/>
      <c r="J4493" s="113"/>
      <c r="K4493" s="113"/>
    </row>
    <row r="4494" spans="1:11">
      <c r="A4494" s="23"/>
      <c r="B4494" s="25"/>
      <c r="C4494" s="25"/>
      <c r="D4494" s="25"/>
      <c r="E4494" s="25"/>
      <c r="F4494" s="25"/>
      <c r="G4494" s="108"/>
      <c r="H4494" s="113"/>
      <c r="I4494" s="113"/>
      <c r="J4494" s="113"/>
      <c r="K4494" s="113"/>
    </row>
    <row r="4495" spans="1:11">
      <c r="A4495" s="23"/>
      <c r="B4495" s="25"/>
      <c r="C4495" s="25"/>
      <c r="D4495" s="25"/>
      <c r="E4495" s="25"/>
      <c r="F4495" s="25"/>
      <c r="G4495" s="108"/>
      <c r="H4495" s="113"/>
      <c r="I4495" s="113"/>
      <c r="J4495" s="113"/>
      <c r="K4495" s="113"/>
    </row>
    <row r="4496" spans="1:11">
      <c r="A4496" s="23"/>
      <c r="B4496" s="25"/>
      <c r="C4496" s="25"/>
      <c r="D4496" s="25"/>
      <c r="E4496" s="25"/>
      <c r="F4496" s="25"/>
      <c r="G4496" s="108"/>
      <c r="H4496" s="113"/>
      <c r="I4496" s="113"/>
      <c r="J4496" s="113"/>
      <c r="K4496" s="113"/>
    </row>
    <row r="4497" spans="1:11">
      <c r="A4497" s="23"/>
      <c r="B4497" s="25"/>
      <c r="C4497" s="25"/>
      <c r="D4497" s="25"/>
      <c r="E4497" s="25"/>
      <c r="F4497" s="25"/>
      <c r="G4497" s="108"/>
      <c r="H4497" s="113"/>
      <c r="I4497" s="113"/>
      <c r="J4497" s="113"/>
      <c r="K4497" s="113"/>
    </row>
    <row r="4498" spans="1:11">
      <c r="A4498" s="23"/>
      <c r="B4498" s="25"/>
      <c r="C4498" s="25"/>
      <c r="D4498" s="25"/>
      <c r="E4498" s="25"/>
      <c r="F4498" s="25"/>
      <c r="G4498" s="108"/>
      <c r="H4498" s="113"/>
      <c r="I4498" s="113"/>
      <c r="J4498" s="113"/>
      <c r="K4498" s="113"/>
    </row>
    <row r="4499" spans="1:11">
      <c r="A4499" s="23"/>
      <c r="B4499" s="25"/>
      <c r="C4499" s="25"/>
      <c r="D4499" s="25"/>
      <c r="E4499" s="25"/>
      <c r="F4499" s="25"/>
      <c r="G4499" s="108"/>
      <c r="H4499" s="113"/>
      <c r="I4499" s="113"/>
      <c r="J4499" s="113"/>
      <c r="K4499" s="113"/>
    </row>
    <row r="4500" spans="1:11">
      <c r="A4500" s="23"/>
      <c r="B4500" s="25"/>
      <c r="C4500" s="25"/>
      <c r="D4500" s="25"/>
      <c r="E4500" s="25"/>
      <c r="F4500" s="25"/>
      <c r="G4500" s="108"/>
      <c r="H4500" s="113"/>
      <c r="I4500" s="113"/>
      <c r="J4500" s="113"/>
      <c r="K4500" s="113"/>
    </row>
    <row r="4501" spans="1:11">
      <c r="A4501" s="23"/>
      <c r="B4501" s="25"/>
      <c r="C4501" s="25"/>
      <c r="D4501" s="25"/>
      <c r="E4501" s="25"/>
      <c r="F4501" s="25"/>
      <c r="G4501" s="108"/>
      <c r="H4501" s="113"/>
      <c r="I4501" s="113"/>
      <c r="J4501" s="113"/>
      <c r="K4501" s="113"/>
    </row>
    <row r="4502" spans="1:11">
      <c r="A4502" s="23"/>
      <c r="B4502" s="25"/>
      <c r="C4502" s="25"/>
      <c r="D4502" s="25"/>
      <c r="E4502" s="25"/>
      <c r="F4502" s="25"/>
      <c r="G4502" s="108"/>
      <c r="H4502" s="113"/>
      <c r="I4502" s="113"/>
      <c r="J4502" s="113"/>
      <c r="K4502" s="113"/>
    </row>
    <row r="4503" spans="1:11">
      <c r="A4503" s="23"/>
      <c r="B4503" s="25"/>
      <c r="C4503" s="25"/>
      <c r="D4503" s="25"/>
      <c r="E4503" s="25"/>
      <c r="F4503" s="25"/>
      <c r="G4503" s="108"/>
      <c r="H4503" s="113"/>
      <c r="I4503" s="113"/>
      <c r="J4503" s="113"/>
      <c r="K4503" s="113"/>
    </row>
    <row r="4504" spans="1:11">
      <c r="A4504" s="23"/>
      <c r="B4504" s="25"/>
      <c r="C4504" s="25"/>
      <c r="D4504" s="25"/>
      <c r="E4504" s="25"/>
      <c r="F4504" s="25"/>
      <c r="G4504" s="108"/>
      <c r="H4504" s="113"/>
      <c r="I4504" s="113"/>
      <c r="J4504" s="113"/>
      <c r="K4504" s="113"/>
    </row>
    <row r="4505" spans="1:11">
      <c r="A4505" s="23"/>
      <c r="B4505" s="25"/>
      <c r="C4505" s="25"/>
      <c r="D4505" s="25"/>
      <c r="E4505" s="25"/>
      <c r="F4505" s="25"/>
      <c r="G4505" s="108"/>
      <c r="H4505" s="113"/>
      <c r="I4505" s="113"/>
      <c r="J4505" s="113"/>
      <c r="K4505" s="113"/>
    </row>
    <row r="4506" spans="1:11">
      <c r="A4506" s="23"/>
      <c r="B4506" s="25"/>
      <c r="C4506" s="25"/>
      <c r="D4506" s="25"/>
      <c r="E4506" s="25"/>
      <c r="F4506" s="25"/>
      <c r="G4506" s="108"/>
      <c r="H4506" s="113"/>
      <c r="I4506" s="113"/>
      <c r="J4506" s="113"/>
      <c r="K4506" s="113"/>
    </row>
    <row r="4507" spans="1:11">
      <c r="A4507" s="23"/>
      <c r="B4507" s="25"/>
      <c r="C4507" s="25"/>
      <c r="D4507" s="25"/>
      <c r="E4507" s="25"/>
      <c r="F4507" s="25"/>
      <c r="G4507" s="108"/>
      <c r="H4507" s="113"/>
      <c r="I4507" s="113"/>
      <c r="J4507" s="113"/>
      <c r="K4507" s="113"/>
    </row>
    <row r="4508" spans="1:11">
      <c r="A4508" s="23"/>
      <c r="B4508" s="25"/>
      <c r="C4508" s="25"/>
      <c r="D4508" s="25"/>
      <c r="E4508" s="25"/>
      <c r="F4508" s="25"/>
      <c r="G4508" s="108"/>
      <c r="H4508" s="113"/>
      <c r="I4508" s="113"/>
      <c r="J4508" s="113"/>
      <c r="K4508" s="113"/>
    </row>
    <row r="4509" spans="1:11">
      <c r="A4509" s="23"/>
      <c r="B4509" s="25"/>
      <c r="C4509" s="25"/>
      <c r="D4509" s="25"/>
      <c r="E4509" s="25"/>
      <c r="F4509" s="25"/>
      <c r="G4509" s="108"/>
      <c r="H4509" s="113"/>
      <c r="I4509" s="113"/>
      <c r="J4509" s="113"/>
      <c r="K4509" s="113"/>
    </row>
    <row r="4510" spans="1:11">
      <c r="A4510" s="23"/>
      <c r="B4510" s="25"/>
      <c r="C4510" s="25"/>
      <c r="D4510" s="25"/>
      <c r="E4510" s="25"/>
      <c r="F4510" s="25"/>
      <c r="G4510" s="108"/>
      <c r="H4510" s="113"/>
      <c r="I4510" s="113"/>
      <c r="J4510" s="113"/>
      <c r="K4510" s="113"/>
    </row>
    <row r="4511" spans="1:11">
      <c r="A4511" s="23"/>
      <c r="B4511" s="25"/>
      <c r="C4511" s="25"/>
      <c r="D4511" s="25"/>
      <c r="E4511" s="25"/>
      <c r="F4511" s="25"/>
      <c r="G4511" s="108"/>
      <c r="H4511" s="113"/>
      <c r="I4511" s="113"/>
      <c r="J4511" s="113"/>
      <c r="K4511" s="113"/>
    </row>
    <row r="4512" spans="1:11">
      <c r="A4512" s="23"/>
      <c r="B4512" s="25"/>
      <c r="C4512" s="25"/>
      <c r="D4512" s="25"/>
      <c r="E4512" s="25"/>
      <c r="F4512" s="25"/>
      <c r="G4512" s="108"/>
      <c r="H4512" s="113"/>
      <c r="I4512" s="113"/>
      <c r="J4512" s="113"/>
      <c r="K4512" s="113"/>
    </row>
    <row r="4513" spans="1:11">
      <c r="A4513" s="23"/>
      <c r="B4513" s="25"/>
      <c r="C4513" s="25"/>
      <c r="D4513" s="25"/>
      <c r="E4513" s="25"/>
      <c r="F4513" s="25"/>
      <c r="G4513" s="108"/>
      <c r="H4513" s="113"/>
      <c r="I4513" s="113"/>
      <c r="J4513" s="113"/>
      <c r="K4513" s="113"/>
    </row>
    <row r="4514" spans="1:11">
      <c r="A4514" s="23"/>
      <c r="B4514" s="25"/>
      <c r="C4514" s="25"/>
      <c r="D4514" s="25"/>
      <c r="E4514" s="25"/>
      <c r="F4514" s="25"/>
      <c r="G4514" s="108"/>
      <c r="H4514" s="113"/>
      <c r="I4514" s="113"/>
      <c r="J4514" s="113"/>
      <c r="K4514" s="113"/>
    </row>
    <row r="4515" spans="1:11">
      <c r="A4515" s="23"/>
      <c r="B4515" s="25"/>
      <c r="C4515" s="25"/>
      <c r="D4515" s="25"/>
      <c r="E4515" s="25"/>
      <c r="F4515" s="25"/>
      <c r="G4515" s="108"/>
      <c r="H4515" s="113"/>
      <c r="I4515" s="113"/>
      <c r="J4515" s="113"/>
      <c r="K4515" s="113"/>
    </row>
    <row r="4516" spans="1:11">
      <c r="A4516" s="23"/>
      <c r="B4516" s="25"/>
      <c r="C4516" s="25"/>
      <c r="D4516" s="25"/>
      <c r="E4516" s="25"/>
      <c r="F4516" s="25"/>
      <c r="G4516" s="108"/>
      <c r="H4516" s="113"/>
      <c r="I4516" s="113"/>
      <c r="J4516" s="113"/>
      <c r="K4516" s="113"/>
    </row>
    <row r="4517" spans="1:11">
      <c r="A4517" s="23"/>
      <c r="B4517" s="25"/>
      <c r="C4517" s="25"/>
      <c r="D4517" s="25"/>
      <c r="E4517" s="25"/>
      <c r="F4517" s="25"/>
      <c r="G4517" s="108"/>
      <c r="H4517" s="113"/>
      <c r="I4517" s="113"/>
      <c r="J4517" s="113"/>
      <c r="K4517" s="113"/>
    </row>
    <row r="4518" spans="1:11">
      <c r="A4518" s="23"/>
      <c r="B4518" s="25"/>
      <c r="C4518" s="25"/>
      <c r="D4518" s="25"/>
      <c r="E4518" s="25"/>
      <c r="F4518" s="25"/>
      <c r="G4518" s="108"/>
      <c r="H4518" s="113"/>
      <c r="I4518" s="113"/>
      <c r="J4518" s="113"/>
      <c r="K4518" s="113"/>
    </row>
    <row r="4519" spans="1:11">
      <c r="A4519" s="23"/>
      <c r="B4519" s="25"/>
      <c r="C4519" s="25"/>
      <c r="D4519" s="25"/>
      <c r="E4519" s="25"/>
      <c r="F4519" s="25"/>
      <c r="G4519" s="108"/>
      <c r="H4519" s="113"/>
      <c r="I4519" s="113"/>
      <c r="J4519" s="113"/>
      <c r="K4519" s="113"/>
    </row>
    <row r="4520" spans="1:11">
      <c r="A4520" s="23"/>
      <c r="B4520" s="25"/>
      <c r="C4520" s="25"/>
      <c r="D4520" s="25"/>
      <c r="E4520" s="25"/>
      <c r="F4520" s="25"/>
      <c r="G4520" s="108"/>
      <c r="H4520" s="113"/>
      <c r="I4520" s="113"/>
      <c r="J4520" s="113"/>
      <c r="K4520" s="113"/>
    </row>
    <row r="4521" spans="1:11">
      <c r="A4521" s="23"/>
      <c r="B4521" s="25"/>
      <c r="C4521" s="25"/>
      <c r="D4521" s="25"/>
      <c r="E4521" s="25"/>
      <c r="F4521" s="25"/>
      <c r="G4521" s="108"/>
      <c r="H4521" s="113"/>
      <c r="I4521" s="113"/>
      <c r="J4521" s="113"/>
      <c r="K4521" s="113"/>
    </row>
    <row r="4522" spans="1:11">
      <c r="A4522" s="23"/>
      <c r="B4522" s="25"/>
      <c r="C4522" s="25"/>
      <c r="D4522" s="25"/>
      <c r="E4522" s="25"/>
      <c r="F4522" s="25"/>
      <c r="G4522" s="108"/>
      <c r="H4522" s="113"/>
      <c r="I4522" s="113"/>
      <c r="J4522" s="113"/>
      <c r="K4522" s="113"/>
    </row>
    <row r="4523" spans="1:11">
      <c r="A4523" s="23"/>
      <c r="B4523" s="25"/>
      <c r="C4523" s="25"/>
      <c r="D4523" s="25"/>
      <c r="E4523" s="25"/>
      <c r="F4523" s="25"/>
      <c r="G4523" s="108"/>
      <c r="H4523" s="113"/>
      <c r="I4523" s="113"/>
      <c r="J4523" s="113"/>
      <c r="K4523" s="113"/>
    </row>
    <row r="4524" spans="1:11">
      <c r="A4524" s="23"/>
      <c r="B4524" s="25"/>
      <c r="C4524" s="25"/>
      <c r="D4524" s="25"/>
      <c r="E4524" s="25"/>
      <c r="F4524" s="25"/>
      <c r="G4524" s="108"/>
      <c r="H4524" s="113"/>
      <c r="I4524" s="113"/>
      <c r="J4524" s="113"/>
      <c r="K4524" s="113"/>
    </row>
    <row r="4525" spans="1:11">
      <c r="A4525" s="23"/>
      <c r="B4525" s="25"/>
      <c r="C4525" s="25"/>
      <c r="D4525" s="25"/>
      <c r="E4525" s="25"/>
      <c r="F4525" s="25"/>
      <c r="G4525" s="108"/>
      <c r="H4525" s="113"/>
      <c r="I4525" s="113"/>
      <c r="J4525" s="113"/>
      <c r="K4525" s="113"/>
    </row>
    <row r="4526" spans="1:11">
      <c r="A4526" s="23"/>
      <c r="B4526" s="25"/>
      <c r="C4526" s="25"/>
      <c r="D4526" s="25"/>
      <c r="E4526" s="25"/>
      <c r="F4526" s="25"/>
      <c r="G4526" s="108"/>
      <c r="H4526" s="113"/>
      <c r="I4526" s="113"/>
      <c r="J4526" s="113"/>
      <c r="K4526" s="113"/>
    </row>
    <row r="4527" spans="1:11">
      <c r="A4527" s="23"/>
      <c r="B4527" s="25"/>
      <c r="C4527" s="25"/>
      <c r="D4527" s="25"/>
      <c r="E4527" s="25"/>
      <c r="F4527" s="25"/>
      <c r="G4527" s="108"/>
      <c r="H4527" s="113"/>
      <c r="I4527" s="113"/>
      <c r="J4527" s="113"/>
      <c r="K4527" s="113"/>
    </row>
    <row r="4528" spans="1:11">
      <c r="A4528" s="23"/>
      <c r="B4528" s="25"/>
      <c r="C4528" s="25"/>
      <c r="D4528" s="25"/>
      <c r="E4528" s="25"/>
      <c r="F4528" s="25"/>
      <c r="G4528" s="108"/>
      <c r="H4528" s="113"/>
      <c r="I4528" s="113"/>
      <c r="J4528" s="113"/>
      <c r="K4528" s="113"/>
    </row>
    <row r="4529" spans="1:11">
      <c r="A4529" s="23"/>
      <c r="B4529" s="25"/>
      <c r="C4529" s="25"/>
      <c r="D4529" s="25"/>
      <c r="E4529" s="25"/>
      <c r="F4529" s="25"/>
      <c r="G4529" s="108"/>
      <c r="H4529" s="113"/>
      <c r="I4529" s="113"/>
      <c r="J4529" s="113"/>
      <c r="K4529" s="113"/>
    </row>
    <row r="4530" spans="1:11">
      <c r="A4530" s="23"/>
      <c r="B4530" s="25"/>
      <c r="C4530" s="25"/>
      <c r="D4530" s="25"/>
      <c r="E4530" s="25"/>
      <c r="F4530" s="25"/>
      <c r="G4530" s="108"/>
      <c r="H4530" s="113"/>
      <c r="I4530" s="113"/>
      <c r="J4530" s="113"/>
      <c r="K4530" s="113"/>
    </row>
    <row r="4531" spans="1:11">
      <c r="A4531" s="23"/>
      <c r="B4531" s="25"/>
      <c r="C4531" s="25"/>
      <c r="D4531" s="25"/>
      <c r="E4531" s="25"/>
      <c r="F4531" s="25"/>
      <c r="G4531" s="108"/>
      <c r="H4531" s="113"/>
      <c r="I4531" s="113"/>
      <c r="J4531" s="113"/>
      <c r="K4531" s="113"/>
    </row>
    <row r="4532" spans="1:11">
      <c r="A4532" s="23"/>
      <c r="B4532" s="25"/>
      <c r="C4532" s="25"/>
      <c r="D4532" s="25"/>
      <c r="E4532" s="25"/>
      <c r="F4532" s="25"/>
      <c r="G4532" s="108"/>
      <c r="H4532" s="113"/>
      <c r="I4532" s="113"/>
      <c r="J4532" s="113"/>
      <c r="K4532" s="113"/>
    </row>
    <row r="4533" spans="1:11">
      <c r="A4533" s="23"/>
      <c r="B4533" s="25"/>
      <c r="C4533" s="25"/>
      <c r="D4533" s="25"/>
      <c r="E4533" s="25"/>
      <c r="F4533" s="25"/>
      <c r="G4533" s="108"/>
      <c r="H4533" s="113"/>
      <c r="I4533" s="113"/>
      <c r="J4533" s="113"/>
      <c r="K4533" s="113"/>
    </row>
    <row r="4534" spans="1:11">
      <c r="A4534" s="23"/>
      <c r="B4534" s="25"/>
      <c r="C4534" s="25"/>
      <c r="D4534" s="25"/>
      <c r="E4534" s="25"/>
      <c r="F4534" s="25"/>
      <c r="G4534" s="108"/>
      <c r="H4534" s="113"/>
      <c r="I4534" s="113"/>
      <c r="J4534" s="113"/>
      <c r="K4534" s="113"/>
    </row>
    <row r="4535" spans="1:11">
      <c r="A4535" s="23"/>
      <c r="B4535" s="25"/>
      <c r="C4535" s="25"/>
      <c r="D4535" s="25"/>
      <c r="E4535" s="25"/>
      <c r="F4535" s="25"/>
      <c r="G4535" s="108"/>
      <c r="H4535" s="113"/>
      <c r="I4535" s="113"/>
      <c r="J4535" s="113"/>
      <c r="K4535" s="113"/>
    </row>
    <row r="4536" spans="1:11">
      <c r="A4536" s="23"/>
      <c r="B4536" s="25"/>
      <c r="C4536" s="25"/>
      <c r="D4536" s="25"/>
      <c r="E4536" s="25"/>
      <c r="F4536" s="25"/>
      <c r="G4536" s="108"/>
      <c r="H4536" s="113"/>
      <c r="I4536" s="113"/>
      <c r="J4536" s="113"/>
      <c r="K4536" s="113"/>
    </row>
    <row r="4537" spans="1:11">
      <c r="A4537" s="23"/>
      <c r="B4537" s="25"/>
      <c r="C4537" s="25"/>
      <c r="D4537" s="25"/>
      <c r="E4537" s="25"/>
      <c r="F4537" s="25"/>
      <c r="G4537" s="108"/>
      <c r="H4537" s="113"/>
      <c r="I4537" s="113"/>
      <c r="J4537" s="113"/>
      <c r="K4537" s="113"/>
    </row>
    <row r="4538" spans="1:11">
      <c r="A4538" s="23"/>
      <c r="B4538" s="25"/>
      <c r="C4538" s="25"/>
      <c r="D4538" s="25"/>
      <c r="E4538" s="25"/>
      <c r="F4538" s="25"/>
      <c r="G4538" s="108"/>
      <c r="H4538" s="113"/>
      <c r="I4538" s="113"/>
      <c r="J4538" s="113"/>
      <c r="K4538" s="113"/>
    </row>
    <row r="4539" spans="1:11">
      <c r="A4539" s="23"/>
      <c r="B4539" s="25"/>
      <c r="C4539" s="25"/>
      <c r="D4539" s="25"/>
      <c r="E4539" s="25"/>
      <c r="F4539" s="25"/>
      <c r="G4539" s="108"/>
      <c r="H4539" s="113"/>
      <c r="I4539" s="113"/>
      <c r="J4539" s="113"/>
      <c r="K4539" s="113"/>
    </row>
    <row r="4540" spans="1:11">
      <c r="A4540" s="23"/>
      <c r="B4540" s="25"/>
      <c r="C4540" s="25"/>
      <c r="D4540" s="25"/>
      <c r="E4540" s="25"/>
      <c r="F4540" s="25"/>
      <c r="G4540" s="108"/>
      <c r="H4540" s="113"/>
      <c r="I4540" s="113"/>
      <c r="J4540" s="113"/>
      <c r="K4540" s="113"/>
    </row>
    <row r="4541" spans="1:11">
      <c r="A4541" s="23"/>
      <c r="B4541" s="25"/>
      <c r="C4541" s="25"/>
      <c r="D4541" s="25"/>
      <c r="E4541" s="25"/>
      <c r="F4541" s="25"/>
      <c r="G4541" s="108"/>
      <c r="H4541" s="113"/>
      <c r="I4541" s="113"/>
      <c r="J4541" s="113"/>
      <c r="K4541" s="113"/>
    </row>
    <row r="4542" spans="1:11">
      <c r="A4542" s="23"/>
      <c r="B4542" s="25"/>
      <c r="C4542" s="25"/>
      <c r="D4542" s="25"/>
      <c r="E4542" s="25"/>
      <c r="F4542" s="25"/>
      <c r="G4542" s="108"/>
      <c r="H4542" s="113"/>
      <c r="I4542" s="113"/>
      <c r="J4542" s="113"/>
      <c r="K4542" s="113"/>
    </row>
    <row r="4543" spans="1:11">
      <c r="A4543" s="23"/>
      <c r="B4543" s="25"/>
      <c r="C4543" s="25"/>
      <c r="D4543" s="25"/>
      <c r="E4543" s="25"/>
      <c r="F4543" s="25"/>
      <c r="G4543" s="108"/>
      <c r="H4543" s="113"/>
      <c r="I4543" s="113"/>
      <c r="J4543" s="113"/>
      <c r="K4543" s="113"/>
    </row>
    <row r="4544" spans="1:11">
      <c r="A4544" s="23"/>
      <c r="B4544" s="25"/>
      <c r="C4544" s="25"/>
      <c r="D4544" s="25"/>
      <c r="E4544" s="25"/>
      <c r="F4544" s="25"/>
      <c r="G4544" s="108"/>
      <c r="H4544" s="113"/>
      <c r="I4544" s="113"/>
      <c r="J4544" s="113"/>
      <c r="K4544" s="113"/>
    </row>
    <row r="4545" spans="1:11">
      <c r="A4545" s="23"/>
      <c r="B4545" s="25"/>
      <c r="C4545" s="25"/>
      <c r="D4545" s="25"/>
      <c r="E4545" s="25"/>
      <c r="F4545" s="25"/>
      <c r="G4545" s="108"/>
      <c r="H4545" s="113"/>
      <c r="I4545" s="113"/>
      <c r="J4545" s="113"/>
      <c r="K4545" s="113"/>
    </row>
    <row r="4546" spans="1:11">
      <c r="A4546" s="23"/>
      <c r="B4546" s="25"/>
      <c r="C4546" s="25"/>
      <c r="D4546" s="25"/>
      <c r="E4546" s="25"/>
      <c r="F4546" s="25"/>
      <c r="G4546" s="108"/>
      <c r="H4546" s="113"/>
      <c r="I4546" s="113"/>
      <c r="J4546" s="113"/>
      <c r="K4546" s="113"/>
    </row>
    <row r="4547" spans="1:11">
      <c r="A4547" s="23"/>
      <c r="B4547" s="25"/>
      <c r="C4547" s="25"/>
      <c r="D4547" s="25"/>
      <c r="E4547" s="25"/>
      <c r="F4547" s="25"/>
      <c r="G4547" s="108"/>
      <c r="H4547" s="113"/>
      <c r="I4547" s="113"/>
      <c r="J4547" s="113"/>
      <c r="K4547" s="113"/>
    </row>
    <row r="4548" spans="1:11">
      <c r="A4548" s="23"/>
      <c r="B4548" s="25"/>
      <c r="C4548" s="25"/>
      <c r="D4548" s="25"/>
      <c r="E4548" s="25"/>
      <c r="F4548" s="25"/>
      <c r="G4548" s="108"/>
      <c r="H4548" s="113"/>
      <c r="I4548" s="113"/>
      <c r="J4548" s="113"/>
      <c r="K4548" s="113"/>
    </row>
    <row r="4549" spans="1:11">
      <c r="A4549" s="23"/>
      <c r="B4549" s="25"/>
      <c r="C4549" s="25"/>
      <c r="D4549" s="25"/>
      <c r="E4549" s="25"/>
      <c r="F4549" s="25"/>
      <c r="G4549" s="108"/>
      <c r="H4549" s="113"/>
      <c r="I4549" s="113"/>
      <c r="J4549" s="113"/>
      <c r="K4549" s="113"/>
    </row>
    <row r="4550" spans="1:11">
      <c r="A4550" s="23"/>
      <c r="B4550" s="25"/>
      <c r="C4550" s="25"/>
      <c r="D4550" s="25"/>
      <c r="E4550" s="25"/>
      <c r="F4550" s="25"/>
      <c r="G4550" s="108"/>
      <c r="H4550" s="113"/>
      <c r="I4550" s="113"/>
      <c r="J4550" s="113"/>
      <c r="K4550" s="113"/>
    </row>
    <row r="4551" spans="1:11">
      <c r="A4551" s="23"/>
      <c r="B4551" s="25"/>
      <c r="C4551" s="25"/>
      <c r="D4551" s="25"/>
      <c r="E4551" s="25"/>
      <c r="F4551" s="25"/>
      <c r="G4551" s="108"/>
      <c r="H4551" s="113"/>
      <c r="I4551" s="113"/>
      <c r="J4551" s="113"/>
      <c r="K4551" s="113"/>
    </row>
    <row r="4552" spans="1:11">
      <c r="A4552" s="23"/>
      <c r="B4552" s="25"/>
      <c r="C4552" s="25"/>
      <c r="D4552" s="25"/>
      <c r="E4552" s="25"/>
      <c r="F4552" s="25"/>
      <c r="G4552" s="108"/>
      <c r="H4552" s="113"/>
      <c r="I4552" s="113"/>
      <c r="J4552" s="113"/>
      <c r="K4552" s="113"/>
    </row>
    <row r="4553" spans="1:11">
      <c r="A4553" s="23"/>
      <c r="B4553" s="25"/>
      <c r="C4553" s="25"/>
      <c r="D4553" s="25"/>
      <c r="E4553" s="25"/>
      <c r="F4553" s="25"/>
      <c r="G4553" s="108"/>
      <c r="H4553" s="113"/>
      <c r="I4553" s="113"/>
      <c r="J4553" s="113"/>
      <c r="K4553" s="113"/>
    </row>
    <row r="4554" spans="1:11">
      <c r="A4554" s="23"/>
      <c r="B4554" s="25"/>
      <c r="C4554" s="25"/>
      <c r="D4554" s="25"/>
      <c r="E4554" s="25"/>
      <c r="F4554" s="25"/>
      <c r="G4554" s="108"/>
      <c r="H4554" s="113"/>
      <c r="I4554" s="113"/>
      <c r="J4554" s="113"/>
      <c r="K4554" s="113"/>
    </row>
    <row r="4555" spans="1:11">
      <c r="A4555" s="23"/>
      <c r="B4555" s="25"/>
      <c r="C4555" s="25"/>
      <c r="D4555" s="25"/>
      <c r="E4555" s="25"/>
      <c r="F4555" s="25"/>
      <c r="G4555" s="108"/>
      <c r="H4555" s="113"/>
      <c r="I4555" s="113"/>
      <c r="J4555" s="113"/>
      <c r="K4555" s="113"/>
    </row>
    <row r="4556" spans="1:11">
      <c r="A4556" s="23"/>
      <c r="B4556" s="25"/>
      <c r="C4556" s="25"/>
      <c r="D4556" s="25"/>
      <c r="E4556" s="25"/>
      <c r="F4556" s="25"/>
      <c r="G4556" s="108"/>
      <c r="H4556" s="113"/>
      <c r="I4556" s="113"/>
      <c r="J4556" s="113"/>
      <c r="K4556" s="113"/>
    </row>
    <row r="4557" spans="1:11">
      <c r="A4557" s="23"/>
      <c r="B4557" s="25"/>
      <c r="C4557" s="25"/>
      <c r="D4557" s="25"/>
      <c r="E4557" s="25"/>
      <c r="F4557" s="25"/>
      <c r="G4557" s="108"/>
      <c r="H4557" s="113"/>
      <c r="I4557" s="113"/>
      <c r="J4557" s="113"/>
      <c r="K4557" s="113"/>
    </row>
    <row r="4558" spans="1:11">
      <c r="A4558" s="23"/>
      <c r="B4558" s="25"/>
      <c r="C4558" s="25"/>
      <c r="D4558" s="25"/>
      <c r="E4558" s="25"/>
      <c r="F4558" s="25"/>
      <c r="G4558" s="108"/>
      <c r="H4558" s="113"/>
      <c r="I4558" s="113"/>
      <c r="J4558" s="113"/>
      <c r="K4558" s="113"/>
    </row>
    <row r="4559" spans="1:11">
      <c r="A4559" s="23"/>
      <c r="B4559" s="25"/>
      <c r="C4559" s="25"/>
      <c r="D4559" s="25"/>
      <c r="E4559" s="25"/>
      <c r="F4559" s="25"/>
      <c r="G4559" s="108"/>
      <c r="H4559" s="113"/>
      <c r="I4559" s="113"/>
      <c r="J4559" s="113"/>
      <c r="K4559" s="113"/>
    </row>
    <row r="4560" spans="1:11">
      <c r="A4560" s="23"/>
      <c r="B4560" s="25"/>
      <c r="C4560" s="25"/>
      <c r="D4560" s="25"/>
      <c r="E4560" s="25"/>
      <c r="F4560" s="25"/>
      <c r="G4560" s="108"/>
      <c r="H4560" s="113"/>
      <c r="I4560" s="113"/>
      <c r="J4560" s="113"/>
      <c r="K4560" s="113"/>
    </row>
    <row r="4561" spans="1:11">
      <c r="A4561" s="23"/>
      <c r="B4561" s="25"/>
      <c r="C4561" s="25"/>
      <c r="D4561" s="25"/>
      <c r="E4561" s="25"/>
      <c r="F4561" s="25"/>
      <c r="G4561" s="108"/>
      <c r="H4561" s="113"/>
      <c r="I4561" s="113"/>
      <c r="J4561" s="113"/>
      <c r="K4561" s="113"/>
    </row>
    <row r="4562" spans="1:11">
      <c r="A4562" s="23"/>
      <c r="B4562" s="25"/>
      <c r="C4562" s="25"/>
      <c r="D4562" s="25"/>
      <c r="E4562" s="25"/>
      <c r="F4562" s="25"/>
      <c r="G4562" s="108"/>
      <c r="H4562" s="113"/>
      <c r="I4562" s="113"/>
      <c r="J4562" s="113"/>
      <c r="K4562" s="113"/>
    </row>
    <row r="4563" spans="1:11">
      <c r="A4563" s="23"/>
      <c r="B4563" s="25"/>
      <c r="C4563" s="25"/>
      <c r="D4563" s="25"/>
      <c r="E4563" s="25"/>
      <c r="F4563" s="25"/>
      <c r="G4563" s="108"/>
      <c r="H4563" s="113"/>
      <c r="I4563" s="113"/>
      <c r="J4563" s="113"/>
      <c r="K4563" s="113"/>
    </row>
    <row r="4564" spans="1:11">
      <c r="A4564" s="23"/>
      <c r="B4564" s="25"/>
      <c r="C4564" s="25"/>
      <c r="D4564" s="25"/>
      <c r="E4564" s="25"/>
      <c r="F4564" s="25"/>
      <c r="G4564" s="108"/>
      <c r="H4564" s="113"/>
      <c r="I4564" s="113"/>
      <c r="J4564" s="113"/>
      <c r="K4564" s="113"/>
    </row>
    <row r="4565" spans="1:11">
      <c r="A4565" s="23"/>
      <c r="B4565" s="25"/>
      <c r="C4565" s="25"/>
      <c r="D4565" s="25"/>
      <c r="E4565" s="25"/>
      <c r="F4565" s="25"/>
      <c r="G4565" s="108"/>
      <c r="H4565" s="113"/>
      <c r="I4565" s="113"/>
      <c r="J4565" s="113"/>
      <c r="K4565" s="113"/>
    </row>
    <row r="4566" spans="1:11">
      <c r="A4566" s="23"/>
      <c r="B4566" s="25"/>
      <c r="C4566" s="25"/>
      <c r="D4566" s="25"/>
      <c r="E4566" s="25"/>
      <c r="F4566" s="25"/>
      <c r="G4566" s="108"/>
      <c r="H4566" s="113"/>
      <c r="I4566" s="113"/>
      <c r="J4566" s="113"/>
      <c r="K4566" s="113"/>
    </row>
    <row r="4567" spans="1:11">
      <c r="A4567" s="23"/>
      <c r="B4567" s="25"/>
      <c r="C4567" s="25"/>
      <c r="D4567" s="25"/>
      <c r="E4567" s="25"/>
      <c r="F4567" s="25"/>
      <c r="G4567" s="108"/>
      <c r="H4567" s="113"/>
      <c r="I4567" s="113"/>
      <c r="J4567" s="113"/>
      <c r="K4567" s="113"/>
    </row>
    <row r="4568" spans="1:11">
      <c r="A4568" s="23"/>
      <c r="B4568" s="25"/>
      <c r="C4568" s="25"/>
      <c r="D4568" s="25"/>
      <c r="E4568" s="25"/>
      <c r="F4568" s="25"/>
      <c r="G4568" s="108"/>
      <c r="H4568" s="113"/>
      <c r="I4568" s="113"/>
      <c r="J4568" s="113"/>
      <c r="K4568" s="113"/>
    </row>
    <row r="4569" spans="1:11">
      <c r="A4569" s="23"/>
      <c r="B4569" s="25"/>
      <c r="C4569" s="25"/>
      <c r="D4569" s="25"/>
      <c r="E4569" s="25"/>
      <c r="F4569" s="25"/>
      <c r="G4569" s="108"/>
      <c r="H4569" s="113"/>
      <c r="I4569" s="113"/>
      <c r="J4569" s="113"/>
      <c r="K4569" s="113"/>
    </row>
    <row r="4570" spans="1:11">
      <c r="A4570" s="23"/>
      <c r="B4570" s="25"/>
      <c r="C4570" s="25"/>
      <c r="D4570" s="25"/>
      <c r="E4570" s="25"/>
      <c r="F4570" s="25"/>
      <c r="G4570" s="108"/>
      <c r="H4570" s="113"/>
      <c r="I4570" s="113"/>
      <c r="J4570" s="113"/>
      <c r="K4570" s="113"/>
    </row>
    <row r="4571" spans="1:11">
      <c r="A4571" s="23"/>
      <c r="B4571" s="25"/>
      <c r="C4571" s="25"/>
      <c r="D4571" s="25"/>
      <c r="E4571" s="25"/>
      <c r="F4571" s="25"/>
      <c r="G4571" s="108"/>
      <c r="H4571" s="113"/>
      <c r="I4571" s="113"/>
      <c r="J4571" s="113"/>
      <c r="K4571" s="113"/>
    </row>
    <row r="4572" spans="1:11">
      <c r="A4572" s="23"/>
      <c r="B4572" s="25"/>
      <c r="C4572" s="25"/>
      <c r="D4572" s="25"/>
      <c r="E4572" s="25"/>
      <c r="F4572" s="25"/>
      <c r="G4572" s="108"/>
      <c r="H4572" s="113"/>
      <c r="I4572" s="113"/>
      <c r="J4572" s="113"/>
      <c r="K4572" s="113"/>
    </row>
    <row r="4573" spans="1:11">
      <c r="A4573" s="23"/>
      <c r="B4573" s="25"/>
      <c r="C4573" s="25"/>
      <c r="D4573" s="25"/>
      <c r="E4573" s="25"/>
      <c r="F4573" s="25"/>
      <c r="G4573" s="108"/>
      <c r="H4573" s="113"/>
      <c r="I4573" s="113"/>
      <c r="J4573" s="113"/>
      <c r="K4573" s="113"/>
    </row>
    <row r="4574" spans="1:11">
      <c r="A4574" s="23"/>
      <c r="B4574" s="25"/>
      <c r="C4574" s="25"/>
      <c r="D4574" s="25"/>
      <c r="E4574" s="25"/>
      <c r="F4574" s="25"/>
      <c r="G4574" s="108"/>
      <c r="H4574" s="113"/>
      <c r="I4574" s="113"/>
      <c r="J4574" s="113"/>
      <c r="K4574" s="113"/>
    </row>
    <row r="4575" spans="1:11">
      <c r="A4575" s="23"/>
      <c r="B4575" s="25"/>
      <c r="C4575" s="25"/>
      <c r="D4575" s="25"/>
      <c r="E4575" s="25"/>
      <c r="F4575" s="25"/>
      <c r="G4575" s="108"/>
      <c r="H4575" s="113"/>
      <c r="I4575" s="113"/>
      <c r="J4575" s="113"/>
      <c r="K4575" s="113"/>
    </row>
    <row r="4576" spans="1:11">
      <c r="A4576" s="23"/>
      <c r="B4576" s="25"/>
      <c r="C4576" s="25"/>
      <c r="D4576" s="25"/>
      <c r="E4576" s="25"/>
      <c r="F4576" s="25"/>
      <c r="G4576" s="108"/>
      <c r="H4576" s="113"/>
      <c r="I4576" s="113"/>
      <c r="J4576" s="113"/>
      <c r="K4576" s="113"/>
    </row>
    <row r="4577" spans="1:11">
      <c r="A4577" s="23"/>
      <c r="B4577" s="25"/>
      <c r="C4577" s="25"/>
      <c r="D4577" s="25"/>
      <c r="E4577" s="25"/>
      <c r="F4577" s="25"/>
      <c r="G4577" s="108"/>
      <c r="H4577" s="113"/>
      <c r="I4577" s="113"/>
      <c r="J4577" s="113"/>
      <c r="K4577" s="113"/>
    </row>
    <row r="4578" spans="1:11">
      <c r="A4578" s="23"/>
      <c r="B4578" s="25"/>
      <c r="C4578" s="25"/>
      <c r="D4578" s="25"/>
      <c r="E4578" s="25"/>
      <c r="F4578" s="25"/>
      <c r="G4578" s="108"/>
      <c r="H4578" s="113"/>
      <c r="I4578" s="113"/>
      <c r="J4578" s="113"/>
      <c r="K4578" s="113"/>
    </row>
    <row r="4579" spans="1:11">
      <c r="A4579" s="23"/>
      <c r="B4579" s="25"/>
      <c r="C4579" s="25"/>
      <c r="D4579" s="25"/>
      <c r="E4579" s="25"/>
      <c r="F4579" s="25"/>
      <c r="G4579" s="108"/>
      <c r="H4579" s="113"/>
      <c r="I4579" s="113"/>
      <c r="J4579" s="113"/>
      <c r="K4579" s="113"/>
    </row>
    <row r="4580" spans="1:11">
      <c r="A4580" s="23"/>
      <c r="B4580" s="25"/>
      <c r="C4580" s="25"/>
      <c r="D4580" s="25"/>
      <c r="E4580" s="25"/>
      <c r="F4580" s="25"/>
      <c r="G4580" s="108"/>
      <c r="H4580" s="113"/>
      <c r="I4580" s="113"/>
      <c r="J4580" s="113"/>
      <c r="K4580" s="113"/>
    </row>
    <row r="4581" spans="1:11">
      <c r="A4581" s="23"/>
      <c r="B4581" s="25"/>
      <c r="C4581" s="25"/>
      <c r="D4581" s="25"/>
      <c r="E4581" s="25"/>
      <c r="F4581" s="25"/>
      <c r="G4581" s="108"/>
      <c r="H4581" s="113"/>
      <c r="I4581" s="113"/>
      <c r="J4581" s="113"/>
      <c r="K4581" s="113"/>
    </row>
    <row r="4582" spans="1:11">
      <c r="A4582" s="23"/>
      <c r="B4582" s="25"/>
      <c r="C4582" s="25"/>
      <c r="D4582" s="25"/>
      <c r="E4582" s="25"/>
      <c r="F4582" s="25"/>
      <c r="G4582" s="108"/>
      <c r="H4582" s="113"/>
      <c r="I4582" s="113"/>
      <c r="J4582" s="113"/>
      <c r="K4582" s="113"/>
    </row>
    <row r="4583" spans="1:11">
      <c r="A4583" s="23"/>
      <c r="B4583" s="25"/>
      <c r="C4583" s="25"/>
      <c r="D4583" s="25"/>
      <c r="E4583" s="25"/>
      <c r="F4583" s="25"/>
      <c r="G4583" s="108"/>
      <c r="H4583" s="113"/>
      <c r="I4583" s="113"/>
      <c r="J4583" s="113"/>
      <c r="K4583" s="113"/>
    </row>
    <row r="4584" spans="1:11">
      <c r="A4584" s="23"/>
      <c r="B4584" s="25"/>
      <c r="C4584" s="25"/>
      <c r="D4584" s="25"/>
      <c r="E4584" s="25"/>
      <c r="F4584" s="25"/>
      <c r="G4584" s="108"/>
      <c r="H4584" s="113"/>
      <c r="I4584" s="113"/>
      <c r="J4584" s="113"/>
      <c r="K4584" s="113"/>
    </row>
    <row r="4585" spans="1:11">
      <c r="A4585" s="23"/>
      <c r="B4585" s="25"/>
      <c r="C4585" s="25"/>
      <c r="D4585" s="25"/>
      <c r="E4585" s="25"/>
      <c r="F4585" s="25"/>
      <c r="G4585" s="108"/>
      <c r="H4585" s="113"/>
      <c r="I4585" s="113"/>
      <c r="J4585" s="113"/>
      <c r="K4585" s="113"/>
    </row>
    <row r="4586" spans="1:11">
      <c r="A4586" s="23"/>
      <c r="B4586" s="25"/>
      <c r="C4586" s="25"/>
      <c r="D4586" s="25"/>
      <c r="E4586" s="25"/>
      <c r="F4586" s="25"/>
      <c r="G4586" s="108"/>
      <c r="H4586" s="113"/>
      <c r="I4586" s="113"/>
      <c r="J4586" s="113"/>
      <c r="K4586" s="113"/>
    </row>
    <row r="4587" spans="1:11">
      <c r="A4587" s="23"/>
      <c r="B4587" s="25"/>
      <c r="C4587" s="25"/>
      <c r="D4587" s="25"/>
      <c r="E4587" s="25"/>
      <c r="F4587" s="25"/>
      <c r="G4587" s="108"/>
      <c r="H4587" s="113"/>
      <c r="I4587" s="113"/>
      <c r="J4587" s="113"/>
      <c r="K4587" s="113"/>
    </row>
    <row r="4588" spans="1:11">
      <c r="A4588" s="23"/>
      <c r="B4588" s="25"/>
      <c r="C4588" s="25"/>
      <c r="D4588" s="25"/>
      <c r="E4588" s="25"/>
      <c r="F4588" s="25"/>
      <c r="G4588" s="108"/>
      <c r="H4588" s="113"/>
      <c r="I4588" s="113"/>
      <c r="J4588" s="113"/>
      <c r="K4588" s="113"/>
    </row>
    <row r="4589" spans="1:11">
      <c r="A4589" s="23"/>
      <c r="B4589" s="25"/>
      <c r="C4589" s="25"/>
      <c r="D4589" s="25"/>
      <c r="E4589" s="25"/>
      <c r="F4589" s="25"/>
      <c r="G4589" s="108"/>
      <c r="H4589" s="113"/>
      <c r="I4589" s="113"/>
      <c r="J4589" s="113"/>
      <c r="K4589" s="113"/>
    </row>
    <row r="4590" spans="1:11">
      <c r="A4590" s="23"/>
      <c r="B4590" s="25"/>
      <c r="C4590" s="25"/>
      <c r="D4590" s="25"/>
      <c r="E4590" s="25"/>
      <c r="F4590" s="25"/>
      <c r="G4590" s="108"/>
      <c r="H4590" s="113"/>
      <c r="I4590" s="113"/>
      <c r="J4590" s="113"/>
      <c r="K4590" s="113"/>
    </row>
    <row r="4591" spans="1:11">
      <c r="A4591" s="23"/>
      <c r="B4591" s="25"/>
      <c r="C4591" s="25"/>
      <c r="D4591" s="25"/>
      <c r="E4591" s="25"/>
      <c r="F4591" s="25"/>
      <c r="G4591" s="108"/>
      <c r="H4591" s="113"/>
      <c r="I4591" s="113"/>
      <c r="J4591" s="113"/>
      <c r="K4591" s="113"/>
    </row>
    <row r="4592" spans="1:11">
      <c r="A4592" s="23"/>
      <c r="B4592" s="25"/>
      <c r="C4592" s="25"/>
      <c r="D4592" s="25"/>
      <c r="E4592" s="25"/>
      <c r="F4592" s="25"/>
      <c r="G4592" s="108"/>
      <c r="H4592" s="113"/>
      <c r="I4592" s="113"/>
      <c r="J4592" s="113"/>
      <c r="K4592" s="113"/>
    </row>
    <row r="4593" spans="1:11">
      <c r="A4593" s="23"/>
      <c r="B4593" s="25"/>
      <c r="C4593" s="25"/>
      <c r="D4593" s="25"/>
      <c r="E4593" s="25"/>
      <c r="F4593" s="25"/>
      <c r="G4593" s="108"/>
      <c r="H4593" s="113"/>
      <c r="I4593" s="113"/>
      <c r="J4593" s="113"/>
      <c r="K4593" s="113"/>
    </row>
    <row r="4594" spans="1:11">
      <c r="A4594" s="23"/>
      <c r="B4594" s="25"/>
      <c r="C4594" s="25"/>
      <c r="D4594" s="25"/>
      <c r="E4594" s="25"/>
      <c r="F4594" s="25"/>
      <c r="G4594" s="108"/>
      <c r="H4594" s="113"/>
      <c r="I4594" s="113"/>
      <c r="J4594" s="113"/>
      <c r="K4594" s="113"/>
    </row>
    <row r="4595" spans="1:11">
      <c r="A4595" s="23"/>
      <c r="B4595" s="25"/>
      <c r="C4595" s="25"/>
      <c r="D4595" s="25"/>
      <c r="E4595" s="25"/>
      <c r="F4595" s="25"/>
      <c r="G4595" s="108"/>
      <c r="H4595" s="113"/>
      <c r="I4595" s="113"/>
      <c r="J4595" s="113"/>
      <c r="K4595" s="113"/>
    </row>
    <row r="4596" spans="1:11">
      <c r="A4596" s="23"/>
      <c r="B4596" s="25"/>
      <c r="C4596" s="25"/>
      <c r="D4596" s="25"/>
      <c r="E4596" s="25"/>
      <c r="F4596" s="25"/>
      <c r="G4596" s="108"/>
      <c r="H4596" s="113"/>
      <c r="I4596" s="113"/>
      <c r="J4596" s="113"/>
      <c r="K4596" s="113"/>
    </row>
    <row r="4597" spans="1:11">
      <c r="A4597" s="23"/>
      <c r="B4597" s="25"/>
      <c r="C4597" s="25"/>
      <c r="D4597" s="25"/>
      <c r="E4597" s="25"/>
      <c r="F4597" s="25"/>
      <c r="G4597" s="108"/>
      <c r="H4597" s="113"/>
      <c r="I4597" s="113"/>
      <c r="J4597" s="113"/>
      <c r="K4597" s="113"/>
    </row>
    <row r="4598" spans="1:11">
      <c r="A4598" s="23"/>
      <c r="B4598" s="25"/>
      <c r="C4598" s="25"/>
      <c r="D4598" s="25"/>
      <c r="E4598" s="25"/>
      <c r="F4598" s="25"/>
      <c r="G4598" s="108"/>
      <c r="H4598" s="113"/>
      <c r="I4598" s="113"/>
      <c r="J4598" s="113"/>
      <c r="K4598" s="113"/>
    </row>
    <row r="4599" spans="1:11">
      <c r="A4599" s="23"/>
      <c r="B4599" s="25"/>
      <c r="C4599" s="25"/>
      <c r="D4599" s="25"/>
      <c r="E4599" s="25"/>
      <c r="F4599" s="25"/>
      <c r="G4599" s="108"/>
      <c r="H4599" s="113"/>
      <c r="I4599" s="113"/>
      <c r="J4599" s="113"/>
      <c r="K4599" s="113"/>
    </row>
    <row r="4600" spans="1:11">
      <c r="A4600" s="23"/>
      <c r="B4600" s="25"/>
      <c r="C4600" s="25"/>
      <c r="D4600" s="25"/>
      <c r="E4600" s="25"/>
      <c r="F4600" s="25"/>
      <c r="G4600" s="108"/>
      <c r="H4600" s="113"/>
      <c r="I4600" s="113"/>
      <c r="J4600" s="113"/>
      <c r="K4600" s="113"/>
    </row>
    <row r="4601" spans="1:11">
      <c r="A4601" s="23"/>
      <c r="B4601" s="25"/>
      <c r="C4601" s="25"/>
      <c r="D4601" s="25"/>
      <c r="E4601" s="25"/>
      <c r="F4601" s="25"/>
      <c r="G4601" s="108"/>
      <c r="H4601" s="113"/>
      <c r="I4601" s="113"/>
      <c r="J4601" s="113"/>
      <c r="K4601" s="113"/>
    </row>
    <row r="4602" spans="1:11">
      <c r="A4602" s="23"/>
      <c r="B4602" s="25"/>
      <c r="C4602" s="25"/>
      <c r="D4602" s="25"/>
      <c r="E4602" s="25"/>
      <c r="F4602" s="25"/>
      <c r="G4602" s="108"/>
      <c r="H4602" s="113"/>
      <c r="I4602" s="113"/>
      <c r="J4602" s="113"/>
      <c r="K4602" s="113"/>
    </row>
    <row r="4603" spans="1:11">
      <c r="A4603" s="23"/>
      <c r="B4603" s="25"/>
      <c r="C4603" s="25"/>
      <c r="D4603" s="25"/>
      <c r="E4603" s="25"/>
      <c r="F4603" s="25"/>
      <c r="G4603" s="108"/>
      <c r="H4603" s="113"/>
      <c r="I4603" s="113"/>
      <c r="J4603" s="113"/>
      <c r="K4603" s="113"/>
    </row>
    <row r="4604" spans="1:11">
      <c r="A4604" s="23"/>
      <c r="B4604" s="25"/>
      <c r="C4604" s="25"/>
      <c r="D4604" s="25"/>
      <c r="E4604" s="25"/>
      <c r="F4604" s="25"/>
      <c r="G4604" s="108"/>
      <c r="H4604" s="113"/>
      <c r="I4604" s="113"/>
      <c r="J4604" s="113"/>
      <c r="K4604" s="113"/>
    </row>
    <row r="4605" spans="1:11">
      <c r="A4605" s="23"/>
      <c r="B4605" s="25"/>
      <c r="C4605" s="25"/>
      <c r="D4605" s="25"/>
      <c r="E4605" s="25"/>
      <c r="F4605" s="25"/>
      <c r="G4605" s="108"/>
      <c r="H4605" s="113"/>
      <c r="I4605" s="113"/>
      <c r="J4605" s="113"/>
      <c r="K4605" s="113"/>
    </row>
    <row r="4606" spans="1:11">
      <c r="A4606" s="23"/>
      <c r="B4606" s="25"/>
      <c r="C4606" s="25"/>
      <c r="D4606" s="25"/>
      <c r="E4606" s="25"/>
      <c r="F4606" s="25"/>
      <c r="G4606" s="108"/>
      <c r="H4606" s="113"/>
      <c r="I4606" s="113"/>
      <c r="J4606" s="113"/>
      <c r="K4606" s="113"/>
    </row>
    <row r="4607" spans="1:11">
      <c r="A4607" s="23"/>
      <c r="B4607" s="25"/>
      <c r="C4607" s="25"/>
      <c r="D4607" s="25"/>
      <c r="E4607" s="25"/>
      <c r="F4607" s="25"/>
      <c r="G4607" s="108"/>
      <c r="H4607" s="113"/>
      <c r="I4607" s="113"/>
      <c r="J4607" s="113"/>
      <c r="K4607" s="113"/>
    </row>
    <row r="4608" spans="1:11">
      <c r="A4608" s="23"/>
      <c r="B4608" s="25"/>
      <c r="C4608" s="25"/>
      <c r="D4608" s="25"/>
      <c r="E4608" s="25"/>
      <c r="F4608" s="25"/>
      <c r="G4608" s="108"/>
      <c r="H4608" s="113"/>
      <c r="I4608" s="113"/>
      <c r="J4608" s="113"/>
      <c r="K4608" s="113"/>
    </row>
    <row r="4609" spans="1:11">
      <c r="A4609" s="23"/>
      <c r="B4609" s="25"/>
      <c r="C4609" s="25"/>
      <c r="D4609" s="25"/>
      <c r="E4609" s="25"/>
      <c r="F4609" s="25"/>
      <c r="G4609" s="108"/>
      <c r="H4609" s="113"/>
      <c r="I4609" s="113"/>
      <c r="J4609" s="113"/>
      <c r="K4609" s="113"/>
    </row>
    <row r="4610" spans="1:11">
      <c r="A4610" s="23"/>
      <c r="B4610" s="25"/>
      <c r="C4610" s="25"/>
      <c r="D4610" s="25"/>
      <c r="E4610" s="25"/>
      <c r="F4610" s="25"/>
      <c r="G4610" s="108"/>
      <c r="H4610" s="113"/>
      <c r="I4610" s="113"/>
      <c r="J4610" s="113"/>
      <c r="K4610" s="113"/>
    </row>
    <row r="4611" spans="1:11">
      <c r="A4611" s="23"/>
      <c r="B4611" s="25"/>
      <c r="C4611" s="25"/>
      <c r="D4611" s="25"/>
      <c r="E4611" s="25"/>
      <c r="F4611" s="25"/>
      <c r="G4611" s="108"/>
      <c r="H4611" s="113"/>
      <c r="I4611" s="113"/>
      <c r="J4611" s="113"/>
      <c r="K4611" s="113"/>
    </row>
    <row r="4612" spans="1:11">
      <c r="A4612" s="23"/>
      <c r="B4612" s="25"/>
      <c r="C4612" s="25"/>
      <c r="D4612" s="25"/>
      <c r="E4612" s="25"/>
      <c r="F4612" s="25"/>
      <c r="G4612" s="108"/>
      <c r="H4612" s="113"/>
      <c r="I4612" s="113"/>
      <c r="J4612" s="113"/>
      <c r="K4612" s="113"/>
    </row>
    <row r="4613" spans="1:11">
      <c r="A4613" s="23"/>
      <c r="B4613" s="25"/>
      <c r="C4613" s="25"/>
      <c r="D4613" s="25"/>
      <c r="E4613" s="25"/>
      <c r="F4613" s="25"/>
      <c r="G4613" s="108"/>
      <c r="H4613" s="113"/>
      <c r="I4613" s="113"/>
      <c r="J4613" s="113"/>
      <c r="K4613" s="113"/>
    </row>
    <row r="4614" spans="1:11">
      <c r="A4614" s="23"/>
      <c r="B4614" s="25"/>
      <c r="C4614" s="25"/>
      <c r="D4614" s="25"/>
      <c r="E4614" s="25"/>
      <c r="F4614" s="25"/>
      <c r="G4614" s="108"/>
      <c r="H4614" s="113"/>
      <c r="I4614" s="113"/>
      <c r="J4614" s="113"/>
      <c r="K4614" s="113"/>
    </row>
    <row r="4615" spans="1:11">
      <c r="A4615" s="23"/>
      <c r="B4615" s="25"/>
      <c r="C4615" s="25"/>
      <c r="D4615" s="25"/>
      <c r="E4615" s="25"/>
      <c r="F4615" s="25"/>
      <c r="G4615" s="108"/>
      <c r="H4615" s="113"/>
      <c r="I4615" s="113"/>
      <c r="J4615" s="113"/>
      <c r="K4615" s="113"/>
    </row>
    <row r="4616" spans="1:11">
      <c r="A4616" s="23"/>
      <c r="B4616" s="25"/>
      <c r="C4616" s="25"/>
      <c r="D4616" s="25"/>
      <c r="E4616" s="25"/>
      <c r="F4616" s="25"/>
      <c r="G4616" s="108"/>
      <c r="H4616" s="113"/>
      <c r="I4616" s="113"/>
      <c r="J4616" s="113"/>
      <c r="K4616" s="113"/>
    </row>
    <row r="4617" spans="1:11">
      <c r="A4617" s="23"/>
      <c r="B4617" s="25"/>
      <c r="C4617" s="25"/>
      <c r="D4617" s="25"/>
      <c r="E4617" s="25"/>
      <c r="F4617" s="25"/>
      <c r="G4617" s="108"/>
      <c r="H4617" s="113"/>
      <c r="I4617" s="113"/>
      <c r="J4617" s="113"/>
      <c r="K4617" s="113"/>
    </row>
    <row r="4618" spans="1:11">
      <c r="A4618" s="23"/>
      <c r="B4618" s="25"/>
      <c r="C4618" s="25"/>
      <c r="D4618" s="25"/>
      <c r="E4618" s="25"/>
      <c r="F4618" s="25"/>
      <c r="G4618" s="108"/>
      <c r="H4618" s="113"/>
      <c r="I4618" s="113"/>
      <c r="J4618" s="113"/>
      <c r="K4618" s="113"/>
    </row>
    <row r="4619" spans="1:11">
      <c r="A4619" s="23"/>
      <c r="B4619" s="25"/>
      <c r="C4619" s="25"/>
      <c r="D4619" s="25"/>
      <c r="E4619" s="25"/>
      <c r="F4619" s="25"/>
      <c r="G4619" s="108"/>
      <c r="H4619" s="113"/>
      <c r="I4619" s="113"/>
      <c r="J4619" s="113"/>
      <c r="K4619" s="113"/>
    </row>
    <row r="4620" spans="1:11">
      <c r="A4620" s="23"/>
      <c r="B4620" s="25"/>
      <c r="C4620" s="25"/>
      <c r="D4620" s="25"/>
      <c r="E4620" s="25"/>
      <c r="F4620" s="25"/>
      <c r="G4620" s="108"/>
      <c r="H4620" s="113"/>
      <c r="I4620" s="113"/>
      <c r="J4620" s="113"/>
      <c r="K4620" s="113"/>
    </row>
    <row r="4621" spans="1:11">
      <c r="A4621" s="23"/>
      <c r="B4621" s="25"/>
      <c r="C4621" s="25"/>
      <c r="D4621" s="25"/>
      <c r="E4621" s="25"/>
      <c r="F4621" s="25"/>
      <c r="G4621" s="108"/>
      <c r="H4621" s="113"/>
      <c r="I4621" s="113"/>
      <c r="J4621" s="113"/>
      <c r="K4621" s="113"/>
    </row>
    <row r="4622" spans="1:11">
      <c r="A4622" s="23"/>
      <c r="B4622" s="25"/>
      <c r="C4622" s="25"/>
      <c r="D4622" s="25"/>
      <c r="E4622" s="25"/>
      <c r="F4622" s="25"/>
      <c r="G4622" s="108"/>
      <c r="H4622" s="113"/>
      <c r="I4622" s="113"/>
      <c r="J4622" s="113"/>
      <c r="K4622" s="113"/>
    </row>
    <row r="4623" spans="1:11">
      <c r="A4623" s="23"/>
      <c r="B4623" s="25"/>
      <c r="C4623" s="25"/>
      <c r="D4623" s="25"/>
      <c r="E4623" s="25"/>
      <c r="F4623" s="25"/>
      <c r="G4623" s="108"/>
      <c r="H4623" s="113"/>
      <c r="I4623" s="113"/>
      <c r="J4623" s="113"/>
      <c r="K4623" s="113"/>
    </row>
    <row r="4624" spans="1:11">
      <c r="A4624" s="23"/>
      <c r="B4624" s="25"/>
      <c r="C4624" s="25"/>
      <c r="D4624" s="25"/>
      <c r="E4624" s="25"/>
      <c r="F4624" s="25"/>
      <c r="G4624" s="108"/>
      <c r="H4624" s="113"/>
      <c r="I4624" s="113"/>
      <c r="J4624" s="113"/>
      <c r="K4624" s="113"/>
    </row>
    <row r="4625" spans="1:11">
      <c r="A4625" s="23"/>
      <c r="B4625" s="25"/>
      <c r="C4625" s="25"/>
      <c r="D4625" s="25"/>
      <c r="E4625" s="25"/>
      <c r="F4625" s="25"/>
      <c r="G4625" s="108"/>
      <c r="H4625" s="113"/>
      <c r="I4625" s="113"/>
      <c r="J4625" s="113"/>
      <c r="K4625" s="113"/>
    </row>
    <row r="4626" spans="1:11">
      <c r="A4626" s="23"/>
      <c r="B4626" s="25"/>
      <c r="C4626" s="25"/>
      <c r="D4626" s="25"/>
      <c r="E4626" s="25"/>
      <c r="F4626" s="25"/>
      <c r="G4626" s="108"/>
      <c r="H4626" s="113"/>
      <c r="I4626" s="113"/>
      <c r="J4626" s="113"/>
      <c r="K4626" s="113"/>
    </row>
    <row r="4627" spans="1:11">
      <c r="A4627" s="23"/>
      <c r="B4627" s="25"/>
      <c r="C4627" s="25"/>
      <c r="D4627" s="25"/>
      <c r="E4627" s="25"/>
      <c r="F4627" s="25"/>
      <c r="G4627" s="108"/>
      <c r="H4627" s="113"/>
      <c r="I4627" s="113"/>
      <c r="J4627" s="113"/>
      <c r="K4627" s="113"/>
    </row>
    <row r="4628" spans="1:11">
      <c r="A4628" s="23"/>
      <c r="B4628" s="25"/>
      <c r="C4628" s="25"/>
      <c r="D4628" s="25"/>
      <c r="E4628" s="25"/>
      <c r="F4628" s="25"/>
      <c r="G4628" s="108"/>
      <c r="H4628" s="113"/>
      <c r="I4628" s="113"/>
      <c r="J4628" s="113"/>
      <c r="K4628" s="113"/>
    </row>
    <row r="4629" spans="1:11">
      <c r="A4629" s="23"/>
      <c r="B4629" s="25"/>
      <c r="C4629" s="25"/>
      <c r="D4629" s="25"/>
      <c r="E4629" s="25"/>
      <c r="F4629" s="25"/>
      <c r="G4629" s="108"/>
      <c r="H4629" s="113"/>
      <c r="I4629" s="113"/>
      <c r="J4629" s="113"/>
      <c r="K4629" s="113"/>
    </row>
    <row r="4630" spans="1:11">
      <c r="A4630" s="23"/>
      <c r="B4630" s="25"/>
      <c r="C4630" s="25"/>
      <c r="D4630" s="25"/>
      <c r="E4630" s="25"/>
      <c r="F4630" s="25"/>
      <c r="G4630" s="108"/>
      <c r="H4630" s="113"/>
      <c r="I4630" s="113"/>
      <c r="J4630" s="113"/>
      <c r="K4630" s="113"/>
    </row>
    <row r="4631" spans="1:11">
      <c r="A4631" s="23"/>
      <c r="B4631" s="25"/>
      <c r="C4631" s="25"/>
      <c r="D4631" s="25"/>
      <c r="E4631" s="25"/>
      <c r="F4631" s="25"/>
      <c r="G4631" s="108"/>
      <c r="H4631" s="113"/>
      <c r="I4631" s="113"/>
      <c r="J4631" s="113"/>
      <c r="K4631" s="113"/>
    </row>
    <row r="4632" spans="1:11">
      <c r="A4632" s="23"/>
      <c r="B4632" s="25"/>
      <c r="C4632" s="25"/>
      <c r="D4632" s="25"/>
      <c r="E4632" s="25"/>
      <c r="F4632" s="25"/>
      <c r="G4632" s="108"/>
      <c r="H4632" s="113"/>
      <c r="I4632" s="113"/>
      <c r="J4632" s="113"/>
      <c r="K4632" s="113"/>
    </row>
    <row r="4633" spans="1:11">
      <c r="A4633" s="23"/>
      <c r="B4633" s="25"/>
      <c r="C4633" s="25"/>
      <c r="D4633" s="25"/>
      <c r="E4633" s="25"/>
      <c r="F4633" s="25"/>
      <c r="G4633" s="108"/>
      <c r="H4633" s="113"/>
      <c r="I4633" s="113"/>
      <c r="J4633" s="113"/>
      <c r="K4633" s="113"/>
    </row>
    <row r="4634" spans="1:11">
      <c r="A4634" s="23"/>
      <c r="B4634" s="25"/>
      <c r="C4634" s="25"/>
      <c r="D4634" s="25"/>
      <c r="E4634" s="25"/>
      <c r="F4634" s="25"/>
      <c r="G4634" s="108"/>
      <c r="H4634" s="113"/>
      <c r="I4634" s="113"/>
      <c r="J4634" s="113"/>
      <c r="K4634" s="113"/>
    </row>
    <row r="4635" spans="1:11">
      <c r="A4635" s="23"/>
      <c r="B4635" s="25"/>
      <c r="C4635" s="25"/>
      <c r="D4635" s="25"/>
      <c r="E4635" s="25"/>
      <c r="F4635" s="25"/>
      <c r="G4635" s="108"/>
      <c r="H4635" s="113"/>
      <c r="I4635" s="113"/>
      <c r="J4635" s="113"/>
      <c r="K4635" s="113"/>
    </row>
    <row r="4636" spans="1:11">
      <c r="A4636" s="23"/>
      <c r="B4636" s="25"/>
      <c r="C4636" s="25"/>
      <c r="D4636" s="25"/>
      <c r="E4636" s="25"/>
      <c r="F4636" s="25"/>
      <c r="G4636" s="108"/>
      <c r="H4636" s="113"/>
      <c r="I4636" s="113"/>
      <c r="J4636" s="113"/>
      <c r="K4636" s="113"/>
    </row>
    <row r="4637" spans="1:11">
      <c r="A4637" s="23"/>
      <c r="B4637" s="25"/>
      <c r="C4637" s="25"/>
      <c r="D4637" s="25"/>
      <c r="E4637" s="25"/>
      <c r="F4637" s="25"/>
      <c r="G4637" s="108"/>
      <c r="H4637" s="113"/>
      <c r="I4637" s="113"/>
      <c r="J4637" s="113"/>
      <c r="K4637" s="113"/>
    </row>
    <row r="4638" spans="1:11">
      <c r="A4638" s="23"/>
      <c r="B4638" s="25"/>
      <c r="C4638" s="25"/>
      <c r="D4638" s="25"/>
      <c r="E4638" s="25"/>
      <c r="F4638" s="25"/>
      <c r="G4638" s="108"/>
      <c r="H4638" s="113"/>
      <c r="I4638" s="113"/>
      <c r="J4638" s="113"/>
      <c r="K4638" s="113"/>
    </row>
    <row r="4639" spans="1:11">
      <c r="A4639" s="23"/>
      <c r="B4639" s="25"/>
      <c r="C4639" s="25"/>
      <c r="D4639" s="25"/>
      <c r="E4639" s="25"/>
      <c r="F4639" s="25"/>
      <c r="G4639" s="108"/>
      <c r="H4639" s="113"/>
      <c r="I4639" s="113"/>
      <c r="J4639" s="113"/>
      <c r="K4639" s="113"/>
    </row>
    <row r="4640" spans="1:11">
      <c r="A4640" s="23"/>
      <c r="B4640" s="25"/>
      <c r="C4640" s="25"/>
      <c r="D4640" s="25"/>
      <c r="E4640" s="25"/>
      <c r="F4640" s="25"/>
      <c r="G4640" s="108"/>
      <c r="H4640" s="113"/>
      <c r="I4640" s="113"/>
      <c r="J4640" s="113"/>
      <c r="K4640" s="113"/>
    </row>
    <row r="4641" spans="1:11">
      <c r="A4641" s="23"/>
      <c r="B4641" s="25"/>
      <c r="C4641" s="25"/>
      <c r="D4641" s="25"/>
      <c r="E4641" s="25"/>
      <c r="F4641" s="25"/>
      <c r="G4641" s="108"/>
      <c r="H4641" s="113"/>
      <c r="I4641" s="113"/>
      <c r="J4641" s="113"/>
      <c r="K4641" s="113"/>
    </row>
    <row r="4642" spans="1:11">
      <c r="A4642" s="23"/>
      <c r="B4642" s="25"/>
      <c r="C4642" s="25"/>
      <c r="D4642" s="25"/>
      <c r="E4642" s="25"/>
      <c r="F4642" s="25"/>
      <c r="G4642" s="108"/>
      <c r="H4642" s="113"/>
      <c r="I4642" s="113"/>
      <c r="J4642" s="113"/>
      <c r="K4642" s="113"/>
    </row>
    <row r="4643" spans="1:11">
      <c r="A4643" s="23"/>
      <c r="B4643" s="25"/>
      <c r="C4643" s="25"/>
      <c r="D4643" s="25"/>
      <c r="E4643" s="25"/>
      <c r="F4643" s="25"/>
      <c r="G4643" s="108"/>
      <c r="H4643" s="113"/>
      <c r="I4643" s="113"/>
      <c r="J4643" s="113"/>
      <c r="K4643" s="113"/>
    </row>
    <row r="4644" spans="1:11">
      <c r="A4644" s="23"/>
      <c r="B4644" s="25"/>
      <c r="C4644" s="25"/>
      <c r="D4644" s="25"/>
      <c r="E4644" s="25"/>
      <c r="F4644" s="25"/>
      <c r="G4644" s="108"/>
      <c r="H4644" s="113"/>
      <c r="I4644" s="113"/>
      <c r="J4644" s="113"/>
      <c r="K4644" s="113"/>
    </row>
    <row r="4645" spans="1:11">
      <c r="A4645" s="23"/>
      <c r="B4645" s="25"/>
      <c r="C4645" s="25"/>
      <c r="D4645" s="25"/>
      <c r="E4645" s="25"/>
      <c r="F4645" s="25"/>
      <c r="G4645" s="108"/>
      <c r="H4645" s="113"/>
      <c r="I4645" s="113"/>
      <c r="J4645" s="113"/>
      <c r="K4645" s="113"/>
    </row>
    <row r="4646" spans="1:11">
      <c r="A4646" s="23"/>
      <c r="B4646" s="25"/>
      <c r="C4646" s="25"/>
      <c r="D4646" s="25"/>
      <c r="E4646" s="25"/>
      <c r="F4646" s="25"/>
      <c r="G4646" s="108"/>
      <c r="H4646" s="113"/>
      <c r="I4646" s="113"/>
      <c r="J4646" s="113"/>
      <c r="K4646" s="113"/>
    </row>
    <row r="4647" spans="1:11">
      <c r="A4647" s="23"/>
      <c r="B4647" s="25"/>
      <c r="C4647" s="25"/>
      <c r="D4647" s="25"/>
      <c r="E4647" s="25"/>
      <c r="F4647" s="25"/>
      <c r="G4647" s="108"/>
      <c r="H4647" s="113"/>
      <c r="I4647" s="113"/>
      <c r="J4647" s="113"/>
      <c r="K4647" s="113"/>
    </row>
    <row r="4648" spans="1:11">
      <c r="A4648" s="23"/>
      <c r="B4648" s="25"/>
      <c r="C4648" s="25"/>
      <c r="D4648" s="25"/>
      <c r="E4648" s="25"/>
      <c r="F4648" s="25"/>
      <c r="G4648" s="108"/>
      <c r="H4648" s="113"/>
      <c r="I4648" s="113"/>
      <c r="J4648" s="113"/>
      <c r="K4648" s="113"/>
    </row>
    <row r="4649" spans="1:11">
      <c r="A4649" s="23"/>
      <c r="B4649" s="25"/>
      <c r="C4649" s="25"/>
      <c r="D4649" s="25"/>
      <c r="E4649" s="25"/>
      <c r="F4649" s="25"/>
      <c r="G4649" s="108"/>
      <c r="H4649" s="113"/>
      <c r="I4649" s="113"/>
      <c r="J4649" s="113"/>
      <c r="K4649" s="113"/>
    </row>
    <row r="4650" spans="1:11">
      <c r="A4650" s="23"/>
      <c r="B4650" s="25"/>
      <c r="C4650" s="25"/>
      <c r="D4650" s="25"/>
      <c r="E4650" s="25"/>
      <c r="F4650" s="25"/>
      <c r="G4650" s="108"/>
      <c r="H4650" s="113"/>
      <c r="I4650" s="113"/>
      <c r="J4650" s="113"/>
      <c r="K4650" s="113"/>
    </row>
    <row r="4651" spans="1:11">
      <c r="A4651" s="23"/>
      <c r="B4651" s="25"/>
      <c r="C4651" s="25"/>
      <c r="D4651" s="25"/>
      <c r="E4651" s="25"/>
      <c r="F4651" s="25"/>
      <c r="G4651" s="108"/>
      <c r="H4651" s="113"/>
      <c r="I4651" s="113"/>
      <c r="J4651" s="113"/>
      <c r="K4651" s="113"/>
    </row>
    <row r="4652" spans="1:11">
      <c r="A4652" s="23"/>
      <c r="B4652" s="25"/>
      <c r="C4652" s="25"/>
      <c r="D4652" s="25"/>
      <c r="E4652" s="25"/>
      <c r="F4652" s="25"/>
      <c r="G4652" s="108"/>
      <c r="H4652" s="113"/>
      <c r="I4652" s="113"/>
      <c r="J4652" s="113"/>
      <c r="K4652" s="113"/>
    </row>
    <row r="4653" spans="1:11">
      <c r="A4653" s="23"/>
      <c r="B4653" s="25"/>
      <c r="C4653" s="25"/>
      <c r="D4653" s="25"/>
      <c r="E4653" s="25"/>
      <c r="F4653" s="25"/>
      <c r="G4653" s="108"/>
      <c r="H4653" s="113"/>
      <c r="I4653" s="113"/>
      <c r="J4653" s="113"/>
      <c r="K4653" s="113"/>
    </row>
    <row r="4654" spans="1:11">
      <c r="A4654" s="23"/>
      <c r="B4654" s="25"/>
      <c r="C4654" s="25"/>
      <c r="D4654" s="25"/>
      <c r="E4654" s="25"/>
      <c r="F4654" s="25"/>
      <c r="G4654" s="108"/>
      <c r="H4654" s="113"/>
      <c r="I4654" s="113"/>
      <c r="J4654" s="113"/>
      <c r="K4654" s="113"/>
    </row>
    <row r="4655" spans="1:11">
      <c r="A4655" s="23"/>
      <c r="B4655" s="25"/>
      <c r="C4655" s="25"/>
      <c r="D4655" s="25"/>
      <c r="E4655" s="25"/>
      <c r="F4655" s="25"/>
      <c r="G4655" s="108"/>
      <c r="H4655" s="113"/>
      <c r="I4655" s="113"/>
      <c r="J4655" s="113"/>
      <c r="K4655" s="113"/>
    </row>
    <row r="4656" spans="1:11">
      <c r="A4656" s="23"/>
      <c r="B4656" s="25"/>
      <c r="C4656" s="25"/>
      <c r="D4656" s="25"/>
      <c r="E4656" s="25"/>
      <c r="F4656" s="25"/>
      <c r="G4656" s="108"/>
      <c r="H4656" s="113"/>
      <c r="I4656" s="113"/>
      <c r="J4656" s="113"/>
      <c r="K4656" s="113"/>
    </row>
    <row r="4657" spans="1:11">
      <c r="A4657" s="23"/>
      <c r="B4657" s="25"/>
      <c r="C4657" s="25"/>
      <c r="D4657" s="25"/>
      <c r="E4657" s="25"/>
      <c r="F4657" s="25"/>
      <c r="G4657" s="108"/>
      <c r="H4657" s="113"/>
      <c r="I4657" s="113"/>
      <c r="J4657" s="113"/>
      <c r="K4657" s="113"/>
    </row>
    <row r="4658" spans="1:11">
      <c r="A4658" s="23"/>
      <c r="B4658" s="25"/>
      <c r="C4658" s="25"/>
      <c r="D4658" s="25"/>
      <c r="E4658" s="25"/>
      <c r="F4658" s="25"/>
      <c r="G4658" s="108"/>
      <c r="H4658" s="113"/>
      <c r="I4658" s="113"/>
      <c r="J4658" s="113"/>
      <c r="K4658" s="113"/>
    </row>
    <row r="4659" spans="1:11">
      <c r="A4659" s="23"/>
      <c r="B4659" s="25"/>
      <c r="C4659" s="25"/>
      <c r="D4659" s="25"/>
      <c r="E4659" s="25"/>
      <c r="F4659" s="25"/>
      <c r="G4659" s="108"/>
      <c r="H4659" s="113"/>
      <c r="I4659" s="113"/>
      <c r="J4659" s="113"/>
      <c r="K4659" s="113"/>
    </row>
    <row r="4660" spans="1:11">
      <c r="A4660" s="23"/>
      <c r="B4660" s="25"/>
      <c r="C4660" s="25"/>
      <c r="D4660" s="25"/>
      <c r="E4660" s="25"/>
      <c r="F4660" s="25"/>
      <c r="G4660" s="108"/>
      <c r="H4660" s="113"/>
      <c r="I4660" s="113"/>
      <c r="J4660" s="113"/>
      <c r="K4660" s="113"/>
    </row>
    <row r="4661" spans="1:11">
      <c r="A4661" s="23"/>
      <c r="B4661" s="25"/>
      <c r="C4661" s="25"/>
      <c r="D4661" s="25"/>
      <c r="E4661" s="25"/>
      <c r="F4661" s="25"/>
      <c r="G4661" s="108"/>
      <c r="H4661" s="113"/>
      <c r="I4661" s="113"/>
      <c r="J4661" s="113"/>
      <c r="K4661" s="113"/>
    </row>
    <row r="4662" spans="1:11">
      <c r="A4662" s="23"/>
      <c r="B4662" s="25"/>
      <c r="C4662" s="25"/>
      <c r="D4662" s="25"/>
      <c r="E4662" s="25"/>
      <c r="F4662" s="25"/>
      <c r="G4662" s="108"/>
      <c r="H4662" s="113"/>
      <c r="I4662" s="113"/>
      <c r="J4662" s="113"/>
      <c r="K4662" s="113"/>
    </row>
    <row r="4663" spans="1:11">
      <c r="A4663" s="23"/>
      <c r="B4663" s="25"/>
      <c r="C4663" s="25"/>
      <c r="D4663" s="25"/>
      <c r="E4663" s="25"/>
      <c r="F4663" s="25"/>
      <c r="G4663" s="108"/>
      <c r="H4663" s="113"/>
      <c r="I4663" s="113"/>
      <c r="J4663" s="113"/>
      <c r="K4663" s="113"/>
    </row>
    <row r="4664" spans="1:11">
      <c r="A4664" s="23"/>
      <c r="B4664" s="25"/>
      <c r="C4664" s="25"/>
      <c r="D4664" s="25"/>
      <c r="E4664" s="25"/>
      <c r="F4664" s="25"/>
      <c r="G4664" s="108"/>
      <c r="H4664" s="113"/>
      <c r="I4664" s="113"/>
      <c r="J4664" s="113"/>
      <c r="K4664" s="113"/>
    </row>
    <row r="4665" spans="1:11">
      <c r="A4665" s="23"/>
      <c r="B4665" s="25"/>
      <c r="C4665" s="25"/>
      <c r="D4665" s="25"/>
      <c r="E4665" s="25"/>
      <c r="F4665" s="25"/>
      <c r="G4665" s="108"/>
      <c r="H4665" s="113"/>
      <c r="I4665" s="113"/>
      <c r="J4665" s="113"/>
      <c r="K4665" s="113"/>
    </row>
    <row r="4666" spans="1:11">
      <c r="A4666" s="23"/>
      <c r="B4666" s="25"/>
      <c r="C4666" s="25"/>
      <c r="D4666" s="25"/>
      <c r="E4666" s="25"/>
      <c r="F4666" s="25"/>
      <c r="G4666" s="108"/>
      <c r="H4666" s="113"/>
      <c r="I4666" s="113"/>
      <c r="J4666" s="113"/>
      <c r="K4666" s="113"/>
    </row>
    <row r="4667" spans="1:11">
      <c r="A4667" s="23"/>
      <c r="B4667" s="25"/>
      <c r="C4667" s="25"/>
      <c r="D4667" s="25"/>
      <c r="E4667" s="25"/>
      <c r="F4667" s="25"/>
      <c r="G4667" s="108"/>
      <c r="H4667" s="113"/>
      <c r="I4667" s="113"/>
      <c r="J4667" s="113"/>
      <c r="K4667" s="113"/>
    </row>
    <row r="4668" spans="1:11">
      <c r="A4668" s="23"/>
      <c r="B4668" s="25"/>
      <c r="C4668" s="25"/>
      <c r="D4668" s="25"/>
      <c r="E4668" s="25"/>
      <c r="F4668" s="25"/>
      <c r="G4668" s="108"/>
      <c r="H4668" s="113"/>
      <c r="I4668" s="113"/>
      <c r="J4668" s="113"/>
      <c r="K4668" s="113"/>
    </row>
    <row r="4669" spans="1:11">
      <c r="A4669" s="23"/>
      <c r="B4669" s="25"/>
      <c r="C4669" s="25"/>
      <c r="D4669" s="25"/>
      <c r="E4669" s="25"/>
      <c r="F4669" s="25"/>
      <c r="G4669" s="108"/>
      <c r="H4669" s="113"/>
      <c r="I4669" s="113"/>
      <c r="J4669" s="113"/>
      <c r="K4669" s="113"/>
    </row>
    <row r="4670" spans="1:11">
      <c r="A4670" s="23"/>
      <c r="B4670" s="25"/>
      <c r="C4670" s="25"/>
      <c r="D4670" s="25"/>
      <c r="E4670" s="25"/>
      <c r="F4670" s="25"/>
      <c r="G4670" s="108"/>
      <c r="H4670" s="113"/>
      <c r="I4670" s="113"/>
      <c r="J4670" s="113"/>
      <c r="K4670" s="113"/>
    </row>
    <row r="4671" spans="1:11">
      <c r="A4671" s="23"/>
      <c r="B4671" s="25"/>
      <c r="C4671" s="25"/>
      <c r="D4671" s="25"/>
      <c r="E4671" s="25"/>
      <c r="F4671" s="25"/>
      <c r="G4671" s="108"/>
      <c r="H4671" s="113"/>
      <c r="I4671" s="113"/>
      <c r="J4671" s="113"/>
      <c r="K4671" s="113"/>
    </row>
    <row r="4672" spans="1:11">
      <c r="A4672" s="23"/>
      <c r="B4672" s="25"/>
      <c r="C4672" s="25"/>
      <c r="D4672" s="25"/>
      <c r="E4672" s="25"/>
      <c r="F4672" s="25"/>
      <c r="G4672" s="108"/>
      <c r="H4672" s="113"/>
      <c r="I4672" s="113"/>
      <c r="J4672" s="113"/>
      <c r="K4672" s="113"/>
    </row>
    <row r="4673" spans="1:11">
      <c r="A4673" s="23"/>
      <c r="B4673" s="25"/>
      <c r="C4673" s="25"/>
      <c r="D4673" s="25"/>
      <c r="E4673" s="25"/>
      <c r="F4673" s="25"/>
      <c r="G4673" s="108"/>
      <c r="H4673" s="113"/>
      <c r="I4673" s="113"/>
      <c r="J4673" s="113"/>
      <c r="K4673" s="113"/>
    </row>
    <row r="4674" spans="1:11">
      <c r="A4674" s="23"/>
      <c r="B4674" s="25"/>
      <c r="C4674" s="25"/>
      <c r="D4674" s="25"/>
      <c r="E4674" s="25"/>
      <c r="F4674" s="25"/>
      <c r="G4674" s="108"/>
      <c r="H4674" s="113"/>
      <c r="I4674" s="113"/>
      <c r="J4674" s="113"/>
      <c r="K4674" s="113"/>
    </row>
    <row r="4675" spans="1:11">
      <c r="A4675" s="23"/>
      <c r="B4675" s="25"/>
      <c r="C4675" s="25"/>
      <c r="D4675" s="25"/>
      <c r="E4675" s="25"/>
      <c r="F4675" s="25"/>
      <c r="G4675" s="108"/>
      <c r="H4675" s="113"/>
      <c r="I4675" s="113"/>
      <c r="J4675" s="113"/>
      <c r="K4675" s="113"/>
    </row>
    <row r="4676" spans="1:11">
      <c r="A4676" s="23"/>
      <c r="B4676" s="25"/>
      <c r="C4676" s="25"/>
      <c r="D4676" s="25"/>
      <c r="E4676" s="25"/>
      <c r="F4676" s="25"/>
      <c r="G4676" s="108"/>
      <c r="H4676" s="113"/>
      <c r="I4676" s="113"/>
      <c r="J4676" s="113"/>
      <c r="K4676" s="113"/>
    </row>
    <row r="4677" spans="1:11">
      <c r="A4677" s="23"/>
      <c r="B4677" s="25"/>
      <c r="C4677" s="25"/>
      <c r="D4677" s="25"/>
      <c r="E4677" s="25"/>
      <c r="F4677" s="25"/>
      <c r="G4677" s="108"/>
      <c r="H4677" s="113"/>
      <c r="I4677" s="113"/>
      <c r="J4677" s="113"/>
      <c r="K4677" s="113"/>
    </row>
    <row r="4678" spans="1:11">
      <c r="A4678" s="23"/>
      <c r="B4678" s="25"/>
      <c r="C4678" s="25"/>
      <c r="D4678" s="25"/>
      <c r="E4678" s="25"/>
      <c r="F4678" s="25"/>
      <c r="G4678" s="108"/>
      <c r="H4678" s="113"/>
      <c r="I4678" s="113"/>
      <c r="J4678" s="113"/>
      <c r="K4678" s="113"/>
    </row>
    <row r="4679" spans="1:11">
      <c r="A4679" s="23"/>
      <c r="B4679" s="25"/>
      <c r="C4679" s="25"/>
      <c r="D4679" s="25"/>
      <c r="E4679" s="25"/>
      <c r="F4679" s="25"/>
      <c r="G4679" s="108"/>
      <c r="H4679" s="113"/>
      <c r="I4679" s="113"/>
      <c r="J4679" s="113"/>
      <c r="K4679" s="113"/>
    </row>
    <row r="4680" spans="1:11">
      <c r="A4680" s="23"/>
      <c r="B4680" s="25"/>
      <c r="C4680" s="25"/>
      <c r="D4680" s="25"/>
      <c r="E4680" s="25"/>
      <c r="F4680" s="25"/>
      <c r="G4680" s="108"/>
      <c r="H4680" s="113"/>
      <c r="I4680" s="113"/>
      <c r="J4680" s="113"/>
      <c r="K4680" s="113"/>
    </row>
    <row r="4681" spans="1:11">
      <c r="A4681" s="23"/>
      <c r="B4681" s="25"/>
      <c r="C4681" s="25"/>
      <c r="D4681" s="25"/>
      <c r="E4681" s="25"/>
      <c r="F4681" s="25"/>
      <c r="G4681" s="108"/>
      <c r="H4681" s="113"/>
      <c r="I4681" s="113"/>
      <c r="J4681" s="113"/>
      <c r="K4681" s="113"/>
    </row>
    <row r="4682" spans="1:11">
      <c r="A4682" s="23"/>
      <c r="B4682" s="25"/>
      <c r="C4682" s="25"/>
      <c r="D4682" s="25"/>
      <c r="E4682" s="25"/>
      <c r="F4682" s="25"/>
      <c r="G4682" s="108"/>
      <c r="H4682" s="113"/>
      <c r="I4682" s="113"/>
      <c r="J4682" s="113"/>
      <c r="K4682" s="113"/>
    </row>
    <row r="4683" spans="1:11">
      <c r="A4683" s="23"/>
      <c r="B4683" s="25"/>
      <c r="C4683" s="25"/>
      <c r="D4683" s="25"/>
      <c r="E4683" s="25"/>
      <c r="F4683" s="25"/>
      <c r="G4683" s="108"/>
      <c r="H4683" s="113"/>
      <c r="I4683" s="113"/>
      <c r="J4683" s="113"/>
      <c r="K4683" s="113"/>
    </row>
    <row r="4684" spans="1:11">
      <c r="A4684" s="23"/>
      <c r="B4684" s="25"/>
      <c r="C4684" s="25"/>
      <c r="D4684" s="25"/>
      <c r="E4684" s="25"/>
      <c r="F4684" s="25"/>
      <c r="G4684" s="108"/>
      <c r="H4684" s="113"/>
      <c r="I4684" s="113"/>
      <c r="J4684" s="113"/>
      <c r="K4684" s="113"/>
    </row>
    <row r="4685" spans="1:11">
      <c r="A4685" s="23"/>
      <c r="B4685" s="25"/>
      <c r="C4685" s="25"/>
      <c r="D4685" s="25"/>
      <c r="E4685" s="25"/>
      <c r="F4685" s="25"/>
      <c r="G4685" s="108"/>
      <c r="H4685" s="113"/>
      <c r="I4685" s="113"/>
      <c r="J4685" s="113"/>
      <c r="K4685" s="113"/>
    </row>
    <row r="4686" spans="1:11">
      <c r="A4686" s="23"/>
      <c r="B4686" s="25"/>
      <c r="C4686" s="25"/>
      <c r="D4686" s="25"/>
      <c r="E4686" s="25"/>
      <c r="F4686" s="25"/>
      <c r="G4686" s="108"/>
      <c r="H4686" s="113"/>
      <c r="I4686" s="113"/>
      <c r="J4686" s="113"/>
      <c r="K4686" s="113"/>
    </row>
    <row r="4687" spans="1:11">
      <c r="A4687" s="23"/>
      <c r="B4687" s="25"/>
      <c r="C4687" s="25"/>
      <c r="D4687" s="25"/>
      <c r="E4687" s="25"/>
      <c r="F4687" s="25"/>
      <c r="G4687" s="108"/>
      <c r="H4687" s="113"/>
      <c r="I4687" s="113"/>
      <c r="J4687" s="113"/>
      <c r="K4687" s="113"/>
    </row>
    <row r="4688" spans="1:11">
      <c r="A4688" s="23"/>
      <c r="B4688" s="25"/>
      <c r="C4688" s="25"/>
      <c r="D4688" s="25"/>
      <c r="E4688" s="25"/>
      <c r="F4688" s="25"/>
      <c r="G4688" s="108"/>
      <c r="H4688" s="113"/>
      <c r="I4688" s="113"/>
      <c r="J4688" s="113"/>
      <c r="K4688" s="113"/>
    </row>
    <row r="4689" spans="1:11">
      <c r="A4689" s="23"/>
      <c r="B4689" s="25"/>
      <c r="C4689" s="25"/>
      <c r="D4689" s="25"/>
      <c r="E4689" s="25"/>
      <c r="F4689" s="25"/>
      <c r="G4689" s="108"/>
      <c r="H4689" s="113"/>
      <c r="I4689" s="113"/>
      <c r="J4689" s="113"/>
      <c r="K4689" s="113"/>
    </row>
    <row r="4690" spans="1:11">
      <c r="A4690" s="23"/>
      <c r="B4690" s="25"/>
      <c r="C4690" s="25"/>
      <c r="D4690" s="25"/>
      <c r="E4690" s="25"/>
      <c r="F4690" s="25"/>
      <c r="G4690" s="108"/>
      <c r="H4690" s="113"/>
      <c r="I4690" s="113"/>
      <c r="J4690" s="113"/>
      <c r="K4690" s="113"/>
    </row>
    <row r="4691" spans="1:11">
      <c r="A4691" s="23"/>
      <c r="B4691" s="25"/>
      <c r="C4691" s="25"/>
      <c r="D4691" s="25"/>
      <c r="E4691" s="25"/>
      <c r="F4691" s="25"/>
      <c r="G4691" s="108"/>
      <c r="H4691" s="113"/>
      <c r="I4691" s="113"/>
      <c r="J4691" s="113"/>
      <c r="K4691" s="113"/>
    </row>
    <row r="4692" spans="1:11">
      <c r="A4692" s="23"/>
      <c r="B4692" s="25"/>
      <c r="C4692" s="25"/>
      <c r="D4692" s="25"/>
      <c r="E4692" s="25"/>
      <c r="F4692" s="25"/>
      <c r="G4692" s="108"/>
      <c r="H4692" s="113"/>
      <c r="I4692" s="113"/>
      <c r="J4692" s="113"/>
      <c r="K4692" s="113"/>
    </row>
    <row r="4693" spans="1:11">
      <c r="A4693" s="23"/>
      <c r="B4693" s="25"/>
      <c r="C4693" s="25"/>
      <c r="D4693" s="25"/>
      <c r="E4693" s="25"/>
      <c r="F4693" s="25"/>
      <c r="G4693" s="108"/>
      <c r="H4693" s="113"/>
      <c r="I4693" s="113"/>
      <c r="J4693" s="113"/>
      <c r="K4693" s="113"/>
    </row>
    <row r="4694" spans="1:11">
      <c r="A4694" s="23"/>
      <c r="B4694" s="25"/>
      <c r="C4694" s="25"/>
      <c r="D4694" s="25"/>
      <c r="E4694" s="25"/>
      <c r="F4694" s="25"/>
      <c r="G4694" s="108"/>
      <c r="H4694" s="113"/>
      <c r="I4694" s="113"/>
      <c r="J4694" s="113"/>
      <c r="K4694" s="113"/>
    </row>
    <row r="4695" spans="1:11">
      <c r="A4695" s="23"/>
      <c r="B4695" s="25"/>
      <c r="C4695" s="25"/>
      <c r="D4695" s="25"/>
      <c r="E4695" s="25"/>
      <c r="F4695" s="25"/>
      <c r="G4695" s="108"/>
      <c r="H4695" s="113"/>
      <c r="I4695" s="113"/>
      <c r="J4695" s="113"/>
      <c r="K4695" s="113"/>
    </row>
    <row r="4696" spans="1:11">
      <c r="A4696" s="23"/>
      <c r="B4696" s="25"/>
      <c r="C4696" s="25"/>
      <c r="D4696" s="25"/>
      <c r="E4696" s="25"/>
      <c r="F4696" s="25"/>
      <c r="G4696" s="108"/>
      <c r="H4696" s="113"/>
      <c r="I4696" s="113"/>
      <c r="J4696" s="113"/>
      <c r="K4696" s="113"/>
    </row>
    <row r="4697" spans="1:11">
      <c r="A4697" s="23"/>
      <c r="B4697" s="25"/>
      <c r="C4697" s="25"/>
      <c r="D4697" s="25"/>
      <c r="E4697" s="25"/>
      <c r="F4697" s="25"/>
      <c r="G4697" s="108"/>
      <c r="H4697" s="113"/>
      <c r="I4697" s="113"/>
      <c r="J4697" s="113"/>
      <c r="K4697" s="113"/>
    </row>
    <row r="4698" spans="1:11">
      <c r="A4698" s="23"/>
      <c r="B4698" s="25"/>
      <c r="C4698" s="25"/>
      <c r="D4698" s="25"/>
      <c r="E4698" s="25"/>
      <c r="F4698" s="25"/>
      <c r="G4698" s="108"/>
      <c r="H4698" s="113"/>
      <c r="I4698" s="113"/>
      <c r="J4698" s="113"/>
      <c r="K4698" s="113"/>
    </row>
    <row r="4699" spans="1:11">
      <c r="A4699" s="23"/>
      <c r="B4699" s="25"/>
      <c r="C4699" s="25"/>
      <c r="D4699" s="25"/>
      <c r="E4699" s="25"/>
      <c r="F4699" s="25"/>
      <c r="G4699" s="108"/>
      <c r="H4699" s="113"/>
      <c r="I4699" s="113"/>
      <c r="J4699" s="113"/>
      <c r="K4699" s="113"/>
    </row>
    <row r="4700" spans="1:11">
      <c r="A4700" s="23"/>
      <c r="B4700" s="25"/>
      <c r="C4700" s="25"/>
      <c r="D4700" s="25"/>
      <c r="E4700" s="25"/>
      <c r="F4700" s="25"/>
      <c r="G4700" s="108"/>
      <c r="H4700" s="113"/>
      <c r="I4700" s="113"/>
      <c r="J4700" s="113"/>
      <c r="K4700" s="113"/>
    </row>
    <row r="4701" spans="1:11">
      <c r="A4701" s="23"/>
      <c r="B4701" s="25"/>
      <c r="C4701" s="25"/>
      <c r="D4701" s="25"/>
      <c r="E4701" s="25"/>
      <c r="F4701" s="25"/>
      <c r="G4701" s="108"/>
      <c r="H4701" s="113"/>
      <c r="I4701" s="113"/>
      <c r="J4701" s="113"/>
      <c r="K4701" s="113"/>
    </row>
    <row r="4702" spans="1:11">
      <c r="A4702" s="23"/>
      <c r="B4702" s="25"/>
      <c r="C4702" s="25"/>
      <c r="D4702" s="25"/>
      <c r="E4702" s="25"/>
      <c r="F4702" s="25"/>
      <c r="G4702" s="108"/>
      <c r="H4702" s="113"/>
      <c r="I4702" s="113"/>
      <c r="J4702" s="113"/>
      <c r="K4702" s="113"/>
    </row>
    <row r="4703" spans="1:11">
      <c r="A4703" s="23"/>
      <c r="B4703" s="25"/>
      <c r="C4703" s="25"/>
      <c r="D4703" s="25"/>
      <c r="E4703" s="25"/>
      <c r="F4703" s="25"/>
      <c r="G4703" s="108"/>
      <c r="H4703" s="113"/>
      <c r="I4703" s="113"/>
      <c r="J4703" s="113"/>
      <c r="K4703" s="113"/>
    </row>
    <row r="4704" spans="1:11">
      <c r="A4704" s="23"/>
      <c r="B4704" s="25"/>
      <c r="C4704" s="25"/>
      <c r="D4704" s="25"/>
      <c r="E4704" s="25"/>
      <c r="F4704" s="25"/>
      <c r="G4704" s="108"/>
      <c r="H4704" s="113"/>
      <c r="I4704" s="113"/>
      <c r="J4704" s="113"/>
      <c r="K4704" s="113"/>
    </row>
    <row r="4705" spans="1:11">
      <c r="A4705" s="23"/>
      <c r="B4705" s="25"/>
      <c r="C4705" s="25"/>
      <c r="D4705" s="25"/>
      <c r="E4705" s="25"/>
      <c r="F4705" s="25"/>
      <c r="G4705" s="108"/>
      <c r="H4705" s="113"/>
      <c r="I4705" s="113"/>
      <c r="J4705" s="113"/>
      <c r="K4705" s="113"/>
    </row>
    <row r="4706" spans="1:11">
      <c r="A4706" s="23"/>
      <c r="B4706" s="25"/>
      <c r="C4706" s="25"/>
      <c r="D4706" s="25"/>
      <c r="E4706" s="25"/>
      <c r="F4706" s="25"/>
      <c r="G4706" s="108"/>
      <c r="H4706" s="113"/>
      <c r="I4706" s="113"/>
      <c r="J4706" s="113"/>
      <c r="K4706" s="113"/>
    </row>
    <row r="4707" spans="1:11">
      <c r="A4707" s="23"/>
      <c r="B4707" s="25"/>
      <c r="C4707" s="25"/>
      <c r="D4707" s="25"/>
      <c r="E4707" s="25"/>
      <c r="F4707" s="25"/>
      <c r="G4707" s="108"/>
      <c r="H4707" s="113"/>
      <c r="I4707" s="113"/>
      <c r="J4707" s="113"/>
      <c r="K4707" s="113"/>
    </row>
    <row r="4708" spans="1:11">
      <c r="A4708" s="23"/>
      <c r="B4708" s="25"/>
      <c r="C4708" s="25"/>
      <c r="D4708" s="25"/>
      <c r="E4708" s="25"/>
      <c r="F4708" s="25"/>
      <c r="G4708" s="108"/>
      <c r="H4708" s="113"/>
      <c r="I4708" s="113"/>
      <c r="J4708" s="113"/>
      <c r="K4708" s="113"/>
    </row>
    <row r="4709" spans="1:11">
      <c r="A4709" s="23"/>
      <c r="B4709" s="25"/>
      <c r="C4709" s="25"/>
      <c r="D4709" s="25"/>
      <c r="E4709" s="25"/>
      <c r="F4709" s="25"/>
      <c r="G4709" s="108"/>
      <c r="H4709" s="113"/>
      <c r="I4709" s="113"/>
      <c r="J4709" s="113"/>
      <c r="K4709" s="113"/>
    </row>
    <row r="4710" spans="1:11">
      <c r="A4710" s="23"/>
      <c r="B4710" s="25"/>
      <c r="C4710" s="25"/>
      <c r="D4710" s="25"/>
      <c r="E4710" s="25"/>
      <c r="F4710" s="25"/>
      <c r="G4710" s="108"/>
      <c r="H4710" s="113"/>
      <c r="I4710" s="113"/>
      <c r="J4710" s="113"/>
      <c r="K4710" s="113"/>
    </row>
    <row r="4711" spans="1:11">
      <c r="A4711" s="23"/>
      <c r="B4711" s="25"/>
      <c r="C4711" s="25"/>
      <c r="D4711" s="25"/>
      <c r="E4711" s="25"/>
      <c r="F4711" s="25"/>
      <c r="G4711" s="108"/>
      <c r="H4711" s="113"/>
      <c r="I4711" s="113"/>
      <c r="J4711" s="113"/>
      <c r="K4711" s="113"/>
    </row>
    <row r="4712" spans="1:11">
      <c r="A4712" s="23"/>
      <c r="B4712" s="25"/>
      <c r="C4712" s="25"/>
      <c r="D4712" s="25"/>
      <c r="E4712" s="25"/>
      <c r="F4712" s="25"/>
      <c r="G4712" s="108"/>
      <c r="H4712" s="113"/>
      <c r="I4712" s="113"/>
      <c r="J4712" s="113"/>
      <c r="K4712" s="113"/>
    </row>
    <row r="4713" spans="1:11">
      <c r="A4713" s="23"/>
      <c r="B4713" s="25"/>
      <c r="C4713" s="25"/>
      <c r="D4713" s="25"/>
      <c r="E4713" s="25"/>
      <c r="F4713" s="25"/>
      <c r="G4713" s="108"/>
      <c r="H4713" s="113"/>
      <c r="I4713" s="113"/>
      <c r="J4713" s="113"/>
      <c r="K4713" s="113"/>
    </row>
    <row r="4714" spans="1:11">
      <c r="A4714" s="23"/>
      <c r="B4714" s="25"/>
      <c r="C4714" s="25"/>
      <c r="D4714" s="25"/>
      <c r="E4714" s="25"/>
      <c r="F4714" s="25"/>
      <c r="G4714" s="108"/>
      <c r="H4714" s="113"/>
      <c r="I4714" s="113"/>
      <c r="J4714" s="113"/>
      <c r="K4714" s="113"/>
    </row>
    <row r="4715" spans="1:11">
      <c r="A4715" s="23"/>
      <c r="B4715" s="25"/>
      <c r="C4715" s="25"/>
      <c r="D4715" s="25"/>
      <c r="E4715" s="25"/>
      <c r="F4715" s="25"/>
      <c r="G4715" s="108"/>
      <c r="H4715" s="113"/>
      <c r="I4715" s="113"/>
      <c r="J4715" s="113"/>
      <c r="K4715" s="113"/>
    </row>
    <row r="4716" spans="1:11">
      <c r="A4716" s="23"/>
      <c r="B4716" s="25"/>
      <c r="C4716" s="25"/>
      <c r="D4716" s="25"/>
      <c r="E4716" s="25"/>
      <c r="F4716" s="25"/>
      <c r="G4716" s="108"/>
      <c r="H4716" s="113"/>
      <c r="I4716" s="113"/>
      <c r="J4716" s="113"/>
      <c r="K4716" s="113"/>
    </row>
    <row r="4717" spans="1:11">
      <c r="A4717" s="23"/>
      <c r="B4717" s="25"/>
      <c r="C4717" s="25"/>
      <c r="D4717" s="25"/>
      <c r="E4717" s="25"/>
      <c r="F4717" s="25"/>
      <c r="G4717" s="108"/>
      <c r="H4717" s="113"/>
      <c r="I4717" s="113"/>
      <c r="J4717" s="113"/>
      <c r="K4717" s="113"/>
    </row>
    <row r="4718" spans="1:11">
      <c r="A4718" s="23"/>
      <c r="B4718" s="25"/>
      <c r="C4718" s="25"/>
      <c r="D4718" s="25"/>
      <c r="E4718" s="25"/>
      <c r="F4718" s="25"/>
      <c r="G4718" s="108"/>
      <c r="H4718" s="113"/>
      <c r="I4718" s="113"/>
      <c r="J4718" s="113"/>
      <c r="K4718" s="113"/>
    </row>
    <row r="4719" spans="1:11">
      <c r="A4719" s="23"/>
      <c r="B4719" s="25"/>
      <c r="C4719" s="25"/>
      <c r="D4719" s="25"/>
      <c r="E4719" s="25"/>
      <c r="F4719" s="25"/>
      <c r="G4719" s="108"/>
      <c r="H4719" s="113"/>
      <c r="I4719" s="113"/>
      <c r="J4719" s="113"/>
      <c r="K4719" s="113"/>
    </row>
    <row r="4720" spans="1:11">
      <c r="A4720" s="23"/>
      <c r="B4720" s="25"/>
      <c r="C4720" s="25"/>
      <c r="D4720" s="25"/>
      <c r="E4720" s="25"/>
      <c r="F4720" s="25"/>
      <c r="G4720" s="108"/>
      <c r="H4720" s="113"/>
      <c r="I4720" s="113"/>
      <c r="J4720" s="113"/>
      <c r="K4720" s="113"/>
    </row>
    <row r="4721" spans="1:11">
      <c r="A4721" s="23"/>
      <c r="B4721" s="25"/>
      <c r="C4721" s="25"/>
      <c r="D4721" s="25"/>
      <c r="E4721" s="25"/>
      <c r="F4721" s="25"/>
      <c r="G4721" s="108"/>
      <c r="H4721" s="113"/>
      <c r="I4721" s="113"/>
      <c r="J4721" s="113"/>
      <c r="K4721" s="113"/>
    </row>
    <row r="4722" spans="1:11">
      <c r="A4722" s="23"/>
      <c r="B4722" s="25"/>
      <c r="C4722" s="25"/>
      <c r="D4722" s="25"/>
      <c r="E4722" s="25"/>
      <c r="F4722" s="25"/>
      <c r="G4722" s="108"/>
      <c r="H4722" s="113"/>
      <c r="I4722" s="113"/>
      <c r="J4722" s="113"/>
      <c r="K4722" s="113"/>
    </row>
    <row r="4723" spans="1:11">
      <c r="A4723" s="23"/>
      <c r="B4723" s="25"/>
      <c r="C4723" s="25"/>
      <c r="D4723" s="25"/>
      <c r="E4723" s="25"/>
      <c r="F4723" s="25"/>
      <c r="G4723" s="108"/>
      <c r="H4723" s="113"/>
      <c r="I4723" s="113"/>
      <c r="J4723" s="113"/>
      <c r="K4723" s="113"/>
    </row>
    <row r="4724" spans="1:11">
      <c r="A4724" s="23"/>
      <c r="B4724" s="25"/>
      <c r="C4724" s="25"/>
      <c r="D4724" s="25"/>
      <c r="E4724" s="25"/>
      <c r="F4724" s="25"/>
      <c r="G4724" s="108"/>
      <c r="H4724" s="113"/>
      <c r="I4724" s="113"/>
      <c r="J4724" s="113"/>
      <c r="K4724" s="113"/>
    </row>
    <row r="4725" spans="1:11">
      <c r="A4725" s="23"/>
      <c r="B4725" s="25"/>
      <c r="C4725" s="25"/>
      <c r="D4725" s="25"/>
      <c r="E4725" s="25"/>
      <c r="F4725" s="25"/>
      <c r="G4725" s="108"/>
      <c r="H4725" s="113"/>
      <c r="I4725" s="113"/>
      <c r="J4725" s="113"/>
      <c r="K4725" s="113"/>
    </row>
    <row r="4726" spans="1:11">
      <c r="A4726" s="23"/>
      <c r="B4726" s="25"/>
      <c r="C4726" s="25"/>
      <c r="D4726" s="25"/>
      <c r="E4726" s="25"/>
      <c r="F4726" s="25"/>
      <c r="G4726" s="108"/>
      <c r="H4726" s="113"/>
      <c r="I4726" s="113"/>
      <c r="J4726" s="113"/>
      <c r="K4726" s="113"/>
    </row>
    <row r="4727" spans="1:11">
      <c r="A4727" s="23"/>
      <c r="B4727" s="25"/>
      <c r="C4727" s="25"/>
      <c r="D4727" s="25"/>
      <c r="E4727" s="25"/>
      <c r="F4727" s="25"/>
      <c r="G4727" s="108"/>
      <c r="H4727" s="113"/>
      <c r="I4727" s="113"/>
      <c r="J4727" s="113"/>
      <c r="K4727" s="113"/>
    </row>
    <row r="4728" spans="1:11">
      <c r="A4728" s="23"/>
      <c r="B4728" s="25"/>
      <c r="C4728" s="25"/>
      <c r="D4728" s="25"/>
      <c r="E4728" s="25"/>
      <c r="F4728" s="25"/>
      <c r="G4728" s="108"/>
      <c r="H4728" s="113"/>
      <c r="I4728" s="113"/>
      <c r="J4728" s="113"/>
      <c r="K4728" s="113"/>
    </row>
    <row r="4729" spans="1:11">
      <c r="A4729" s="23"/>
      <c r="B4729" s="25"/>
      <c r="C4729" s="25"/>
      <c r="D4729" s="25"/>
      <c r="E4729" s="25"/>
      <c r="F4729" s="25"/>
      <c r="G4729" s="108"/>
      <c r="H4729" s="113"/>
      <c r="I4729" s="113"/>
      <c r="J4729" s="113"/>
      <c r="K4729" s="113"/>
    </row>
    <row r="4730" spans="1:11">
      <c r="A4730" s="23"/>
      <c r="B4730" s="25"/>
      <c r="C4730" s="25"/>
      <c r="D4730" s="25"/>
      <c r="E4730" s="25"/>
      <c r="F4730" s="25"/>
      <c r="G4730" s="108"/>
      <c r="H4730" s="113"/>
      <c r="I4730" s="113"/>
      <c r="J4730" s="113"/>
      <c r="K4730" s="113"/>
    </row>
    <row r="4731" spans="1:11">
      <c r="A4731" s="23"/>
      <c r="B4731" s="25"/>
      <c r="C4731" s="25"/>
      <c r="D4731" s="25"/>
      <c r="E4731" s="25"/>
      <c r="F4731" s="25"/>
      <c r="G4731" s="108"/>
      <c r="H4731" s="113"/>
      <c r="I4731" s="113"/>
      <c r="J4731" s="113"/>
      <c r="K4731" s="113"/>
    </row>
    <row r="4732" spans="1:11">
      <c r="A4732" s="23"/>
      <c r="B4732" s="25"/>
      <c r="C4732" s="25"/>
      <c r="D4732" s="25"/>
      <c r="E4732" s="25"/>
      <c r="F4732" s="25"/>
      <c r="G4732" s="108"/>
      <c r="H4732" s="113"/>
      <c r="I4732" s="113"/>
      <c r="J4732" s="113"/>
      <c r="K4732" s="113"/>
    </row>
    <row r="4733" spans="1:11">
      <c r="A4733" s="23"/>
      <c r="B4733" s="25"/>
      <c r="C4733" s="25"/>
      <c r="D4733" s="25"/>
      <c r="E4733" s="25"/>
      <c r="F4733" s="25"/>
      <c r="G4733" s="108"/>
      <c r="H4733" s="113"/>
      <c r="I4733" s="113"/>
      <c r="J4733" s="113"/>
      <c r="K4733" s="113"/>
    </row>
    <row r="4734" spans="1:11">
      <c r="A4734" s="23"/>
      <c r="B4734" s="25"/>
      <c r="C4734" s="25"/>
      <c r="D4734" s="25"/>
      <c r="E4734" s="25"/>
      <c r="F4734" s="25"/>
      <c r="G4734" s="108"/>
      <c r="H4734" s="113"/>
      <c r="I4734" s="113"/>
      <c r="J4734" s="113"/>
      <c r="K4734" s="113"/>
    </row>
    <row r="4735" spans="1:11">
      <c r="A4735" s="23"/>
      <c r="B4735" s="25"/>
      <c r="C4735" s="25"/>
      <c r="D4735" s="25"/>
      <c r="E4735" s="25"/>
      <c r="F4735" s="25"/>
      <c r="G4735" s="108"/>
      <c r="H4735" s="113"/>
      <c r="I4735" s="113"/>
      <c r="J4735" s="113"/>
      <c r="K4735" s="113"/>
    </row>
    <row r="4736" spans="1:11">
      <c r="A4736" s="23"/>
      <c r="B4736" s="25"/>
      <c r="C4736" s="25"/>
      <c r="D4736" s="25"/>
      <c r="E4736" s="25"/>
      <c r="F4736" s="25"/>
      <c r="G4736" s="108"/>
      <c r="H4736" s="113"/>
      <c r="I4736" s="113"/>
      <c r="J4736" s="113"/>
      <c r="K4736" s="113"/>
    </row>
    <row r="4737" spans="1:11">
      <c r="A4737" s="23"/>
      <c r="B4737" s="25"/>
      <c r="C4737" s="25"/>
      <c r="D4737" s="25"/>
      <c r="E4737" s="25"/>
      <c r="F4737" s="25"/>
      <c r="G4737" s="108"/>
      <c r="H4737" s="113"/>
      <c r="I4737" s="113"/>
      <c r="J4737" s="113"/>
      <c r="K4737" s="113"/>
    </row>
    <row r="4738" spans="1:11">
      <c r="A4738" s="23"/>
      <c r="B4738" s="25"/>
      <c r="C4738" s="25"/>
      <c r="D4738" s="25"/>
      <c r="E4738" s="25"/>
      <c r="F4738" s="25"/>
      <c r="G4738" s="108"/>
      <c r="H4738" s="113"/>
      <c r="I4738" s="113"/>
      <c r="J4738" s="113"/>
      <c r="K4738" s="113"/>
    </row>
    <row r="4739" spans="1:11">
      <c r="A4739" s="23"/>
      <c r="B4739" s="25"/>
      <c r="C4739" s="25"/>
      <c r="D4739" s="25"/>
      <c r="E4739" s="25"/>
      <c r="F4739" s="25"/>
      <c r="G4739" s="108"/>
      <c r="H4739" s="113"/>
      <c r="I4739" s="113"/>
      <c r="J4739" s="113"/>
      <c r="K4739" s="113"/>
    </row>
    <row r="4740" spans="1:11">
      <c r="A4740" s="23"/>
      <c r="B4740" s="25"/>
      <c r="C4740" s="25"/>
      <c r="D4740" s="25"/>
      <c r="E4740" s="25"/>
      <c r="F4740" s="25"/>
      <c r="G4740" s="108"/>
      <c r="H4740" s="113"/>
      <c r="I4740" s="113"/>
      <c r="J4740" s="113"/>
      <c r="K4740" s="113"/>
    </row>
    <row r="4741" spans="1:11">
      <c r="A4741" s="23"/>
      <c r="B4741" s="25"/>
      <c r="C4741" s="25"/>
      <c r="D4741" s="25"/>
      <c r="E4741" s="25"/>
      <c r="F4741" s="25"/>
      <c r="G4741" s="108"/>
      <c r="H4741" s="113"/>
      <c r="I4741" s="113"/>
      <c r="J4741" s="113"/>
      <c r="K4741" s="113"/>
    </row>
    <row r="4742" spans="1:11">
      <c r="A4742" s="23"/>
      <c r="B4742" s="25"/>
      <c r="C4742" s="25"/>
      <c r="D4742" s="25"/>
      <c r="E4742" s="25"/>
      <c r="F4742" s="25"/>
      <c r="G4742" s="108"/>
      <c r="H4742" s="113"/>
      <c r="I4742" s="113"/>
      <c r="J4742" s="113"/>
      <c r="K4742" s="113"/>
    </row>
    <row r="4743" spans="1:11">
      <c r="A4743" s="23"/>
      <c r="B4743" s="25"/>
      <c r="C4743" s="25"/>
      <c r="D4743" s="25"/>
      <c r="E4743" s="25"/>
      <c r="F4743" s="25"/>
      <c r="G4743" s="108"/>
      <c r="H4743" s="113"/>
      <c r="I4743" s="113"/>
      <c r="J4743" s="113"/>
      <c r="K4743" s="113"/>
    </row>
    <row r="4744" spans="1:11">
      <c r="A4744" s="23"/>
      <c r="B4744" s="25"/>
      <c r="C4744" s="25"/>
      <c r="D4744" s="25"/>
      <c r="E4744" s="25"/>
      <c r="F4744" s="25"/>
      <c r="G4744" s="108"/>
      <c r="H4744" s="113"/>
      <c r="I4744" s="113"/>
      <c r="J4744" s="113"/>
      <c r="K4744" s="113"/>
    </row>
    <row r="4745" spans="1:11">
      <c r="A4745" s="23"/>
      <c r="B4745" s="25"/>
      <c r="C4745" s="25"/>
      <c r="D4745" s="25"/>
      <c r="E4745" s="25"/>
      <c r="F4745" s="25"/>
      <c r="G4745" s="108"/>
      <c r="H4745" s="113"/>
      <c r="I4745" s="113"/>
      <c r="J4745" s="113"/>
      <c r="K4745" s="113"/>
    </row>
    <row r="4746" spans="1:11">
      <c r="A4746" s="23"/>
      <c r="B4746" s="25"/>
      <c r="C4746" s="25"/>
      <c r="D4746" s="25"/>
      <c r="E4746" s="25"/>
      <c r="F4746" s="25"/>
      <c r="G4746" s="108"/>
      <c r="H4746" s="113"/>
      <c r="I4746" s="113"/>
      <c r="J4746" s="113"/>
      <c r="K4746" s="113"/>
    </row>
    <row r="4747" spans="1:11">
      <c r="A4747" s="23"/>
      <c r="B4747" s="25"/>
      <c r="C4747" s="25"/>
      <c r="D4747" s="25"/>
      <c r="E4747" s="25"/>
      <c r="F4747" s="25"/>
      <c r="G4747" s="108"/>
      <c r="H4747" s="113"/>
      <c r="I4747" s="113"/>
      <c r="J4747" s="113"/>
      <c r="K4747" s="113"/>
    </row>
    <row r="4748" spans="1:11">
      <c r="A4748" s="23"/>
      <c r="B4748" s="25"/>
      <c r="C4748" s="25"/>
      <c r="D4748" s="25"/>
      <c r="E4748" s="25"/>
      <c r="F4748" s="25"/>
      <c r="G4748" s="108"/>
      <c r="H4748" s="113"/>
      <c r="I4748" s="113"/>
      <c r="J4748" s="113"/>
      <c r="K4748" s="113"/>
    </row>
    <row r="4749" spans="1:11">
      <c r="A4749" s="23"/>
      <c r="B4749" s="25"/>
      <c r="C4749" s="25"/>
      <c r="D4749" s="25"/>
      <c r="E4749" s="25"/>
      <c r="F4749" s="25"/>
      <c r="G4749" s="108"/>
      <c r="H4749" s="113"/>
      <c r="I4749" s="113"/>
      <c r="J4749" s="113"/>
      <c r="K4749" s="113"/>
    </row>
    <row r="4750" spans="1:11">
      <c r="A4750" s="23"/>
      <c r="B4750" s="25"/>
      <c r="C4750" s="25"/>
      <c r="D4750" s="25"/>
      <c r="E4750" s="25"/>
      <c r="F4750" s="25"/>
      <c r="G4750" s="108"/>
      <c r="H4750" s="113"/>
      <c r="I4750" s="113"/>
      <c r="J4750" s="113"/>
      <c r="K4750" s="113"/>
    </row>
    <row r="4751" spans="1:11">
      <c r="A4751" s="23"/>
      <c r="B4751" s="25"/>
      <c r="C4751" s="25"/>
      <c r="D4751" s="25"/>
      <c r="E4751" s="25"/>
      <c r="F4751" s="25"/>
      <c r="G4751" s="108"/>
      <c r="H4751" s="113"/>
      <c r="I4751" s="113"/>
      <c r="J4751" s="113"/>
      <c r="K4751" s="113"/>
    </row>
    <row r="4752" spans="1:11">
      <c r="A4752" s="23"/>
      <c r="B4752" s="25"/>
      <c r="C4752" s="25"/>
      <c r="D4752" s="25"/>
      <c r="E4752" s="25"/>
      <c r="F4752" s="25"/>
      <c r="G4752" s="108"/>
      <c r="H4752" s="113"/>
      <c r="I4752" s="113"/>
      <c r="J4752" s="113"/>
      <c r="K4752" s="113"/>
    </row>
    <row r="4753" spans="1:11">
      <c r="A4753" s="23"/>
      <c r="B4753" s="25"/>
      <c r="C4753" s="25"/>
      <c r="D4753" s="25"/>
      <c r="E4753" s="25"/>
      <c r="F4753" s="25"/>
      <c r="G4753" s="108"/>
      <c r="H4753" s="113"/>
      <c r="I4753" s="113"/>
      <c r="J4753" s="113"/>
      <c r="K4753" s="113"/>
    </row>
    <row r="4754" spans="1:11">
      <c r="A4754" s="23"/>
      <c r="B4754" s="25"/>
      <c r="C4754" s="25"/>
      <c r="D4754" s="25"/>
      <c r="E4754" s="25"/>
      <c r="F4754" s="25"/>
      <c r="G4754" s="108"/>
      <c r="H4754" s="113"/>
      <c r="I4754" s="113"/>
      <c r="J4754" s="113"/>
      <c r="K4754" s="113"/>
    </row>
    <row r="4755" spans="1:11">
      <c r="A4755" s="23"/>
      <c r="B4755" s="25"/>
      <c r="C4755" s="25"/>
      <c r="D4755" s="25"/>
      <c r="E4755" s="25"/>
      <c r="F4755" s="25"/>
      <c r="G4755" s="108"/>
      <c r="H4755" s="113"/>
      <c r="I4755" s="113"/>
      <c r="J4755" s="113"/>
      <c r="K4755" s="113"/>
    </row>
    <row r="4756" spans="1:11">
      <c r="A4756" s="23"/>
      <c r="B4756" s="25"/>
      <c r="C4756" s="25"/>
      <c r="D4756" s="25"/>
      <c r="E4756" s="25"/>
      <c r="F4756" s="25"/>
      <c r="G4756" s="108"/>
      <c r="H4756" s="113"/>
      <c r="I4756" s="113"/>
      <c r="J4756" s="113"/>
      <c r="K4756" s="113"/>
    </row>
    <row r="4757" spans="1:11">
      <c r="A4757" s="23"/>
      <c r="B4757" s="25"/>
      <c r="C4757" s="25"/>
      <c r="D4757" s="25"/>
      <c r="E4757" s="25"/>
      <c r="F4757" s="25"/>
      <c r="G4757" s="108"/>
      <c r="H4757" s="113"/>
      <c r="I4757" s="113"/>
      <c r="J4757" s="113"/>
      <c r="K4757" s="113"/>
    </row>
    <row r="4758" spans="1:11">
      <c r="A4758" s="23"/>
      <c r="B4758" s="25"/>
      <c r="C4758" s="25"/>
      <c r="D4758" s="25"/>
      <c r="E4758" s="25"/>
      <c r="F4758" s="25"/>
      <c r="G4758" s="108"/>
      <c r="H4758" s="113"/>
      <c r="I4758" s="113"/>
      <c r="J4758" s="113"/>
      <c r="K4758" s="113"/>
    </row>
    <row r="4759" spans="1:11">
      <c r="A4759" s="23"/>
      <c r="B4759" s="25"/>
      <c r="C4759" s="25"/>
      <c r="D4759" s="25"/>
      <c r="E4759" s="25"/>
      <c r="F4759" s="25"/>
      <c r="G4759" s="108"/>
      <c r="H4759" s="113"/>
      <c r="I4759" s="113"/>
      <c r="J4759" s="113"/>
      <c r="K4759" s="113"/>
    </row>
    <row r="4760" spans="1:11">
      <c r="A4760" s="23"/>
      <c r="B4760" s="25"/>
      <c r="C4760" s="25"/>
      <c r="D4760" s="25"/>
      <c r="E4760" s="25"/>
      <c r="F4760" s="25"/>
      <c r="G4760" s="108"/>
      <c r="H4760" s="113"/>
      <c r="I4760" s="113"/>
      <c r="J4760" s="113"/>
      <c r="K4760" s="113"/>
    </row>
    <row r="4761" spans="1:11">
      <c r="A4761" s="23"/>
      <c r="B4761" s="25"/>
      <c r="C4761" s="25"/>
      <c r="D4761" s="25"/>
      <c r="E4761" s="25"/>
      <c r="F4761" s="25"/>
      <c r="G4761" s="108"/>
      <c r="H4761" s="113"/>
      <c r="I4761" s="113"/>
      <c r="J4761" s="113"/>
      <c r="K4761" s="113"/>
    </row>
    <row r="4762" spans="1:11">
      <c r="A4762" s="23"/>
      <c r="B4762" s="25"/>
      <c r="C4762" s="25"/>
      <c r="D4762" s="25"/>
      <c r="E4762" s="25"/>
      <c r="F4762" s="25"/>
      <c r="G4762" s="108"/>
      <c r="H4762" s="113"/>
      <c r="I4762" s="113"/>
      <c r="J4762" s="113"/>
      <c r="K4762" s="113"/>
    </row>
    <row r="4763" spans="1:11">
      <c r="A4763" s="23"/>
      <c r="B4763" s="25"/>
      <c r="C4763" s="25"/>
      <c r="D4763" s="25"/>
      <c r="E4763" s="25"/>
      <c r="F4763" s="25"/>
      <c r="G4763" s="108"/>
      <c r="H4763" s="113"/>
      <c r="I4763" s="113"/>
      <c r="J4763" s="113"/>
      <c r="K4763" s="113"/>
    </row>
    <row r="4764" spans="1:11">
      <c r="A4764" s="23"/>
      <c r="B4764" s="25"/>
      <c r="C4764" s="25"/>
      <c r="D4764" s="25"/>
      <c r="E4764" s="25"/>
      <c r="F4764" s="25"/>
      <c r="G4764" s="108"/>
      <c r="H4764" s="113"/>
      <c r="I4764" s="113"/>
      <c r="J4764" s="113"/>
      <c r="K4764" s="113"/>
    </row>
    <row r="4765" spans="1:11">
      <c r="A4765" s="23"/>
      <c r="B4765" s="25"/>
      <c r="C4765" s="25"/>
      <c r="D4765" s="25"/>
      <c r="E4765" s="25"/>
      <c r="F4765" s="25"/>
      <c r="G4765" s="108"/>
      <c r="H4765" s="113"/>
      <c r="I4765" s="113"/>
      <c r="J4765" s="113"/>
      <c r="K4765" s="113"/>
    </row>
    <row r="4766" spans="1:11">
      <c r="A4766" s="23"/>
      <c r="B4766" s="25"/>
      <c r="C4766" s="25"/>
      <c r="D4766" s="25"/>
      <c r="E4766" s="25"/>
      <c r="F4766" s="25"/>
      <c r="G4766" s="108"/>
      <c r="H4766" s="113"/>
      <c r="I4766" s="113"/>
      <c r="J4766" s="113"/>
      <c r="K4766" s="113"/>
    </row>
    <row r="4767" spans="1:11">
      <c r="A4767" s="23"/>
      <c r="B4767" s="25"/>
      <c r="C4767" s="25"/>
      <c r="D4767" s="25"/>
      <c r="E4767" s="25"/>
      <c r="F4767" s="25"/>
      <c r="G4767" s="108"/>
      <c r="H4767" s="113"/>
      <c r="I4767" s="113"/>
      <c r="J4767" s="113"/>
      <c r="K4767" s="113"/>
    </row>
    <row r="4768" spans="1:11">
      <c r="A4768" s="23"/>
      <c r="B4768" s="25"/>
      <c r="C4768" s="25"/>
      <c r="D4768" s="25"/>
      <c r="E4768" s="25"/>
      <c r="F4768" s="25"/>
      <c r="G4768" s="108"/>
      <c r="H4768" s="113"/>
      <c r="I4768" s="113"/>
      <c r="J4768" s="113"/>
      <c r="K4768" s="113"/>
    </row>
    <row r="4769" spans="1:11">
      <c r="A4769" s="23"/>
      <c r="B4769" s="25"/>
      <c r="C4769" s="25"/>
      <c r="D4769" s="25"/>
      <c r="E4769" s="25"/>
      <c r="F4769" s="25"/>
      <c r="G4769" s="108"/>
      <c r="H4769" s="113"/>
      <c r="I4769" s="113"/>
      <c r="J4769" s="113"/>
      <c r="K4769" s="113"/>
    </row>
    <row r="4770" spans="1:11">
      <c r="A4770" s="23"/>
      <c r="B4770" s="25"/>
      <c r="C4770" s="25"/>
      <c r="D4770" s="25"/>
      <c r="E4770" s="25"/>
      <c r="F4770" s="25"/>
      <c r="G4770" s="108"/>
      <c r="H4770" s="113"/>
      <c r="I4770" s="113"/>
      <c r="J4770" s="113"/>
      <c r="K4770" s="113"/>
    </row>
    <row r="4771" spans="1:11">
      <c r="A4771" s="23"/>
      <c r="B4771" s="25"/>
      <c r="C4771" s="25"/>
      <c r="D4771" s="25"/>
      <c r="E4771" s="25"/>
      <c r="F4771" s="25"/>
      <c r="G4771" s="108"/>
      <c r="H4771" s="113"/>
      <c r="I4771" s="113"/>
      <c r="J4771" s="113"/>
      <c r="K4771" s="113"/>
    </row>
    <row r="4772" spans="1:11">
      <c r="A4772" s="23"/>
      <c r="B4772" s="25"/>
      <c r="C4772" s="25"/>
      <c r="D4772" s="25"/>
      <c r="E4772" s="25"/>
      <c r="F4772" s="25"/>
      <c r="G4772" s="108"/>
      <c r="H4772" s="113"/>
      <c r="I4772" s="113"/>
      <c r="J4772" s="113"/>
      <c r="K4772" s="113"/>
    </row>
    <row r="4773" spans="1:11">
      <c r="A4773" s="23"/>
      <c r="B4773" s="25"/>
      <c r="C4773" s="25"/>
      <c r="D4773" s="25"/>
      <c r="E4773" s="25"/>
      <c r="F4773" s="25"/>
      <c r="G4773" s="108"/>
      <c r="H4773" s="113"/>
      <c r="I4773" s="113"/>
      <c r="J4773" s="113"/>
      <c r="K4773" s="113"/>
    </row>
    <row r="4774" spans="1:11">
      <c r="A4774" s="23"/>
      <c r="B4774" s="25"/>
      <c r="C4774" s="25"/>
      <c r="D4774" s="25"/>
      <c r="E4774" s="25"/>
      <c r="F4774" s="25"/>
      <c r="G4774" s="108"/>
      <c r="H4774" s="113"/>
      <c r="I4774" s="113"/>
      <c r="J4774" s="113"/>
      <c r="K4774" s="113"/>
    </row>
    <row r="4775" spans="1:11">
      <c r="A4775" s="23"/>
      <c r="B4775" s="25"/>
      <c r="C4775" s="25"/>
      <c r="D4775" s="25"/>
      <c r="E4775" s="25"/>
      <c r="F4775" s="25"/>
      <c r="G4775" s="108"/>
      <c r="H4775" s="113"/>
      <c r="I4775" s="113"/>
      <c r="J4775" s="113"/>
      <c r="K4775" s="113"/>
    </row>
    <row r="4776" spans="1:11">
      <c r="A4776" s="23"/>
      <c r="B4776" s="25"/>
      <c r="C4776" s="25"/>
      <c r="D4776" s="25"/>
      <c r="E4776" s="25"/>
      <c r="F4776" s="25"/>
      <c r="G4776" s="108"/>
      <c r="H4776" s="113"/>
      <c r="I4776" s="113"/>
      <c r="J4776" s="113"/>
      <c r="K4776" s="113"/>
    </row>
    <row r="4777" spans="1:11">
      <c r="A4777" s="23"/>
      <c r="B4777" s="25"/>
      <c r="C4777" s="25"/>
      <c r="D4777" s="25"/>
      <c r="E4777" s="25"/>
      <c r="F4777" s="25"/>
      <c r="G4777" s="108"/>
      <c r="H4777" s="113"/>
      <c r="I4777" s="113"/>
      <c r="J4777" s="113"/>
      <c r="K4777" s="113"/>
    </row>
    <row r="4778" spans="1:11">
      <c r="A4778" s="23"/>
      <c r="B4778" s="25"/>
      <c r="C4778" s="25"/>
      <c r="D4778" s="25"/>
      <c r="E4778" s="25"/>
      <c r="F4778" s="25"/>
      <c r="G4778" s="108"/>
      <c r="H4778" s="113"/>
      <c r="I4778" s="113"/>
      <c r="J4778" s="113"/>
      <c r="K4778" s="113"/>
    </row>
    <row r="4779" spans="1:11">
      <c r="A4779" s="23"/>
      <c r="B4779" s="25"/>
      <c r="C4779" s="25"/>
      <c r="D4779" s="25"/>
      <c r="E4779" s="25"/>
      <c r="F4779" s="25"/>
      <c r="G4779" s="108"/>
      <c r="H4779" s="113"/>
      <c r="I4779" s="113"/>
      <c r="J4779" s="113"/>
      <c r="K4779" s="113"/>
    </row>
    <row r="4780" spans="1:11">
      <c r="A4780" s="23"/>
      <c r="B4780" s="25"/>
      <c r="C4780" s="25"/>
      <c r="D4780" s="25"/>
      <c r="E4780" s="25"/>
      <c r="F4780" s="25"/>
      <c r="G4780" s="108"/>
      <c r="H4780" s="113"/>
      <c r="I4780" s="113"/>
      <c r="J4780" s="113"/>
      <c r="K4780" s="113"/>
    </row>
    <row r="4781" spans="1:11">
      <c r="A4781" s="23"/>
      <c r="B4781" s="25"/>
      <c r="C4781" s="25"/>
      <c r="D4781" s="25"/>
      <c r="E4781" s="25"/>
      <c r="F4781" s="25"/>
      <c r="G4781" s="108"/>
      <c r="H4781" s="113"/>
      <c r="I4781" s="113"/>
      <c r="J4781" s="113"/>
      <c r="K4781" s="113"/>
    </row>
    <row r="4782" spans="1:11">
      <c r="A4782" s="23"/>
      <c r="B4782" s="25"/>
      <c r="C4782" s="25"/>
      <c r="D4782" s="25"/>
      <c r="E4782" s="25"/>
      <c r="F4782" s="25"/>
      <c r="G4782" s="108"/>
      <c r="H4782" s="113"/>
      <c r="I4782" s="113"/>
      <c r="J4782" s="113"/>
      <c r="K4782" s="113"/>
    </row>
    <row r="4783" spans="1:11">
      <c r="A4783" s="23"/>
      <c r="B4783" s="25"/>
      <c r="C4783" s="25"/>
      <c r="D4783" s="25"/>
      <c r="E4783" s="25"/>
      <c r="F4783" s="25"/>
      <c r="G4783" s="108"/>
      <c r="H4783" s="113"/>
      <c r="I4783" s="113"/>
      <c r="J4783" s="113"/>
      <c r="K4783" s="113"/>
    </row>
    <row r="4784" spans="1:11">
      <c r="A4784" s="23"/>
      <c r="B4784" s="25"/>
      <c r="C4784" s="25"/>
      <c r="D4784" s="25"/>
      <c r="E4784" s="25"/>
      <c r="F4784" s="25"/>
      <c r="G4784" s="108"/>
      <c r="H4784" s="113"/>
      <c r="I4784" s="113"/>
      <c r="J4784" s="113"/>
      <c r="K4784" s="113"/>
    </row>
    <row r="4785" spans="1:11">
      <c r="A4785" s="23"/>
      <c r="B4785" s="25"/>
      <c r="C4785" s="25"/>
      <c r="D4785" s="25"/>
      <c r="E4785" s="25"/>
      <c r="F4785" s="25"/>
      <c r="G4785" s="108"/>
      <c r="H4785" s="113"/>
      <c r="I4785" s="113"/>
      <c r="J4785" s="113"/>
      <c r="K4785" s="113"/>
    </row>
    <row r="4786" spans="1:11">
      <c r="A4786" s="23"/>
      <c r="B4786" s="25"/>
      <c r="C4786" s="25"/>
      <c r="D4786" s="25"/>
      <c r="E4786" s="25"/>
      <c r="F4786" s="25"/>
      <c r="G4786" s="108"/>
      <c r="H4786" s="113"/>
      <c r="I4786" s="113"/>
      <c r="J4786" s="113"/>
      <c r="K4786" s="113"/>
    </row>
    <row r="4787" spans="1:11">
      <c r="A4787" s="23"/>
      <c r="B4787" s="25"/>
      <c r="C4787" s="25"/>
      <c r="D4787" s="25"/>
      <c r="E4787" s="25"/>
      <c r="F4787" s="25"/>
      <c r="G4787" s="108"/>
      <c r="H4787" s="113"/>
      <c r="I4787" s="113"/>
      <c r="J4787" s="113"/>
      <c r="K4787" s="113"/>
    </row>
    <row r="4788" spans="1:11">
      <c r="A4788" s="23"/>
      <c r="B4788" s="25"/>
      <c r="C4788" s="25"/>
      <c r="D4788" s="25"/>
      <c r="E4788" s="25"/>
      <c r="F4788" s="25"/>
      <c r="G4788" s="108"/>
      <c r="H4788" s="113"/>
      <c r="I4788" s="113"/>
      <c r="J4788" s="113"/>
      <c r="K4788" s="113"/>
    </row>
    <row r="4789" spans="1:11">
      <c r="A4789" s="23"/>
      <c r="B4789" s="25"/>
      <c r="C4789" s="25"/>
      <c r="D4789" s="25"/>
      <c r="E4789" s="25"/>
      <c r="F4789" s="25"/>
      <c r="G4789" s="108"/>
      <c r="H4789" s="113"/>
      <c r="I4789" s="113"/>
      <c r="J4789" s="113"/>
      <c r="K4789" s="113"/>
    </row>
    <row r="4790" spans="1:11">
      <c r="A4790" s="23"/>
      <c r="B4790" s="25"/>
      <c r="C4790" s="25"/>
      <c r="D4790" s="25"/>
      <c r="E4790" s="25"/>
      <c r="F4790" s="25"/>
      <c r="G4790" s="108"/>
      <c r="H4790" s="113"/>
      <c r="I4790" s="113"/>
      <c r="J4790" s="113"/>
      <c r="K4790" s="113"/>
    </row>
    <row r="4791" spans="1:11">
      <c r="A4791" s="23"/>
      <c r="B4791" s="25"/>
      <c r="C4791" s="25"/>
      <c r="D4791" s="25"/>
      <c r="E4791" s="25"/>
      <c r="F4791" s="25"/>
      <c r="G4791" s="108"/>
      <c r="H4791" s="113"/>
      <c r="I4791" s="113"/>
      <c r="J4791" s="113"/>
      <c r="K4791" s="113"/>
    </row>
    <row r="4792" spans="1:11">
      <c r="A4792" s="23"/>
      <c r="B4792" s="25"/>
      <c r="C4792" s="25"/>
      <c r="D4792" s="25"/>
      <c r="E4792" s="25"/>
      <c r="F4792" s="25"/>
      <c r="G4792" s="108"/>
      <c r="H4792" s="113"/>
      <c r="I4792" s="113"/>
      <c r="J4792" s="113"/>
      <c r="K4792" s="113"/>
    </row>
    <row r="4793" spans="1:11">
      <c r="A4793" s="23"/>
      <c r="B4793" s="25"/>
      <c r="C4793" s="25"/>
      <c r="D4793" s="25"/>
      <c r="E4793" s="25"/>
      <c r="F4793" s="25"/>
      <c r="G4793" s="108"/>
      <c r="H4793" s="113"/>
      <c r="I4793" s="113"/>
      <c r="J4793" s="113"/>
      <c r="K4793" s="113"/>
    </row>
    <row r="4794" spans="1:11">
      <c r="A4794" s="23"/>
      <c r="B4794" s="25"/>
      <c r="C4794" s="25"/>
      <c r="D4794" s="25"/>
      <c r="E4794" s="25"/>
      <c r="F4794" s="25"/>
      <c r="G4794" s="108"/>
      <c r="H4794" s="113"/>
      <c r="I4794" s="113"/>
      <c r="J4794" s="113"/>
      <c r="K4794" s="113"/>
    </row>
    <row r="4795" spans="1:11">
      <c r="A4795" s="23"/>
      <c r="B4795" s="25"/>
      <c r="C4795" s="25"/>
      <c r="D4795" s="25"/>
      <c r="E4795" s="25"/>
      <c r="F4795" s="25"/>
      <c r="G4795" s="108"/>
      <c r="H4795" s="113"/>
      <c r="I4795" s="113"/>
      <c r="J4795" s="113"/>
      <c r="K4795" s="113"/>
    </row>
    <row r="4796" spans="1:11">
      <c r="A4796" s="23"/>
      <c r="B4796" s="25"/>
      <c r="C4796" s="25"/>
      <c r="D4796" s="25"/>
      <c r="E4796" s="25"/>
      <c r="F4796" s="25"/>
      <c r="G4796" s="108"/>
      <c r="H4796" s="113"/>
      <c r="I4796" s="113"/>
      <c r="J4796" s="113"/>
      <c r="K4796" s="113"/>
    </row>
    <row r="4797" spans="1:11">
      <c r="A4797" s="23"/>
      <c r="B4797" s="25"/>
      <c r="C4797" s="25"/>
      <c r="D4797" s="25"/>
      <c r="E4797" s="25"/>
      <c r="F4797" s="25"/>
      <c r="G4797" s="108"/>
      <c r="H4797" s="113"/>
      <c r="I4797" s="113"/>
      <c r="J4797" s="113"/>
      <c r="K4797" s="113"/>
    </row>
    <row r="4798" spans="1:11">
      <c r="A4798" s="23"/>
      <c r="B4798" s="25"/>
      <c r="C4798" s="25"/>
      <c r="D4798" s="25"/>
      <c r="E4798" s="25"/>
      <c r="F4798" s="25"/>
      <c r="G4798" s="108"/>
      <c r="H4798" s="113"/>
      <c r="I4798" s="113"/>
      <c r="J4798" s="113"/>
      <c r="K4798" s="113"/>
    </row>
    <row r="4799" spans="1:11">
      <c r="A4799" s="23"/>
      <c r="B4799" s="25"/>
      <c r="C4799" s="25"/>
      <c r="D4799" s="25"/>
      <c r="E4799" s="25"/>
      <c r="F4799" s="25"/>
      <c r="G4799" s="108"/>
      <c r="H4799" s="113"/>
      <c r="I4799" s="113"/>
      <c r="J4799" s="113"/>
      <c r="K4799" s="113"/>
    </row>
    <row r="4800" spans="1:11">
      <c r="A4800" s="23"/>
      <c r="B4800" s="25"/>
      <c r="C4800" s="25"/>
      <c r="D4800" s="25"/>
      <c r="E4800" s="25"/>
      <c r="F4800" s="25"/>
      <c r="G4800" s="108"/>
      <c r="H4800" s="113"/>
      <c r="I4800" s="113"/>
      <c r="J4800" s="113"/>
      <c r="K4800" s="113"/>
    </row>
    <row r="4801" spans="1:11">
      <c r="A4801" s="23"/>
      <c r="B4801" s="25"/>
      <c r="C4801" s="25"/>
      <c r="D4801" s="25"/>
      <c r="E4801" s="25"/>
      <c r="F4801" s="25"/>
      <c r="G4801" s="108"/>
      <c r="H4801" s="113"/>
      <c r="I4801" s="113"/>
      <c r="J4801" s="113"/>
      <c r="K4801" s="113"/>
    </row>
    <row r="4802" spans="1:11">
      <c r="A4802" s="23"/>
      <c r="B4802" s="25"/>
      <c r="C4802" s="25"/>
      <c r="D4802" s="25"/>
      <c r="E4802" s="25"/>
      <c r="F4802" s="25"/>
      <c r="G4802" s="108"/>
      <c r="H4802" s="113"/>
      <c r="I4802" s="113"/>
      <c r="J4802" s="113"/>
      <c r="K4802" s="113"/>
    </row>
    <row r="4803" spans="1:11">
      <c r="A4803" s="23"/>
      <c r="B4803" s="25"/>
      <c r="C4803" s="25"/>
      <c r="D4803" s="25"/>
      <c r="E4803" s="25"/>
      <c r="F4803" s="25"/>
      <c r="G4803" s="108"/>
      <c r="H4803" s="113"/>
      <c r="I4803" s="113"/>
      <c r="J4803" s="113"/>
      <c r="K4803" s="113"/>
    </row>
    <row r="4804" spans="1:11">
      <c r="A4804" s="23"/>
      <c r="B4804" s="25"/>
      <c r="C4804" s="25"/>
      <c r="D4804" s="25"/>
      <c r="E4804" s="25"/>
      <c r="F4804" s="25"/>
      <c r="G4804" s="108"/>
      <c r="H4804" s="113"/>
      <c r="I4804" s="113"/>
      <c r="J4804" s="113"/>
      <c r="K4804" s="113"/>
    </row>
    <row r="4805" spans="1:11">
      <c r="A4805" s="23"/>
      <c r="B4805" s="25"/>
      <c r="C4805" s="25"/>
      <c r="D4805" s="25"/>
      <c r="E4805" s="25"/>
      <c r="F4805" s="25"/>
      <c r="G4805" s="108"/>
      <c r="H4805" s="113"/>
      <c r="I4805" s="113"/>
      <c r="J4805" s="113"/>
      <c r="K4805" s="113"/>
    </row>
    <row r="4806" spans="1:11">
      <c r="A4806" s="23"/>
      <c r="B4806" s="25"/>
      <c r="C4806" s="25"/>
      <c r="D4806" s="25"/>
      <c r="E4806" s="25"/>
      <c r="F4806" s="25"/>
      <c r="G4806" s="108"/>
      <c r="H4806" s="113"/>
      <c r="I4806" s="113"/>
      <c r="J4806" s="113"/>
      <c r="K4806" s="113"/>
    </row>
    <row r="4807" spans="1:11">
      <c r="A4807" s="23"/>
      <c r="B4807" s="25"/>
      <c r="C4807" s="25"/>
      <c r="D4807" s="25"/>
      <c r="E4807" s="25"/>
      <c r="F4807" s="25"/>
      <c r="G4807" s="108"/>
      <c r="H4807" s="113"/>
      <c r="I4807" s="113"/>
      <c r="J4807" s="113"/>
      <c r="K4807" s="113"/>
    </row>
    <row r="4808" spans="1:11">
      <c r="A4808" s="23"/>
      <c r="B4808" s="25"/>
      <c r="C4808" s="25"/>
      <c r="D4808" s="25"/>
      <c r="E4808" s="25"/>
      <c r="F4808" s="25"/>
      <c r="G4808" s="108"/>
      <c r="H4808" s="113"/>
      <c r="I4808" s="113"/>
      <c r="J4808" s="113"/>
      <c r="K4808" s="113"/>
    </row>
    <row r="4809" spans="1:11">
      <c r="A4809" s="23"/>
      <c r="B4809" s="25"/>
      <c r="C4809" s="25"/>
      <c r="D4809" s="25"/>
      <c r="E4809" s="25"/>
      <c r="F4809" s="25"/>
      <c r="G4809" s="108"/>
      <c r="H4809" s="113"/>
      <c r="I4809" s="113"/>
      <c r="J4809" s="113"/>
      <c r="K4809" s="113"/>
    </row>
    <row r="4810" spans="1:11">
      <c r="A4810" s="23"/>
      <c r="B4810" s="25"/>
      <c r="C4810" s="25"/>
      <c r="D4810" s="25"/>
      <c r="E4810" s="25"/>
      <c r="F4810" s="25"/>
      <c r="G4810" s="108"/>
      <c r="H4810" s="113"/>
      <c r="I4810" s="113"/>
      <c r="J4810" s="113"/>
      <c r="K4810" s="113"/>
    </row>
    <row r="4811" spans="1:11">
      <c r="A4811" s="23"/>
      <c r="B4811" s="25"/>
      <c r="C4811" s="25"/>
      <c r="D4811" s="25"/>
      <c r="E4811" s="25"/>
      <c r="F4811" s="25"/>
      <c r="G4811" s="108"/>
      <c r="H4811" s="113"/>
      <c r="I4811" s="113"/>
      <c r="J4811" s="113"/>
      <c r="K4811" s="113"/>
    </row>
    <row r="4812" spans="1:11">
      <c r="A4812" s="23"/>
      <c r="B4812" s="25"/>
      <c r="C4812" s="25"/>
      <c r="D4812" s="25"/>
      <c r="E4812" s="25"/>
      <c r="F4812" s="25"/>
      <c r="G4812" s="108"/>
      <c r="H4812" s="113"/>
      <c r="I4812" s="113"/>
      <c r="J4812" s="113"/>
      <c r="K4812" s="113"/>
    </row>
    <row r="4813" spans="1:11">
      <c r="A4813" s="23"/>
      <c r="B4813" s="25"/>
      <c r="C4813" s="25"/>
      <c r="D4813" s="25"/>
      <c r="E4813" s="25"/>
      <c r="F4813" s="25"/>
      <c r="G4813" s="108"/>
      <c r="H4813" s="113"/>
      <c r="I4813" s="113"/>
      <c r="J4813" s="113"/>
      <c r="K4813" s="113"/>
    </row>
    <row r="4814" spans="1:11">
      <c r="A4814" s="23"/>
      <c r="B4814" s="25"/>
      <c r="C4814" s="25"/>
      <c r="D4814" s="25"/>
      <c r="E4814" s="25"/>
      <c r="F4814" s="25"/>
      <c r="G4814" s="108"/>
      <c r="H4814" s="113"/>
      <c r="I4814" s="113"/>
      <c r="J4814" s="113"/>
      <c r="K4814" s="113"/>
    </row>
    <row r="4815" spans="1:11">
      <c r="A4815" s="23"/>
      <c r="B4815" s="25"/>
      <c r="C4815" s="25"/>
      <c r="D4815" s="25"/>
      <c r="E4815" s="25"/>
      <c r="F4815" s="25"/>
      <c r="G4815" s="108"/>
      <c r="H4815" s="113"/>
      <c r="I4815" s="113"/>
      <c r="J4815" s="113"/>
      <c r="K4815" s="113"/>
    </row>
    <row r="4816" spans="1:11">
      <c r="A4816" s="23"/>
      <c r="B4816" s="25"/>
      <c r="C4816" s="25"/>
      <c r="D4816" s="25"/>
      <c r="E4816" s="25"/>
      <c r="F4816" s="25"/>
      <c r="G4816" s="108"/>
      <c r="H4816" s="113"/>
      <c r="I4816" s="113"/>
      <c r="J4816" s="113"/>
      <c r="K4816" s="113"/>
    </row>
    <row r="4817" spans="1:11">
      <c r="A4817" s="23"/>
      <c r="B4817" s="25"/>
      <c r="C4817" s="25"/>
      <c r="D4817" s="25"/>
      <c r="E4817" s="25"/>
      <c r="F4817" s="25"/>
      <c r="G4817" s="108"/>
      <c r="H4817" s="113"/>
      <c r="I4817" s="113"/>
      <c r="J4817" s="113"/>
      <c r="K4817" s="113"/>
    </row>
    <row r="4818" spans="1:11">
      <c r="A4818" s="23"/>
      <c r="B4818" s="25"/>
      <c r="C4818" s="25"/>
      <c r="D4818" s="25"/>
      <c r="E4818" s="25"/>
      <c r="F4818" s="25"/>
      <c r="G4818" s="108"/>
      <c r="H4818" s="113"/>
      <c r="I4818" s="113"/>
      <c r="J4818" s="113"/>
      <c r="K4818" s="113"/>
    </row>
    <row r="4819" spans="1:11">
      <c r="A4819" s="23"/>
      <c r="B4819" s="25"/>
      <c r="C4819" s="25"/>
      <c r="D4819" s="25"/>
      <c r="E4819" s="25"/>
      <c r="F4819" s="25"/>
      <c r="G4819" s="108"/>
      <c r="H4819" s="113"/>
      <c r="I4819" s="113"/>
      <c r="J4819" s="113"/>
      <c r="K4819" s="113"/>
    </row>
    <row r="4820" spans="1:11">
      <c r="A4820" s="23"/>
      <c r="B4820" s="25"/>
      <c r="C4820" s="25"/>
      <c r="D4820" s="25"/>
      <c r="E4820" s="25"/>
      <c r="F4820" s="25"/>
      <c r="G4820" s="108"/>
      <c r="H4820" s="113"/>
      <c r="I4820" s="113"/>
      <c r="J4820" s="113"/>
      <c r="K4820" s="113"/>
    </row>
    <row r="4821" spans="1:11">
      <c r="A4821" s="23"/>
      <c r="B4821" s="25"/>
      <c r="C4821" s="25"/>
      <c r="D4821" s="25"/>
      <c r="E4821" s="25"/>
      <c r="F4821" s="25"/>
      <c r="G4821" s="108"/>
      <c r="H4821" s="113"/>
      <c r="I4821" s="113"/>
      <c r="J4821" s="113"/>
      <c r="K4821" s="113"/>
    </row>
    <row r="4822" spans="1:11">
      <c r="A4822" s="23"/>
      <c r="B4822" s="25"/>
      <c r="C4822" s="25"/>
      <c r="D4822" s="25"/>
      <c r="E4822" s="25"/>
      <c r="F4822" s="25"/>
      <c r="G4822" s="108"/>
      <c r="H4822" s="113"/>
      <c r="I4822" s="113"/>
      <c r="J4822" s="113"/>
      <c r="K4822" s="113"/>
    </row>
    <row r="4823" spans="1:11">
      <c r="A4823" s="23"/>
      <c r="B4823" s="25"/>
      <c r="C4823" s="25"/>
      <c r="D4823" s="25"/>
      <c r="E4823" s="25"/>
      <c r="F4823" s="25"/>
      <c r="G4823" s="108"/>
      <c r="H4823" s="113"/>
      <c r="I4823" s="113"/>
      <c r="J4823" s="113"/>
      <c r="K4823" s="113"/>
    </row>
    <row r="4824" spans="1:11">
      <c r="A4824" s="23"/>
      <c r="B4824" s="25"/>
      <c r="C4824" s="25"/>
      <c r="D4824" s="25"/>
      <c r="E4824" s="25"/>
      <c r="F4824" s="25"/>
      <c r="G4824" s="108"/>
      <c r="H4824" s="113"/>
      <c r="I4824" s="113"/>
      <c r="J4824" s="113"/>
      <c r="K4824" s="113"/>
    </row>
    <row r="4825" spans="1:11">
      <c r="A4825" s="23"/>
      <c r="B4825" s="25"/>
      <c r="C4825" s="25"/>
      <c r="D4825" s="25"/>
      <c r="E4825" s="25"/>
      <c r="F4825" s="25"/>
      <c r="G4825" s="108"/>
      <c r="H4825" s="113"/>
      <c r="I4825" s="113"/>
      <c r="J4825" s="113"/>
      <c r="K4825" s="113"/>
    </row>
    <row r="4826" spans="1:11">
      <c r="A4826" s="23"/>
      <c r="B4826" s="25"/>
      <c r="C4826" s="25"/>
      <c r="D4826" s="25"/>
      <c r="E4826" s="25"/>
      <c r="F4826" s="25"/>
      <c r="G4826" s="108"/>
      <c r="H4826" s="113"/>
      <c r="I4826" s="113"/>
      <c r="J4826" s="113"/>
      <c r="K4826" s="113"/>
    </row>
    <row r="4827" spans="1:11">
      <c r="A4827" s="23"/>
      <c r="B4827" s="25"/>
      <c r="C4827" s="25"/>
      <c r="D4827" s="25"/>
      <c r="E4827" s="25"/>
      <c r="F4827" s="25"/>
      <c r="G4827" s="108"/>
      <c r="H4827" s="113"/>
      <c r="I4827" s="113"/>
      <c r="J4827" s="113"/>
      <c r="K4827" s="113"/>
    </row>
    <row r="4828" spans="1:11">
      <c r="A4828" s="23"/>
      <c r="B4828" s="25"/>
      <c r="C4828" s="25"/>
      <c r="D4828" s="25"/>
      <c r="E4828" s="25"/>
      <c r="F4828" s="25"/>
      <c r="G4828" s="108"/>
      <c r="H4828" s="113"/>
      <c r="I4828" s="113"/>
      <c r="J4828" s="113"/>
      <c r="K4828" s="113"/>
    </row>
    <row r="4829" spans="1:11">
      <c r="A4829" s="23"/>
      <c r="B4829" s="25"/>
      <c r="C4829" s="25"/>
      <c r="D4829" s="25"/>
      <c r="E4829" s="25"/>
      <c r="F4829" s="25"/>
      <c r="G4829" s="108"/>
      <c r="H4829" s="113"/>
      <c r="I4829" s="113"/>
      <c r="J4829" s="113"/>
      <c r="K4829" s="113"/>
    </row>
    <row r="4830" spans="1:11">
      <c r="A4830" s="23"/>
      <c r="B4830" s="25"/>
      <c r="C4830" s="25"/>
      <c r="D4830" s="25"/>
      <c r="E4830" s="25"/>
      <c r="F4830" s="25"/>
      <c r="G4830" s="108"/>
      <c r="H4830" s="113"/>
      <c r="I4830" s="113"/>
      <c r="J4830" s="113"/>
      <c r="K4830" s="113"/>
    </row>
    <row r="4831" spans="1:11">
      <c r="A4831" s="23"/>
      <c r="B4831" s="25"/>
      <c r="C4831" s="25"/>
      <c r="D4831" s="25"/>
      <c r="E4831" s="25"/>
      <c r="F4831" s="25"/>
      <c r="G4831" s="108"/>
      <c r="H4831" s="113"/>
      <c r="I4831" s="113"/>
      <c r="J4831" s="113"/>
      <c r="K4831" s="113"/>
    </row>
    <row r="4832" spans="1:11">
      <c r="A4832" s="23"/>
      <c r="B4832" s="25"/>
      <c r="C4832" s="25"/>
      <c r="D4832" s="25"/>
      <c r="E4832" s="25"/>
      <c r="F4832" s="25"/>
      <c r="G4832" s="108"/>
      <c r="H4832" s="113"/>
      <c r="I4832" s="113"/>
      <c r="J4832" s="113"/>
      <c r="K4832" s="113"/>
    </row>
    <row r="4833" spans="1:11">
      <c r="A4833" s="23"/>
      <c r="B4833" s="25"/>
      <c r="C4833" s="25"/>
      <c r="D4833" s="25"/>
      <c r="E4833" s="25"/>
      <c r="F4833" s="25"/>
      <c r="G4833" s="108"/>
      <c r="H4833" s="113"/>
      <c r="I4833" s="113"/>
      <c r="J4833" s="113"/>
      <c r="K4833" s="113"/>
    </row>
    <row r="4834" spans="1:11">
      <c r="A4834" s="23"/>
      <c r="B4834" s="25"/>
      <c r="C4834" s="25"/>
      <c r="D4834" s="25"/>
      <c r="E4834" s="25"/>
      <c r="F4834" s="25"/>
      <c r="G4834" s="108"/>
      <c r="H4834" s="113"/>
      <c r="I4834" s="113"/>
      <c r="J4834" s="113"/>
      <c r="K4834" s="113"/>
    </row>
    <row r="4835" spans="1:11">
      <c r="A4835" s="23"/>
      <c r="B4835" s="25"/>
      <c r="C4835" s="25"/>
      <c r="D4835" s="25"/>
      <c r="E4835" s="25"/>
      <c r="F4835" s="25"/>
      <c r="G4835" s="108"/>
      <c r="H4835" s="113"/>
      <c r="I4835" s="113"/>
      <c r="J4835" s="113"/>
      <c r="K4835" s="113"/>
    </row>
    <row r="4836" spans="1:11">
      <c r="A4836" s="23"/>
      <c r="B4836" s="25"/>
      <c r="C4836" s="25"/>
      <c r="D4836" s="25"/>
      <c r="E4836" s="25"/>
      <c r="F4836" s="25"/>
      <c r="G4836" s="108"/>
      <c r="H4836" s="113"/>
      <c r="I4836" s="113"/>
      <c r="J4836" s="113"/>
      <c r="K4836" s="113"/>
    </row>
    <row r="4837" spans="1:11">
      <c r="A4837" s="23"/>
      <c r="B4837" s="25"/>
      <c r="C4837" s="25"/>
      <c r="D4837" s="25"/>
      <c r="E4837" s="25"/>
      <c r="F4837" s="25"/>
      <c r="G4837" s="108"/>
      <c r="H4837" s="113"/>
      <c r="I4837" s="113"/>
      <c r="J4837" s="113"/>
      <c r="K4837" s="113"/>
    </row>
    <row r="4838" spans="1:11">
      <c r="A4838" s="23"/>
      <c r="B4838" s="25"/>
      <c r="C4838" s="25"/>
      <c r="D4838" s="25"/>
      <c r="E4838" s="25"/>
      <c r="F4838" s="25"/>
      <c r="G4838" s="108"/>
      <c r="H4838" s="113"/>
      <c r="I4838" s="113"/>
      <c r="J4838" s="113"/>
      <c r="K4838" s="113"/>
    </row>
    <row r="4839" spans="1:11">
      <c r="A4839" s="23"/>
      <c r="B4839" s="25"/>
      <c r="C4839" s="25"/>
      <c r="D4839" s="25"/>
      <c r="E4839" s="25"/>
      <c r="F4839" s="25"/>
      <c r="G4839" s="108"/>
      <c r="H4839" s="113"/>
      <c r="I4839" s="113"/>
      <c r="J4839" s="113"/>
      <c r="K4839" s="113"/>
    </row>
    <row r="4840" spans="1:11">
      <c r="A4840" s="23"/>
      <c r="B4840" s="25"/>
      <c r="C4840" s="25"/>
      <c r="D4840" s="25"/>
      <c r="E4840" s="25"/>
      <c r="F4840" s="25"/>
      <c r="G4840" s="108"/>
      <c r="H4840" s="113"/>
      <c r="I4840" s="113"/>
      <c r="J4840" s="113"/>
      <c r="K4840" s="113"/>
    </row>
    <row r="4841" spans="1:11">
      <c r="A4841" s="23"/>
      <c r="B4841" s="25"/>
      <c r="C4841" s="25"/>
      <c r="D4841" s="25"/>
      <c r="E4841" s="25"/>
      <c r="F4841" s="25"/>
      <c r="G4841" s="108"/>
      <c r="H4841" s="113"/>
      <c r="I4841" s="113"/>
      <c r="J4841" s="113"/>
      <c r="K4841" s="113"/>
    </row>
    <row r="4842" spans="1:11">
      <c r="A4842" s="23"/>
      <c r="B4842" s="25"/>
      <c r="C4842" s="25"/>
      <c r="D4842" s="25"/>
      <c r="E4842" s="25"/>
      <c r="F4842" s="25"/>
      <c r="G4842" s="108"/>
      <c r="H4842" s="113"/>
      <c r="I4842" s="113"/>
      <c r="J4842" s="113"/>
      <c r="K4842" s="113"/>
    </row>
    <row r="4843" spans="1:11">
      <c r="A4843" s="23"/>
      <c r="B4843" s="25"/>
      <c r="C4843" s="25"/>
      <c r="D4843" s="25"/>
      <c r="E4843" s="25"/>
      <c r="F4843" s="25"/>
      <c r="G4843" s="108"/>
      <c r="H4843" s="113"/>
      <c r="I4843" s="113"/>
      <c r="J4843" s="113"/>
      <c r="K4843" s="113"/>
    </row>
    <row r="4844" spans="1:11">
      <c r="A4844" s="23"/>
      <c r="B4844" s="25"/>
      <c r="C4844" s="25"/>
      <c r="D4844" s="25"/>
      <c r="E4844" s="25"/>
      <c r="F4844" s="25"/>
      <c r="G4844" s="108"/>
      <c r="H4844" s="113"/>
      <c r="I4844" s="113"/>
      <c r="J4844" s="113"/>
      <c r="K4844" s="113"/>
    </row>
    <row r="4845" spans="1:11">
      <c r="A4845" s="23"/>
      <c r="B4845" s="25"/>
      <c r="C4845" s="25"/>
      <c r="D4845" s="25"/>
      <c r="E4845" s="25"/>
      <c r="F4845" s="25"/>
      <c r="G4845" s="108"/>
      <c r="H4845" s="113"/>
      <c r="I4845" s="113"/>
      <c r="J4845" s="113"/>
      <c r="K4845" s="113"/>
    </row>
    <row r="4846" spans="1:11">
      <c r="A4846" s="23"/>
      <c r="B4846" s="25"/>
      <c r="C4846" s="25"/>
      <c r="D4846" s="25"/>
      <c r="E4846" s="25"/>
      <c r="F4846" s="25"/>
      <c r="G4846" s="108"/>
      <c r="H4846" s="113"/>
      <c r="I4846" s="113"/>
      <c r="J4846" s="113"/>
      <c r="K4846" s="113"/>
    </row>
    <row r="4847" spans="1:11">
      <c r="A4847" s="23"/>
      <c r="B4847" s="25"/>
      <c r="C4847" s="25"/>
      <c r="D4847" s="25"/>
      <c r="E4847" s="25"/>
      <c r="F4847" s="25"/>
      <c r="G4847" s="108"/>
      <c r="H4847" s="113"/>
      <c r="I4847" s="113"/>
      <c r="J4847" s="113"/>
      <c r="K4847" s="113"/>
    </row>
    <row r="4848" spans="1:11">
      <c r="A4848" s="23"/>
      <c r="B4848" s="25"/>
      <c r="C4848" s="25"/>
      <c r="D4848" s="25"/>
      <c r="E4848" s="25"/>
      <c r="F4848" s="25"/>
      <c r="G4848" s="108"/>
      <c r="H4848" s="113"/>
      <c r="I4848" s="113"/>
      <c r="J4848" s="113"/>
      <c r="K4848" s="113"/>
    </row>
    <row r="4849" spans="1:11">
      <c r="A4849" s="23"/>
      <c r="B4849" s="25"/>
      <c r="C4849" s="25"/>
      <c r="D4849" s="25"/>
      <c r="E4849" s="25"/>
      <c r="F4849" s="25"/>
      <c r="G4849" s="108"/>
      <c r="H4849" s="113"/>
      <c r="I4849" s="113"/>
      <c r="J4849" s="113"/>
      <c r="K4849" s="113"/>
    </row>
    <row r="4850" spans="1:11">
      <c r="A4850" s="23"/>
      <c r="B4850" s="25"/>
      <c r="C4850" s="25"/>
      <c r="D4850" s="25"/>
      <c r="E4850" s="25"/>
      <c r="F4850" s="25"/>
      <c r="G4850" s="108"/>
      <c r="H4850" s="113"/>
      <c r="I4850" s="113"/>
      <c r="J4850" s="113"/>
      <c r="K4850" s="113"/>
    </row>
    <row r="4851" spans="1:11">
      <c r="A4851" s="23"/>
      <c r="B4851" s="25"/>
      <c r="C4851" s="25"/>
      <c r="D4851" s="25"/>
      <c r="E4851" s="25"/>
      <c r="F4851" s="25"/>
      <c r="G4851" s="108"/>
      <c r="H4851" s="113"/>
      <c r="I4851" s="113"/>
      <c r="J4851" s="113"/>
      <c r="K4851" s="113"/>
    </row>
    <row r="4852" spans="1:11">
      <c r="A4852" s="23"/>
      <c r="B4852" s="25"/>
      <c r="C4852" s="25"/>
      <c r="D4852" s="25"/>
      <c r="E4852" s="25"/>
      <c r="F4852" s="25"/>
      <c r="G4852" s="108"/>
      <c r="H4852" s="113"/>
      <c r="I4852" s="113"/>
      <c r="J4852" s="113"/>
      <c r="K4852" s="113"/>
    </row>
    <row r="4853" spans="1:11">
      <c r="A4853" s="23"/>
      <c r="B4853" s="25"/>
      <c r="C4853" s="25"/>
      <c r="D4853" s="25"/>
      <c r="E4853" s="25"/>
      <c r="F4853" s="25"/>
      <c r="G4853" s="108"/>
      <c r="H4853" s="113"/>
      <c r="I4853" s="113"/>
      <c r="J4853" s="113"/>
      <c r="K4853" s="113"/>
    </row>
    <row r="4854" spans="1:11">
      <c r="A4854" s="23"/>
      <c r="B4854" s="25"/>
      <c r="C4854" s="25"/>
      <c r="D4854" s="25"/>
      <c r="E4854" s="25"/>
      <c r="F4854" s="25"/>
      <c r="G4854" s="108"/>
      <c r="H4854" s="113"/>
      <c r="I4854" s="113"/>
      <c r="J4854" s="113"/>
      <c r="K4854" s="113"/>
    </row>
    <row r="4855" spans="1:11">
      <c r="A4855" s="23"/>
      <c r="B4855" s="25"/>
      <c r="C4855" s="25"/>
      <c r="D4855" s="25"/>
      <c r="E4855" s="25"/>
      <c r="F4855" s="25"/>
      <c r="G4855" s="108"/>
      <c r="H4855" s="113"/>
      <c r="I4855" s="113"/>
      <c r="J4855" s="113"/>
      <c r="K4855" s="113"/>
    </row>
    <row r="4856" spans="1:11">
      <c r="A4856" s="23"/>
      <c r="B4856" s="25"/>
      <c r="C4856" s="25"/>
      <c r="D4856" s="25"/>
      <c r="E4856" s="25"/>
      <c r="F4856" s="25"/>
      <c r="G4856" s="108"/>
      <c r="H4856" s="113"/>
      <c r="I4856" s="113"/>
      <c r="J4856" s="113"/>
      <c r="K4856" s="113"/>
    </row>
    <row r="4857" spans="1:11">
      <c r="A4857" s="23"/>
      <c r="B4857" s="25"/>
      <c r="C4857" s="25"/>
      <c r="D4857" s="25"/>
      <c r="E4857" s="25"/>
      <c r="F4857" s="25"/>
      <c r="G4857" s="108"/>
      <c r="H4857" s="113"/>
      <c r="I4857" s="113"/>
      <c r="J4857" s="113"/>
      <c r="K4857" s="113"/>
    </row>
    <row r="4858" spans="1:11">
      <c r="A4858" s="23"/>
      <c r="B4858" s="25"/>
      <c r="C4858" s="25"/>
      <c r="D4858" s="25"/>
      <c r="E4858" s="25"/>
      <c r="F4858" s="25"/>
      <c r="G4858" s="108"/>
      <c r="H4858" s="113"/>
      <c r="I4858" s="113"/>
      <c r="J4858" s="113"/>
      <c r="K4858" s="113"/>
    </row>
    <row r="4859" spans="1:11">
      <c r="A4859" s="23"/>
      <c r="B4859" s="25"/>
      <c r="C4859" s="25"/>
      <c r="D4859" s="25"/>
      <c r="E4859" s="25"/>
      <c r="F4859" s="25"/>
      <c r="G4859" s="108"/>
      <c r="H4859" s="113"/>
      <c r="I4859" s="113"/>
      <c r="J4859" s="113"/>
      <c r="K4859" s="113"/>
    </row>
    <row r="4860" spans="1:11">
      <c r="A4860" s="23"/>
      <c r="B4860" s="25"/>
      <c r="C4860" s="25"/>
      <c r="D4860" s="25"/>
      <c r="E4860" s="25"/>
      <c r="F4860" s="25"/>
      <c r="G4860" s="108"/>
      <c r="H4860" s="113"/>
      <c r="I4860" s="113"/>
      <c r="J4860" s="113"/>
      <c r="K4860" s="113"/>
    </row>
    <row r="4861" spans="1:11">
      <c r="A4861" s="23"/>
      <c r="B4861" s="25"/>
      <c r="C4861" s="25"/>
      <c r="D4861" s="25"/>
      <c r="E4861" s="25"/>
      <c r="F4861" s="25"/>
      <c r="G4861" s="108"/>
      <c r="H4861" s="113"/>
      <c r="I4861" s="113"/>
      <c r="J4861" s="113"/>
      <c r="K4861" s="113"/>
    </row>
    <row r="4862" spans="1:11">
      <c r="A4862" s="23"/>
      <c r="B4862" s="25"/>
      <c r="C4862" s="25"/>
      <c r="D4862" s="25"/>
      <c r="E4862" s="25"/>
      <c r="F4862" s="25"/>
      <c r="G4862" s="108"/>
      <c r="H4862" s="113"/>
      <c r="I4862" s="113"/>
      <c r="J4862" s="113"/>
      <c r="K4862" s="113"/>
    </row>
    <row r="4863" spans="1:11">
      <c r="A4863" s="23"/>
      <c r="B4863" s="25"/>
      <c r="C4863" s="25"/>
      <c r="D4863" s="25"/>
      <c r="E4863" s="25"/>
      <c r="F4863" s="25"/>
      <c r="G4863" s="108"/>
      <c r="H4863" s="113"/>
      <c r="I4863" s="113"/>
      <c r="J4863" s="113"/>
      <c r="K4863" s="113"/>
    </row>
    <row r="4864" spans="1:11">
      <c r="A4864" s="23"/>
      <c r="B4864" s="25"/>
      <c r="C4864" s="25"/>
      <c r="D4864" s="25"/>
      <c r="E4864" s="25"/>
      <c r="F4864" s="25"/>
      <c r="G4864" s="108"/>
      <c r="H4864" s="113"/>
      <c r="I4864" s="113"/>
      <c r="J4864" s="113"/>
      <c r="K4864" s="113"/>
    </row>
    <row r="4865" spans="1:11">
      <c r="A4865" s="23"/>
      <c r="B4865" s="25"/>
      <c r="C4865" s="25"/>
      <c r="D4865" s="25"/>
      <c r="E4865" s="25"/>
      <c r="F4865" s="25"/>
      <c r="G4865" s="108"/>
      <c r="H4865" s="113"/>
      <c r="I4865" s="113"/>
      <c r="J4865" s="113"/>
      <c r="K4865" s="113"/>
    </row>
    <row r="4866" spans="1:11">
      <c r="A4866" s="23"/>
      <c r="B4866" s="25"/>
      <c r="C4866" s="25"/>
      <c r="D4866" s="25"/>
      <c r="E4866" s="25"/>
      <c r="F4866" s="25"/>
      <c r="G4866" s="108"/>
      <c r="H4866" s="113"/>
      <c r="I4866" s="113"/>
      <c r="J4866" s="113"/>
      <c r="K4866" s="113"/>
    </row>
    <row r="4867" spans="1:11">
      <c r="A4867" s="23"/>
      <c r="B4867" s="25"/>
      <c r="C4867" s="25"/>
      <c r="D4867" s="25"/>
      <c r="E4867" s="25"/>
      <c r="F4867" s="25"/>
      <c r="G4867" s="108"/>
      <c r="H4867" s="113"/>
      <c r="I4867" s="113"/>
      <c r="J4867" s="113"/>
      <c r="K4867" s="113"/>
    </row>
    <row r="4868" spans="1:11">
      <c r="A4868" s="23"/>
      <c r="B4868" s="25"/>
      <c r="C4868" s="25"/>
      <c r="D4868" s="25"/>
      <c r="E4868" s="25"/>
      <c r="F4868" s="25"/>
      <c r="G4868" s="108"/>
      <c r="H4868" s="113"/>
      <c r="I4868" s="113"/>
      <c r="J4868" s="113"/>
      <c r="K4868" s="113"/>
    </row>
    <row r="4869" spans="1:11">
      <c r="A4869" s="23"/>
      <c r="B4869" s="25"/>
      <c r="C4869" s="25"/>
      <c r="D4869" s="25"/>
      <c r="E4869" s="25"/>
      <c r="F4869" s="25"/>
      <c r="G4869" s="108"/>
      <c r="H4869" s="113"/>
      <c r="I4869" s="113"/>
      <c r="J4869" s="113"/>
      <c r="K4869" s="113"/>
    </row>
    <row r="4870" spans="1:11">
      <c r="A4870" s="23"/>
      <c r="B4870" s="25"/>
      <c r="C4870" s="25"/>
      <c r="D4870" s="25"/>
      <c r="E4870" s="25"/>
      <c r="F4870" s="25"/>
      <c r="G4870" s="108"/>
      <c r="H4870" s="113"/>
      <c r="I4870" s="113"/>
      <c r="J4870" s="113"/>
      <c r="K4870" s="113"/>
    </row>
    <row r="4871" spans="1:11">
      <c r="A4871" s="23"/>
      <c r="B4871" s="25"/>
      <c r="C4871" s="25"/>
      <c r="D4871" s="25"/>
      <c r="E4871" s="25"/>
      <c r="F4871" s="25"/>
      <c r="G4871" s="108"/>
      <c r="H4871" s="113"/>
      <c r="I4871" s="113"/>
      <c r="J4871" s="113"/>
      <c r="K4871" s="113"/>
    </row>
    <row r="4872" spans="1:11">
      <c r="A4872" s="23"/>
      <c r="B4872" s="25"/>
      <c r="C4872" s="25"/>
      <c r="D4872" s="25"/>
      <c r="E4872" s="25"/>
      <c r="F4872" s="25"/>
      <c r="G4872" s="108"/>
      <c r="H4872" s="113"/>
      <c r="I4872" s="113"/>
      <c r="J4872" s="113"/>
      <c r="K4872" s="113"/>
    </row>
    <row r="4873" spans="1:11">
      <c r="A4873" s="23"/>
      <c r="B4873" s="25"/>
      <c r="C4873" s="25"/>
      <c r="D4873" s="25"/>
      <c r="E4873" s="25"/>
      <c r="F4873" s="25"/>
      <c r="G4873" s="108"/>
      <c r="H4873" s="113"/>
      <c r="I4873" s="113"/>
      <c r="J4873" s="113"/>
      <c r="K4873" s="113"/>
    </row>
    <row r="4874" spans="1:11">
      <c r="A4874" s="23"/>
      <c r="B4874" s="25"/>
      <c r="C4874" s="25"/>
      <c r="D4874" s="25"/>
      <c r="E4874" s="25"/>
      <c r="F4874" s="25"/>
      <c r="G4874" s="108"/>
      <c r="H4874" s="113"/>
      <c r="I4874" s="113"/>
      <c r="J4874" s="113"/>
      <c r="K4874" s="113"/>
    </row>
    <row r="4875" spans="1:11">
      <c r="A4875" s="23"/>
      <c r="B4875" s="25"/>
      <c r="C4875" s="25"/>
      <c r="D4875" s="25"/>
      <c r="E4875" s="25"/>
      <c r="F4875" s="25"/>
      <c r="G4875" s="108"/>
      <c r="H4875" s="113"/>
      <c r="I4875" s="113"/>
      <c r="J4875" s="113"/>
      <c r="K4875" s="113"/>
    </row>
    <row r="4876" spans="1:11">
      <c r="A4876" s="23"/>
      <c r="B4876" s="25"/>
      <c r="C4876" s="25"/>
      <c r="D4876" s="25"/>
      <c r="E4876" s="25"/>
      <c r="F4876" s="25"/>
      <c r="G4876" s="108"/>
      <c r="H4876" s="113"/>
      <c r="I4876" s="113"/>
      <c r="J4876" s="113"/>
      <c r="K4876" s="113"/>
    </row>
    <row r="4877" spans="1:11">
      <c r="A4877" s="23"/>
      <c r="B4877" s="25"/>
      <c r="C4877" s="25"/>
      <c r="D4877" s="25"/>
      <c r="E4877" s="25"/>
      <c r="F4877" s="25"/>
      <c r="G4877" s="108"/>
      <c r="H4877" s="113"/>
      <c r="I4877" s="113"/>
      <c r="J4877" s="113"/>
      <c r="K4877" s="113"/>
    </row>
    <row r="4878" spans="1:11">
      <c r="A4878" s="23"/>
      <c r="B4878" s="25"/>
      <c r="C4878" s="25"/>
      <c r="D4878" s="25"/>
      <c r="E4878" s="25"/>
      <c r="F4878" s="25"/>
      <c r="G4878" s="108"/>
      <c r="H4878" s="113"/>
      <c r="I4878" s="113"/>
      <c r="J4878" s="113"/>
      <c r="K4878" s="113"/>
    </row>
    <row r="4879" spans="1:11">
      <c r="A4879" s="23"/>
      <c r="B4879" s="25"/>
      <c r="C4879" s="25"/>
      <c r="D4879" s="25"/>
      <c r="E4879" s="25"/>
      <c r="F4879" s="25"/>
      <c r="G4879" s="108"/>
      <c r="H4879" s="113"/>
      <c r="I4879" s="113"/>
      <c r="J4879" s="113"/>
      <c r="K4879" s="113"/>
    </row>
    <row r="4880" spans="1:11">
      <c r="A4880" s="23"/>
      <c r="B4880" s="25"/>
      <c r="C4880" s="25"/>
      <c r="D4880" s="25"/>
      <c r="E4880" s="25"/>
      <c r="F4880" s="25"/>
      <c r="G4880" s="108"/>
      <c r="H4880" s="113"/>
      <c r="I4880" s="113"/>
      <c r="J4880" s="113"/>
      <c r="K4880" s="113"/>
    </row>
    <row r="4881" spans="1:11">
      <c r="A4881" s="23"/>
      <c r="B4881" s="25"/>
      <c r="C4881" s="25"/>
      <c r="D4881" s="25"/>
      <c r="E4881" s="25"/>
      <c r="F4881" s="25"/>
      <c r="G4881" s="108"/>
      <c r="H4881" s="113"/>
      <c r="I4881" s="113"/>
      <c r="J4881" s="113"/>
      <c r="K4881" s="113"/>
    </row>
    <row r="4882" spans="1:11">
      <c r="A4882" s="23"/>
      <c r="B4882" s="25"/>
      <c r="C4882" s="25"/>
      <c r="D4882" s="25"/>
      <c r="E4882" s="25"/>
      <c r="F4882" s="25"/>
      <c r="G4882" s="108"/>
      <c r="H4882" s="113"/>
      <c r="I4882" s="113"/>
      <c r="J4882" s="113"/>
      <c r="K4882" s="113"/>
    </row>
    <row r="4883" spans="1:11">
      <c r="A4883" s="23"/>
      <c r="B4883" s="25"/>
      <c r="C4883" s="25"/>
      <c r="D4883" s="25"/>
      <c r="E4883" s="25"/>
      <c r="F4883" s="25"/>
      <c r="G4883" s="108"/>
      <c r="H4883" s="113"/>
      <c r="I4883" s="113"/>
      <c r="J4883" s="113"/>
      <c r="K4883" s="113"/>
    </row>
    <row r="4884" spans="1:11">
      <c r="A4884" s="23"/>
      <c r="B4884" s="25"/>
      <c r="C4884" s="25"/>
      <c r="D4884" s="25"/>
      <c r="E4884" s="25"/>
      <c r="F4884" s="25"/>
      <c r="G4884" s="108"/>
      <c r="H4884" s="113"/>
      <c r="I4884" s="113"/>
      <c r="J4884" s="113"/>
      <c r="K4884" s="113"/>
    </row>
    <row r="4885" spans="1:11">
      <c r="A4885" s="23"/>
      <c r="B4885" s="25"/>
      <c r="C4885" s="25"/>
      <c r="D4885" s="25"/>
      <c r="E4885" s="25"/>
      <c r="F4885" s="25"/>
      <c r="G4885" s="108"/>
      <c r="H4885" s="113"/>
      <c r="I4885" s="113"/>
      <c r="J4885" s="113"/>
      <c r="K4885" s="113"/>
    </row>
    <row r="4886" spans="1:11">
      <c r="A4886" s="23"/>
      <c r="B4886" s="25"/>
      <c r="C4886" s="25"/>
      <c r="D4886" s="25"/>
      <c r="E4886" s="25"/>
      <c r="F4886" s="25"/>
      <c r="G4886" s="108"/>
      <c r="H4886" s="113"/>
      <c r="I4886" s="113"/>
      <c r="J4886" s="113"/>
      <c r="K4886" s="113"/>
    </row>
    <row r="4887" spans="1:11">
      <c r="A4887" s="23"/>
      <c r="B4887" s="25"/>
      <c r="C4887" s="25"/>
      <c r="D4887" s="25"/>
      <c r="E4887" s="25"/>
      <c r="F4887" s="25"/>
      <c r="G4887" s="108"/>
      <c r="H4887" s="113"/>
      <c r="I4887" s="113"/>
      <c r="J4887" s="113"/>
      <c r="K4887" s="113"/>
    </row>
    <row r="4888" spans="1:11">
      <c r="A4888" s="23"/>
      <c r="B4888" s="25"/>
      <c r="C4888" s="25"/>
      <c r="D4888" s="25"/>
      <c r="E4888" s="25"/>
      <c r="F4888" s="25"/>
      <c r="G4888" s="108"/>
      <c r="H4888" s="113"/>
      <c r="I4888" s="113"/>
      <c r="J4888" s="113"/>
      <c r="K4888" s="113"/>
    </row>
    <row r="4889" spans="1:11">
      <c r="A4889" s="23"/>
      <c r="B4889" s="25"/>
      <c r="C4889" s="25"/>
      <c r="D4889" s="25"/>
      <c r="E4889" s="25"/>
      <c r="F4889" s="25"/>
      <c r="G4889" s="108"/>
      <c r="H4889" s="113"/>
      <c r="I4889" s="113"/>
      <c r="J4889" s="113"/>
      <c r="K4889" s="113"/>
    </row>
    <row r="4890" spans="1:11">
      <c r="A4890" s="23"/>
      <c r="B4890" s="25"/>
      <c r="C4890" s="25"/>
      <c r="D4890" s="25"/>
      <c r="E4890" s="25"/>
      <c r="F4890" s="25"/>
      <c r="G4890" s="108"/>
      <c r="H4890" s="113"/>
      <c r="I4890" s="113"/>
      <c r="J4890" s="113"/>
      <c r="K4890" s="113"/>
    </row>
    <row r="4891" spans="1:11">
      <c r="A4891" s="23"/>
      <c r="B4891" s="25"/>
      <c r="C4891" s="25"/>
      <c r="D4891" s="25"/>
      <c r="E4891" s="25"/>
      <c r="F4891" s="25"/>
      <c r="G4891" s="108"/>
      <c r="H4891" s="113"/>
      <c r="I4891" s="113"/>
      <c r="J4891" s="113"/>
      <c r="K4891" s="113"/>
    </row>
    <row r="4892" spans="1:11">
      <c r="A4892" s="23"/>
      <c r="B4892" s="25"/>
      <c r="C4892" s="25"/>
      <c r="D4892" s="25"/>
      <c r="E4892" s="25"/>
      <c r="F4892" s="25"/>
      <c r="G4892" s="108"/>
      <c r="H4892" s="113"/>
      <c r="I4892" s="113"/>
      <c r="J4892" s="113"/>
      <c r="K4892" s="113"/>
    </row>
    <row r="4893" spans="1:11">
      <c r="A4893" s="23"/>
      <c r="B4893" s="25"/>
      <c r="C4893" s="25"/>
      <c r="D4893" s="25"/>
      <c r="E4893" s="25"/>
      <c r="F4893" s="25"/>
      <c r="G4893" s="108"/>
      <c r="H4893" s="113"/>
      <c r="I4893" s="113"/>
      <c r="J4893" s="113"/>
      <c r="K4893" s="113"/>
    </row>
    <row r="4894" spans="1:11">
      <c r="A4894" s="23"/>
      <c r="B4894" s="25"/>
      <c r="C4894" s="25"/>
      <c r="D4894" s="25"/>
      <c r="E4894" s="25"/>
      <c r="F4894" s="25"/>
      <c r="G4894" s="108"/>
      <c r="H4894" s="113"/>
      <c r="I4894" s="113"/>
      <c r="J4894" s="113"/>
      <c r="K4894" s="113"/>
    </row>
    <row r="4895" spans="1:11">
      <c r="A4895" s="23"/>
      <c r="B4895" s="25"/>
      <c r="C4895" s="25"/>
      <c r="D4895" s="25"/>
      <c r="E4895" s="25"/>
      <c r="F4895" s="25"/>
      <c r="G4895" s="108"/>
      <c r="H4895" s="113"/>
      <c r="I4895" s="113"/>
      <c r="J4895" s="113"/>
      <c r="K4895" s="113"/>
    </row>
    <row r="4896" spans="1:11">
      <c r="A4896" s="23"/>
      <c r="B4896" s="25"/>
      <c r="C4896" s="25"/>
      <c r="D4896" s="25"/>
      <c r="E4896" s="25"/>
      <c r="F4896" s="25"/>
      <c r="G4896" s="108"/>
      <c r="H4896" s="113"/>
      <c r="I4896" s="113"/>
      <c r="J4896" s="113"/>
      <c r="K4896" s="113"/>
    </row>
    <row r="4897" spans="1:11">
      <c r="A4897" s="23"/>
      <c r="B4897" s="25"/>
      <c r="C4897" s="25"/>
      <c r="D4897" s="25"/>
      <c r="E4897" s="25"/>
      <c r="F4897" s="25"/>
      <c r="G4897" s="108"/>
      <c r="H4897" s="113"/>
      <c r="I4897" s="113"/>
      <c r="J4897" s="113"/>
      <c r="K4897" s="113"/>
    </row>
    <row r="4898" spans="1:11">
      <c r="A4898" s="23"/>
      <c r="B4898" s="25"/>
      <c r="C4898" s="25"/>
      <c r="D4898" s="25"/>
      <c r="E4898" s="25"/>
      <c r="F4898" s="25"/>
      <c r="G4898" s="108"/>
      <c r="H4898" s="113"/>
      <c r="I4898" s="113"/>
      <c r="J4898" s="113"/>
      <c r="K4898" s="113"/>
    </row>
    <row r="4899" spans="1:11">
      <c r="A4899" s="23"/>
      <c r="B4899" s="25"/>
      <c r="C4899" s="25"/>
      <c r="D4899" s="25"/>
      <c r="E4899" s="25"/>
      <c r="F4899" s="25"/>
      <c r="G4899" s="108"/>
      <c r="H4899" s="113"/>
      <c r="I4899" s="113"/>
      <c r="J4899" s="113"/>
      <c r="K4899" s="113"/>
    </row>
    <row r="4900" spans="1:11">
      <c r="A4900" s="23"/>
      <c r="B4900" s="25"/>
      <c r="C4900" s="25"/>
      <c r="D4900" s="25"/>
      <c r="E4900" s="25"/>
      <c r="F4900" s="25"/>
      <c r="G4900" s="108"/>
      <c r="H4900" s="113"/>
      <c r="I4900" s="113"/>
      <c r="J4900" s="113"/>
      <c r="K4900" s="113"/>
    </row>
    <row r="4901" spans="1:11">
      <c r="A4901" s="23"/>
      <c r="B4901" s="25"/>
      <c r="C4901" s="25"/>
      <c r="D4901" s="25"/>
      <c r="E4901" s="25"/>
      <c r="F4901" s="25"/>
      <c r="G4901" s="108"/>
      <c r="H4901" s="113"/>
      <c r="I4901" s="113"/>
      <c r="J4901" s="113"/>
      <c r="K4901" s="113"/>
    </row>
    <row r="4902" spans="1:11">
      <c r="A4902" s="23"/>
      <c r="B4902" s="25"/>
      <c r="C4902" s="25"/>
      <c r="D4902" s="25"/>
      <c r="E4902" s="25"/>
      <c r="F4902" s="25"/>
      <c r="G4902" s="108"/>
      <c r="H4902" s="113"/>
      <c r="I4902" s="113"/>
      <c r="J4902" s="113"/>
      <c r="K4902" s="113"/>
    </row>
    <row r="4903" spans="1:11">
      <c r="A4903" s="23"/>
      <c r="B4903" s="25"/>
      <c r="C4903" s="25"/>
      <c r="D4903" s="25"/>
      <c r="E4903" s="25"/>
      <c r="F4903" s="25"/>
      <c r="G4903" s="108"/>
      <c r="H4903" s="113"/>
      <c r="I4903" s="113"/>
      <c r="J4903" s="113"/>
      <c r="K4903" s="113"/>
    </row>
    <row r="4904" spans="1:11">
      <c r="A4904" s="23"/>
      <c r="B4904" s="25"/>
      <c r="C4904" s="25"/>
      <c r="D4904" s="25"/>
      <c r="E4904" s="25"/>
      <c r="F4904" s="25"/>
      <c r="G4904" s="108"/>
      <c r="H4904" s="113"/>
      <c r="I4904" s="113"/>
      <c r="J4904" s="113"/>
      <c r="K4904" s="113"/>
    </row>
    <row r="4905" spans="1:11">
      <c r="A4905" s="23"/>
      <c r="B4905" s="25"/>
      <c r="C4905" s="25"/>
      <c r="D4905" s="25"/>
      <c r="E4905" s="25"/>
      <c r="F4905" s="25"/>
      <c r="G4905" s="108"/>
      <c r="H4905" s="113"/>
      <c r="I4905" s="113"/>
      <c r="J4905" s="113"/>
      <c r="K4905" s="113"/>
    </row>
    <row r="4906" spans="1:11">
      <c r="A4906" s="23"/>
      <c r="B4906" s="25"/>
      <c r="C4906" s="25"/>
      <c r="D4906" s="25"/>
      <c r="E4906" s="25"/>
      <c r="F4906" s="25"/>
      <c r="G4906" s="108"/>
      <c r="H4906" s="113"/>
      <c r="I4906" s="113"/>
      <c r="J4906" s="113"/>
      <c r="K4906" s="113"/>
    </row>
    <row r="4907" spans="1:11">
      <c r="A4907" s="23"/>
      <c r="B4907" s="25"/>
      <c r="C4907" s="25"/>
      <c r="D4907" s="25"/>
      <c r="E4907" s="25"/>
      <c r="F4907" s="25"/>
      <c r="G4907" s="108"/>
      <c r="H4907" s="113"/>
      <c r="I4907" s="113"/>
      <c r="J4907" s="113"/>
      <c r="K4907" s="113"/>
    </row>
    <row r="4908" spans="1:11">
      <c r="A4908" s="23"/>
      <c r="B4908" s="25"/>
      <c r="C4908" s="25"/>
      <c r="D4908" s="25"/>
      <c r="E4908" s="25"/>
      <c r="F4908" s="25"/>
      <c r="G4908" s="108"/>
      <c r="H4908" s="113"/>
      <c r="I4908" s="113"/>
      <c r="J4908" s="113"/>
      <c r="K4908" s="113"/>
    </row>
    <row r="4909" spans="1:11">
      <c r="A4909" s="23"/>
      <c r="B4909" s="25"/>
      <c r="C4909" s="25"/>
      <c r="D4909" s="25"/>
      <c r="E4909" s="25"/>
      <c r="F4909" s="25"/>
      <c r="G4909" s="108"/>
      <c r="H4909" s="113"/>
      <c r="I4909" s="113"/>
      <c r="J4909" s="113"/>
      <c r="K4909" s="113"/>
    </row>
    <row r="4910" spans="1:11">
      <c r="A4910" s="23"/>
      <c r="B4910" s="25"/>
      <c r="C4910" s="25"/>
      <c r="D4910" s="25"/>
      <c r="E4910" s="25"/>
      <c r="F4910" s="25"/>
      <c r="G4910" s="108"/>
      <c r="H4910" s="113"/>
      <c r="I4910" s="113"/>
      <c r="J4910" s="113"/>
      <c r="K4910" s="113"/>
    </row>
    <row r="4911" spans="1:11">
      <c r="A4911" s="23"/>
      <c r="B4911" s="25"/>
      <c r="C4911" s="25"/>
      <c r="D4911" s="25"/>
      <c r="E4911" s="25"/>
      <c r="F4911" s="25"/>
      <c r="G4911" s="108"/>
      <c r="H4911" s="113"/>
      <c r="I4911" s="113"/>
      <c r="J4911" s="113"/>
      <c r="K4911" s="113"/>
    </row>
    <row r="4912" spans="1:11">
      <c r="A4912" s="23"/>
      <c r="B4912" s="25"/>
      <c r="C4912" s="25"/>
      <c r="D4912" s="25"/>
      <c r="E4912" s="25"/>
      <c r="F4912" s="25"/>
      <c r="G4912" s="108"/>
      <c r="H4912" s="113"/>
      <c r="I4912" s="113"/>
      <c r="J4912" s="113"/>
      <c r="K4912" s="113"/>
    </row>
    <row r="4913" spans="1:11">
      <c r="A4913" s="23"/>
      <c r="B4913" s="25"/>
      <c r="C4913" s="25"/>
      <c r="D4913" s="25"/>
      <c r="E4913" s="25"/>
      <c r="F4913" s="25"/>
      <c r="G4913" s="108"/>
      <c r="H4913" s="113"/>
      <c r="I4913" s="113"/>
      <c r="J4913" s="113"/>
      <c r="K4913" s="113"/>
    </row>
    <row r="4914" spans="1:11">
      <c r="A4914" s="23"/>
      <c r="B4914" s="25"/>
      <c r="C4914" s="25"/>
      <c r="D4914" s="25"/>
      <c r="E4914" s="25"/>
      <c r="F4914" s="25"/>
      <c r="G4914" s="108"/>
      <c r="H4914" s="113"/>
      <c r="I4914" s="113"/>
      <c r="J4914" s="113"/>
      <c r="K4914" s="113"/>
    </row>
    <row r="4915" spans="1:11">
      <c r="A4915" s="23"/>
      <c r="B4915" s="25"/>
      <c r="C4915" s="25"/>
      <c r="D4915" s="25"/>
      <c r="E4915" s="25"/>
      <c r="F4915" s="25"/>
      <c r="G4915" s="108"/>
      <c r="H4915" s="113"/>
      <c r="I4915" s="113"/>
      <c r="J4915" s="113"/>
      <c r="K4915" s="113"/>
    </row>
    <row r="4916" spans="1:11">
      <c r="A4916" s="23"/>
      <c r="B4916" s="25"/>
      <c r="C4916" s="25"/>
      <c r="D4916" s="25"/>
      <c r="E4916" s="25"/>
      <c r="F4916" s="25"/>
      <c r="G4916" s="108"/>
      <c r="H4916" s="113"/>
      <c r="I4916" s="113"/>
      <c r="J4916" s="113"/>
      <c r="K4916" s="113"/>
    </row>
    <row r="4917" spans="1:11">
      <c r="A4917" s="23"/>
      <c r="B4917" s="25"/>
      <c r="C4917" s="25"/>
      <c r="D4917" s="25"/>
      <c r="E4917" s="25"/>
      <c r="F4917" s="25"/>
      <c r="G4917" s="108"/>
      <c r="H4917" s="113"/>
      <c r="I4917" s="113"/>
      <c r="J4917" s="113"/>
      <c r="K4917" s="113"/>
    </row>
    <row r="4918" spans="1:11">
      <c r="A4918" s="23"/>
      <c r="B4918" s="25"/>
      <c r="C4918" s="25"/>
      <c r="D4918" s="25"/>
      <c r="E4918" s="25"/>
      <c r="F4918" s="25"/>
      <c r="G4918" s="108"/>
      <c r="H4918" s="113"/>
      <c r="I4918" s="113"/>
      <c r="J4918" s="113"/>
      <c r="K4918" s="113"/>
    </row>
    <row r="4919" spans="1:11">
      <c r="A4919" s="23"/>
      <c r="B4919" s="25"/>
      <c r="C4919" s="25"/>
      <c r="D4919" s="25"/>
      <c r="E4919" s="25"/>
      <c r="F4919" s="25"/>
      <c r="G4919" s="108"/>
      <c r="H4919" s="113"/>
      <c r="I4919" s="113"/>
      <c r="J4919" s="113"/>
      <c r="K4919" s="113"/>
    </row>
    <row r="4920" spans="1:11">
      <c r="A4920" s="23"/>
      <c r="B4920" s="25"/>
      <c r="C4920" s="25"/>
      <c r="D4920" s="25"/>
      <c r="E4920" s="25"/>
      <c r="F4920" s="25"/>
      <c r="G4920" s="108"/>
      <c r="H4920" s="113"/>
      <c r="I4920" s="113"/>
      <c r="J4920" s="113"/>
      <c r="K4920" s="113"/>
    </row>
    <row r="4921" spans="1:11">
      <c r="A4921" s="23"/>
      <c r="B4921" s="25"/>
      <c r="C4921" s="25"/>
      <c r="D4921" s="25"/>
      <c r="E4921" s="25"/>
      <c r="F4921" s="25"/>
      <c r="G4921" s="108"/>
      <c r="H4921" s="113"/>
      <c r="I4921" s="113"/>
      <c r="J4921" s="113"/>
      <c r="K4921" s="113"/>
    </row>
    <row r="4922" spans="1:11">
      <c r="A4922" s="23"/>
      <c r="B4922" s="25"/>
      <c r="C4922" s="25"/>
      <c r="D4922" s="25"/>
      <c r="E4922" s="25"/>
      <c r="F4922" s="25"/>
      <c r="G4922" s="108"/>
      <c r="H4922" s="113"/>
      <c r="I4922" s="113"/>
      <c r="J4922" s="113"/>
      <c r="K4922" s="113"/>
    </row>
    <row r="4923" spans="1:11">
      <c r="A4923" s="23"/>
      <c r="B4923" s="25"/>
      <c r="C4923" s="25"/>
      <c r="D4923" s="25"/>
      <c r="E4923" s="25"/>
      <c r="F4923" s="25"/>
      <c r="G4923" s="108"/>
      <c r="H4923" s="113"/>
      <c r="I4923" s="113"/>
      <c r="J4923" s="113"/>
      <c r="K4923" s="113"/>
    </row>
    <row r="4924" spans="1:11">
      <c r="A4924" s="23"/>
      <c r="B4924" s="25"/>
      <c r="C4924" s="25"/>
      <c r="D4924" s="25"/>
      <c r="E4924" s="25"/>
      <c r="F4924" s="25"/>
      <c r="G4924" s="108"/>
      <c r="H4924" s="113"/>
      <c r="I4924" s="113"/>
      <c r="J4924" s="113"/>
      <c r="K4924" s="113"/>
    </row>
    <row r="4925" spans="1:11">
      <c r="A4925" s="23"/>
      <c r="B4925" s="25"/>
      <c r="C4925" s="25"/>
      <c r="D4925" s="25"/>
      <c r="E4925" s="25"/>
      <c r="F4925" s="25"/>
      <c r="G4925" s="108"/>
      <c r="H4925" s="113"/>
      <c r="I4925" s="113"/>
      <c r="J4925" s="113"/>
      <c r="K4925" s="113"/>
    </row>
    <row r="4926" spans="1:11">
      <c r="A4926" s="23"/>
      <c r="B4926" s="25"/>
      <c r="C4926" s="25"/>
      <c r="D4926" s="25"/>
      <c r="E4926" s="25"/>
      <c r="F4926" s="25"/>
      <c r="G4926" s="108"/>
      <c r="H4926" s="113"/>
      <c r="I4926" s="113"/>
      <c r="J4926" s="113"/>
      <c r="K4926" s="113"/>
    </row>
    <row r="4927" spans="1:11">
      <c r="A4927" s="23"/>
      <c r="B4927" s="25"/>
      <c r="C4927" s="25"/>
      <c r="D4927" s="25"/>
      <c r="E4927" s="25"/>
      <c r="F4927" s="25"/>
      <c r="G4927" s="108"/>
      <c r="H4927" s="113"/>
      <c r="I4927" s="113"/>
      <c r="J4927" s="113"/>
      <c r="K4927" s="113"/>
    </row>
    <row r="4928" spans="1:11">
      <c r="A4928" s="23"/>
      <c r="B4928" s="25"/>
      <c r="C4928" s="25"/>
      <c r="D4928" s="25"/>
      <c r="E4928" s="25"/>
      <c r="F4928" s="25"/>
      <c r="G4928" s="108"/>
      <c r="H4928" s="113"/>
      <c r="I4928" s="113"/>
      <c r="J4928" s="113"/>
      <c r="K4928" s="113"/>
    </row>
    <row r="4929" spans="1:11">
      <c r="A4929" s="23"/>
      <c r="B4929" s="25"/>
      <c r="C4929" s="25"/>
      <c r="D4929" s="25"/>
      <c r="E4929" s="25"/>
      <c r="F4929" s="25"/>
      <c r="G4929" s="108"/>
      <c r="H4929" s="113"/>
      <c r="I4929" s="113"/>
      <c r="J4929" s="113"/>
      <c r="K4929" s="113"/>
    </row>
    <row r="4930" spans="1:11">
      <c r="A4930" s="23"/>
      <c r="B4930" s="25"/>
      <c r="C4930" s="25"/>
      <c r="D4930" s="25"/>
      <c r="E4930" s="25"/>
      <c r="F4930" s="25"/>
      <c r="G4930" s="108"/>
      <c r="H4930" s="113"/>
      <c r="I4930" s="113"/>
      <c r="J4930" s="113"/>
      <c r="K4930" s="113"/>
    </row>
    <row r="4931" spans="1:11">
      <c r="A4931" s="23"/>
      <c r="B4931" s="25"/>
      <c r="C4931" s="25"/>
      <c r="D4931" s="25"/>
      <c r="E4931" s="25"/>
      <c r="F4931" s="25"/>
      <c r="G4931" s="108"/>
      <c r="H4931" s="113"/>
      <c r="I4931" s="113"/>
      <c r="J4931" s="113"/>
      <c r="K4931" s="113"/>
    </row>
    <row r="4932" spans="1:11">
      <c r="A4932" s="23"/>
      <c r="B4932" s="25"/>
      <c r="C4932" s="25"/>
      <c r="D4932" s="25"/>
      <c r="E4932" s="25"/>
      <c r="F4932" s="25"/>
      <c r="G4932" s="108"/>
      <c r="H4932" s="113"/>
      <c r="I4932" s="113"/>
      <c r="J4932" s="113"/>
      <c r="K4932" s="113"/>
    </row>
    <row r="4933" spans="1:11">
      <c r="A4933" s="23"/>
      <c r="B4933" s="25"/>
      <c r="C4933" s="25"/>
      <c r="D4933" s="25"/>
      <c r="E4933" s="25"/>
      <c r="F4933" s="25"/>
      <c r="G4933" s="108"/>
      <c r="H4933" s="113"/>
      <c r="I4933" s="113"/>
      <c r="J4933" s="113"/>
      <c r="K4933" s="113"/>
    </row>
    <row r="4934" spans="1:11">
      <c r="A4934" s="23"/>
      <c r="B4934" s="25"/>
      <c r="C4934" s="25"/>
      <c r="D4934" s="25"/>
      <c r="E4934" s="25"/>
      <c r="F4934" s="25"/>
      <c r="G4934" s="108"/>
      <c r="H4934" s="113"/>
      <c r="I4934" s="113"/>
      <c r="J4934" s="113"/>
      <c r="K4934" s="113"/>
    </row>
    <row r="4935" spans="1:11">
      <c r="A4935" s="23"/>
      <c r="B4935" s="25"/>
      <c r="C4935" s="25"/>
      <c r="D4935" s="25"/>
      <c r="E4935" s="25"/>
      <c r="F4935" s="25"/>
      <c r="G4935" s="108"/>
      <c r="H4935" s="113"/>
      <c r="I4935" s="113"/>
      <c r="J4935" s="113"/>
      <c r="K4935" s="113"/>
    </row>
    <row r="4936" spans="1:11">
      <c r="A4936" s="23"/>
      <c r="B4936" s="25"/>
      <c r="C4936" s="25"/>
      <c r="D4936" s="25"/>
      <c r="E4936" s="25"/>
      <c r="F4936" s="25"/>
      <c r="G4936" s="108"/>
      <c r="H4936" s="113"/>
      <c r="I4936" s="113"/>
      <c r="J4936" s="113"/>
      <c r="K4936" s="113"/>
    </row>
    <row r="4937" spans="1:11">
      <c r="A4937" s="23"/>
      <c r="B4937" s="25"/>
      <c r="C4937" s="25"/>
      <c r="D4937" s="25"/>
      <c r="E4937" s="25"/>
      <c r="F4937" s="25"/>
      <c r="G4937" s="108"/>
      <c r="H4937" s="113"/>
      <c r="I4937" s="113"/>
      <c r="J4937" s="113"/>
      <c r="K4937" s="113"/>
    </row>
    <row r="4938" spans="1:11">
      <c r="A4938" s="23"/>
      <c r="B4938" s="25"/>
      <c r="C4938" s="25"/>
      <c r="D4938" s="25"/>
      <c r="E4938" s="25"/>
      <c r="F4938" s="25"/>
      <c r="G4938" s="108"/>
      <c r="H4938" s="113"/>
      <c r="I4938" s="113"/>
      <c r="J4938" s="113"/>
      <c r="K4938" s="113"/>
    </row>
    <row r="4939" spans="1:11">
      <c r="A4939" s="23"/>
      <c r="B4939" s="25"/>
      <c r="C4939" s="25"/>
      <c r="D4939" s="25"/>
      <c r="E4939" s="25"/>
      <c r="F4939" s="25"/>
      <c r="G4939" s="108"/>
      <c r="H4939" s="113"/>
      <c r="I4939" s="113"/>
      <c r="J4939" s="113"/>
      <c r="K4939" s="113"/>
    </row>
    <row r="4940" spans="1:11">
      <c r="A4940" s="23"/>
      <c r="B4940" s="25"/>
      <c r="C4940" s="25"/>
      <c r="D4940" s="25"/>
      <c r="E4940" s="25"/>
      <c r="F4940" s="25"/>
      <c r="G4940" s="108"/>
      <c r="H4940" s="113"/>
      <c r="I4940" s="113"/>
      <c r="J4940" s="113"/>
      <c r="K4940" s="113"/>
    </row>
    <row r="4941" spans="1:11">
      <c r="A4941" s="23"/>
      <c r="B4941" s="25"/>
      <c r="C4941" s="25"/>
      <c r="D4941" s="25"/>
      <c r="E4941" s="25"/>
      <c r="F4941" s="25"/>
      <c r="G4941" s="108"/>
      <c r="H4941" s="113"/>
      <c r="I4941" s="113"/>
      <c r="J4941" s="113"/>
      <c r="K4941" s="113"/>
    </row>
    <row r="4942" spans="1:11">
      <c r="A4942" s="23"/>
      <c r="B4942" s="25"/>
      <c r="C4942" s="25"/>
      <c r="D4942" s="25"/>
      <c r="E4942" s="25"/>
      <c r="F4942" s="25"/>
      <c r="G4942" s="108"/>
      <c r="H4942" s="113"/>
      <c r="I4942" s="113"/>
      <c r="J4942" s="113"/>
      <c r="K4942" s="113"/>
    </row>
    <row r="4943" spans="1:11">
      <c r="A4943" s="23"/>
      <c r="B4943" s="25"/>
      <c r="C4943" s="25"/>
      <c r="D4943" s="25"/>
      <c r="E4943" s="25"/>
      <c r="F4943" s="25"/>
      <c r="G4943" s="108"/>
      <c r="H4943" s="113"/>
      <c r="I4943" s="113"/>
      <c r="J4943" s="113"/>
      <c r="K4943" s="113"/>
    </row>
    <row r="4944" spans="1:11">
      <c r="A4944" s="23"/>
      <c r="B4944" s="25"/>
      <c r="C4944" s="25"/>
      <c r="D4944" s="25"/>
      <c r="E4944" s="25"/>
      <c r="F4944" s="25"/>
      <c r="G4944" s="108"/>
      <c r="H4944" s="113"/>
      <c r="I4944" s="113"/>
      <c r="J4944" s="113"/>
      <c r="K4944" s="113"/>
    </row>
    <row r="4945" spans="1:11">
      <c r="A4945" s="23"/>
      <c r="B4945" s="25"/>
      <c r="C4945" s="25"/>
      <c r="D4945" s="25"/>
      <c r="E4945" s="25"/>
      <c r="F4945" s="25"/>
      <c r="G4945" s="108"/>
      <c r="H4945" s="113"/>
      <c r="I4945" s="113"/>
      <c r="J4945" s="113"/>
      <c r="K4945" s="113"/>
    </row>
    <row r="4946" spans="1:11">
      <c r="A4946" s="23"/>
      <c r="B4946" s="25"/>
      <c r="C4946" s="25"/>
      <c r="D4946" s="25"/>
      <c r="E4946" s="25"/>
      <c r="F4946" s="25"/>
      <c r="G4946" s="108"/>
      <c r="H4946" s="113"/>
      <c r="I4946" s="113"/>
      <c r="J4946" s="113"/>
      <c r="K4946" s="113"/>
    </row>
    <row r="4947" spans="1:11">
      <c r="A4947" s="23"/>
      <c r="B4947" s="25"/>
      <c r="C4947" s="25"/>
      <c r="D4947" s="25"/>
      <c r="E4947" s="25"/>
      <c r="F4947" s="25"/>
      <c r="G4947" s="108"/>
      <c r="H4947" s="113"/>
      <c r="I4947" s="113"/>
      <c r="J4947" s="113"/>
      <c r="K4947" s="113"/>
    </row>
    <row r="4948" spans="1:11">
      <c r="A4948" s="23"/>
      <c r="B4948" s="25"/>
      <c r="C4948" s="25"/>
      <c r="D4948" s="25"/>
      <c r="E4948" s="25"/>
      <c r="F4948" s="25"/>
      <c r="G4948" s="108"/>
      <c r="H4948" s="113"/>
      <c r="I4948" s="113"/>
      <c r="J4948" s="113"/>
      <c r="K4948" s="113"/>
    </row>
    <row r="4949" spans="1:11">
      <c r="A4949" s="23"/>
      <c r="B4949" s="25"/>
      <c r="C4949" s="25"/>
      <c r="D4949" s="25"/>
      <c r="E4949" s="25"/>
      <c r="F4949" s="25"/>
      <c r="G4949" s="108"/>
      <c r="H4949" s="113"/>
      <c r="I4949" s="113"/>
      <c r="J4949" s="113"/>
      <c r="K4949" s="113"/>
    </row>
    <row r="4950" spans="1:11">
      <c r="A4950" s="23"/>
      <c r="B4950" s="25"/>
      <c r="C4950" s="25"/>
      <c r="D4950" s="25"/>
      <c r="E4950" s="25"/>
      <c r="F4950" s="25"/>
      <c r="G4950" s="108"/>
      <c r="H4950" s="113"/>
      <c r="I4950" s="113"/>
      <c r="J4950" s="113"/>
      <c r="K4950" s="113"/>
    </row>
    <row r="4951" spans="1:11">
      <c r="A4951" s="23"/>
      <c r="B4951" s="25"/>
      <c r="C4951" s="25"/>
      <c r="D4951" s="25"/>
      <c r="E4951" s="25"/>
      <c r="F4951" s="25"/>
      <c r="G4951" s="108"/>
      <c r="H4951" s="113"/>
      <c r="I4951" s="113"/>
      <c r="J4951" s="113"/>
      <c r="K4951" s="113"/>
    </row>
    <row r="4952" spans="1:11">
      <c r="A4952" s="23"/>
      <c r="B4952" s="25"/>
      <c r="C4952" s="25"/>
      <c r="D4952" s="25"/>
      <c r="E4952" s="25"/>
      <c r="F4952" s="25"/>
      <c r="G4952" s="108"/>
      <c r="H4952" s="113"/>
      <c r="I4952" s="113"/>
      <c r="J4952" s="113"/>
      <c r="K4952" s="113"/>
    </row>
    <row r="4953" spans="1:11">
      <c r="A4953" s="23"/>
      <c r="B4953" s="25"/>
      <c r="C4953" s="25"/>
      <c r="D4953" s="25"/>
      <c r="E4953" s="25"/>
      <c r="F4953" s="25"/>
      <c r="G4953" s="108"/>
      <c r="H4953" s="113"/>
      <c r="I4953" s="113"/>
      <c r="J4953" s="113"/>
      <c r="K4953" s="113"/>
    </row>
    <row r="4954" spans="1:11">
      <c r="A4954" s="23"/>
      <c r="B4954" s="25"/>
      <c r="C4954" s="25"/>
      <c r="D4954" s="25"/>
      <c r="E4954" s="25"/>
      <c r="F4954" s="25"/>
      <c r="G4954" s="108"/>
      <c r="H4954" s="113"/>
      <c r="I4954" s="113"/>
      <c r="J4954" s="113"/>
      <c r="K4954" s="113"/>
    </row>
    <row r="4955" spans="1:11">
      <c r="A4955" s="23"/>
      <c r="B4955" s="25"/>
      <c r="C4955" s="25"/>
      <c r="D4955" s="25"/>
      <c r="E4955" s="25"/>
      <c r="F4955" s="25"/>
      <c r="G4955" s="108"/>
      <c r="H4955" s="113"/>
      <c r="I4955" s="113"/>
      <c r="J4955" s="113"/>
      <c r="K4955" s="113"/>
    </row>
    <row r="4956" spans="1:11">
      <c r="A4956" s="23"/>
      <c r="B4956" s="25"/>
      <c r="C4956" s="25"/>
      <c r="D4956" s="25"/>
      <c r="E4956" s="25"/>
      <c r="F4956" s="25"/>
      <c r="G4956" s="108"/>
      <c r="H4956" s="113"/>
      <c r="I4956" s="113"/>
      <c r="J4956" s="113"/>
      <c r="K4956" s="113"/>
    </row>
    <row r="4957" spans="1:11">
      <c r="A4957" s="23"/>
      <c r="B4957" s="25"/>
      <c r="C4957" s="25"/>
      <c r="D4957" s="25"/>
      <c r="E4957" s="25"/>
      <c r="F4957" s="25"/>
      <c r="G4957" s="108"/>
      <c r="H4957" s="113"/>
      <c r="I4957" s="113"/>
      <c r="J4957" s="113"/>
      <c r="K4957" s="113"/>
    </row>
    <row r="4958" spans="1:11">
      <c r="A4958" s="23"/>
      <c r="B4958" s="25"/>
      <c r="C4958" s="25"/>
      <c r="D4958" s="25"/>
      <c r="E4958" s="25"/>
      <c r="F4958" s="25"/>
      <c r="G4958" s="108"/>
      <c r="H4958" s="113"/>
      <c r="I4958" s="113"/>
      <c r="J4958" s="113"/>
      <c r="K4958" s="113"/>
    </row>
    <row r="4959" spans="1:11">
      <c r="A4959" s="23"/>
      <c r="B4959" s="25"/>
      <c r="C4959" s="25"/>
      <c r="D4959" s="25"/>
      <c r="E4959" s="25"/>
      <c r="F4959" s="25"/>
      <c r="G4959" s="108"/>
      <c r="H4959" s="113"/>
      <c r="I4959" s="113"/>
      <c r="J4959" s="113"/>
      <c r="K4959" s="113"/>
    </row>
    <row r="4960" spans="1:11">
      <c r="A4960" s="23"/>
      <c r="B4960" s="25"/>
      <c r="C4960" s="25"/>
      <c r="D4960" s="25"/>
      <c r="E4960" s="25"/>
      <c r="F4960" s="25"/>
      <c r="G4960" s="108"/>
      <c r="H4960" s="113"/>
      <c r="I4960" s="113"/>
      <c r="J4960" s="113"/>
      <c r="K4960" s="113"/>
    </row>
    <row r="4961" spans="1:11">
      <c r="A4961" s="23"/>
      <c r="B4961" s="25"/>
      <c r="C4961" s="25"/>
      <c r="D4961" s="25"/>
      <c r="E4961" s="25"/>
      <c r="F4961" s="25"/>
      <c r="G4961" s="108"/>
      <c r="H4961" s="113"/>
      <c r="I4961" s="113"/>
      <c r="J4961" s="113"/>
      <c r="K4961" s="113"/>
    </row>
    <row r="4962" spans="1:11">
      <c r="A4962" s="23"/>
      <c r="B4962" s="25"/>
      <c r="C4962" s="25"/>
      <c r="D4962" s="25"/>
      <c r="E4962" s="25"/>
      <c r="F4962" s="25"/>
      <c r="G4962" s="108"/>
      <c r="H4962" s="113"/>
      <c r="I4962" s="113"/>
      <c r="J4962" s="113"/>
      <c r="K4962" s="113"/>
    </row>
    <row r="4963" spans="1:11">
      <c r="A4963" s="23"/>
      <c r="B4963" s="25"/>
      <c r="C4963" s="25"/>
      <c r="D4963" s="25"/>
      <c r="E4963" s="25"/>
      <c r="F4963" s="25"/>
      <c r="G4963" s="108"/>
      <c r="H4963" s="113"/>
      <c r="I4963" s="113"/>
      <c r="J4963" s="113"/>
      <c r="K4963" s="113"/>
    </row>
    <row r="4964" spans="1:11">
      <c r="A4964" s="23"/>
      <c r="B4964" s="25"/>
      <c r="C4964" s="25"/>
      <c r="D4964" s="25"/>
      <c r="E4964" s="25"/>
      <c r="F4964" s="25"/>
      <c r="G4964" s="108"/>
      <c r="H4964" s="113"/>
      <c r="I4964" s="113"/>
      <c r="J4964" s="113"/>
      <c r="K4964" s="113"/>
    </row>
    <row r="4965" spans="1:11">
      <c r="A4965" s="23"/>
      <c r="B4965" s="25"/>
      <c r="C4965" s="25"/>
      <c r="D4965" s="25"/>
      <c r="E4965" s="25"/>
      <c r="F4965" s="25"/>
      <c r="G4965" s="108"/>
      <c r="H4965" s="113"/>
      <c r="I4965" s="113"/>
      <c r="J4965" s="113"/>
      <c r="K4965" s="113"/>
    </row>
    <row r="4966" spans="1:11">
      <c r="A4966" s="23"/>
      <c r="B4966" s="25"/>
      <c r="C4966" s="25"/>
      <c r="D4966" s="25"/>
      <c r="E4966" s="25"/>
      <c r="F4966" s="25"/>
      <c r="G4966" s="108"/>
      <c r="H4966" s="113"/>
      <c r="I4966" s="113"/>
      <c r="J4966" s="113"/>
      <c r="K4966" s="113"/>
    </row>
    <row r="4967" spans="1:11">
      <c r="A4967" s="23"/>
      <c r="B4967" s="25"/>
      <c r="C4967" s="25"/>
      <c r="D4967" s="25"/>
      <c r="E4967" s="25"/>
      <c r="F4967" s="25"/>
      <c r="G4967" s="108"/>
      <c r="H4967" s="113"/>
      <c r="I4967" s="113"/>
      <c r="J4967" s="113"/>
      <c r="K4967" s="113"/>
    </row>
    <row r="4968" spans="1:11">
      <c r="A4968" s="23"/>
      <c r="B4968" s="25"/>
      <c r="C4968" s="25"/>
      <c r="D4968" s="25"/>
      <c r="E4968" s="25"/>
      <c r="F4968" s="25"/>
      <c r="G4968" s="108"/>
      <c r="H4968" s="113"/>
      <c r="I4968" s="113"/>
      <c r="J4968" s="113"/>
      <c r="K4968" s="113"/>
    </row>
    <row r="4969" spans="1:11">
      <c r="A4969" s="23"/>
      <c r="B4969" s="25"/>
      <c r="C4969" s="25"/>
      <c r="D4969" s="25"/>
      <c r="E4969" s="25"/>
      <c r="F4969" s="25"/>
      <c r="G4969" s="108"/>
      <c r="H4969" s="113"/>
      <c r="I4969" s="113"/>
      <c r="J4969" s="113"/>
      <c r="K4969" s="113"/>
    </row>
    <row r="4970" spans="1:11">
      <c r="A4970" s="23"/>
      <c r="B4970" s="25"/>
      <c r="C4970" s="25"/>
      <c r="D4970" s="25"/>
      <c r="E4970" s="25"/>
      <c r="F4970" s="25"/>
      <c r="G4970" s="108"/>
      <c r="H4970" s="113"/>
      <c r="I4970" s="113"/>
      <c r="J4970" s="113"/>
      <c r="K4970" s="113"/>
    </row>
    <row r="4971" spans="1:11">
      <c r="A4971" s="23"/>
      <c r="B4971" s="25"/>
      <c r="C4971" s="25"/>
      <c r="D4971" s="25"/>
      <c r="E4971" s="25"/>
      <c r="F4971" s="25"/>
      <c r="G4971" s="108"/>
      <c r="H4971" s="113"/>
      <c r="I4971" s="113"/>
      <c r="J4971" s="113"/>
      <c r="K4971" s="113"/>
    </row>
    <row r="4972" spans="1:11">
      <c r="A4972" s="23"/>
      <c r="B4972" s="25"/>
      <c r="C4972" s="25"/>
      <c r="D4972" s="25"/>
      <c r="E4972" s="25"/>
      <c r="F4972" s="25"/>
      <c r="G4972" s="108"/>
      <c r="H4972" s="113"/>
      <c r="I4972" s="113"/>
      <c r="J4972" s="113"/>
      <c r="K4972" s="113"/>
    </row>
    <row r="4973" spans="1:11">
      <c r="A4973" s="23"/>
      <c r="B4973" s="25"/>
      <c r="C4973" s="25"/>
      <c r="D4973" s="25"/>
      <c r="E4973" s="25"/>
      <c r="F4973" s="25"/>
      <c r="G4973" s="108"/>
      <c r="H4973" s="113"/>
      <c r="I4973" s="113"/>
      <c r="J4973" s="113"/>
      <c r="K4973" s="113"/>
    </row>
    <row r="4974" spans="1:11">
      <c r="A4974" s="23"/>
      <c r="B4974" s="25"/>
      <c r="C4974" s="25"/>
      <c r="D4974" s="25"/>
      <c r="E4974" s="25"/>
      <c r="F4974" s="25"/>
      <c r="G4974" s="108"/>
      <c r="H4974" s="113"/>
      <c r="I4974" s="113"/>
      <c r="J4974" s="113"/>
      <c r="K4974" s="113"/>
    </row>
    <row r="4975" spans="1:11">
      <c r="A4975" s="23"/>
      <c r="B4975" s="25"/>
      <c r="C4975" s="25"/>
      <c r="D4975" s="25"/>
      <c r="E4975" s="25"/>
      <c r="F4975" s="25"/>
      <c r="G4975" s="108"/>
      <c r="H4975" s="113"/>
      <c r="I4975" s="113"/>
      <c r="J4975" s="113"/>
      <c r="K4975" s="113"/>
    </row>
    <row r="4976" spans="1:11">
      <c r="A4976" s="23"/>
      <c r="B4976" s="25"/>
      <c r="C4976" s="25"/>
      <c r="D4976" s="25"/>
      <c r="E4976" s="25"/>
      <c r="F4976" s="25"/>
      <c r="G4976" s="108"/>
      <c r="H4976" s="113"/>
      <c r="I4976" s="113"/>
      <c r="J4976" s="113"/>
      <c r="K4976" s="113"/>
    </row>
    <row r="4977" spans="1:11">
      <c r="A4977" s="23"/>
      <c r="B4977" s="25"/>
      <c r="C4977" s="25"/>
      <c r="D4977" s="25"/>
      <c r="E4977" s="25"/>
      <c r="F4977" s="25"/>
      <c r="G4977" s="108"/>
      <c r="H4977" s="113"/>
      <c r="I4977" s="113"/>
      <c r="J4977" s="113"/>
      <c r="K4977" s="113"/>
    </row>
    <row r="4978" spans="1:11">
      <c r="A4978" s="23"/>
      <c r="B4978" s="25"/>
      <c r="C4978" s="25"/>
      <c r="D4978" s="25"/>
      <c r="E4978" s="25"/>
      <c r="F4978" s="25"/>
      <c r="G4978" s="108"/>
      <c r="H4978" s="113"/>
      <c r="I4978" s="113"/>
      <c r="J4978" s="113"/>
      <c r="K4978" s="113"/>
    </row>
    <row r="4979" spans="1:11">
      <c r="A4979" s="23"/>
      <c r="B4979" s="25"/>
      <c r="C4979" s="25"/>
      <c r="D4979" s="25"/>
      <c r="E4979" s="25"/>
      <c r="F4979" s="25"/>
      <c r="G4979" s="108"/>
      <c r="H4979" s="113"/>
      <c r="I4979" s="113"/>
      <c r="J4979" s="113"/>
      <c r="K4979" s="113"/>
    </row>
    <row r="4980" spans="1:11">
      <c r="A4980" s="23"/>
      <c r="B4980" s="25"/>
      <c r="C4980" s="25"/>
      <c r="D4980" s="25"/>
      <c r="E4980" s="25"/>
      <c r="F4980" s="25"/>
      <c r="G4980" s="108"/>
      <c r="H4980" s="113"/>
      <c r="I4980" s="113"/>
      <c r="J4980" s="113"/>
      <c r="K4980" s="113"/>
    </row>
    <row r="4981" spans="1:11">
      <c r="A4981" s="23"/>
      <c r="B4981" s="25"/>
      <c r="C4981" s="25"/>
      <c r="D4981" s="25"/>
      <c r="E4981" s="25"/>
      <c r="F4981" s="25"/>
      <c r="G4981" s="108"/>
      <c r="H4981" s="113"/>
      <c r="I4981" s="113"/>
      <c r="J4981" s="113"/>
      <c r="K4981" s="113"/>
    </row>
    <row r="4982" spans="1:11">
      <c r="A4982" s="23"/>
      <c r="B4982" s="25"/>
      <c r="C4982" s="25"/>
      <c r="D4982" s="25"/>
      <c r="E4982" s="25"/>
      <c r="F4982" s="25"/>
      <c r="G4982" s="108"/>
      <c r="H4982" s="113"/>
      <c r="I4982" s="113"/>
      <c r="J4982" s="113"/>
      <c r="K4982" s="113"/>
    </row>
    <row r="4983" spans="1:11">
      <c r="A4983" s="23"/>
      <c r="B4983" s="25"/>
      <c r="C4983" s="25"/>
      <c r="D4983" s="25"/>
      <c r="E4983" s="25"/>
      <c r="F4983" s="25"/>
      <c r="G4983" s="108"/>
      <c r="H4983" s="113"/>
      <c r="I4983" s="113"/>
      <c r="J4983" s="113"/>
      <c r="K4983" s="113"/>
    </row>
    <row r="4984" spans="1:11">
      <c r="A4984" s="23"/>
      <c r="B4984" s="25"/>
      <c r="C4984" s="25"/>
      <c r="D4984" s="25"/>
      <c r="E4984" s="25"/>
      <c r="F4984" s="25"/>
      <c r="G4984" s="108"/>
      <c r="H4984" s="113"/>
      <c r="I4984" s="113"/>
      <c r="J4984" s="113"/>
      <c r="K4984" s="113"/>
    </row>
    <row r="4985" spans="1:11">
      <c r="A4985" s="23"/>
      <c r="B4985" s="25"/>
      <c r="C4985" s="25"/>
      <c r="D4985" s="25"/>
      <c r="E4985" s="25"/>
      <c r="F4985" s="25"/>
      <c r="G4985" s="108"/>
      <c r="H4985" s="113"/>
      <c r="I4985" s="113"/>
      <c r="J4985" s="113"/>
      <c r="K4985" s="113"/>
    </row>
    <row r="4986" spans="1:11">
      <c r="A4986" s="23"/>
      <c r="B4986" s="25"/>
      <c r="C4986" s="25"/>
      <c r="D4986" s="25"/>
      <c r="E4986" s="25"/>
      <c r="F4986" s="25"/>
      <c r="G4986" s="108"/>
      <c r="H4986" s="113"/>
      <c r="I4986" s="113"/>
      <c r="J4986" s="113"/>
      <c r="K4986" s="113"/>
    </row>
    <row r="4987" spans="1:11">
      <c r="A4987" s="23"/>
      <c r="B4987" s="25"/>
      <c r="C4987" s="25"/>
      <c r="D4987" s="25"/>
      <c r="E4987" s="25"/>
      <c r="F4987" s="25"/>
      <c r="G4987" s="108"/>
      <c r="H4987" s="113"/>
      <c r="I4987" s="113"/>
      <c r="J4987" s="113"/>
      <c r="K4987" s="113"/>
    </row>
    <row r="4988" spans="1:11">
      <c r="A4988" s="23"/>
      <c r="B4988" s="25"/>
      <c r="C4988" s="25"/>
      <c r="D4988" s="25"/>
      <c r="E4988" s="25"/>
      <c r="F4988" s="25"/>
      <c r="G4988" s="108"/>
      <c r="H4988" s="113"/>
      <c r="I4988" s="113"/>
      <c r="J4988" s="113"/>
      <c r="K4988" s="113"/>
    </row>
    <row r="4989" spans="1:11">
      <c r="A4989" s="23"/>
      <c r="B4989" s="25"/>
      <c r="C4989" s="25"/>
      <c r="D4989" s="25"/>
      <c r="E4989" s="25"/>
      <c r="F4989" s="25"/>
      <c r="G4989" s="108"/>
      <c r="H4989" s="113"/>
      <c r="I4989" s="113"/>
      <c r="J4989" s="113"/>
      <c r="K4989" s="113"/>
    </row>
    <row r="4990" spans="1:11">
      <c r="A4990" s="23"/>
      <c r="B4990" s="25"/>
      <c r="C4990" s="25"/>
      <c r="D4990" s="25"/>
      <c r="E4990" s="25"/>
      <c r="F4990" s="25"/>
      <c r="G4990" s="108"/>
      <c r="H4990" s="113"/>
      <c r="I4990" s="113"/>
      <c r="J4990" s="113"/>
      <c r="K4990" s="113"/>
    </row>
    <row r="4991" spans="1:11">
      <c r="A4991" s="23"/>
      <c r="B4991" s="25"/>
      <c r="C4991" s="25"/>
      <c r="D4991" s="25"/>
      <c r="E4991" s="25"/>
      <c r="F4991" s="25"/>
      <c r="G4991" s="108"/>
      <c r="H4991" s="113"/>
      <c r="I4991" s="113"/>
      <c r="J4991" s="113"/>
      <c r="K4991" s="113"/>
    </row>
    <row r="4992" spans="1:11">
      <c r="A4992" s="23"/>
      <c r="B4992" s="25"/>
      <c r="C4992" s="25"/>
      <c r="D4992" s="25"/>
      <c r="E4992" s="25"/>
      <c r="F4992" s="25"/>
      <c r="G4992" s="108"/>
      <c r="H4992" s="113"/>
      <c r="I4992" s="113"/>
      <c r="J4992" s="113"/>
      <c r="K4992" s="113"/>
    </row>
    <row r="4993" spans="1:11">
      <c r="A4993" s="23"/>
      <c r="B4993" s="25"/>
      <c r="C4993" s="25"/>
      <c r="D4993" s="25"/>
      <c r="E4993" s="25"/>
      <c r="F4993" s="25"/>
      <c r="G4993" s="108"/>
      <c r="H4993" s="113"/>
      <c r="I4993" s="113"/>
      <c r="J4993" s="113"/>
      <c r="K4993" s="113"/>
    </row>
    <row r="4994" spans="1:11">
      <c r="A4994" s="23"/>
      <c r="B4994" s="25"/>
      <c r="C4994" s="25"/>
      <c r="D4994" s="25"/>
      <c r="E4994" s="25"/>
      <c r="F4994" s="25"/>
      <c r="G4994" s="108"/>
      <c r="H4994" s="113"/>
      <c r="I4994" s="113"/>
      <c r="J4994" s="113"/>
      <c r="K4994" s="113"/>
    </row>
    <row r="4995" spans="1:11">
      <c r="A4995" s="23"/>
      <c r="B4995" s="25"/>
      <c r="C4995" s="25"/>
      <c r="D4995" s="25"/>
      <c r="E4995" s="25"/>
      <c r="F4995" s="25"/>
      <c r="G4995" s="108"/>
      <c r="H4995" s="113"/>
      <c r="I4995" s="113"/>
      <c r="J4995" s="113"/>
      <c r="K4995" s="113"/>
    </row>
    <row r="4996" spans="1:11">
      <c r="A4996" s="23"/>
      <c r="B4996" s="25"/>
      <c r="C4996" s="25"/>
      <c r="D4996" s="25"/>
      <c r="E4996" s="25"/>
      <c r="F4996" s="25"/>
      <c r="G4996" s="108"/>
      <c r="H4996" s="113"/>
      <c r="I4996" s="113"/>
      <c r="J4996" s="113"/>
      <c r="K4996" s="113"/>
    </row>
    <row r="4997" spans="1:11">
      <c r="A4997" s="23"/>
      <c r="B4997" s="25"/>
      <c r="C4997" s="25"/>
      <c r="D4997" s="25"/>
      <c r="E4997" s="25"/>
      <c r="F4997" s="25"/>
      <c r="G4997" s="108"/>
      <c r="H4997" s="113"/>
      <c r="I4997" s="113"/>
      <c r="J4997" s="113"/>
      <c r="K4997" s="113"/>
    </row>
    <row r="4998" spans="1:11">
      <c r="A4998" s="23"/>
      <c r="B4998" s="25"/>
      <c r="C4998" s="25"/>
      <c r="D4998" s="25"/>
      <c r="E4998" s="25"/>
      <c r="F4998" s="25"/>
      <c r="G4998" s="108"/>
      <c r="H4998" s="113"/>
      <c r="I4998" s="113"/>
      <c r="J4998" s="113"/>
      <c r="K4998" s="113"/>
    </row>
    <row r="4999" spans="1:11">
      <c r="A4999" s="23"/>
      <c r="B4999" s="25"/>
      <c r="C4999" s="25"/>
      <c r="D4999" s="25"/>
      <c r="E4999" s="25"/>
      <c r="F4999" s="25"/>
      <c r="G4999" s="108"/>
      <c r="H4999" s="113"/>
      <c r="I4999" s="113"/>
      <c r="J4999" s="113"/>
      <c r="K4999" s="113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1"/>
  <dimension ref="A1:I16"/>
  <sheetViews>
    <sheetView showGridLines="0" tabSelected="1" topLeftCell="B1" zoomScale="130" zoomScaleNormal="130" workbookViewId="0">
      <selection activeCell="D5" sqref="D5"/>
    </sheetView>
  </sheetViews>
  <sheetFormatPr baseColWidth="10" defaultColWidth="11.5703125" defaultRowHeight="19.5"/>
  <cols>
    <col min="1" max="3" width="22.7109375" style="17" customWidth="1"/>
    <col min="4" max="4" width="24.28515625" style="17" customWidth="1"/>
    <col min="5" max="7" width="11.5703125" style="17"/>
    <col min="8" max="8" width="19" style="17" customWidth="1"/>
    <col min="9" max="16384" width="11.5703125" style="17"/>
  </cols>
  <sheetData>
    <row r="1" spans="1:9" ht="20.25" thickBot="1">
      <c r="A1" s="196" t="s">
        <v>23</v>
      </c>
      <c r="B1" s="197"/>
      <c r="C1" s="197"/>
      <c r="D1" s="198"/>
      <c r="E1" s="51" t="e">
        <f ca="1">IF(AND(C13&gt;0,C11&gt;0),COUNTIFS(Listas!B:B,Parámetros!C11,Listas!E:E,Parámetros!C13),1)</f>
        <v>#NAME?</v>
      </c>
    </row>
    <row r="2" spans="1:9" ht="20.25" thickBot="1">
      <c r="A2" s="199" t="s">
        <v>24</v>
      </c>
      <c r="B2" s="200"/>
      <c r="C2" s="193" t="s">
        <v>2446</v>
      </c>
      <c r="D2" s="194"/>
    </row>
    <row r="3" spans="1:9" s="20" customFormat="1" ht="4.9000000000000004" customHeight="1"/>
    <row r="4" spans="1:9" ht="20.25" thickBot="1">
      <c r="A4" s="184" t="s">
        <v>25</v>
      </c>
      <c r="B4" s="184"/>
      <c r="C4" s="184"/>
      <c r="D4" s="184"/>
      <c r="H4" s="102" t="e">
        <f ca="1">+AuxResumen!F2</f>
        <v>#NAME?</v>
      </c>
    </row>
    <row r="5" spans="1:9" ht="20.25" thickBot="1">
      <c r="A5" s="19" t="s">
        <v>28</v>
      </c>
      <c r="B5" s="50">
        <v>1</v>
      </c>
      <c r="C5" s="19" t="s">
        <v>29</v>
      </c>
      <c r="D5" s="50">
        <v>43709</v>
      </c>
      <c r="H5" s="102" t="e">
        <f ca="1">+AuxComparación!F2</f>
        <v>#NAME?</v>
      </c>
    </row>
    <row r="6" spans="1:9" s="20" customFormat="1" ht="4.9000000000000004" customHeight="1"/>
    <row r="7" spans="1:9" ht="20.25" thickBot="1">
      <c r="A7" s="184" t="s">
        <v>26</v>
      </c>
      <c r="B7" s="184"/>
      <c r="C7" s="184"/>
      <c r="D7" s="184"/>
      <c r="E7" s="195" t="s">
        <v>2515</v>
      </c>
      <c r="F7" s="195"/>
      <c r="G7" s="195"/>
      <c r="H7" s="195"/>
      <c r="I7" s="195"/>
    </row>
    <row r="8" spans="1:9" ht="20.25" thickBot="1">
      <c r="A8" s="19" t="s">
        <v>28</v>
      </c>
      <c r="B8" s="50"/>
      <c r="C8" s="19" t="s">
        <v>29</v>
      </c>
      <c r="D8" s="50"/>
      <c r="E8" s="195"/>
      <c r="F8" s="195"/>
      <c r="G8" s="195"/>
      <c r="H8" s="195"/>
      <c r="I8" s="195"/>
    </row>
    <row r="9" spans="1:9" s="20" customFormat="1" ht="4.9000000000000004" customHeight="1">
      <c r="C9" s="27" t="s">
        <v>2514</v>
      </c>
    </row>
    <row r="10" spans="1:9" ht="20.25" thickBot="1">
      <c r="A10" s="184" t="s">
        <v>27</v>
      </c>
      <c r="B10" s="184"/>
      <c r="C10" s="184"/>
      <c r="D10" s="184"/>
    </row>
    <row r="11" spans="1:9" ht="20.25" thickBot="1">
      <c r="A11" s="187" t="s">
        <v>30</v>
      </c>
      <c r="B11" s="18" t="s">
        <v>31</v>
      </c>
      <c r="C11" s="189" t="e">
        <f ca="1">+_xlfn.NUMBERVALUE(C9)</f>
        <v>#NAME?</v>
      </c>
      <c r="D11" s="190"/>
      <c r="E11" s="26"/>
    </row>
    <row r="12" spans="1:9" ht="20.25" thickBot="1">
      <c r="A12" s="188"/>
      <c r="B12" s="18" t="s">
        <v>32</v>
      </c>
      <c r="C12" s="191" t="e">
        <f ca="1">IF(C9="","",CONCATENATE(VLOOKUP(C11,#REF!,3,FALSE),", ",VLOOKUP(C11,#REF!,4,FALSE)))</f>
        <v>#NAME?</v>
      </c>
      <c r="D12" s="192"/>
      <c r="E12" s="26"/>
    </row>
    <row r="13" spans="1:9" ht="20.25" thickBot="1">
      <c r="A13" s="185" t="s">
        <v>2</v>
      </c>
      <c r="B13" s="186"/>
      <c r="C13" s="193" t="s">
        <v>223</v>
      </c>
      <c r="D13" s="194"/>
      <c r="E13" s="26"/>
    </row>
    <row r="14" spans="1:9" s="20" customFormat="1" ht="4.9000000000000004" customHeight="1">
      <c r="C14" s="27"/>
    </row>
    <row r="15" spans="1:9" ht="20.25" thickBot="1">
      <c r="A15" s="184" t="s">
        <v>216</v>
      </c>
      <c r="B15" s="184"/>
      <c r="C15" s="184"/>
      <c r="D15" s="184"/>
    </row>
    <row r="16" spans="1:9" ht="20.25" thickBot="1">
      <c r="A16" s="138" t="s">
        <v>217</v>
      </c>
      <c r="B16" s="136" t="s">
        <v>2476</v>
      </c>
      <c r="C16" s="138" t="s">
        <v>215</v>
      </c>
      <c r="D16" s="137">
        <v>30</v>
      </c>
    </row>
  </sheetData>
  <sheetProtection sheet="1" objects="1" scenarios="1" selectLockedCells="1"/>
  <mergeCells count="13">
    <mergeCell ref="E7:I8"/>
    <mergeCell ref="A4:D4"/>
    <mergeCell ref="A1:D1"/>
    <mergeCell ref="A7:D7"/>
    <mergeCell ref="A10:D10"/>
    <mergeCell ref="A2:B2"/>
    <mergeCell ref="C2:D2"/>
    <mergeCell ref="A15:D15"/>
    <mergeCell ref="A13:B13"/>
    <mergeCell ref="A11:A12"/>
    <mergeCell ref="C11:D11"/>
    <mergeCell ref="C12:D12"/>
    <mergeCell ref="C13:D13"/>
  </mergeCells>
  <conditionalFormatting sqref="E7:I8">
    <cfRule type="cellIs" dxfId="13" priority="1" operator="equal">
      <formula>"Ingresar la cantidad de días hábiles"</formula>
    </cfRule>
    <cfRule type="cellIs" dxfId="12" priority="2" operator="equal">
      <formula>"Seleccionar método de consideración de días hábiles"</formula>
    </cfRule>
    <cfRule type="cellIs" dxfId="11" priority="3" operator="equal">
      <formula>"No se registran ausencias en el período"</formula>
    </cfRule>
    <cfRule type="cellIs" dxfId="10" priority="4" operator="equal">
      <formula>"Seleccionar rango de fechas a analizar"</formula>
    </cfRule>
    <cfRule type="cellIs" dxfId="9" priority="5" operator="equal">
      <formula>"Seleccionar rango de fechas a analizar y comparar"</formula>
    </cfRule>
    <cfRule type="cellIs" dxfId="8" priority="6" operator="equal">
      <formula>"Seleccionar tipo de análisis"</formula>
    </cfRule>
  </conditionalFormatting>
  <dataValidations count="2">
    <dataValidation type="list" allowBlank="1" showInputMessage="1" showErrorMessage="1" sqref="C2:D2">
      <formula1>"Resúmen del período,Comparación de períodos"</formula1>
    </dataValidation>
    <dataValidation type="list" allowBlank="1" showInputMessage="1" showErrorMessage="1" sqref="B16">
      <formula1>"Según matriz,Manual"</formula1>
    </dataValidation>
  </dataValidations>
  <pageMargins left="0.7" right="0.7" top="0.75" bottom="0.75" header="0.3" footer="0.3"/>
  <pageSetup orientation="portrait" r:id="rId1"/>
  <drawing r:id="rId2"/>
  <legacyDrawing r:id="rId3"/>
  <controls>
    <control shapeId="66563" r:id="rId4" name="ComboBox1"/>
    <control shapeId="66566" r:id="rId5" name="ComboBox2"/>
  </controls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J23" sqref="J23"/>
    </sheetView>
  </sheetViews>
  <sheetFormatPr baseColWidth="10"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3"/>
  <dimension ref="A1:V29"/>
  <sheetViews>
    <sheetView showGridLines="0" showRowColHeaders="0" zoomScale="70" zoomScaleNormal="70" workbookViewId="0">
      <selection activeCell="R4" sqref="R4"/>
    </sheetView>
  </sheetViews>
  <sheetFormatPr baseColWidth="10" defaultColWidth="11.5703125" defaultRowHeight="15"/>
  <cols>
    <col min="1" max="2" width="11.5703125" style="7"/>
    <col min="3" max="4" width="3.85546875" style="7" customWidth="1"/>
    <col min="5" max="5" width="25.5703125" style="7" bestFit="1" customWidth="1"/>
    <col min="6" max="6" width="5.5703125" style="7" bestFit="1" customWidth="1"/>
    <col min="7" max="8" width="3.85546875" style="7" customWidth="1"/>
    <col min="9" max="9" width="29.7109375" style="7" bestFit="1" customWidth="1"/>
    <col min="10" max="10" width="5.5703125" style="7" bestFit="1" customWidth="1"/>
    <col min="11" max="12" width="3.85546875" style="7" customWidth="1"/>
    <col min="13" max="13" width="28.28515625" style="7" customWidth="1"/>
    <col min="14" max="14" width="5.7109375" style="7" customWidth="1"/>
    <col min="15" max="16" width="3.85546875" style="7" customWidth="1"/>
    <col min="17" max="17" width="28.28515625" style="7" bestFit="1" customWidth="1"/>
    <col min="18" max="18" width="5.5703125" style="7" bestFit="1" customWidth="1"/>
    <col min="19" max="19" width="3.85546875" style="7" customWidth="1"/>
    <col min="20" max="16384" width="11.5703125" style="7"/>
  </cols>
  <sheetData>
    <row r="1" spans="1:22" ht="15.75" thickBot="1">
      <c r="A1" s="28" t="s">
        <v>121</v>
      </c>
      <c r="B1" s="29" t="str">
        <f>+IF(Parámetros!C13="","Todas",Parámetros!C13)</f>
        <v>UAT- SANTA FE</v>
      </c>
      <c r="D1" s="40"/>
      <c r="E1" s="212" t="s">
        <v>100</v>
      </c>
      <c r="F1" s="213"/>
      <c r="G1" s="41"/>
      <c r="H1" s="40"/>
      <c r="I1" s="212" t="s">
        <v>117</v>
      </c>
      <c r="J1" s="213"/>
      <c r="K1" s="41"/>
      <c r="L1" s="40"/>
      <c r="M1" s="212" t="s">
        <v>124</v>
      </c>
      <c r="N1" s="213"/>
      <c r="O1" s="41"/>
      <c r="P1" s="40"/>
      <c r="Q1" s="212" t="s">
        <v>134</v>
      </c>
      <c r="R1" s="213"/>
      <c r="S1" s="42"/>
    </row>
    <row r="2" spans="1:22" ht="15.75" thickBot="1">
      <c r="A2" s="38" t="s">
        <v>31</v>
      </c>
      <c r="B2" s="33" t="e">
        <f ca="1">+IF(Parámetros!C11=0,"Todos",_xlfn.NUMBERVALUE(Parámetros!C11))</f>
        <v>#NAME?</v>
      </c>
      <c r="D2" s="43"/>
      <c r="E2" s="28" t="s">
        <v>131</v>
      </c>
      <c r="F2" s="29" t="e">
        <f ca="1">IF($B$1="Todas",
IF($B$2="Todos",
SUM(AuxAusentismo!$A:$A),
SUMIFS(AuxAusentismo!$A:$A,AuxAusentismo!$D:$D,AuxResumen!$B$2)),
IF($B$2="Todos",
SUMIFS(AuxAusentismo!$A:$A,AuxAusentismo!$R:$R,AuxResumen!$B$1),
SUMIFS(AuxAusentismo!$A:$A,AuxAusentismo!$D:$D,AuxResumen!$B$2,AuxAusentismo!$R:$R,AuxResumen!$B$1)))</f>
        <v>#NAME?</v>
      </c>
      <c r="G2" s="44"/>
      <c r="H2" s="43"/>
      <c r="I2" s="28" t="s">
        <v>131</v>
      </c>
      <c r="J2" s="29" t="e">
        <f ca="1">IF($B$1="Todas",
IF($B$2="Todos",
SUMIFS(AuxAusentismo!$A:$A,AuxAusentismo!$AC:$AC,"Inculpable"),
SUMIFS(AuxAusentismo!$A:$A,AuxAusentismo!$D:$D,AuxResumen!$B$2,AuxAusentismo!$AC:$AC,"Inculpable")),
IF($B$2="Todos",
SUMIFS(AuxAusentismo!$A:$A,AuxAusentismo!$R:$R,AuxResumen!$B$1,AuxAusentismo!$AC:$AC,"Inculpable"),
SUMIFS(AuxAusentismo!$A:$A,AuxAusentismo!$D:$D,AuxResumen!$B$2,AuxAusentismo!$R:$R,AuxResumen!$B$1,AuxAusentismo!$AC:$AC,"Inculpable")))</f>
        <v>#NAME?</v>
      </c>
      <c r="K2" s="44"/>
      <c r="L2" s="43"/>
      <c r="M2" s="28" t="s">
        <v>131</v>
      </c>
      <c r="N2" s="29" t="e">
        <f ca="1">IF($B$1="Todas",
IF($B$2="Todos",
SUMIFS(AuxAusentismo!$A:$A,AuxAusentismo!$AC:$AC,"Accidente"),
SUMIFS(AuxAusentismo!$A:$A,AuxAusentismo!$D:$D,AuxResumen!$B$2,AuxAusentismo!$AC:$AC,"Accidente")),
IF($B$2="Todos",
SUMIFS(AuxAusentismo!$A:$A,AuxAusentismo!$R:$R,AuxResumen!$B$1,AuxAusentismo!$AC:$AC,"Accidente"),
SUMIFS(AuxAusentismo!$A:$A,AuxAusentismo!$D:$D,AuxResumen!$B$2,AuxAusentismo!$R:$R,AuxResumen!$B$1,AuxAusentismo!$AC:$AC,"Accidente")))</f>
        <v>#NAME?</v>
      </c>
      <c r="O2" s="44"/>
      <c r="P2" s="43"/>
      <c r="Q2" s="28" t="s">
        <v>131</v>
      </c>
      <c r="R2" s="29" t="e">
        <f ca="1">IF($B$1="Todas",
IF($B$2="Todos",
SUMIFS(AuxAusentismo!$A:$A,AuxAusentismo!$AC:$AC,"Enfermedad"),
SUMIFS(AuxAusentismo!$A:$A,AuxAusentismo!$D:$D,AuxResumen!$B$2,AuxAusentismo!$AC:$AC,"Enfermedad")),
IF($B$2="Todos",
SUMIFS(AuxAusentismo!$A:$A,AuxAusentismo!$R:$R,AuxResumen!$B$1,AuxAusentismo!$AC:$AC,"Enfermedad"),
SUMIFS(AuxAusentismo!$A:$A,AuxAusentismo!$D:$D,AuxResumen!$B$2,AuxAusentismo!$R:$R,AuxResumen!$B$1,AuxAusentismo!$AC:$AC,"Enfermedad")))</f>
        <v>#NAME?</v>
      </c>
      <c r="S2" s="45"/>
    </row>
    <row r="3" spans="1:22">
      <c r="D3" s="43"/>
      <c r="E3" s="30" t="s">
        <v>122</v>
      </c>
      <c r="F3" s="31" t="e">
        <f ca="1">IF($B$1="Todas",IF($B$2="Todos",COUNTIFS(Listas!$H:$H,1),1),IF($B$2="Todos",COUNTIFS(Listas!$E:$E,AuxResumen!$B$1,Listas!$H:$H,1),1))</f>
        <v>#NAME?</v>
      </c>
      <c r="G3" s="44"/>
      <c r="H3" s="43"/>
      <c r="I3" s="30" t="s">
        <v>122</v>
      </c>
      <c r="J3" s="31" t="e">
        <f ca="1">IF($B$1="Todas",IF($B$2="Todos",COUNTIFS(Listas!$H:$H,1),1),IF($B$2="Todos",COUNTIFS(Listas!$E:$E,AuxResumen!$B$1,Listas!$H:$H,1),1))</f>
        <v>#NAME?</v>
      </c>
      <c r="K3" s="44"/>
      <c r="L3" s="43"/>
      <c r="M3" s="30" t="s">
        <v>101</v>
      </c>
      <c r="N3" s="31" t="e">
        <f ca="1">IF($B$1="Todas",IF($B$2="Todos",COUNTIFS(Listas!$H:$H,1),1),IF($B$2="Todos",COUNTIFS(Listas!$E:$E,AuxResumen!$B$1,Listas!$H:$H,1),1))</f>
        <v>#NAME?</v>
      </c>
      <c r="O3" s="44"/>
      <c r="P3" s="43"/>
      <c r="Q3" s="30" t="s">
        <v>101</v>
      </c>
      <c r="R3" s="31" t="e">
        <f ca="1">IF($B$1="Todas",IF($B$2="Todos",COUNTIFS(Listas!$H:$H,1),1),IF($B$2="Todos",COUNTIFS(Listas!$E:$E,AuxResumen!$B$1,Listas!$H:$H,1),1))</f>
        <v>#NAME?</v>
      </c>
      <c r="S3" s="45"/>
    </row>
    <row r="4" spans="1:22" ht="15.75" thickBot="1">
      <c r="D4" s="43"/>
      <c r="E4" s="32" t="s">
        <v>116</v>
      </c>
      <c r="F4" s="72">
        <f>+Parámetros!D16</f>
        <v>30</v>
      </c>
      <c r="G4" s="44"/>
      <c r="H4" s="43"/>
      <c r="I4" s="73" t="s">
        <v>116</v>
      </c>
      <c r="J4" s="74">
        <f>F4</f>
        <v>30</v>
      </c>
      <c r="K4" s="44"/>
      <c r="L4" s="43"/>
      <c r="M4" s="32" t="s">
        <v>118</v>
      </c>
      <c r="N4" s="72">
        <f>J4</f>
        <v>30</v>
      </c>
      <c r="O4" s="44"/>
      <c r="P4" s="43"/>
      <c r="Q4" s="32" t="s">
        <v>118</v>
      </c>
      <c r="R4" s="72">
        <f>N4</f>
        <v>30</v>
      </c>
      <c r="S4" s="45"/>
    </row>
    <row r="5" spans="1:22" ht="15.75" thickBot="1">
      <c r="D5" s="43"/>
      <c r="E5" s="34" t="s">
        <v>102</v>
      </c>
      <c r="F5" s="35" t="e">
        <f ca="1">IF((F4*F3)=0,0,IFERROR((F2/(F4*F3)),"Error de carga"))</f>
        <v>#NAME?</v>
      </c>
      <c r="G5" s="44"/>
      <c r="H5" s="43"/>
      <c r="I5" s="76" t="s">
        <v>123</v>
      </c>
      <c r="J5" s="77" t="e">
        <f ca="1">IF((J4*J3)=0,0,IFERROR((J2/(J4*J3)),"Error de carga"))</f>
        <v>#NAME?</v>
      </c>
      <c r="K5" s="44"/>
      <c r="L5" s="43"/>
      <c r="M5" s="34" t="s">
        <v>125</v>
      </c>
      <c r="N5" s="35" t="e">
        <f ca="1">IF((N4*N3)=0,0,IFERROR((AuxResumen!N2/(N4*AuxResumen!N3)),"Error de carga"))</f>
        <v>#NAME?</v>
      </c>
      <c r="O5" s="44"/>
      <c r="P5" s="43"/>
      <c r="Q5" s="34" t="s">
        <v>125</v>
      </c>
      <c r="R5" s="35" t="e">
        <f ca="1">IF((R4*R3)=0,0,IFERROR((AuxResumen!R2/(R4*AuxResumen!R3)),"Error de carga"))</f>
        <v>#NAME?</v>
      </c>
      <c r="S5" s="45"/>
    </row>
    <row r="6" spans="1:22" ht="15.75" thickBot="1">
      <c r="D6" s="43"/>
      <c r="E6" s="34" t="s">
        <v>130</v>
      </c>
      <c r="F6" s="39" t="e">
        <f ca="1">IF($B$1="Todas",IF($B$2="Todos",SUM(Listas!$J:$J)-AuxResumen!F2,SUMIFS(Listas!$J:$J,Listas!$B:$B,AuxResumen!$B$2))-AuxResumen!F2,IF($B$2="Todos",SUMIFS(Listas!$J:$J,Listas!$E:$E,AuxResumen!$B$1)-AuxResumen!F2,SUMIFS(Listas!$J:$J,Listas!$B:$B,AuxResumen!$B$2,Listas!$E:$E,AuxResumen!$B$1)-AuxResumen!F2))</f>
        <v>#NAME?</v>
      </c>
      <c r="G6" s="44"/>
      <c r="H6" s="43"/>
      <c r="I6" s="34" t="s">
        <v>130</v>
      </c>
      <c r="J6" s="39" t="e">
        <f ca="1">IF($B$1="Todas",IF($B$2="Todos",SUM(Listas!$J:$J)-AuxResumen!J2,SUMIFS(Listas!$J:$J,Listas!$B:$B,AuxResumen!$B$2))-AuxResumen!J2,IF($B$2="Todos",SUMIFS(Listas!$J:$J,Listas!$E:$E,AuxResumen!$B$1)-AuxResumen!J2,SUMIFS(Listas!$J:$J,Listas!$B:$B,AuxResumen!$B$2,Listas!$E:$E,AuxResumen!$B$1)-AuxResumen!J2))</f>
        <v>#NAME?</v>
      </c>
      <c r="K6" s="44"/>
      <c r="L6" s="43"/>
      <c r="M6" s="34" t="s">
        <v>130</v>
      </c>
      <c r="N6" s="39" t="e">
        <f ca="1">IF($B$1="Todas",IF($B$2="Todos",SUM(Listas!$J:$J)-AuxResumen!N2,SUMIFS(Listas!$J:$J,Listas!$B:$B,AuxResumen!$B$2))-AuxResumen!N2,IF($B$2="Todos",SUMIFS(Listas!$J:$J,Listas!$E:$E,AuxResumen!$B$1)-AuxResumen!N2,SUMIFS(Listas!$J:$J,Listas!$B:$B,AuxResumen!$B$2,Listas!$E:$E,AuxResumen!$B$1)-AuxResumen!N2))</f>
        <v>#NAME?</v>
      </c>
      <c r="O6" s="44"/>
      <c r="P6" s="43"/>
      <c r="Q6" s="34" t="s">
        <v>130</v>
      </c>
      <c r="R6" s="39" t="e">
        <f ca="1">IF($B$1="Todas",IF($B$2="Todos",SUM(Listas!$J:$J)-AuxResumen!R2,SUMIFS(Listas!$J:$J,Listas!$B:$B,AuxResumen!$B$2))-AuxResumen!R2,IF($B$2="Todos",SUMIFS(Listas!$J:$J,Listas!$E:$E,AuxResumen!$B$1)-AuxResumen!R2,SUMIFS(Listas!$J:$J,Listas!$B:$B,AuxResumen!$B$2,Listas!$E:$E,AuxResumen!$B$1)-AuxResumen!R2))</f>
        <v>#NAME?</v>
      </c>
      <c r="S6" s="45"/>
    </row>
    <row r="7" spans="1:22" ht="15.75" thickBot="1">
      <c r="D7" s="43"/>
      <c r="E7" s="44"/>
      <c r="F7" s="44"/>
      <c r="G7" s="44"/>
      <c r="H7" s="43"/>
      <c r="I7" s="75" t="s">
        <v>119</v>
      </c>
      <c r="J7" s="107" t="e">
        <f ca="1">IF(J2=0,0,
IF($B$1="Todas",
IF($B$2="Todos",
SUMIFS(AuxAusentismo!$A:$A,AuxAusentismo!AK:AK,"&lt;=30")/J2,
SUMIFS(AuxAusentismo!$A:$A,AuxAusentismo!AK:AK,"&lt;=30",AuxAusentismo!$D:$D,AuxResumen!$B$2)/J2),
IF($B$2="Todos",
SUMIFS(AuxAusentismo!$A:$A,AuxAusentismo!AK:AK,"&lt;=30",AuxAusentismo!$A:$A,"&gt;0",AuxAusentismo!$R:$R,AuxResumen!$B$1)/J2,
SUMIFS(AuxAusentismo!$A:$A,AuxAusentismo!AK:AK,"&lt;=30",AuxAusentismo!$A:$A,"&gt;0",AuxAusentismo!$R:$R,AuxResumen!$B$1,AuxAusentismo!$D:$D,AuxResumen!$B$2)/J2)))</f>
        <v>#NAME?</v>
      </c>
      <c r="K7" s="44"/>
      <c r="L7" s="43"/>
      <c r="M7" s="214" t="s">
        <v>129</v>
      </c>
      <c r="N7" s="215"/>
      <c r="O7" s="44"/>
      <c r="P7" s="43"/>
      <c r="Q7" s="44"/>
      <c r="R7" s="44"/>
      <c r="S7" s="45"/>
    </row>
    <row r="8" spans="1:22" ht="15.75" thickBot="1">
      <c r="D8" s="43"/>
      <c r="E8" s="44"/>
      <c r="F8" s="44"/>
      <c r="G8" s="44"/>
      <c r="H8" s="43"/>
      <c r="I8" s="34" t="s">
        <v>120</v>
      </c>
      <c r="J8" s="37" t="e">
        <f ca="1">IF(J2=0,0,1-J7)</f>
        <v>#NAME?</v>
      </c>
      <c r="K8" s="44"/>
      <c r="L8" s="43"/>
      <c r="M8" s="34" t="s">
        <v>126</v>
      </c>
      <c r="N8" s="49">
        <f ca="1">IFERROR(IF(AuxResumen!$B$1="Todas",IF(AuxResumen!$B$2="Todos",COUNTIFS(AuxAusentismo!#REF!,"Accidente",AuxAusentismo!#REF!,"&gt;0",AuxAusentismo!$A:$A,"&gt;0")/COUNTIFS(AuxAusentismo!#REF!,"Accidente",AuxAusentismo!$A:$A,"&gt;0"),COUNTIFS(AuxAusentismo!#REF!,"Accidente",AuxAusentismo!#REF!,"&gt;0",AuxAusentismo!#REF!,AuxResumen!$B$2,AuxAusentismo!$A:$A,"&gt;0")/COUNTIFS(AuxAusentismo!#REF!,"Accidente",AuxAusentismo!#REF!,AuxResumen!$B$2,AuxAusentismo!$A:$A,"&gt;0")),IF(AuxResumen!$B$2="Todos",COUNTIFS(AuxAusentismo!#REF!,"Accidente",AuxAusentismo!#REF!,"&gt;0",AuxAusentismo!#REF!,AuxResumen!$B$1,AuxAusentismo!$A:$A,"&gt;0")/COUNTIFS(AuxAusentismo!#REF!,"Accidente",AuxAusentismo!#REF!,AuxResumen!$B$1,AuxAusentismo!$A:$A,"&gt;0"),COUNTIFS(AuxAusentismo!#REF!,"Accidente",AuxAusentismo!#REF!,"&gt;0",AuxAusentismo!#REF!,AuxResumen!$B$1,AuxAusentismo!#REF!,AuxResumen!$B$2,AuxAusentismo!$A:$A,"&gt;0")/COUNTIFS(AuxAusentismo!#REF!,"Accidente",AuxAusentismo!#REF!,AuxResumen!$B$1,AuxAusentismo!#REF!,AuxResumen!$B$2,AuxAusentismo!$A:$A,"&gt;0"))),0)</f>
        <v>0</v>
      </c>
      <c r="O8" s="44"/>
      <c r="P8" s="43"/>
      <c r="Q8" s="44"/>
      <c r="R8" s="44"/>
      <c r="S8" s="45"/>
    </row>
    <row r="9" spans="1:22" ht="15.75" thickBot="1">
      <c r="D9" s="43"/>
      <c r="E9" s="44"/>
      <c r="F9" s="44"/>
      <c r="G9" s="44"/>
      <c r="H9" s="43"/>
      <c r="I9" s="44"/>
      <c r="J9" s="44"/>
      <c r="K9" s="44"/>
      <c r="L9" s="43"/>
      <c r="M9" s="34" t="s">
        <v>127</v>
      </c>
      <c r="N9" s="37" t="e">
        <f ca="1">IF(N2=0,0,1-N8)</f>
        <v>#NAME?</v>
      </c>
      <c r="O9" s="44"/>
      <c r="P9" s="43"/>
      <c r="Q9" s="44"/>
      <c r="R9" s="44"/>
      <c r="S9" s="45"/>
    </row>
    <row r="10" spans="1:22" ht="15.75" thickBot="1">
      <c r="D10" s="43"/>
      <c r="E10" s="44"/>
      <c r="F10" s="44"/>
      <c r="G10" s="44"/>
      <c r="H10" s="43"/>
      <c r="I10" s="44"/>
      <c r="J10" s="44"/>
      <c r="K10" s="44"/>
      <c r="L10" s="43"/>
      <c r="M10" s="34" t="s">
        <v>115</v>
      </c>
      <c r="N10" s="37">
        <f ca="1">IFERROR(IF(AuxResumen!$B$1="Todas",IF(AuxResumen!$B$2="Todos",COUNTIFS(AuxAusentismo!#REF!,"Accidente",AuxAusentismo!#REF!,"In itinere",AuxAusentismo!$A:$A,"&gt;0")/COUNTIFS(AuxAusentismo!#REF!,"Accidente",AuxAusentismo!$A:$A,"&gt;0"),COUNTIFS(AuxAusentismo!#REF!,"Accidente",AuxAusentismo!#REF!,"In itinere",AuxAusentismo!#REF!,AuxResumen!$B$2,AuxAusentismo!$A:$A,"&gt;0")/COUNTIFS(AuxAusentismo!#REF!,"Accidente",AuxAusentismo!#REF!,AuxResumen!$B$2,AuxAusentismo!$A:$A,"&gt;0")),IF(AuxResumen!$B$2="Todos",COUNTIFS(AuxAusentismo!#REF!,"Accidente",AuxAusentismo!#REF!,"In itinere",AuxAusentismo!#REF!,AuxResumen!$B$1,AuxAusentismo!$A:$A,"&gt;0")/COUNTIFS(AuxAusentismo!#REF!,"Accidente",AuxAusentismo!#REF!,AuxResumen!$B$1,AuxAusentismo!$A:$A,"&gt;0"),COUNTIFS(AuxAusentismo!#REF!,"Accidente",AuxAusentismo!#REF!,"In itinere",AuxAusentismo!#REF!,AuxResumen!$B$1,AuxAusentismo!#REF!,AuxResumen!$B$2,AuxAusentismo!$A:$A,"&gt;0")/COUNTIFS(AuxAusentismo!#REF!,"Accidente",AuxAusentismo!#REF!,AuxResumen!$B$1,AuxAusentismo!#REF!,AuxResumen!$B$2,AuxAusentismo!$A:$A,"&gt;0"))),0)</f>
        <v>0</v>
      </c>
      <c r="O10" s="44"/>
      <c r="P10" s="43"/>
      <c r="Q10" s="44"/>
      <c r="R10" s="44"/>
      <c r="S10" s="45"/>
    </row>
    <row r="11" spans="1:22" ht="15.75" thickBot="1">
      <c r="D11" s="46"/>
      <c r="E11" s="47"/>
      <c r="F11" s="47"/>
      <c r="G11" s="47"/>
      <c r="H11" s="46"/>
      <c r="I11" s="47"/>
      <c r="J11" s="47"/>
      <c r="K11" s="47"/>
      <c r="L11" s="46"/>
      <c r="M11" s="34" t="s">
        <v>128</v>
      </c>
      <c r="N11" s="37" t="e">
        <f ca="1">IF(N2=0,0,1-N10)</f>
        <v>#NAME?</v>
      </c>
      <c r="O11" s="47"/>
      <c r="P11" s="46"/>
      <c r="Q11" s="47"/>
      <c r="R11" s="47"/>
      <c r="S11" s="48"/>
    </row>
    <row r="13" spans="1:22" ht="15.75" thickBot="1"/>
    <row r="14" spans="1:22" ht="15.75" thickBot="1">
      <c r="Q14" s="201" t="s">
        <v>134</v>
      </c>
      <c r="R14" s="202"/>
      <c r="S14" s="203" t="s">
        <v>195</v>
      </c>
      <c r="T14" s="204"/>
      <c r="U14" s="204"/>
      <c r="V14" s="205"/>
    </row>
    <row r="15" spans="1:22">
      <c r="Q15" s="94" t="s">
        <v>131</v>
      </c>
      <c r="R15" s="95" t="e">
        <f ca="1">+AuxResumen!R2</f>
        <v>#NAME?</v>
      </c>
      <c r="S15" s="206"/>
      <c r="T15" s="207"/>
      <c r="U15" s="207"/>
      <c r="V15" s="208"/>
    </row>
    <row r="16" spans="1:22">
      <c r="Q16" s="79" t="s">
        <v>101</v>
      </c>
      <c r="R16" s="96" t="e">
        <f ca="1">+AuxResumen!R3</f>
        <v>#NAME?</v>
      </c>
      <c r="S16" s="206"/>
      <c r="T16" s="207"/>
      <c r="U16" s="207"/>
      <c r="V16" s="208"/>
    </row>
    <row r="17" spans="17:22" ht="15.75" thickBot="1">
      <c r="Q17" s="80" t="s">
        <v>118</v>
      </c>
      <c r="R17" s="97">
        <f>+AuxResumen!R4</f>
        <v>30</v>
      </c>
      <c r="S17" s="206"/>
      <c r="T17" s="207"/>
      <c r="U17" s="207"/>
      <c r="V17" s="208"/>
    </row>
    <row r="18" spans="17:22" ht="15.75" thickBot="1">
      <c r="Q18" s="89" t="s">
        <v>125</v>
      </c>
      <c r="R18" s="98" t="e">
        <f ca="1">+AuxResumen!R5</f>
        <v>#NAME?</v>
      </c>
      <c r="S18" s="206"/>
      <c r="T18" s="207"/>
      <c r="U18" s="207"/>
      <c r="V18" s="208"/>
    </row>
    <row r="19" spans="17:22" ht="15.75" thickBot="1">
      <c r="Q19" s="89" t="s">
        <v>130</v>
      </c>
      <c r="R19" s="90" t="e">
        <f ca="1">+AuxResumen!R6</f>
        <v>#NAME?</v>
      </c>
      <c r="S19" s="206"/>
      <c r="T19" s="207"/>
      <c r="U19" s="207"/>
      <c r="V19" s="208"/>
    </row>
    <row r="20" spans="17:22">
      <c r="Q20" s="81"/>
      <c r="R20" s="92"/>
      <c r="S20" s="206"/>
      <c r="T20" s="207"/>
      <c r="U20" s="207"/>
      <c r="V20" s="208"/>
    </row>
    <row r="21" spans="17:22">
      <c r="Q21" s="83"/>
      <c r="R21" s="87"/>
      <c r="S21" s="206"/>
      <c r="T21" s="207"/>
      <c r="U21" s="207"/>
      <c r="V21" s="208"/>
    </row>
    <row r="22" spans="17:22">
      <c r="Q22" s="83"/>
      <c r="R22" s="87"/>
      <c r="S22" s="206"/>
      <c r="T22" s="207"/>
      <c r="U22" s="207"/>
      <c r="V22" s="208"/>
    </row>
    <row r="23" spans="17:22">
      <c r="Q23" s="83"/>
      <c r="R23" s="87"/>
      <c r="S23" s="206"/>
      <c r="T23" s="207"/>
      <c r="U23" s="207"/>
      <c r="V23" s="208"/>
    </row>
    <row r="24" spans="17:22">
      <c r="Q24" s="83"/>
      <c r="R24" s="87"/>
      <c r="S24" s="206"/>
      <c r="T24" s="207"/>
      <c r="U24" s="207"/>
      <c r="V24" s="208"/>
    </row>
    <row r="25" spans="17:22">
      <c r="Q25" s="83"/>
      <c r="R25" s="87"/>
      <c r="S25" s="206"/>
      <c r="T25" s="207"/>
      <c r="U25" s="207"/>
      <c r="V25" s="208"/>
    </row>
    <row r="26" spans="17:22">
      <c r="Q26" s="83"/>
      <c r="R26" s="87"/>
      <c r="S26" s="206"/>
      <c r="T26" s="207"/>
      <c r="U26" s="207"/>
      <c r="V26" s="208"/>
    </row>
    <row r="27" spans="17:22">
      <c r="Q27" s="83"/>
      <c r="R27" s="87"/>
      <c r="S27" s="206"/>
      <c r="T27" s="207"/>
      <c r="U27" s="207"/>
      <c r="V27" s="208"/>
    </row>
    <row r="28" spans="17:22">
      <c r="Q28" s="83"/>
      <c r="R28" s="87"/>
      <c r="S28" s="206"/>
      <c r="T28" s="207"/>
      <c r="U28" s="207"/>
      <c r="V28" s="208"/>
    </row>
    <row r="29" spans="17:22" ht="15.75" thickBot="1">
      <c r="Q29" s="85"/>
      <c r="R29" s="91"/>
      <c r="S29" s="209"/>
      <c r="T29" s="210"/>
      <c r="U29" s="210"/>
      <c r="V29" s="211"/>
    </row>
  </sheetData>
  <mergeCells count="8">
    <mergeCell ref="Q14:R14"/>
    <mergeCell ref="S14:V14"/>
    <mergeCell ref="S15:V29"/>
    <mergeCell ref="E1:F1"/>
    <mergeCell ref="I1:J1"/>
    <mergeCell ref="M1:N1"/>
    <mergeCell ref="Q1:R1"/>
    <mergeCell ref="M7:N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8"/>
  <dimension ref="A1:S11"/>
  <sheetViews>
    <sheetView showGridLines="0" showRowColHeaders="0" zoomScale="85" zoomScaleNormal="85" workbookViewId="0">
      <selection activeCell="S4" sqref="S4"/>
    </sheetView>
  </sheetViews>
  <sheetFormatPr baseColWidth="10" defaultColWidth="11.5703125" defaultRowHeight="15"/>
  <cols>
    <col min="1" max="2" width="11.5703125" style="7"/>
    <col min="3" max="4" width="3.85546875" style="7" customWidth="1"/>
    <col min="5" max="5" width="24.42578125" style="7" bestFit="1" customWidth="1"/>
    <col min="6" max="6" width="5.140625" style="7" bestFit="1" customWidth="1"/>
    <col min="7" max="8" width="3.85546875" style="7" customWidth="1"/>
    <col min="9" max="9" width="28.42578125" style="7" bestFit="1" customWidth="1"/>
    <col min="10" max="10" width="5.140625" style="7" bestFit="1" customWidth="1"/>
    <col min="11" max="12" width="3.85546875" style="7" customWidth="1"/>
    <col min="13" max="13" width="27.7109375" style="7" bestFit="1" customWidth="1"/>
    <col min="14" max="14" width="5.140625" style="7" bestFit="1" customWidth="1"/>
    <col min="15" max="16" width="3.85546875" style="7" customWidth="1"/>
    <col min="17" max="17" width="27.7109375" style="7" bestFit="1" customWidth="1"/>
    <col min="18" max="18" width="5.140625" style="7" bestFit="1" customWidth="1"/>
    <col min="19" max="19" width="3.85546875" style="7" customWidth="1"/>
    <col min="20" max="16384" width="11.5703125" style="7"/>
  </cols>
  <sheetData>
    <row r="1" spans="1:19" ht="15.75" thickBot="1">
      <c r="A1" s="28" t="s">
        <v>121</v>
      </c>
      <c r="B1" s="29" t="str">
        <f>+IF(Parámetros!C13="","Todas",Parámetros!C13)</f>
        <v>UAT- SANTA FE</v>
      </c>
      <c r="D1" s="40"/>
      <c r="E1" s="212" t="s">
        <v>206</v>
      </c>
      <c r="F1" s="213"/>
      <c r="G1" s="41"/>
      <c r="H1" s="40"/>
      <c r="I1" s="212" t="s">
        <v>207</v>
      </c>
      <c r="J1" s="213"/>
      <c r="K1" s="41"/>
      <c r="L1" s="40"/>
      <c r="M1" s="212" t="s">
        <v>208</v>
      </c>
      <c r="N1" s="213"/>
      <c r="O1" s="41"/>
      <c r="P1" s="40"/>
      <c r="Q1" s="212" t="s">
        <v>209</v>
      </c>
      <c r="R1" s="213"/>
      <c r="S1" s="42"/>
    </row>
    <row r="2" spans="1:19" ht="15.75" thickBot="1">
      <c r="A2" s="38" t="s">
        <v>31</v>
      </c>
      <c r="B2" s="72" t="e">
        <f ca="1">+IF(Parámetros!C11=0,"Todos",_xlfn.NUMBERVALUE(Parámetros!C11))</f>
        <v>#NAME?</v>
      </c>
      <c r="D2" s="43"/>
      <c r="E2" s="28" t="s">
        <v>131</v>
      </c>
      <c r="F2" s="29" t="e">
        <f ca="1">IF($B$1="Todas",
IF($B$2="Todos",
SUM(AuxAusentismo!$B:$B),
SUMIFS(AuxAusentismo!$B:$B,AuxAusentismo!$D:$D,AuxResumen!$B$2)),
IF($B$2="Todos",
SUMIFS(AuxAusentismo!$B:$B,AuxAusentismo!$R:$R,AuxResumen!$B$1),
SUMIFS(AuxAusentismo!$B:$B,AuxAusentismo!$D:$D,AuxResumen!$B$2,AuxAusentismo!$R:$R,AuxResumen!$B$1)))</f>
        <v>#NAME?</v>
      </c>
      <c r="G2" s="44"/>
      <c r="H2" s="43"/>
      <c r="I2" s="28" t="s">
        <v>131</v>
      </c>
      <c r="J2" s="29" t="e">
        <f ca="1">IF($B$1="Todas",
IF($B$2="Todos",
SUMIFS(AuxAusentismo!$B:$B,AuxAusentismo!$AC:$AC,"Inculpable"),
SUMIFS(AuxAusentismo!$B:$B,AuxAusentismo!$D:$D,AuxResumen!$B$2,AuxAusentismo!$AC:$AC,"Inculpable")),
IF($B$2="Todos",
SUMIFS(AuxAusentismo!$B:$B,AuxAusentismo!$R:$R,AuxResumen!$B$1,AuxAusentismo!$AC:$AC,"Inculpable"),
SUMIFS(AuxAusentismo!$B:$B,AuxAusentismo!$D:$D,AuxResumen!$B$2,AuxAusentismo!$R:$R,AuxResumen!$B$1,AuxAusentismo!$AC:$AC,"Inculpable")))</f>
        <v>#NAME?</v>
      </c>
      <c r="K2" s="44"/>
      <c r="L2" s="43"/>
      <c r="M2" s="28" t="s">
        <v>131</v>
      </c>
      <c r="N2" s="29" t="e">
        <f ca="1">IF($B$1="Todas",
IF($B$2="Todos",
SUMIFS(AuxAusentismo!$B:$B,AuxAusentismo!$AC:$AC,"Accidente"),
SUMIFS(AuxAusentismo!$B:$B,AuxAusentismo!$D:$D,AuxResumen!$B$2,AuxAusentismo!$AC:$AC,"Accidente")),
IF($B$2="Todos",
SUMIFS(AuxAusentismo!$B:$B,AuxAusentismo!$R:$R,AuxResumen!$B$1,AuxAusentismo!$AC:$AC,"Accidente"),
SUMIFS(AuxAusentismo!$B:$B,AuxAusentismo!$D:$D,AuxResumen!$B$2,AuxAusentismo!$R:$R,AuxResumen!$B$1,AuxAusentismo!$AC:$AC,"Accidente")))</f>
        <v>#NAME?</v>
      </c>
      <c r="O2" s="44"/>
      <c r="P2" s="43"/>
      <c r="Q2" s="28" t="s">
        <v>131</v>
      </c>
      <c r="R2" s="29" t="e">
        <f ca="1">IF($B$1="Todas",
IF($B$2="Todos",
SUMIFS(AuxAusentismo!$B:$B,AuxAusentismo!$AC:$AC,"Enfermedad"),
SUMIFS(AuxAusentismo!$B:$B,AuxAusentismo!$D:$D,AuxResumen!$B$2,AuxAusentismo!$AC:$AC,"Enfermedad")),
IF($B$2="Todos",
SUMIFS(AuxAusentismo!$B:$B,AuxAusentismo!$R:$R,AuxResumen!$B$1,AuxAusentismo!$AC:$AC,"Enfermedad"),
SUMIFS(AuxAusentismo!$B:$B,AuxAusentismo!$D:$D,AuxResumen!$B$2,AuxAusentismo!$R:$R,AuxResumen!$B$1,AuxAusentismo!$AC:$AC,"Enfermedad")))</f>
        <v>#NAME?</v>
      </c>
      <c r="S2" s="45"/>
    </row>
    <row r="3" spans="1:19">
      <c r="D3" s="43"/>
      <c r="E3" s="30" t="s">
        <v>122</v>
      </c>
      <c r="F3" s="31" t="e">
        <f ca="1">IF($B$1="Todas",IF($B$2="Todos",COUNTIFS(Listas!$I:$I,1),1),IF($B$2="Todos",COUNTIFS(Listas!$E:$E,AuxResumen!$B$1,Listas!$I:$I,1),1))</f>
        <v>#NAME?</v>
      </c>
      <c r="G3" s="44"/>
      <c r="H3" s="43"/>
      <c r="I3" s="30" t="s">
        <v>122</v>
      </c>
      <c r="J3" s="31" t="e">
        <f ca="1">IF($B$1="Todas",IF($B$2="Todos",COUNTIFS(Listas!$I:$I,1),1),IF($B$2="Todos",COUNTIFS(Listas!$E:$E,AuxResumen!$B$1,Listas!$I:$I,1),1))</f>
        <v>#NAME?</v>
      </c>
      <c r="K3" s="44"/>
      <c r="L3" s="43"/>
      <c r="M3" s="30" t="s">
        <v>101</v>
      </c>
      <c r="N3" s="31" t="e">
        <f ca="1">IF($B$1="Todas",IF($B$2="Todos",COUNTIFS(Listas!$I:$I,1),1),IF($B$2="Todos",COUNTIFS(Listas!$E:$E,AuxResumen!$B$1,Listas!$I:$I,1),1))</f>
        <v>#NAME?</v>
      </c>
      <c r="O3" s="44"/>
      <c r="P3" s="43"/>
      <c r="Q3" s="30" t="s">
        <v>101</v>
      </c>
      <c r="R3" s="31" t="e">
        <f ca="1">IF($B$1="Todas",IF($B$2="Todos",COUNTIFS(Listas!$I:$I,1),1),IF($B$2="Todos",COUNTIFS(Listas!$E:$E,AuxResumen!$B$1,Listas!$I:$I,1),1))</f>
        <v>#NAME?</v>
      </c>
      <c r="S3" s="45"/>
    </row>
    <row r="4" spans="1:19" ht="15.75" thickBot="1">
      <c r="D4" s="43"/>
      <c r="E4" s="32" t="s">
        <v>116</v>
      </c>
      <c r="F4" s="72">
        <f>+Parámetros!D16</f>
        <v>30</v>
      </c>
      <c r="G4" s="44"/>
      <c r="H4" s="43"/>
      <c r="I4" s="73" t="s">
        <v>116</v>
      </c>
      <c r="J4" s="74">
        <f>F4</f>
        <v>30</v>
      </c>
      <c r="K4" s="44"/>
      <c r="L4" s="43"/>
      <c r="M4" s="32" t="s">
        <v>118</v>
      </c>
      <c r="N4" s="72">
        <f>F4</f>
        <v>30</v>
      </c>
      <c r="O4" s="44"/>
      <c r="P4" s="43"/>
      <c r="Q4" s="32" t="s">
        <v>118</v>
      </c>
      <c r="R4" s="72">
        <f>F4</f>
        <v>30</v>
      </c>
      <c r="S4" s="45"/>
    </row>
    <row r="5" spans="1:19" ht="15.75" thickBot="1">
      <c r="D5" s="43"/>
      <c r="E5" s="34" t="s">
        <v>102</v>
      </c>
      <c r="F5" s="35" t="e">
        <f ca="1">IF((F4*F3)=0,0,IFERROR((F2/(F4*F3)),"Error de carga"))</f>
        <v>#NAME?</v>
      </c>
      <c r="G5" s="44"/>
      <c r="H5" s="43"/>
      <c r="I5" s="76" t="s">
        <v>123</v>
      </c>
      <c r="J5" s="77" t="e">
        <f ca="1">IF((J4*J3)=0,0,IFERROR((J2/(J4*J3)),"Error de carga"))</f>
        <v>#NAME?</v>
      </c>
      <c r="K5" s="44"/>
      <c r="L5" s="43"/>
      <c r="M5" s="34" t="s">
        <v>125</v>
      </c>
      <c r="N5" s="35" t="e">
        <f ca="1">IF((N4*N3)=0,0,IFERROR((AuxResumen!N2/(N4*AuxResumen!N3)),"Error de carga"))</f>
        <v>#NAME?</v>
      </c>
      <c r="O5" s="44"/>
      <c r="P5" s="43"/>
      <c r="Q5" s="34" t="s">
        <v>125</v>
      </c>
      <c r="R5" s="35" t="e">
        <f ca="1">IF((R4*R3)=0,0,IFERROR((AuxResumen!R2/(R4*AuxResumen!R3)),"Error de carga"))</f>
        <v>#NAME?</v>
      </c>
      <c r="S5" s="45"/>
    </row>
    <row r="6" spans="1:19" ht="15.75" thickBot="1">
      <c r="D6" s="43"/>
      <c r="E6" s="34" t="s">
        <v>130</v>
      </c>
      <c r="F6" s="39" t="e">
        <f ca="1">IF($B$1="Todas",IF($B$2="Todos",SUM(Listas!$K:$K)-F2,SUMIFS(Listas!$K:$K,Listas!$B:$B,AuxResumen!$B$2))-F2,IF($B$2="Todos",SUMIFS(Listas!$K:$K,Listas!$E:$E,AuxResumen!$B$1)-F2,SUMIFS(Listas!$K:$K,Listas!$B:$B,AuxResumen!$B$2,Listas!$E:$E,AuxResumen!$B$1)-F2))</f>
        <v>#NAME?</v>
      </c>
      <c r="G6" s="44"/>
      <c r="H6" s="43"/>
      <c r="I6" s="34" t="s">
        <v>130</v>
      </c>
      <c r="J6" s="39" t="e">
        <f ca="1">IF($B$1="Todas",IF($B$2="Todos",SUM(Listas!$K:$K)-J2,SUMIFS(Listas!$K:$K,Listas!$B:$B,AuxResumen!$B$2))-J2,IF($B$2="Todos",SUMIFS(Listas!$K:$K,Listas!$E:$E,AuxResumen!$B$1)-J2,SUMIFS(Listas!$K:$K,Listas!$B:$B,AuxResumen!$B$2,Listas!$E:$E,AuxResumen!$B$1)-J2))</f>
        <v>#NAME?</v>
      </c>
      <c r="K6" s="44"/>
      <c r="L6" s="43"/>
      <c r="M6" s="34" t="s">
        <v>130</v>
      </c>
      <c r="N6" s="39" t="e">
        <f ca="1">IF($B$1="Todas",IF($B$2="Todos",SUM(Listas!$K:$K)-N2,SUMIFS(Listas!$K:$K,Listas!$B:$B,AuxResumen!$B$2))-N2,IF($B$2="Todos",SUMIFS(Listas!$K:$K,Listas!$E:$E,AuxResumen!$B$1)-N2,SUMIFS(Listas!$K:$K,Listas!$B:$B,AuxResumen!$B$2,Listas!$E:$E,AuxResumen!$B$1)-N2))</f>
        <v>#NAME?</v>
      </c>
      <c r="O6" s="44"/>
      <c r="P6" s="43"/>
      <c r="Q6" s="34" t="s">
        <v>130</v>
      </c>
      <c r="R6" s="39" t="e">
        <f ca="1">IF($B$1="Todas",IF($B$2="Todos",SUM(Listas!$K:$K)-R2,SUMIFS(Listas!$K:$K,Listas!$B:$B,AuxResumen!$B$2))-R2,IF($B$2="Todos",SUMIFS(Listas!$K:$K,Listas!$E:$E,AuxResumen!$B$1)-R2,SUMIFS(Listas!$K:$K,Listas!$B:$B,AuxResumen!$B$2,Listas!$E:$E,AuxResumen!$B$1)-R2))</f>
        <v>#NAME?</v>
      </c>
      <c r="S6" s="45"/>
    </row>
    <row r="7" spans="1:19" ht="15.75" thickBot="1">
      <c r="D7" s="43"/>
      <c r="E7" s="44"/>
      <c r="F7" s="44"/>
      <c r="G7" s="44"/>
      <c r="H7" s="43"/>
      <c r="I7" s="75" t="s">
        <v>119</v>
      </c>
      <c r="J7" s="107" t="e">
        <f ca="1">IF(J2=0,0,
IF($B$1="Todas",
IF($B$2="Todos",
SUMIFS(AuxAusentismo!$A:$A,AuxAusentismo!AK:AK,"&lt;=30")/J2,
SUMIFS(AuxAusentismo!$A:$A,AuxAusentismo!AK:AK,"&lt;=30",AuxAusentismo!$D:$D,AuxComparación!$B$2)/J2),
IF($B$2="Todos",
SUMIFS(AuxAusentismo!$A:$A,AuxAusentismo!AK:AK,"&lt;=30",AuxAusentismo!$A:$A,"&gt;0",AuxAusentismo!$R:$R,AuxComparación!$B$1)/J2,
SUMIFS(AuxAusentismo!$A:$A,AuxAusentismo!AK:AK,"&lt;=30",AuxAusentismo!$A:$A,"&gt;0",AuxAusentismo!$R:$R,AuxComparación!$B$1,AuxAusentismo!$D:$D,AuxComparación!$B$2)/J2)))</f>
        <v>#NAME?</v>
      </c>
      <c r="K7" s="44"/>
      <c r="L7" s="43"/>
      <c r="M7" s="214" t="s">
        <v>129</v>
      </c>
      <c r="N7" s="215"/>
      <c r="O7" s="44"/>
      <c r="P7" s="43"/>
      <c r="Q7" s="43"/>
      <c r="R7" s="44"/>
      <c r="S7" s="45"/>
    </row>
    <row r="8" spans="1:19" ht="15.75" thickBot="1">
      <c r="D8" s="43"/>
      <c r="E8" s="44"/>
      <c r="F8" s="44"/>
      <c r="G8" s="44"/>
      <c r="H8" s="43"/>
      <c r="I8" s="34" t="s">
        <v>120</v>
      </c>
      <c r="J8" s="37" t="e">
        <f ca="1">IF(J2=0,0,1-J7)</f>
        <v>#NAME?</v>
      </c>
      <c r="K8" s="44"/>
      <c r="L8" s="43"/>
      <c r="M8" s="34" t="s">
        <v>126</v>
      </c>
      <c r="N8" s="49">
        <f ca="1">IFERROR(IF(AuxResumen!$B$1="Todas",IF(AuxResumen!$B$2="Todos",COUNTIFS(AuxComparación!#REF!,"Accidente",AuxComparación!#REF!,"&gt;0",AuxComparación!$B:$B,"&gt;0")/COUNTIFS(AuxComparación!#REF!,"Accidente",AuxComparación!$B:$B,"&gt;0"),COUNTIFS(AuxComparación!#REF!,"Accidente",AuxComparación!#REF!,"&gt;0",AuxComparación!#REF!,AuxResumen!$B$2,AuxComparación!$B:$B,"&gt;0")/COUNTIFS(AuxComparación!#REF!,"Accidente",AuxComparación!#REF!,AuxResumen!$B$2,AuxComparación!$B:$B,"&gt;0")),IF(AuxResumen!$B$2="Todos",COUNTIFS(AuxComparación!#REF!,"Accidente",AuxComparación!#REF!,"&gt;0",AuxComparación!#REF!,AuxResumen!$B$1,AuxComparación!$B:$B,"&gt;0")/COUNTIFS(AuxComparación!#REF!,"Accidente",AuxComparación!#REF!,AuxResumen!$B$1,AuxComparación!$B:$B,"&gt;0"),COUNTIFS(AuxComparación!#REF!,"Accidente",AuxComparación!#REF!,"&gt;0",AuxComparación!#REF!,AuxResumen!$B$1,AuxComparación!#REF!,AuxResumen!$B$2,AuxComparación!$B:$B,"&gt;0")/COUNTIFS(AuxComparación!#REF!,"Accidente",AuxComparación!#REF!,AuxResumen!$B$1,AuxComparación!#REF!,AuxResumen!$B$2,AuxComparación!$B:$B,"&gt;0"))),0)</f>
        <v>0</v>
      </c>
      <c r="O8" s="44"/>
      <c r="P8" s="43"/>
      <c r="Q8" s="43"/>
      <c r="R8" s="44"/>
      <c r="S8" s="45"/>
    </row>
    <row r="9" spans="1:19" ht="15.75" thickBot="1">
      <c r="D9" s="43"/>
      <c r="E9" s="44"/>
      <c r="F9" s="44"/>
      <c r="G9" s="44"/>
      <c r="H9" s="43"/>
      <c r="I9" s="44"/>
      <c r="J9" s="44"/>
      <c r="K9" s="44"/>
      <c r="L9" s="43"/>
      <c r="M9" s="34" t="s">
        <v>127</v>
      </c>
      <c r="N9" s="37" t="e">
        <f ca="1">IF(N2=0,0,1-N8)</f>
        <v>#NAME?</v>
      </c>
      <c r="O9" s="44"/>
      <c r="P9" s="43"/>
      <c r="Q9" s="43"/>
      <c r="R9" s="44"/>
      <c r="S9" s="45"/>
    </row>
    <row r="10" spans="1:19" ht="15.75" thickBot="1">
      <c r="D10" s="43"/>
      <c r="E10" s="44"/>
      <c r="F10" s="44"/>
      <c r="G10" s="44"/>
      <c r="H10" s="43"/>
      <c r="I10" s="44"/>
      <c r="J10" s="44"/>
      <c r="K10" s="44"/>
      <c r="L10" s="43"/>
      <c r="M10" s="34" t="s">
        <v>115</v>
      </c>
      <c r="N10" s="37">
        <f ca="1">IFERROR(IF(AuxResumen!$B$1="Todas",IF(AuxResumen!$B$2="Todos",COUNTIFS(AuxComparación!#REF!,"Accidente",AuxComparación!#REF!,"In itinere",AuxComparación!$B:$B,"&gt;0")/COUNTIFS(AuxComparación!#REF!,"Accidente",AuxComparación!$B:$B,"&gt;0"),COUNTIFS(AuxComparación!#REF!,"Accidente",AuxComparación!#REF!,"In itinere",AuxComparación!#REF!,AuxResumen!$B$2,AuxComparación!$B:$B,"&gt;0")/COUNTIFS(AuxComparación!#REF!,"Accidente",AuxComparación!#REF!,AuxResumen!$B$2,AuxComparación!$B:$B,"&gt;0")),IF(AuxResumen!$B$2="Todos",COUNTIFS(AuxComparación!#REF!,"Accidente",AuxComparación!#REF!,"In itinere",AuxComparación!#REF!,AuxResumen!$B$1,AuxComparación!$B:$B,"&gt;0")/COUNTIFS(AuxComparación!#REF!,"Accidente",AuxComparación!#REF!,AuxResumen!$B$1,AuxComparación!$B:$B,"&gt;0"),COUNTIFS(AuxComparación!#REF!,"Accidente",AuxComparación!#REF!,"In itinere",AuxComparación!#REF!,AuxResumen!$B$1,AuxComparación!#REF!,AuxResumen!$B$2,AuxComparación!$B:$B,"&gt;0")/COUNTIFS(AuxComparación!#REF!,"Accidente",AuxComparación!#REF!,AuxResumen!$B$1,AuxComparación!#REF!,AuxResumen!$B$2,AuxComparación!$B:$B,"&gt;0"))),0)</f>
        <v>0</v>
      </c>
      <c r="O10" s="44"/>
      <c r="P10" s="43"/>
      <c r="Q10" s="43"/>
      <c r="R10" s="44"/>
      <c r="S10" s="45"/>
    </row>
    <row r="11" spans="1:19" ht="15.75" thickBot="1">
      <c r="D11" s="46"/>
      <c r="E11" s="47"/>
      <c r="F11" s="47"/>
      <c r="G11" s="47"/>
      <c r="H11" s="46"/>
      <c r="I11" s="47"/>
      <c r="J11" s="47"/>
      <c r="K11" s="47"/>
      <c r="L11" s="46"/>
      <c r="M11" s="34" t="s">
        <v>128</v>
      </c>
      <c r="N11" s="37" t="e">
        <f ca="1">IF(N2=0,0,1-N10)</f>
        <v>#NAME?</v>
      </c>
      <c r="O11" s="47"/>
      <c r="P11" s="46"/>
      <c r="Q11" s="46"/>
      <c r="R11" s="47"/>
      <c r="S11" s="48"/>
    </row>
  </sheetData>
  <mergeCells count="5">
    <mergeCell ref="E1:F1"/>
    <mergeCell ref="I1:J1"/>
    <mergeCell ref="M1:N1"/>
    <mergeCell ref="Q1:R1"/>
    <mergeCell ref="M7:N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0">
    <pageSetUpPr fitToPage="1"/>
  </sheetPr>
  <dimension ref="A1:H131"/>
  <sheetViews>
    <sheetView showGridLines="0" showRowColHeaders="0" showRuler="0" zoomScale="115" zoomScaleNormal="115" zoomScaleSheetLayoutView="145" zoomScalePageLayoutView="55" workbookViewId="0">
      <selection activeCell="F13" sqref="F13"/>
    </sheetView>
  </sheetViews>
  <sheetFormatPr baseColWidth="10" defaultColWidth="0" defaultRowHeight="15" zeroHeight="1"/>
  <cols>
    <col min="1" max="1" width="0.85546875" style="23" customWidth="1"/>
    <col min="2" max="2" width="27" style="23" bestFit="1" customWidth="1"/>
    <col min="3" max="3" width="23.42578125" style="23" bestFit="1" customWidth="1"/>
    <col min="4" max="4" width="11.28515625" style="23" bestFit="1" customWidth="1"/>
    <col min="5" max="5" width="2" style="23" bestFit="1" customWidth="1"/>
    <col min="6" max="6" width="11.28515625" style="23" bestFit="1" customWidth="1"/>
    <col min="7" max="7" width="35.7109375" style="23" customWidth="1"/>
    <col min="8" max="8" width="0" style="23" hidden="1" customWidth="1"/>
    <col min="9" max="16384" width="11.5703125" style="23" hidden="1"/>
  </cols>
  <sheetData>
    <row r="1" spans="2:6" ht="27" thickBot="1">
      <c r="B1" s="229" t="s">
        <v>200</v>
      </c>
      <c r="C1" s="230"/>
      <c r="D1" s="230"/>
      <c r="E1" s="230"/>
      <c r="F1" s="231"/>
    </row>
    <row r="2" spans="2:6" ht="16.899999999999999" customHeight="1">
      <c r="B2" s="244" t="s">
        <v>196</v>
      </c>
      <c r="C2" s="245"/>
      <c r="D2" s="123">
        <f xml:space="preserve">       +Parámetros!B5</f>
        <v>1</v>
      </c>
      <c r="E2" s="115" t="s">
        <v>214</v>
      </c>
      <c r="F2" s="122">
        <f>+Parámetros!D5</f>
        <v>43709</v>
      </c>
    </row>
    <row r="3" spans="2:6">
      <c r="B3" s="250" t="s">
        <v>121</v>
      </c>
      <c r="C3" s="251"/>
      <c r="D3" s="246" t="str">
        <f>+AuxResumen!B1</f>
        <v>UAT- SANTA FE</v>
      </c>
      <c r="E3" s="246"/>
      <c r="F3" s="247"/>
    </row>
    <row r="4" spans="2:6" ht="15.75" thickBot="1">
      <c r="B4" s="252" t="s">
        <v>198</v>
      </c>
      <c r="C4" s="253"/>
      <c r="D4" s="248" t="e">
        <f ca="1">+IF(Parámetros!C12="","Todos",Parámetros!C12)</f>
        <v>#NAME?</v>
      </c>
      <c r="E4" s="248"/>
      <c r="F4" s="249"/>
    </row>
    <row r="5" spans="2:6" ht="4.9000000000000004" customHeight="1" thickBot="1"/>
    <row r="6" spans="2:6" ht="15.75" thickBot="1">
      <c r="B6" s="103" t="s">
        <v>197</v>
      </c>
      <c r="C6" s="232"/>
      <c r="D6" s="233"/>
      <c r="E6" s="233"/>
      <c r="F6" s="234"/>
    </row>
    <row r="7" spans="2:6" ht="4.9000000000000004" customHeight="1" thickBot="1"/>
    <row r="8" spans="2:6" ht="15.75" thickBot="1">
      <c r="B8" s="201" t="s">
        <v>100</v>
      </c>
      <c r="C8" s="202"/>
      <c r="D8" s="202"/>
      <c r="E8" s="202"/>
      <c r="F8" s="228"/>
    </row>
    <row r="9" spans="2:6">
      <c r="B9" s="235" t="s">
        <v>131</v>
      </c>
      <c r="C9" s="236"/>
      <c r="D9" s="236"/>
      <c r="E9" s="237"/>
      <c r="F9" s="117" t="e">
        <f ca="1">+AuxResumen!F2</f>
        <v>#NAME?</v>
      </c>
    </row>
    <row r="10" spans="2:6">
      <c r="B10" s="238" t="s">
        <v>122</v>
      </c>
      <c r="C10" s="239"/>
      <c r="D10" s="239"/>
      <c r="E10" s="240"/>
      <c r="F10" s="118" t="e">
        <f ca="1">+AuxResumen!F3</f>
        <v>#NAME?</v>
      </c>
    </row>
    <row r="11" spans="2:6" ht="15.75" thickBot="1">
      <c r="B11" s="241" t="s">
        <v>116</v>
      </c>
      <c r="C11" s="242"/>
      <c r="D11" s="242"/>
      <c r="E11" s="243"/>
      <c r="F11" s="121">
        <f>+AuxResumen!F4</f>
        <v>30</v>
      </c>
    </row>
    <row r="12" spans="2:6" ht="15.75" thickBot="1">
      <c r="B12" s="216" t="s">
        <v>102</v>
      </c>
      <c r="C12" s="217"/>
      <c r="D12" s="217"/>
      <c r="E12" s="218"/>
      <c r="F12" s="119" t="e">
        <f ca="1">+AuxResumen!F5</f>
        <v>#NAME?</v>
      </c>
    </row>
    <row r="13" spans="2:6" ht="15.75" thickBot="1">
      <c r="B13" s="216" t="s">
        <v>130</v>
      </c>
      <c r="C13" s="217"/>
      <c r="D13" s="217"/>
      <c r="E13" s="218"/>
      <c r="F13" s="120" t="e">
        <f ca="1">+AuxResumen!F6</f>
        <v>#NAME?</v>
      </c>
    </row>
    <row r="14" spans="2:6">
      <c r="B14" s="219"/>
      <c r="C14" s="220"/>
      <c r="D14" s="220"/>
      <c r="E14" s="220"/>
      <c r="F14" s="221"/>
    </row>
    <row r="15" spans="2:6">
      <c r="B15" s="222"/>
      <c r="C15" s="223"/>
      <c r="D15" s="223"/>
      <c r="E15" s="223"/>
      <c r="F15" s="224"/>
    </row>
    <row r="16" spans="2:6">
      <c r="B16" s="222"/>
      <c r="C16" s="223"/>
      <c r="D16" s="223"/>
      <c r="E16" s="223"/>
      <c r="F16" s="224"/>
    </row>
    <row r="17" spans="2:6">
      <c r="B17" s="222"/>
      <c r="C17" s="223"/>
      <c r="D17" s="223"/>
      <c r="E17" s="223"/>
      <c r="F17" s="224"/>
    </row>
    <row r="18" spans="2:6">
      <c r="B18" s="222"/>
      <c r="C18" s="223"/>
      <c r="D18" s="223"/>
      <c r="E18" s="223"/>
      <c r="F18" s="224"/>
    </row>
    <row r="19" spans="2:6">
      <c r="B19" s="222"/>
      <c r="C19" s="223"/>
      <c r="D19" s="223"/>
      <c r="E19" s="223"/>
      <c r="F19" s="224"/>
    </row>
    <row r="20" spans="2:6" ht="49.9" customHeight="1">
      <c r="B20" s="222"/>
      <c r="C20" s="223"/>
      <c r="D20" s="223"/>
      <c r="E20" s="223"/>
      <c r="F20" s="224"/>
    </row>
    <row r="21" spans="2:6">
      <c r="B21" s="222"/>
      <c r="C21" s="223"/>
      <c r="D21" s="223"/>
      <c r="E21" s="223"/>
      <c r="F21" s="224"/>
    </row>
    <row r="22" spans="2:6">
      <c r="B22" s="222"/>
      <c r="C22" s="223"/>
      <c r="D22" s="223"/>
      <c r="E22" s="223"/>
      <c r="F22" s="224"/>
    </row>
    <row r="23" spans="2:6" ht="15.75" thickBot="1">
      <c r="B23" s="225"/>
      <c r="C23" s="226"/>
      <c r="D23" s="226"/>
      <c r="E23" s="226"/>
      <c r="F23" s="227"/>
    </row>
    <row r="24" spans="2:6" ht="15" customHeight="1" thickBot="1"/>
    <row r="25" spans="2:6" ht="15.75" thickBot="1">
      <c r="B25" s="201" t="s">
        <v>117</v>
      </c>
      <c r="C25" s="202"/>
      <c r="D25" s="202"/>
      <c r="E25" s="202"/>
      <c r="F25" s="228"/>
    </row>
    <row r="26" spans="2:6">
      <c r="B26" s="235" t="s">
        <v>131</v>
      </c>
      <c r="C26" s="236"/>
      <c r="D26" s="236"/>
      <c r="E26" s="237"/>
      <c r="F26" s="117" t="e">
        <f ca="1">+AuxResumen!J2</f>
        <v>#NAME?</v>
      </c>
    </row>
    <row r="27" spans="2:6">
      <c r="B27" s="238" t="s">
        <v>122</v>
      </c>
      <c r="C27" s="239"/>
      <c r="D27" s="239"/>
      <c r="E27" s="240"/>
      <c r="F27" s="118" t="e">
        <f ca="1">+AuxResumen!J3</f>
        <v>#NAME?</v>
      </c>
    </row>
    <row r="28" spans="2:6" ht="15.75" thickBot="1">
      <c r="B28" s="241" t="s">
        <v>116</v>
      </c>
      <c r="C28" s="242"/>
      <c r="D28" s="242"/>
      <c r="E28" s="243"/>
      <c r="F28" s="121">
        <f>+AuxResumen!J4</f>
        <v>30</v>
      </c>
    </row>
    <row r="29" spans="2:6" ht="15.75" thickBot="1">
      <c r="B29" s="216" t="s">
        <v>123</v>
      </c>
      <c r="C29" s="217"/>
      <c r="D29" s="217"/>
      <c r="E29" s="218"/>
      <c r="F29" s="119" t="e">
        <f ca="1">+AuxResumen!J5</f>
        <v>#NAME?</v>
      </c>
    </row>
    <row r="30" spans="2:6" ht="15.75" thickBot="1">
      <c r="B30" s="254" t="s">
        <v>130</v>
      </c>
      <c r="C30" s="255"/>
      <c r="D30" s="255"/>
      <c r="E30" s="256"/>
      <c r="F30" s="116" t="e">
        <f ca="1">+AuxResumen!J6</f>
        <v>#NAME?</v>
      </c>
    </row>
    <row r="31" spans="2:6" ht="15.75" thickBot="1">
      <c r="B31" s="216" t="s">
        <v>119</v>
      </c>
      <c r="C31" s="217"/>
      <c r="D31" s="217"/>
      <c r="E31" s="218"/>
      <c r="F31" s="119" t="e">
        <f ca="1">+AuxResumen!J7</f>
        <v>#NAME?</v>
      </c>
    </row>
    <row r="32" spans="2:6" ht="15.75" thickBot="1">
      <c r="B32" s="216" t="s">
        <v>120</v>
      </c>
      <c r="C32" s="217"/>
      <c r="D32" s="217"/>
      <c r="E32" s="218"/>
      <c r="F32" s="124" t="e">
        <f ca="1">+AuxResumen!J8</f>
        <v>#NAME?</v>
      </c>
    </row>
    <row r="33" spans="2:6">
      <c r="B33" s="219"/>
      <c r="C33" s="220"/>
      <c r="D33" s="220"/>
      <c r="E33" s="220"/>
      <c r="F33" s="221"/>
    </row>
    <row r="34" spans="2:6">
      <c r="B34" s="222"/>
      <c r="C34" s="223"/>
      <c r="D34" s="223"/>
      <c r="E34" s="223"/>
      <c r="F34" s="224"/>
    </row>
    <row r="35" spans="2:6">
      <c r="B35" s="222"/>
      <c r="C35" s="223"/>
      <c r="D35" s="223"/>
      <c r="E35" s="223"/>
      <c r="F35" s="224"/>
    </row>
    <row r="36" spans="2:6">
      <c r="B36" s="222"/>
      <c r="C36" s="223"/>
      <c r="D36" s="223"/>
      <c r="E36" s="223"/>
      <c r="F36" s="224"/>
    </row>
    <row r="37" spans="2:6">
      <c r="B37" s="222"/>
      <c r="C37" s="223"/>
      <c r="D37" s="223"/>
      <c r="E37" s="223"/>
      <c r="F37" s="224"/>
    </row>
    <row r="38" spans="2:6">
      <c r="B38" s="222"/>
      <c r="C38" s="223"/>
      <c r="D38" s="223"/>
      <c r="E38" s="223"/>
      <c r="F38" s="224"/>
    </row>
    <row r="39" spans="2:6" ht="49.9" customHeight="1">
      <c r="B39" s="222"/>
      <c r="C39" s="223"/>
      <c r="D39" s="223"/>
      <c r="E39" s="223"/>
      <c r="F39" s="224"/>
    </row>
    <row r="40" spans="2:6">
      <c r="B40" s="222"/>
      <c r="C40" s="223"/>
      <c r="D40" s="223"/>
      <c r="E40" s="223"/>
      <c r="F40" s="224"/>
    </row>
    <row r="41" spans="2:6">
      <c r="B41" s="222"/>
      <c r="C41" s="223"/>
      <c r="D41" s="223"/>
      <c r="E41" s="223"/>
      <c r="F41" s="224"/>
    </row>
    <row r="42" spans="2:6" ht="15.75" thickBot="1">
      <c r="B42" s="225"/>
      <c r="C42" s="226"/>
      <c r="D42" s="226"/>
      <c r="E42" s="226"/>
      <c r="F42" s="227"/>
    </row>
    <row r="43" spans="2:6" ht="2.4500000000000002" customHeight="1" thickBot="1"/>
    <row r="44" spans="2:6" ht="15.75" thickBot="1">
      <c r="B44" s="201" t="s">
        <v>124</v>
      </c>
      <c r="C44" s="202"/>
      <c r="D44" s="202"/>
      <c r="E44" s="202"/>
      <c r="F44" s="228"/>
    </row>
    <row r="45" spans="2:6">
      <c r="B45" s="235" t="s">
        <v>131</v>
      </c>
      <c r="C45" s="236"/>
      <c r="D45" s="236"/>
      <c r="E45" s="237"/>
      <c r="F45" s="117" t="e">
        <f ca="1">+AuxResumen!N2</f>
        <v>#NAME?</v>
      </c>
    </row>
    <row r="46" spans="2:6">
      <c r="B46" s="238" t="s">
        <v>101</v>
      </c>
      <c r="C46" s="239"/>
      <c r="D46" s="239"/>
      <c r="E46" s="240"/>
      <c r="F46" s="118" t="e">
        <f ca="1">+AuxResumen!N3</f>
        <v>#NAME?</v>
      </c>
    </row>
    <row r="47" spans="2:6" ht="15.75" thickBot="1">
      <c r="B47" s="241" t="s">
        <v>118</v>
      </c>
      <c r="C47" s="242"/>
      <c r="D47" s="242"/>
      <c r="E47" s="243"/>
      <c r="F47" s="121">
        <f>+AuxResumen!N4</f>
        <v>30</v>
      </c>
    </row>
    <row r="48" spans="2:6" ht="15.75" thickBot="1">
      <c r="B48" s="216" t="s">
        <v>125</v>
      </c>
      <c r="C48" s="217"/>
      <c r="D48" s="217"/>
      <c r="E48" s="218"/>
      <c r="F48" s="119" t="e">
        <f ca="1">+AuxResumen!N5</f>
        <v>#NAME?</v>
      </c>
    </row>
    <row r="49" spans="2:6" ht="15.75" thickBot="1">
      <c r="B49" s="216" t="s">
        <v>130</v>
      </c>
      <c r="C49" s="217"/>
      <c r="D49" s="217"/>
      <c r="E49" s="218"/>
      <c r="F49" s="125" t="e">
        <f ca="1">+AuxResumen!N6</f>
        <v>#NAME?</v>
      </c>
    </row>
    <row r="50" spans="2:6" ht="15.75" thickBot="1">
      <c r="B50" s="257" t="s">
        <v>129</v>
      </c>
      <c r="C50" s="258"/>
      <c r="D50" s="258"/>
      <c r="E50" s="258"/>
      <c r="F50" s="259"/>
    </row>
    <row r="51" spans="2:6">
      <c r="B51" s="235" t="s">
        <v>126</v>
      </c>
      <c r="C51" s="236"/>
      <c r="D51" s="236"/>
      <c r="E51" s="260"/>
      <c r="F51" s="126">
        <f ca="1">+AuxResumen!N8</f>
        <v>0</v>
      </c>
    </row>
    <row r="52" spans="2:6" ht="15.75" thickBot="1">
      <c r="B52" s="261" t="s">
        <v>127</v>
      </c>
      <c r="C52" s="262"/>
      <c r="D52" s="262"/>
      <c r="E52" s="263"/>
      <c r="F52" s="127" t="e">
        <f ca="1">+AuxResumen!N9</f>
        <v>#NAME?</v>
      </c>
    </row>
    <row r="53" spans="2:6">
      <c r="B53" s="235" t="s">
        <v>115</v>
      </c>
      <c r="C53" s="236"/>
      <c r="D53" s="236"/>
      <c r="E53" s="260"/>
      <c r="F53" s="128">
        <f ca="1">+AuxResumen!N10</f>
        <v>0</v>
      </c>
    </row>
    <row r="54" spans="2:6" ht="15.75" thickBot="1">
      <c r="B54" s="261" t="s">
        <v>128</v>
      </c>
      <c r="C54" s="262"/>
      <c r="D54" s="262"/>
      <c r="E54" s="263"/>
      <c r="F54" s="127" t="e">
        <f ca="1">+AuxResumen!N11</f>
        <v>#NAME?</v>
      </c>
    </row>
    <row r="55" spans="2:6">
      <c r="B55" s="222"/>
      <c r="C55" s="223"/>
      <c r="D55" s="223"/>
      <c r="E55" s="223"/>
      <c r="F55" s="224"/>
    </row>
    <row r="56" spans="2:6">
      <c r="B56" s="222"/>
      <c r="C56" s="223"/>
      <c r="D56" s="223"/>
      <c r="E56" s="223"/>
      <c r="F56" s="224"/>
    </row>
    <row r="57" spans="2:6">
      <c r="B57" s="222"/>
      <c r="C57" s="223"/>
      <c r="D57" s="223"/>
      <c r="E57" s="223"/>
      <c r="F57" s="224"/>
    </row>
    <row r="58" spans="2:6">
      <c r="B58" s="222"/>
      <c r="C58" s="223"/>
      <c r="D58" s="223"/>
      <c r="E58" s="223"/>
      <c r="F58" s="224"/>
    </row>
    <row r="59" spans="2:6">
      <c r="B59" s="222"/>
      <c r="C59" s="223"/>
      <c r="D59" s="223"/>
      <c r="E59" s="223"/>
      <c r="F59" s="224"/>
    </row>
    <row r="60" spans="2:6">
      <c r="B60" s="222"/>
      <c r="C60" s="223"/>
      <c r="D60" s="223"/>
      <c r="E60" s="223"/>
      <c r="F60" s="224"/>
    </row>
    <row r="61" spans="2:6" ht="49.9" customHeight="1">
      <c r="B61" s="222"/>
      <c r="C61" s="223"/>
      <c r="D61" s="223"/>
      <c r="E61" s="223"/>
      <c r="F61" s="224"/>
    </row>
    <row r="62" spans="2:6">
      <c r="B62" s="222"/>
      <c r="C62" s="223"/>
      <c r="D62" s="223"/>
      <c r="E62" s="223"/>
      <c r="F62" s="224"/>
    </row>
    <row r="63" spans="2:6">
      <c r="B63" s="222"/>
      <c r="C63" s="223"/>
      <c r="D63" s="223"/>
      <c r="E63" s="223"/>
      <c r="F63" s="224"/>
    </row>
    <row r="64" spans="2:6" ht="15.75" thickBot="1">
      <c r="B64" s="225"/>
      <c r="C64" s="226"/>
      <c r="D64" s="226"/>
      <c r="E64" s="226"/>
      <c r="F64" s="227"/>
    </row>
    <row r="65" spans="2:6">
      <c r="B65" s="222"/>
      <c r="C65" s="223"/>
      <c r="D65" s="223"/>
      <c r="E65" s="223"/>
      <c r="F65" s="224"/>
    </row>
    <row r="66" spans="2:6">
      <c r="B66" s="222"/>
      <c r="C66" s="223"/>
      <c r="D66" s="223"/>
      <c r="E66" s="223"/>
      <c r="F66" s="224"/>
    </row>
    <row r="67" spans="2:6">
      <c r="B67" s="222"/>
      <c r="C67" s="223"/>
      <c r="D67" s="223"/>
      <c r="E67" s="223"/>
      <c r="F67" s="224"/>
    </row>
    <row r="68" spans="2:6">
      <c r="B68" s="222"/>
      <c r="C68" s="223"/>
      <c r="D68" s="223"/>
      <c r="E68" s="223"/>
      <c r="F68" s="224"/>
    </row>
    <row r="69" spans="2:6">
      <c r="B69" s="222"/>
      <c r="C69" s="223"/>
      <c r="D69" s="223"/>
      <c r="E69" s="223"/>
      <c r="F69" s="224"/>
    </row>
    <row r="70" spans="2:6">
      <c r="B70" s="222"/>
      <c r="C70" s="223"/>
      <c r="D70" s="223"/>
      <c r="E70" s="223"/>
      <c r="F70" s="224"/>
    </row>
    <row r="71" spans="2:6" ht="49.9" customHeight="1">
      <c r="B71" s="222"/>
      <c r="C71" s="223"/>
      <c r="D71" s="223"/>
      <c r="E71" s="223"/>
      <c r="F71" s="224"/>
    </row>
    <row r="72" spans="2:6">
      <c r="B72" s="222"/>
      <c r="C72" s="223"/>
      <c r="D72" s="223"/>
      <c r="E72" s="223"/>
      <c r="F72" s="224"/>
    </row>
    <row r="73" spans="2:6">
      <c r="B73" s="222"/>
      <c r="C73" s="223"/>
      <c r="D73" s="223"/>
      <c r="E73" s="223"/>
      <c r="F73" s="224"/>
    </row>
    <row r="74" spans="2:6" ht="15.75" thickBot="1">
      <c r="B74" s="225"/>
      <c r="C74" s="226"/>
      <c r="D74" s="226"/>
      <c r="E74" s="226"/>
      <c r="F74" s="227"/>
    </row>
    <row r="75" spans="2:6">
      <c r="B75" s="222"/>
      <c r="C75" s="223"/>
      <c r="D75" s="223"/>
      <c r="E75" s="223"/>
      <c r="F75" s="224"/>
    </row>
    <row r="76" spans="2:6">
      <c r="B76" s="222"/>
      <c r="C76" s="223"/>
      <c r="D76" s="223"/>
      <c r="E76" s="223"/>
      <c r="F76" s="224"/>
    </row>
    <row r="77" spans="2:6">
      <c r="B77" s="222"/>
      <c r="C77" s="223"/>
      <c r="D77" s="223"/>
      <c r="E77" s="223"/>
      <c r="F77" s="224"/>
    </row>
    <row r="78" spans="2:6">
      <c r="B78" s="222"/>
      <c r="C78" s="223"/>
      <c r="D78" s="223"/>
      <c r="E78" s="223"/>
      <c r="F78" s="224"/>
    </row>
    <row r="79" spans="2:6">
      <c r="B79" s="222"/>
      <c r="C79" s="223"/>
      <c r="D79" s="223"/>
      <c r="E79" s="223"/>
      <c r="F79" s="224"/>
    </row>
    <row r="80" spans="2:6">
      <c r="B80" s="222"/>
      <c r="C80" s="223"/>
      <c r="D80" s="223"/>
      <c r="E80" s="223"/>
      <c r="F80" s="224"/>
    </row>
    <row r="81" spans="2:6" ht="49.9" customHeight="1">
      <c r="B81" s="222"/>
      <c r="C81" s="223"/>
      <c r="D81" s="223"/>
      <c r="E81" s="223"/>
      <c r="F81" s="224"/>
    </row>
    <row r="82" spans="2:6">
      <c r="B82" s="222"/>
      <c r="C82" s="223"/>
      <c r="D82" s="223"/>
      <c r="E82" s="223"/>
      <c r="F82" s="224"/>
    </row>
    <row r="83" spans="2:6">
      <c r="B83" s="222"/>
      <c r="C83" s="223"/>
      <c r="D83" s="223"/>
      <c r="E83" s="223"/>
      <c r="F83" s="224"/>
    </row>
    <row r="84" spans="2:6" ht="15.75" thickBot="1">
      <c r="B84" s="225"/>
      <c r="C84" s="226"/>
      <c r="D84" s="226"/>
      <c r="E84" s="226"/>
      <c r="F84" s="227"/>
    </row>
    <row r="85" spans="2:6" ht="4.9000000000000004" customHeight="1"/>
    <row r="86" spans="2:6"/>
    <row r="87" spans="2:6"/>
    <row r="88" spans="2:6"/>
    <row r="89" spans="2:6"/>
    <row r="90" spans="2:6"/>
    <row r="91" spans="2:6"/>
    <row r="92" spans="2:6"/>
    <row r="93" spans="2:6"/>
    <row r="94" spans="2:6"/>
    <row r="95" spans="2:6"/>
    <row r="96" spans="2:6"/>
    <row r="97"/>
    <row r="98"/>
    <row r="99"/>
    <row r="100"/>
    <row r="101"/>
    <row r="102" ht="4.9000000000000004" customHeight="1"/>
    <row r="103" hidden="1"/>
    <row r="104" hidden="1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</sheetData>
  <sheetProtection selectLockedCells="1"/>
  <mergeCells count="37">
    <mergeCell ref="B65:F74"/>
    <mergeCell ref="B75:F84"/>
    <mergeCell ref="B51:E51"/>
    <mergeCell ref="B52:E52"/>
    <mergeCell ref="B53:E53"/>
    <mergeCell ref="B54:E54"/>
    <mergeCell ref="B55:F64"/>
    <mergeCell ref="B31:E31"/>
    <mergeCell ref="B32:E32"/>
    <mergeCell ref="B33:F42"/>
    <mergeCell ref="B44:F44"/>
    <mergeCell ref="B50:F50"/>
    <mergeCell ref="B45:E45"/>
    <mergeCell ref="B46:E46"/>
    <mergeCell ref="B47:E47"/>
    <mergeCell ref="B48:E48"/>
    <mergeCell ref="B49:E49"/>
    <mergeCell ref="B26:E26"/>
    <mergeCell ref="B27:E27"/>
    <mergeCell ref="B28:E28"/>
    <mergeCell ref="B29:E29"/>
    <mergeCell ref="B30:E30"/>
    <mergeCell ref="B13:E13"/>
    <mergeCell ref="B14:F23"/>
    <mergeCell ref="B25:F25"/>
    <mergeCell ref="B1:F1"/>
    <mergeCell ref="C6:F6"/>
    <mergeCell ref="B8:F8"/>
    <mergeCell ref="B9:E9"/>
    <mergeCell ref="B10:E10"/>
    <mergeCell ref="B11:E11"/>
    <mergeCell ref="B12:E12"/>
    <mergeCell ref="B2:C2"/>
    <mergeCell ref="D3:F3"/>
    <mergeCell ref="D4:F4"/>
    <mergeCell ref="B3:C3"/>
    <mergeCell ref="B4:C4"/>
  </mergeCells>
  <printOptions horizontalCentered="1"/>
  <pageMargins left="0.23622047244094491" right="0.23622047244094491" top="0.35433070866141736" bottom="0.15748031496062992" header="0.31496062992125984" footer="0.31496062992125984"/>
  <pageSetup paperSize="9" fitToHeight="0" orientation="portrait" r:id="rId1"/>
  <headerFooter>
    <oddFooter>&amp;LFecha del informe: &amp;D&amp;RPágina &amp;P de &amp;N</oddFooter>
  </headerFooter>
  <rowBreaks count="2" manualBreakCount="2">
    <brk id="42" min="1" max="5" man="1"/>
    <brk id="85" min="1" max="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2">
    <pageSetUpPr fitToPage="1"/>
  </sheetPr>
  <dimension ref="A1:F146"/>
  <sheetViews>
    <sheetView showGridLines="0" showRowColHeaders="0" showRuler="0" zoomScale="115" zoomScaleNormal="115" zoomScaleSheetLayoutView="160" zoomScalePageLayoutView="55" workbookViewId="0">
      <selection activeCell="C6" sqref="C6:E6"/>
    </sheetView>
  </sheetViews>
  <sheetFormatPr baseColWidth="10" defaultColWidth="0" defaultRowHeight="15" zeroHeight="1"/>
  <cols>
    <col min="1" max="1" width="1.42578125" style="23" customWidth="1"/>
    <col min="2" max="2" width="36.7109375" style="23" customWidth="1"/>
    <col min="3" max="3" width="11.85546875" style="23" bestFit="1" customWidth="1"/>
    <col min="4" max="4" width="36.7109375" style="23" customWidth="1"/>
    <col min="5" max="5" width="11.85546875" style="23" bestFit="1" customWidth="1"/>
    <col min="6" max="6" width="25.42578125" style="23" customWidth="1"/>
    <col min="7" max="16384" width="11.5703125" style="23" hidden="1"/>
  </cols>
  <sheetData>
    <row r="1" spans="2:5" ht="22.15" customHeight="1" thickBot="1">
      <c r="B1" s="276" t="s">
        <v>201</v>
      </c>
      <c r="C1" s="277"/>
      <c r="D1" s="277"/>
      <c r="E1" s="278"/>
    </row>
    <row r="2" spans="2:5">
      <c r="B2" s="133" t="s">
        <v>132</v>
      </c>
      <c r="C2" s="131">
        <f xml:space="preserve">       +Parámetros!B5</f>
        <v>1</v>
      </c>
      <c r="D2" s="93" t="s">
        <v>199</v>
      </c>
      <c r="E2" s="129">
        <f>+Parámetros!D5</f>
        <v>43709</v>
      </c>
    </row>
    <row r="3" spans="2:5" ht="15.75" thickBot="1">
      <c r="B3" s="134" t="s">
        <v>133</v>
      </c>
      <c r="C3" s="132">
        <f>+Parámetros!B8</f>
        <v>0</v>
      </c>
      <c r="D3" s="104" t="s">
        <v>199</v>
      </c>
      <c r="E3" s="130">
        <f>+Parámetros!D8</f>
        <v>0</v>
      </c>
    </row>
    <row r="4" spans="2:5">
      <c r="B4" s="133" t="s">
        <v>121</v>
      </c>
      <c r="C4" s="264" t="str">
        <f>+AuxResumen!B1</f>
        <v>UAT- SANTA FE</v>
      </c>
      <c r="D4" s="265"/>
      <c r="E4" s="266"/>
    </row>
    <row r="5" spans="2:5" ht="15.75" thickBot="1">
      <c r="B5" s="134" t="s">
        <v>198</v>
      </c>
      <c r="C5" s="267" t="e">
        <f ca="1">+IF(Parámetros!C12="","Todos",Parámetros!C12)</f>
        <v>#NAME?</v>
      </c>
      <c r="D5" s="268"/>
      <c r="E5" s="269"/>
    </row>
    <row r="6" spans="2:5" ht="15.75" thickBot="1">
      <c r="B6" s="135" t="s">
        <v>197</v>
      </c>
      <c r="C6" s="270"/>
      <c r="D6" s="271"/>
      <c r="E6" s="272"/>
    </row>
    <row r="7" spans="2:5" ht="4.9000000000000004" customHeight="1" thickBot="1"/>
    <row r="8" spans="2:5" ht="15.75" thickBot="1">
      <c r="B8" s="273" t="s">
        <v>100</v>
      </c>
      <c r="C8" s="274"/>
      <c r="D8" s="274"/>
      <c r="E8" s="275"/>
    </row>
    <row r="9" spans="2:5" ht="15.75" thickBot="1">
      <c r="B9" s="201" t="s">
        <v>132</v>
      </c>
      <c r="C9" s="228"/>
      <c r="D9" s="201" t="s">
        <v>133</v>
      </c>
      <c r="E9" s="228"/>
    </row>
    <row r="10" spans="2:5">
      <c r="B10" s="94" t="s">
        <v>131</v>
      </c>
      <c r="C10" s="95" t="e">
        <f ca="1">+AuxResumen!F2</f>
        <v>#NAME?</v>
      </c>
      <c r="D10" s="94" t="s">
        <v>131</v>
      </c>
      <c r="E10" s="95" t="e">
        <f ca="1">+AuxComparación!F2</f>
        <v>#NAME?</v>
      </c>
    </row>
    <row r="11" spans="2:5">
      <c r="B11" s="79" t="s">
        <v>122</v>
      </c>
      <c r="C11" s="96" t="e">
        <f ca="1">+AuxResumen!F3</f>
        <v>#NAME?</v>
      </c>
      <c r="D11" s="79" t="s">
        <v>122</v>
      </c>
      <c r="E11" s="96" t="e">
        <f ca="1">+AuxComparación!F3</f>
        <v>#NAME?</v>
      </c>
    </row>
    <row r="12" spans="2:5" ht="15.75" thickBot="1">
      <c r="B12" s="80" t="s">
        <v>116</v>
      </c>
      <c r="C12" s="97">
        <f>+AuxResumen!F4</f>
        <v>30</v>
      </c>
      <c r="D12" s="80" t="s">
        <v>116</v>
      </c>
      <c r="E12" s="97">
        <f>+AuxComparación!F4</f>
        <v>30</v>
      </c>
    </row>
    <row r="13" spans="2:5" ht="15.75" thickBot="1">
      <c r="B13" s="89" t="s">
        <v>102</v>
      </c>
      <c r="C13" s="98" t="e">
        <f ca="1">+AuxResumen!F5</f>
        <v>#NAME?</v>
      </c>
      <c r="D13" s="89" t="s">
        <v>102</v>
      </c>
      <c r="E13" s="98" t="e">
        <f ca="1">+AuxComparación!F5</f>
        <v>#NAME?</v>
      </c>
    </row>
    <row r="14" spans="2:5" ht="15.75" thickBot="1">
      <c r="B14" s="89" t="s">
        <v>130</v>
      </c>
      <c r="C14" s="99" t="e">
        <f ca="1">+AuxResumen!F6</f>
        <v>#NAME?</v>
      </c>
      <c r="D14" s="89" t="s">
        <v>130</v>
      </c>
      <c r="E14" s="99" t="e">
        <f ca="1">+AuxComparación!F6</f>
        <v>#NAME?</v>
      </c>
    </row>
    <row r="15" spans="2:5">
      <c r="B15" s="219"/>
      <c r="C15" s="221"/>
      <c r="D15" s="219"/>
      <c r="E15" s="221"/>
    </row>
    <row r="16" spans="2:5">
      <c r="B16" s="222"/>
      <c r="C16" s="224"/>
      <c r="D16" s="222"/>
      <c r="E16" s="224"/>
    </row>
    <row r="17" spans="2:5">
      <c r="B17" s="222"/>
      <c r="C17" s="224"/>
      <c r="D17" s="222"/>
      <c r="E17" s="224"/>
    </row>
    <row r="18" spans="2:5">
      <c r="B18" s="222"/>
      <c r="C18" s="224"/>
      <c r="D18" s="222"/>
      <c r="E18" s="224"/>
    </row>
    <row r="19" spans="2:5">
      <c r="B19" s="222"/>
      <c r="C19" s="224"/>
      <c r="D19" s="222"/>
      <c r="E19" s="224"/>
    </row>
    <row r="20" spans="2:5">
      <c r="B20" s="222"/>
      <c r="C20" s="224"/>
      <c r="D20" s="222"/>
      <c r="E20" s="224"/>
    </row>
    <row r="21" spans="2:5">
      <c r="B21" s="222"/>
      <c r="C21" s="224"/>
      <c r="D21" s="222"/>
      <c r="E21" s="224"/>
    </row>
    <row r="22" spans="2:5" ht="12" customHeight="1" thickBot="1">
      <c r="B22" s="225"/>
      <c r="C22" s="227"/>
      <c r="D22" s="225"/>
      <c r="E22" s="227"/>
    </row>
    <row r="23" spans="2:5" ht="4.9000000000000004" customHeight="1" thickBot="1"/>
    <row r="24" spans="2:5" ht="15.75" thickBot="1">
      <c r="B24" s="201" t="s">
        <v>117</v>
      </c>
      <c r="C24" s="202"/>
      <c r="D24" s="202"/>
      <c r="E24" s="228"/>
    </row>
    <row r="25" spans="2:5" ht="15.75" thickBot="1">
      <c r="B25" s="201" t="s">
        <v>132</v>
      </c>
      <c r="C25" s="228"/>
      <c r="D25" s="201" t="s">
        <v>133</v>
      </c>
      <c r="E25" s="228"/>
    </row>
    <row r="26" spans="2:5">
      <c r="B26" s="94" t="s">
        <v>131</v>
      </c>
      <c r="C26" s="95" t="e">
        <f ca="1">+AuxResumen!J2</f>
        <v>#NAME?</v>
      </c>
      <c r="D26" s="94" t="s">
        <v>131</v>
      </c>
      <c r="E26" s="95" t="e">
        <f ca="1">+AuxComparación!J2</f>
        <v>#NAME?</v>
      </c>
    </row>
    <row r="27" spans="2:5">
      <c r="B27" s="79" t="s">
        <v>122</v>
      </c>
      <c r="C27" s="96" t="e">
        <f ca="1">+AuxResumen!J3</f>
        <v>#NAME?</v>
      </c>
      <c r="D27" s="79" t="s">
        <v>122</v>
      </c>
      <c r="E27" s="96" t="e">
        <f ca="1">+AuxComparación!J3</f>
        <v>#NAME?</v>
      </c>
    </row>
    <row r="28" spans="2:5" ht="15.75" thickBot="1">
      <c r="B28" s="80" t="s">
        <v>116</v>
      </c>
      <c r="C28" s="97">
        <f>+AuxResumen!J4</f>
        <v>30</v>
      </c>
      <c r="D28" s="80" t="s">
        <v>116</v>
      </c>
      <c r="E28" s="97">
        <f>+AuxComparación!J4</f>
        <v>30</v>
      </c>
    </row>
    <row r="29" spans="2:5" ht="15.75" thickBot="1">
      <c r="B29" s="89" t="s">
        <v>123</v>
      </c>
      <c r="C29" s="98" t="e">
        <f ca="1">+AuxResumen!J5</f>
        <v>#NAME?</v>
      </c>
      <c r="D29" s="89" t="s">
        <v>123</v>
      </c>
      <c r="E29" s="98" t="e">
        <f ca="1">+AuxComparación!J5</f>
        <v>#NAME?</v>
      </c>
    </row>
    <row r="30" spans="2:5" ht="15.75" thickBot="1">
      <c r="B30" s="89" t="s">
        <v>130</v>
      </c>
      <c r="C30" s="99" t="e">
        <f ca="1">+AuxResumen!J6</f>
        <v>#NAME?</v>
      </c>
      <c r="D30" s="89" t="s">
        <v>130</v>
      </c>
      <c r="E30" s="99" t="e">
        <f ca="1">+AuxComparación!J6</f>
        <v>#NAME?</v>
      </c>
    </row>
    <row r="31" spans="2:5" ht="15.75" thickBot="1">
      <c r="B31" s="89" t="s">
        <v>119</v>
      </c>
      <c r="C31" s="98" t="e">
        <f ca="1">+AuxResumen!J7</f>
        <v>#NAME?</v>
      </c>
      <c r="D31" s="89" t="s">
        <v>119</v>
      </c>
      <c r="E31" s="98" t="e">
        <f ca="1">+AuxComparación!J7</f>
        <v>#NAME?</v>
      </c>
    </row>
    <row r="32" spans="2:5" ht="15.75" thickBot="1">
      <c r="B32" s="89" t="s">
        <v>120</v>
      </c>
      <c r="C32" s="100" t="e">
        <f ca="1">+AuxResumen!J8</f>
        <v>#NAME?</v>
      </c>
      <c r="D32" s="89" t="s">
        <v>120</v>
      </c>
      <c r="E32" s="100" t="e">
        <f ca="1">+AuxComparación!J8</f>
        <v>#NAME?</v>
      </c>
    </row>
    <row r="33" spans="2:5">
      <c r="B33" s="81"/>
      <c r="C33" s="92"/>
      <c r="D33" s="81"/>
      <c r="E33" s="82"/>
    </row>
    <row r="34" spans="2:5">
      <c r="B34" s="83"/>
      <c r="C34" s="87"/>
      <c r="D34" s="83"/>
      <c r="E34" s="84"/>
    </row>
    <row r="35" spans="2:5">
      <c r="B35" s="83"/>
      <c r="C35" s="87"/>
      <c r="D35" s="83"/>
      <c r="E35" s="84"/>
    </row>
    <row r="36" spans="2:5">
      <c r="B36" s="83"/>
      <c r="C36" s="87"/>
      <c r="D36" s="83"/>
      <c r="E36" s="84"/>
    </row>
    <row r="37" spans="2:5">
      <c r="B37" s="83"/>
      <c r="C37" s="87"/>
      <c r="D37" s="83"/>
      <c r="E37" s="84"/>
    </row>
    <row r="38" spans="2:5">
      <c r="B38" s="83"/>
      <c r="C38" s="87"/>
      <c r="D38" s="83"/>
      <c r="E38" s="84"/>
    </row>
    <row r="39" spans="2:5">
      <c r="B39" s="83"/>
      <c r="C39" s="87"/>
      <c r="D39" s="83"/>
      <c r="E39" s="84"/>
    </row>
    <row r="40" spans="2:5" ht="12.6" customHeight="1" thickBot="1">
      <c r="B40" s="83"/>
      <c r="C40" s="87"/>
      <c r="D40" s="83"/>
      <c r="E40" s="84"/>
    </row>
    <row r="41" spans="2:5">
      <c r="B41" s="81"/>
      <c r="C41" s="82"/>
      <c r="D41" s="81"/>
      <c r="E41" s="82"/>
    </row>
    <row r="42" spans="2:5">
      <c r="B42" s="83"/>
      <c r="C42" s="84"/>
      <c r="D42" s="83"/>
      <c r="E42" s="84"/>
    </row>
    <row r="43" spans="2:5">
      <c r="B43" s="83"/>
      <c r="C43" s="84"/>
      <c r="D43" s="83"/>
      <c r="E43" s="84"/>
    </row>
    <row r="44" spans="2:5">
      <c r="B44" s="83"/>
      <c r="C44" s="84"/>
      <c r="D44" s="83"/>
      <c r="E44" s="84"/>
    </row>
    <row r="45" spans="2:5">
      <c r="B45" s="83"/>
      <c r="C45" s="84"/>
      <c r="D45" s="83"/>
      <c r="E45" s="84"/>
    </row>
    <row r="46" spans="2:5">
      <c r="B46" s="83"/>
      <c r="C46" s="84"/>
      <c r="D46" s="83"/>
      <c r="E46" s="84"/>
    </row>
    <row r="47" spans="2:5">
      <c r="B47" s="83"/>
      <c r="C47" s="84"/>
      <c r="D47" s="83"/>
      <c r="E47" s="84"/>
    </row>
    <row r="48" spans="2:5" ht="12.6" customHeight="1" thickBot="1">
      <c r="B48" s="85"/>
      <c r="C48" s="86"/>
      <c r="D48" s="85"/>
      <c r="E48" s="86"/>
    </row>
    <row r="49" spans="2:5" ht="4.9000000000000004" customHeight="1" thickBot="1">
      <c r="B49" s="87"/>
      <c r="C49" s="87"/>
      <c r="D49" s="88"/>
      <c r="E49" s="88"/>
    </row>
    <row r="50" spans="2:5" ht="15.75" thickBot="1">
      <c r="B50" s="201" t="s">
        <v>124</v>
      </c>
      <c r="C50" s="202"/>
      <c r="D50" s="202"/>
      <c r="E50" s="228"/>
    </row>
    <row r="51" spans="2:5" ht="15.75" thickBot="1">
      <c r="B51" s="201" t="s">
        <v>132</v>
      </c>
      <c r="C51" s="228"/>
      <c r="D51" s="201" t="s">
        <v>133</v>
      </c>
      <c r="E51" s="228"/>
    </row>
    <row r="52" spans="2:5">
      <c r="B52" s="105" t="s">
        <v>131</v>
      </c>
      <c r="C52" s="95" t="e">
        <f ca="1">+AuxResumen!N2</f>
        <v>#NAME?</v>
      </c>
      <c r="D52" s="105" t="s">
        <v>131</v>
      </c>
      <c r="E52" s="95" t="e">
        <f ca="1">+AuxComparación!N2</f>
        <v>#NAME?</v>
      </c>
    </row>
    <row r="53" spans="2:5">
      <c r="B53" s="79" t="s">
        <v>101</v>
      </c>
      <c r="C53" s="96" t="e">
        <f ca="1">+AuxResumen!N3</f>
        <v>#NAME?</v>
      </c>
      <c r="D53" s="79" t="s">
        <v>101</v>
      </c>
      <c r="E53" s="96" t="e">
        <f ca="1">+AuxComparación!N3</f>
        <v>#NAME?</v>
      </c>
    </row>
    <row r="54" spans="2:5" ht="15.75" thickBot="1">
      <c r="B54" s="80" t="s">
        <v>118</v>
      </c>
      <c r="C54" s="97">
        <f>+AuxResumen!N4</f>
        <v>30</v>
      </c>
      <c r="D54" s="80" t="s">
        <v>118</v>
      </c>
      <c r="E54" s="97">
        <f>+AuxComparación!N4</f>
        <v>30</v>
      </c>
    </row>
    <row r="55" spans="2:5" ht="15.75" thickBot="1">
      <c r="B55" s="89" t="s">
        <v>125</v>
      </c>
      <c r="C55" s="98" t="e">
        <f ca="1">+AuxResumen!N5</f>
        <v>#NAME?</v>
      </c>
      <c r="D55" s="89" t="s">
        <v>125</v>
      </c>
      <c r="E55" s="98" t="e">
        <f ca="1">+AuxComparación!N5</f>
        <v>#NAME?</v>
      </c>
    </row>
    <row r="56" spans="2:5" ht="15.75" thickBot="1">
      <c r="B56" s="89" t="s">
        <v>130</v>
      </c>
      <c r="C56" s="90" t="e">
        <f ca="1">+AuxResumen!N6</f>
        <v>#NAME?</v>
      </c>
      <c r="D56" s="89" t="s">
        <v>130</v>
      </c>
      <c r="E56" s="90" t="e">
        <f ca="1">+AuxComparación!N6</f>
        <v>#NAME?</v>
      </c>
    </row>
    <row r="57" spans="2:5">
      <c r="B57" s="81"/>
      <c r="C57" s="82"/>
      <c r="D57" s="81"/>
      <c r="E57" s="82"/>
    </row>
    <row r="58" spans="2:5">
      <c r="B58" s="83"/>
      <c r="C58" s="84"/>
      <c r="D58" s="83"/>
      <c r="E58" s="84"/>
    </row>
    <row r="59" spans="2:5">
      <c r="B59" s="83"/>
      <c r="C59" s="84"/>
      <c r="D59" s="83"/>
      <c r="E59" s="84"/>
    </row>
    <row r="60" spans="2:5">
      <c r="B60" s="83"/>
      <c r="C60" s="84"/>
      <c r="D60" s="83"/>
      <c r="E60" s="84"/>
    </row>
    <row r="61" spans="2:5">
      <c r="B61" s="83"/>
      <c r="C61" s="84"/>
      <c r="D61" s="83"/>
      <c r="E61" s="84"/>
    </row>
    <row r="62" spans="2:5">
      <c r="B62" s="83"/>
      <c r="C62" s="84"/>
      <c r="D62" s="83"/>
      <c r="E62" s="84"/>
    </row>
    <row r="63" spans="2:5">
      <c r="B63" s="83"/>
      <c r="C63" s="84"/>
      <c r="D63" s="83"/>
      <c r="E63" s="84"/>
    </row>
    <row r="64" spans="2:5" ht="12" customHeight="1" thickBot="1">
      <c r="B64" s="85"/>
      <c r="C64" s="86"/>
      <c r="D64" s="85"/>
      <c r="E64" s="86"/>
    </row>
    <row r="65" spans="2:5" ht="4.9000000000000004" customHeight="1" thickBot="1">
      <c r="B65" s="85"/>
      <c r="C65" s="91"/>
      <c r="D65" s="91"/>
      <c r="E65" s="86"/>
    </row>
    <row r="66" spans="2:5" ht="15.75" thickBot="1">
      <c r="B66" s="201" t="s">
        <v>129</v>
      </c>
      <c r="C66" s="202"/>
      <c r="D66" s="202"/>
      <c r="E66" s="228"/>
    </row>
    <row r="67" spans="2:5" ht="15.75" thickBot="1">
      <c r="B67" s="201" t="s">
        <v>132</v>
      </c>
      <c r="C67" s="228"/>
      <c r="D67" s="201" t="s">
        <v>133</v>
      </c>
      <c r="E67" s="228"/>
    </row>
    <row r="68" spans="2:5" ht="15.75" thickBot="1">
      <c r="B68" s="106" t="s">
        <v>126</v>
      </c>
      <c r="C68" s="101">
        <f ca="1">+AuxResumen!N8</f>
        <v>0</v>
      </c>
      <c r="D68" s="106" t="s">
        <v>126</v>
      </c>
      <c r="E68" s="101">
        <f ca="1">+AuxComparación!N8</f>
        <v>0</v>
      </c>
    </row>
    <row r="69" spans="2:5" ht="15.75" thickBot="1">
      <c r="B69" s="89" t="s">
        <v>127</v>
      </c>
      <c r="C69" s="100" t="e">
        <f ca="1">+AuxResumen!N9</f>
        <v>#NAME?</v>
      </c>
      <c r="D69" s="89" t="s">
        <v>127</v>
      </c>
      <c r="E69" s="100" t="e">
        <f ca="1">+AuxComparación!N9</f>
        <v>#NAME?</v>
      </c>
    </row>
    <row r="70" spans="2:5" ht="15.75" thickBot="1">
      <c r="B70" s="89" t="s">
        <v>115</v>
      </c>
      <c r="C70" s="100">
        <f ca="1">+AuxResumen!N10</f>
        <v>0</v>
      </c>
      <c r="D70" s="89" t="s">
        <v>115</v>
      </c>
      <c r="E70" s="100">
        <f ca="1">+AuxComparación!N10</f>
        <v>0</v>
      </c>
    </row>
    <row r="71" spans="2:5" ht="15.75" thickBot="1">
      <c r="B71" s="89" t="s">
        <v>128</v>
      </c>
      <c r="C71" s="100" t="e">
        <f ca="1">+AuxResumen!N11</f>
        <v>#NAME?</v>
      </c>
      <c r="D71" s="89" t="s">
        <v>128</v>
      </c>
      <c r="E71" s="100" t="e">
        <f ca="1">+AuxComparación!N11</f>
        <v>#NAME?</v>
      </c>
    </row>
    <row r="72" spans="2:5">
      <c r="B72" s="81"/>
      <c r="C72" s="84"/>
      <c r="D72" s="92"/>
      <c r="E72" s="84"/>
    </row>
    <row r="73" spans="2:5">
      <c r="B73" s="83"/>
      <c r="C73" s="84"/>
      <c r="D73" s="87"/>
      <c r="E73" s="84"/>
    </row>
    <row r="74" spans="2:5">
      <c r="B74" s="83"/>
      <c r="C74" s="84"/>
      <c r="D74" s="87"/>
      <c r="E74" s="84"/>
    </row>
    <row r="75" spans="2:5">
      <c r="B75" s="83"/>
      <c r="C75" s="84"/>
      <c r="D75" s="87"/>
      <c r="E75" s="84"/>
    </row>
    <row r="76" spans="2:5">
      <c r="B76" s="83"/>
      <c r="C76" s="84"/>
      <c r="D76" s="87"/>
      <c r="E76" s="84"/>
    </row>
    <row r="77" spans="2:5">
      <c r="B77" s="83"/>
      <c r="C77" s="84"/>
      <c r="D77" s="87"/>
      <c r="E77" s="84"/>
    </row>
    <row r="78" spans="2:5">
      <c r="B78" s="83"/>
      <c r="C78" s="84"/>
      <c r="D78" s="87"/>
      <c r="E78" s="84"/>
    </row>
    <row r="79" spans="2:5" ht="12" customHeight="1" thickBot="1">
      <c r="B79" s="83"/>
      <c r="C79" s="84"/>
      <c r="D79" s="87"/>
      <c r="E79" s="84"/>
    </row>
    <row r="80" spans="2:5">
      <c r="B80" s="81"/>
      <c r="C80" s="82"/>
      <c r="D80" s="81"/>
      <c r="E80" s="82"/>
    </row>
    <row r="81" spans="2:5">
      <c r="B81" s="83"/>
      <c r="C81" s="84"/>
      <c r="D81" s="83"/>
      <c r="E81" s="84"/>
    </row>
    <row r="82" spans="2:5">
      <c r="B82" s="83"/>
      <c r="C82" s="84"/>
      <c r="D82" s="83"/>
      <c r="E82" s="84"/>
    </row>
    <row r="83" spans="2:5">
      <c r="B83" s="83"/>
      <c r="C83" s="84"/>
      <c r="D83" s="83"/>
      <c r="E83" s="84"/>
    </row>
    <row r="84" spans="2:5">
      <c r="B84" s="83"/>
      <c r="C84" s="84"/>
      <c r="D84" s="83"/>
      <c r="E84" s="84"/>
    </row>
    <row r="85" spans="2:5">
      <c r="B85" s="83"/>
      <c r="C85" s="84"/>
      <c r="D85" s="83"/>
      <c r="E85" s="84"/>
    </row>
    <row r="86" spans="2:5">
      <c r="B86" s="83"/>
      <c r="C86" s="84"/>
      <c r="D86" s="83"/>
      <c r="E86" s="84"/>
    </row>
    <row r="87" spans="2:5" ht="12" customHeight="1" thickBot="1">
      <c r="B87" s="85"/>
      <c r="C87" s="86"/>
      <c r="D87" s="85"/>
      <c r="E87" s="86"/>
    </row>
    <row r="88" spans="2:5" ht="4.9000000000000004" customHeight="1"/>
    <row r="89" spans="2:5"/>
    <row r="90" spans="2:5"/>
    <row r="91" spans="2:5"/>
    <row r="92" spans="2:5"/>
    <row r="93" spans="2:5"/>
    <row r="94" spans="2:5"/>
    <row r="95" spans="2:5"/>
    <row r="96" spans="2:5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</sheetData>
  <sheetProtection sheet="1" selectLockedCells="1"/>
  <mergeCells count="18">
    <mergeCell ref="B1:E1"/>
    <mergeCell ref="B66:E66"/>
    <mergeCell ref="B67:C67"/>
    <mergeCell ref="D67:E67"/>
    <mergeCell ref="C4:E4"/>
    <mergeCell ref="C5:E5"/>
    <mergeCell ref="C6:E6"/>
    <mergeCell ref="B50:E50"/>
    <mergeCell ref="B51:C51"/>
    <mergeCell ref="D51:E51"/>
    <mergeCell ref="B8:E8"/>
    <mergeCell ref="B9:C9"/>
    <mergeCell ref="D9:E9"/>
    <mergeCell ref="B25:C25"/>
    <mergeCell ref="D25:E25"/>
    <mergeCell ref="B24:E24"/>
    <mergeCell ref="D15:E22"/>
    <mergeCell ref="B15:C22"/>
  </mergeCells>
  <printOptions horizontalCentered="1"/>
  <pageMargins left="0.23622047244094491" right="0.23622047244094491" top="0.35433070866141736" bottom="0.55118110236220474" header="0.31496062992125984" footer="0.31496062992125984"/>
  <pageSetup paperSize="9" fitToHeight="0" orientation="portrait" r:id="rId1"/>
  <headerFooter>
    <oddFooter>&amp;LFecha del informe: &amp;D&amp;RPágina &amp;P de &amp;N</oddFooter>
  </headerFooter>
  <rowBreaks count="2" manualBreakCount="2">
    <brk id="48" min="1" max="4" man="1"/>
    <brk id="87" min="1" max="4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6"/>
  <dimension ref="A1:BN236"/>
  <sheetViews>
    <sheetView showGridLines="0" showRowColHeaders="0" zoomScale="70" zoomScaleNormal="70" workbookViewId="0"/>
  </sheetViews>
  <sheetFormatPr baseColWidth="10" defaultColWidth="11.5703125" defaultRowHeight="15"/>
  <cols>
    <col min="1" max="1" width="30" style="7" bestFit="1" customWidth="1"/>
    <col min="2" max="2" width="28.5703125" style="7" bestFit="1" customWidth="1"/>
    <col min="3" max="3" width="11" style="7" bestFit="1" customWidth="1"/>
    <col min="4" max="4" width="19.5703125" style="7" bestFit="1" customWidth="1"/>
    <col min="5" max="6" width="17.7109375" style="7" bestFit="1" customWidth="1"/>
    <col min="7" max="7" width="28.5703125" style="7" bestFit="1" customWidth="1"/>
    <col min="8" max="8" width="28.28515625" style="7" bestFit="1" customWidth="1"/>
    <col min="9" max="9" width="8.140625" style="7" bestFit="1" customWidth="1"/>
    <col min="10" max="10" width="27.85546875" style="7" bestFit="1" customWidth="1"/>
    <col min="11" max="11" width="35.28515625" style="7" bestFit="1" customWidth="1"/>
    <col min="12" max="12" width="28.85546875" style="7" bestFit="1" customWidth="1"/>
    <col min="13" max="13" width="14.42578125" style="7" bestFit="1" customWidth="1"/>
    <col min="14" max="14" width="19.5703125" style="7" bestFit="1" customWidth="1"/>
    <col min="15" max="15" width="18.140625" style="7" bestFit="1" customWidth="1"/>
    <col min="16" max="16" width="21.140625" style="7" bestFit="1" customWidth="1"/>
    <col min="17" max="17" width="14.28515625" style="7" bestFit="1" customWidth="1"/>
    <col min="18" max="18" width="16.7109375" style="7" bestFit="1" customWidth="1"/>
    <col min="19" max="19" width="42.85546875" style="7" bestFit="1" customWidth="1"/>
    <col min="20" max="20" width="44.28515625" style="7" bestFit="1" customWidth="1"/>
    <col min="21" max="21" width="47.7109375" style="7" bestFit="1" customWidth="1"/>
    <col min="22" max="22" width="38.85546875" style="7" bestFit="1" customWidth="1"/>
    <col min="23" max="23" width="42.42578125" style="7" bestFit="1" customWidth="1"/>
    <col min="24" max="24" width="42.85546875" style="7" bestFit="1" customWidth="1"/>
    <col min="25" max="25" width="29.7109375" style="7" bestFit="1" customWidth="1"/>
    <col min="26" max="26" width="27.7109375" style="7" bestFit="1" customWidth="1"/>
    <col min="27" max="27" width="25.28515625" style="7" bestFit="1" customWidth="1"/>
    <col min="28" max="28" width="36" style="7" bestFit="1" customWidth="1"/>
    <col min="29" max="29" width="27.140625" style="7" bestFit="1" customWidth="1"/>
    <col min="30" max="30" width="26.85546875" style="7" bestFit="1" customWidth="1"/>
    <col min="31" max="31" width="25.42578125" style="7" bestFit="1" customWidth="1"/>
    <col min="32" max="32" width="32.140625" style="7" bestFit="1" customWidth="1"/>
    <col min="33" max="33" width="31.140625" style="7" bestFit="1" customWidth="1"/>
    <col min="34" max="34" width="38.7109375" style="7" bestFit="1" customWidth="1"/>
    <col min="35" max="35" width="27.85546875" style="7" bestFit="1" customWidth="1"/>
    <col min="36" max="36" width="28.140625" style="7" bestFit="1" customWidth="1"/>
    <col min="37" max="37" width="16.85546875" style="7" bestFit="1" customWidth="1"/>
    <col min="38" max="38" width="25" style="7" bestFit="1" customWidth="1"/>
    <col min="39" max="39" width="15.28515625" style="7" bestFit="1" customWidth="1"/>
    <col min="40" max="40" width="20" style="7" bestFit="1" customWidth="1"/>
    <col min="41" max="41" width="17.7109375" style="7" bestFit="1" customWidth="1"/>
    <col min="42" max="42" width="24.85546875" style="7" bestFit="1" customWidth="1"/>
    <col min="43" max="43" width="31.7109375" style="7" bestFit="1" customWidth="1"/>
    <col min="44" max="44" width="29.7109375" style="7" bestFit="1" customWidth="1"/>
    <col min="45" max="45" width="30" style="7" bestFit="1" customWidth="1"/>
    <col min="46" max="46" width="24.85546875" style="7" bestFit="1" customWidth="1"/>
    <col min="47" max="47" width="20.140625" style="7" bestFit="1" customWidth="1"/>
    <col min="48" max="48" width="25.42578125" style="7" bestFit="1" customWidth="1"/>
    <col min="49" max="49" width="27.140625" style="7" bestFit="1" customWidth="1"/>
    <col min="50" max="50" width="25.85546875" style="7" bestFit="1" customWidth="1"/>
    <col min="51" max="51" width="22.42578125" style="7" bestFit="1" customWidth="1"/>
    <col min="52" max="52" width="26.28515625" style="7" bestFit="1" customWidth="1"/>
    <col min="53" max="53" width="26.42578125" style="7" bestFit="1" customWidth="1"/>
    <col min="54" max="54" width="17.140625" style="7" bestFit="1" customWidth="1"/>
    <col min="55" max="55" width="22.42578125" style="7" bestFit="1" customWidth="1"/>
    <col min="56" max="56" width="15.28515625" style="7" bestFit="1" customWidth="1"/>
    <col min="57" max="57" width="20" style="7" bestFit="1" customWidth="1"/>
    <col min="58" max="58" width="17.7109375" style="7" bestFit="1" customWidth="1"/>
    <col min="59" max="59" width="24.85546875" style="7" bestFit="1" customWidth="1"/>
    <col min="60" max="60" width="28.85546875" style="7" bestFit="1" customWidth="1"/>
    <col min="61" max="61" width="168.5703125" style="7" bestFit="1" customWidth="1"/>
    <col min="62" max="62" width="39.28515625" style="7" bestFit="1" customWidth="1"/>
    <col min="63" max="63" width="35.28515625" style="7" bestFit="1" customWidth="1"/>
    <col min="64" max="64" width="32.5703125" style="7" bestFit="1" customWidth="1"/>
    <col min="65" max="65" width="44.42578125" style="7" bestFit="1" customWidth="1"/>
    <col min="66" max="66" width="26.42578125" style="7" bestFit="1" customWidth="1"/>
    <col min="67" max="16384" width="11.5703125" style="7"/>
  </cols>
  <sheetData>
    <row r="1" spans="1:66">
      <c r="A1" s="69" t="s">
        <v>143</v>
      </c>
      <c r="B1" s="69" t="s">
        <v>144</v>
      </c>
      <c r="C1" s="69" t="s">
        <v>145</v>
      </c>
      <c r="D1" s="70" t="s">
        <v>1</v>
      </c>
      <c r="E1" s="22" t="s">
        <v>146</v>
      </c>
      <c r="F1" s="22" t="s">
        <v>3</v>
      </c>
      <c r="G1" s="22" t="s">
        <v>4</v>
      </c>
      <c r="H1" s="22" t="s">
        <v>147</v>
      </c>
      <c r="I1" s="22" t="s">
        <v>148</v>
      </c>
      <c r="J1" s="22" t="s">
        <v>149</v>
      </c>
      <c r="K1" s="22" t="s">
        <v>150</v>
      </c>
      <c r="L1" s="22" t="s">
        <v>151</v>
      </c>
      <c r="M1" s="22" t="s">
        <v>5</v>
      </c>
      <c r="N1" s="22" t="s">
        <v>152</v>
      </c>
      <c r="O1" s="22" t="s">
        <v>153</v>
      </c>
      <c r="P1" s="22" t="s">
        <v>154</v>
      </c>
      <c r="Q1" s="22" t="s">
        <v>155</v>
      </c>
      <c r="R1" s="22" t="s">
        <v>2</v>
      </c>
      <c r="S1" s="22" t="s">
        <v>156</v>
      </c>
      <c r="T1" s="22" t="s">
        <v>157</v>
      </c>
      <c r="U1" s="22" t="s">
        <v>106</v>
      </c>
      <c r="V1" s="22" t="s">
        <v>158</v>
      </c>
      <c r="W1" s="22" t="s">
        <v>159</v>
      </c>
      <c r="X1" s="147" t="s">
        <v>160</v>
      </c>
      <c r="Y1" s="22" t="s">
        <v>161</v>
      </c>
      <c r="Z1" s="22" t="s">
        <v>162</v>
      </c>
      <c r="AA1" s="22" t="s">
        <v>163</v>
      </c>
      <c r="AB1" s="22" t="s">
        <v>164</v>
      </c>
      <c r="AC1" s="22" t="s">
        <v>107</v>
      </c>
      <c r="AD1" s="22" t="s">
        <v>165</v>
      </c>
      <c r="AE1" s="22" t="s">
        <v>166</v>
      </c>
      <c r="AF1" s="22" t="s">
        <v>167</v>
      </c>
      <c r="AG1" s="22" t="s">
        <v>168</v>
      </c>
      <c r="AH1" s="22" t="s">
        <v>169</v>
      </c>
      <c r="AI1" s="22" t="s">
        <v>103</v>
      </c>
      <c r="AJ1" s="22" t="s">
        <v>104</v>
      </c>
      <c r="AK1" s="22" t="s">
        <v>105</v>
      </c>
      <c r="AL1" s="22" t="s">
        <v>170</v>
      </c>
      <c r="AM1" s="22" t="s">
        <v>108</v>
      </c>
      <c r="AN1" s="22" t="s">
        <v>109</v>
      </c>
      <c r="AO1" s="22" t="s">
        <v>110</v>
      </c>
      <c r="AP1" s="22" t="s">
        <v>171</v>
      </c>
      <c r="AQ1" s="22" t="s">
        <v>172</v>
      </c>
      <c r="AR1" s="22" t="s">
        <v>111</v>
      </c>
      <c r="AS1" s="22" t="s">
        <v>112</v>
      </c>
      <c r="AT1" s="22" t="s">
        <v>173</v>
      </c>
      <c r="AU1" s="22" t="s">
        <v>174</v>
      </c>
      <c r="AV1" s="22" t="s">
        <v>166</v>
      </c>
      <c r="AW1" s="22" t="s">
        <v>175</v>
      </c>
      <c r="AX1" s="22" t="s">
        <v>2477</v>
      </c>
      <c r="AY1" s="71" t="s">
        <v>2478</v>
      </c>
      <c r="AZ1" s="22" t="s">
        <v>2479</v>
      </c>
      <c r="BA1" s="22" t="s">
        <v>2480</v>
      </c>
      <c r="BB1" s="22" t="s">
        <v>2481</v>
      </c>
      <c r="BC1" s="22" t="s">
        <v>2478</v>
      </c>
      <c r="BD1" s="22" t="s">
        <v>108</v>
      </c>
      <c r="BE1" s="22" t="s">
        <v>109</v>
      </c>
      <c r="BF1" s="22" t="s">
        <v>110</v>
      </c>
      <c r="BG1" s="22" t="s">
        <v>171</v>
      </c>
      <c r="BH1" s="22" t="s">
        <v>176</v>
      </c>
      <c r="BI1" s="22" t="s">
        <v>177</v>
      </c>
      <c r="BJ1" s="22" t="s">
        <v>178</v>
      </c>
      <c r="BK1" s="22" t="s">
        <v>179</v>
      </c>
      <c r="BL1" s="22" t="s">
        <v>180</v>
      </c>
      <c r="BM1" s="22" t="s">
        <v>181</v>
      </c>
      <c r="BN1" s="22" t="s">
        <v>182</v>
      </c>
    </row>
    <row r="2" spans="1:66">
      <c r="A2" s="8">
        <f>IF(OR(AI2&gt;Parámetros!$D$5,AJ2&lt;Parámetros!$B$5),0,(IF(Parámetros!$D$5&gt;AJ2,AJ2,Parámetros!$D$5)-IF(Parámetros!$B$5&gt;AI2,Parámetros!$B$5,AI2))+1)-(IF(OR(,AI2&gt;Parámetros!$D$5,AJ2&lt;Parámetros!$B$5),0,IF(AND(AI2&lt;=Parámetros!$B$5,AJ2&gt;=Parámetros!$D$5),COUNTIFS('Selección días no hábiles'!$C:$C,"X",'Selección días no hábiles'!$A:$A,"&gt;="&amp;Parámetros!$B$5,'Selección días no hábiles'!$A:$A,"&lt;="&amp;Parámetros!$D$5),IF(AND(AI2&lt;=Parámetros!$B$5,AJ2&lt;=Parámetros!$D$5),COUNTIFS('Selección días no hábiles'!$C:$C,"X",'Selección días no hábiles'!$A:$A,"&gt;="&amp;Parámetros!$B$5,'Selección días no hábiles'!$A:$A,"&lt;="&amp;AJ2),IF(AND(AI2&gt;=Parámetros!$B$5,AJ2&gt;=Parámetros!$D$5),COUNTIFS('Selección días no hábiles'!$C:$C,"X",'Selección días no hábiles'!$A:$A,"&gt;="&amp;AI2,'Selección días no hábiles'!$A:$A,"&lt;="&amp;Parámetros!$D$5),IF(AND(AI2&gt;=Parámetros!$B$5,AJ2&lt;=Parámetros!$D$5),COUNTIFS('Selección días no hábiles'!$C:$C,"X",'Selección días no hábiles'!$A:$A,"&gt;="&amp;AI2,'Selección días no hábiles'!$A:$A,"&lt;="&amp;AJ2),0))))))</f>
        <v>1</v>
      </c>
      <c r="B2" s="8">
        <f>IF(OR(AI2&gt;Parámetros!$D$8,AJ2&lt;Parámetros!$B$8),0,(IF(Parámetros!$D$8&gt;AJ2,AJ2,Parámetros!$D$8)-IF(Parámetros!$B$8&gt;AI2,Parámetros!$B$8,AI2))+1)-(IF(OR(,AI2&gt;Parámetros!$D$8,AJ2&lt;Parámetros!$B$8),0,IF(AND(AI2&lt;=Parámetros!$B$8,AJ2&gt;=Parámetros!$D$8),COUNTIFS('Selección días no hábiles'!$C:$C,"X",'Selección días no hábiles'!$A:$A,"&gt;="&amp;Parámetros!$B$8,'Selección días no hábiles'!$A:$A,"&lt;="&amp;Parámetros!$D$8),IF(AND(AI2&lt;=Parámetros!$B$8,AJ2&lt;=Parámetros!$D$8),COUNTIFS('Selección días no hábiles'!$C:$C,"X",'Selección días no hábiles'!$A:$A,"&gt;="&amp;Parámetros!$B$8,'Selección días no hábiles'!$A:$A,"&lt;="&amp;AJ2),IF(AND(AI2&gt;=Parámetros!$B$8,AJ2&gt;=Parámetros!$D$8),COUNTIFS('Selección días no hábiles'!$C:$C,"X",'Selección días no hábiles'!$A:$A,"&gt;="&amp;AI2,'Selección días no hábiles'!$A:$A,"&lt;="&amp;Parámetros!$D$8),IF(AND(AI2&gt;=Parámetros!$B$8,AJ2&lt;=Parámetros!$D$8),COUNTIFS('Selección días no hábiles'!$C:$C,"X",'Selección días no hábiles'!$A:$A,"&gt;="&amp;AI2,'Selección días no hábiles'!$A:$A,"&lt;="&amp;AJ2),0))))))</f>
        <v>0</v>
      </c>
      <c r="C2" s="148">
        <v>87</v>
      </c>
      <c r="D2" s="149" t="s">
        <v>2482</v>
      </c>
      <c r="E2" s="149" t="s">
        <v>113</v>
      </c>
      <c r="F2" s="149" t="s">
        <v>1295</v>
      </c>
      <c r="G2" s="149" t="s">
        <v>2309</v>
      </c>
      <c r="H2" s="150" t="s">
        <v>113</v>
      </c>
      <c r="I2" s="149" t="str">
        <f t="shared" ref="I2:I42" ca="1" si="0">IF(H2="","",+INT((TODAY()-H2)/365.25))</f>
        <v/>
      </c>
      <c r="J2" s="143" t="s">
        <v>113</v>
      </c>
      <c r="K2" s="143" t="s">
        <v>113</v>
      </c>
      <c r="L2" s="143" t="s">
        <v>113</v>
      </c>
      <c r="M2" s="149" t="s">
        <v>2350</v>
      </c>
      <c r="N2" s="150">
        <v>43678</v>
      </c>
      <c r="O2" s="149" t="s">
        <v>183</v>
      </c>
      <c r="P2" s="150"/>
      <c r="Q2" s="149"/>
      <c r="R2" s="149" t="s">
        <v>223</v>
      </c>
      <c r="S2" s="150" t="s">
        <v>113</v>
      </c>
      <c r="T2" s="151" t="str">
        <f t="shared" ref="T2:T42" ca="1" si="1">IF(S2="","",(TODAY()-S2)/365.25)</f>
        <v/>
      </c>
      <c r="U2" s="149" t="s">
        <v>113</v>
      </c>
      <c r="V2" s="150" t="s">
        <v>113</v>
      </c>
      <c r="W2" s="151" t="str">
        <f t="shared" ref="W2:W42" ca="1" si="2">IF(V2="","",(TODAY()-V2)/365.25)</f>
        <v/>
      </c>
      <c r="X2" s="146" t="s">
        <v>113</v>
      </c>
      <c r="Y2" s="149" t="s">
        <v>113</v>
      </c>
      <c r="Z2" s="149" t="s">
        <v>113</v>
      </c>
      <c r="AA2" s="149" t="s">
        <v>113</v>
      </c>
      <c r="AB2" s="150" t="s">
        <v>113</v>
      </c>
      <c r="AC2" s="149" t="s">
        <v>114</v>
      </c>
      <c r="AD2" s="149" t="s">
        <v>186</v>
      </c>
      <c r="AE2" s="149" t="s">
        <v>113</v>
      </c>
      <c r="AF2" s="149" t="s">
        <v>184</v>
      </c>
      <c r="AG2" s="150">
        <v>43672</v>
      </c>
      <c r="AH2" s="150">
        <v>43672</v>
      </c>
      <c r="AI2" s="150">
        <v>43672</v>
      </c>
      <c r="AJ2" s="150">
        <v>43672</v>
      </c>
      <c r="AK2" s="149">
        <v>1</v>
      </c>
      <c r="AL2" s="149">
        <v>1</v>
      </c>
      <c r="AM2" s="150" t="s">
        <v>113</v>
      </c>
      <c r="AN2" s="150" t="s">
        <v>113</v>
      </c>
      <c r="AO2" s="150" t="s">
        <v>113</v>
      </c>
      <c r="AP2" s="150" t="s">
        <v>113</v>
      </c>
      <c r="AQ2" s="149" t="s">
        <v>2483</v>
      </c>
      <c r="AR2" s="149" t="s">
        <v>185</v>
      </c>
      <c r="AS2" s="149" t="s">
        <v>2447</v>
      </c>
      <c r="AT2" s="149" t="s">
        <v>113</v>
      </c>
      <c r="AU2" s="149" t="s">
        <v>113</v>
      </c>
      <c r="AV2" s="150" t="s">
        <v>113</v>
      </c>
      <c r="AW2" s="149" t="s">
        <v>113</v>
      </c>
      <c r="AX2" s="150" t="s">
        <v>113</v>
      </c>
      <c r="AY2" s="150" t="s">
        <v>113</v>
      </c>
      <c r="AZ2" s="150" t="s">
        <v>113</v>
      </c>
      <c r="BA2" s="150" t="s">
        <v>113</v>
      </c>
      <c r="BB2" s="149" t="s">
        <v>113</v>
      </c>
      <c r="BC2" s="150" t="s">
        <v>113</v>
      </c>
      <c r="BD2" s="150" t="s">
        <v>113</v>
      </c>
      <c r="BE2" s="150" t="s">
        <v>113</v>
      </c>
      <c r="BF2" s="149" t="s">
        <v>113</v>
      </c>
      <c r="BG2" s="150" t="s">
        <v>113</v>
      </c>
      <c r="BH2" s="149" t="s">
        <v>113</v>
      </c>
      <c r="BI2" s="149" t="s">
        <v>113</v>
      </c>
      <c r="BJ2" s="149" t="s">
        <v>113</v>
      </c>
      <c r="BK2" s="149" t="s">
        <v>113</v>
      </c>
      <c r="BL2" s="149" t="s">
        <v>113</v>
      </c>
      <c r="BM2" s="149" t="s">
        <v>113</v>
      </c>
      <c r="BN2" s="149" t="s">
        <v>113</v>
      </c>
    </row>
    <row r="3" spans="1:66">
      <c r="A3" s="8">
        <f>IF(OR(AI3&gt;Parámetros!$D$5,AJ3&lt;Parámetros!$B$5),0,(IF(Parámetros!$D$5&gt;AJ3,AJ3,Parámetros!$D$5)-IF(Parámetros!$B$5&gt;AI3,Parámetros!$B$5,AI3))+1)-(IF(OR(,AI3&gt;Parámetros!$D$5,AJ3&lt;Parámetros!$B$5),0,IF(AND(AI3&lt;=Parámetros!$B$5,AJ3&gt;=Parámetros!$D$5),COUNTIFS('Selección días no hábiles'!$C:$C,"X",'Selección días no hábiles'!$A:$A,"&gt;="&amp;Parámetros!$B$5,'Selección días no hábiles'!$A:$A,"&lt;="&amp;Parámetros!$D$5),IF(AND(AI3&lt;=Parámetros!$B$5,AJ3&lt;=Parámetros!$D$5),COUNTIFS('Selección días no hábiles'!$C:$C,"X",'Selección días no hábiles'!$A:$A,"&gt;="&amp;Parámetros!$B$5,'Selección días no hábiles'!$A:$A,"&lt;="&amp;AJ3),IF(AND(AI3&gt;=Parámetros!$B$5,AJ3&gt;=Parámetros!$D$5),COUNTIFS('Selección días no hábiles'!$C:$C,"X",'Selección días no hábiles'!$A:$A,"&gt;="&amp;AI3,'Selección días no hábiles'!$A:$A,"&lt;="&amp;Parámetros!$D$5),IF(AND(AI3&gt;=Parámetros!$B$5,AJ3&lt;=Parámetros!$D$5),COUNTIFS('Selección días no hábiles'!$C:$C,"X",'Selección días no hábiles'!$A:$A,"&gt;="&amp;AI3,'Selección días no hábiles'!$A:$A,"&lt;="&amp;AJ3),0))))))</f>
        <v>2</v>
      </c>
      <c r="B3" s="8">
        <f>IF(OR(AI3&gt;Parámetros!$D$8,AJ3&lt;Parámetros!$B$8),0,(IF(Parámetros!$D$8&gt;AJ3,AJ3,Parámetros!$D$8)-IF(Parámetros!$B$8&gt;AI3,Parámetros!$B$8,AI3))+1)-(IF(OR(,AI3&gt;Parámetros!$D$8,AJ3&lt;Parámetros!$B$8),0,IF(AND(AI3&lt;=Parámetros!$B$8,AJ3&gt;=Parámetros!$D$8),COUNTIFS('Selección días no hábiles'!$C:$C,"X",'Selección días no hábiles'!$A:$A,"&gt;="&amp;Parámetros!$B$8,'Selección días no hábiles'!$A:$A,"&lt;="&amp;Parámetros!$D$8),IF(AND(AI3&lt;=Parámetros!$B$8,AJ3&lt;=Parámetros!$D$8),COUNTIFS('Selección días no hábiles'!$C:$C,"X",'Selección días no hábiles'!$A:$A,"&gt;="&amp;Parámetros!$B$8,'Selección días no hábiles'!$A:$A,"&lt;="&amp;AJ3),IF(AND(AI3&gt;=Parámetros!$B$8,AJ3&gt;=Parámetros!$D$8),COUNTIFS('Selección días no hábiles'!$C:$C,"X",'Selección días no hábiles'!$A:$A,"&gt;="&amp;AI3,'Selección días no hábiles'!$A:$A,"&lt;="&amp;Parámetros!$D$8),IF(AND(AI3&gt;=Parámetros!$B$8,AJ3&lt;=Parámetros!$D$8),COUNTIFS('Selección días no hábiles'!$C:$C,"X",'Selección días no hábiles'!$A:$A,"&gt;="&amp;AI3,'Selección días no hábiles'!$A:$A,"&lt;="&amp;AJ3),0))))))</f>
        <v>0</v>
      </c>
      <c r="C3" s="148">
        <v>86</v>
      </c>
      <c r="D3" s="149" t="s">
        <v>2395</v>
      </c>
      <c r="E3" s="149" t="s">
        <v>113</v>
      </c>
      <c r="F3" s="149" t="s">
        <v>871</v>
      </c>
      <c r="G3" s="149" t="s">
        <v>2303</v>
      </c>
      <c r="H3" s="150" t="s">
        <v>113</v>
      </c>
      <c r="I3" s="149" t="str">
        <f t="shared" ca="1" si="0"/>
        <v/>
      </c>
      <c r="J3" s="143" t="s">
        <v>113</v>
      </c>
      <c r="K3" s="143" t="s">
        <v>113</v>
      </c>
      <c r="L3" s="143" t="s">
        <v>113</v>
      </c>
      <c r="M3" s="149" t="s">
        <v>2350</v>
      </c>
      <c r="N3" s="150">
        <v>43678</v>
      </c>
      <c r="O3" s="149" t="s">
        <v>183</v>
      </c>
      <c r="P3" s="150"/>
      <c r="Q3" s="149"/>
      <c r="R3" s="149" t="s">
        <v>223</v>
      </c>
      <c r="S3" s="150" t="s">
        <v>113</v>
      </c>
      <c r="T3" s="151" t="str">
        <f t="shared" ca="1" si="1"/>
        <v/>
      </c>
      <c r="U3" s="149" t="s">
        <v>113</v>
      </c>
      <c r="V3" s="150" t="s">
        <v>113</v>
      </c>
      <c r="W3" s="151" t="str">
        <f t="shared" ca="1" si="2"/>
        <v/>
      </c>
      <c r="X3" s="146" t="s">
        <v>113</v>
      </c>
      <c r="Y3" s="149" t="s">
        <v>113</v>
      </c>
      <c r="Z3" s="149" t="s">
        <v>113</v>
      </c>
      <c r="AA3" s="149" t="s">
        <v>113</v>
      </c>
      <c r="AB3" s="150" t="s">
        <v>113</v>
      </c>
      <c r="AC3" s="149" t="s">
        <v>114</v>
      </c>
      <c r="AD3" s="149" t="s">
        <v>186</v>
      </c>
      <c r="AE3" s="149" t="s">
        <v>113</v>
      </c>
      <c r="AF3" s="149" t="s">
        <v>184</v>
      </c>
      <c r="AG3" s="150">
        <v>43670</v>
      </c>
      <c r="AH3" s="150">
        <v>43672</v>
      </c>
      <c r="AI3" s="150">
        <v>43670</v>
      </c>
      <c r="AJ3" s="150">
        <v>43671</v>
      </c>
      <c r="AK3" s="149">
        <v>2</v>
      </c>
      <c r="AL3" s="149">
        <v>2</v>
      </c>
      <c r="AM3" s="150" t="s">
        <v>113</v>
      </c>
      <c r="AN3" s="150" t="s">
        <v>113</v>
      </c>
      <c r="AO3" s="150" t="s">
        <v>113</v>
      </c>
      <c r="AP3" s="150" t="s">
        <v>113</v>
      </c>
      <c r="AQ3" s="149" t="s">
        <v>2484</v>
      </c>
      <c r="AR3" s="149" t="s">
        <v>190</v>
      </c>
      <c r="AS3" s="149" t="s">
        <v>202</v>
      </c>
      <c r="AT3" s="149" t="s">
        <v>113</v>
      </c>
      <c r="AU3" s="149" t="s">
        <v>113</v>
      </c>
      <c r="AV3" s="150" t="s">
        <v>113</v>
      </c>
      <c r="AW3" s="149" t="s">
        <v>113</v>
      </c>
      <c r="AX3" s="150" t="s">
        <v>113</v>
      </c>
      <c r="AY3" s="150" t="s">
        <v>113</v>
      </c>
      <c r="AZ3" s="150" t="s">
        <v>113</v>
      </c>
      <c r="BA3" s="150" t="s">
        <v>113</v>
      </c>
      <c r="BB3" s="149" t="s">
        <v>113</v>
      </c>
      <c r="BC3" s="150" t="s">
        <v>113</v>
      </c>
      <c r="BD3" s="150" t="s">
        <v>113</v>
      </c>
      <c r="BE3" s="150" t="s">
        <v>113</v>
      </c>
      <c r="BF3" s="149" t="s">
        <v>113</v>
      </c>
      <c r="BG3" s="150" t="s">
        <v>113</v>
      </c>
      <c r="BH3" s="149" t="s">
        <v>113</v>
      </c>
      <c r="BI3" s="149" t="s">
        <v>113</v>
      </c>
      <c r="BJ3" s="149" t="s">
        <v>113</v>
      </c>
      <c r="BK3" s="149" t="s">
        <v>113</v>
      </c>
      <c r="BL3" s="149" t="s">
        <v>113</v>
      </c>
      <c r="BM3" s="149" t="s">
        <v>113</v>
      </c>
      <c r="BN3" s="149" t="s">
        <v>113</v>
      </c>
    </row>
    <row r="4" spans="1:66">
      <c r="A4" s="8">
        <f>IF(OR(AI4&gt;Parámetros!$D$5,AJ4&lt;Parámetros!$B$5),0,(IF(Parámetros!$D$5&gt;AJ4,AJ4,Parámetros!$D$5)-IF(Parámetros!$B$5&gt;AI4,Parámetros!$B$5,AI4))+1)-(IF(OR(,AI4&gt;Parámetros!$D$5,AJ4&lt;Parámetros!$B$5),0,IF(AND(AI4&lt;=Parámetros!$B$5,AJ4&gt;=Parámetros!$D$5),COUNTIFS('Selección días no hábiles'!$C:$C,"X",'Selección días no hábiles'!$A:$A,"&gt;="&amp;Parámetros!$B$5,'Selección días no hábiles'!$A:$A,"&lt;="&amp;Parámetros!$D$5),IF(AND(AI4&lt;=Parámetros!$B$5,AJ4&lt;=Parámetros!$D$5),COUNTIFS('Selección días no hábiles'!$C:$C,"X",'Selección días no hábiles'!$A:$A,"&gt;="&amp;Parámetros!$B$5,'Selección días no hábiles'!$A:$A,"&lt;="&amp;AJ4),IF(AND(AI4&gt;=Parámetros!$B$5,AJ4&gt;=Parámetros!$D$5),COUNTIFS('Selección días no hábiles'!$C:$C,"X",'Selección días no hábiles'!$A:$A,"&gt;="&amp;AI4,'Selección días no hábiles'!$A:$A,"&lt;="&amp;Parámetros!$D$5),IF(AND(AI4&gt;=Parámetros!$B$5,AJ4&lt;=Parámetros!$D$5),COUNTIFS('Selección días no hábiles'!$C:$C,"X",'Selección días no hábiles'!$A:$A,"&gt;="&amp;AI4,'Selección días no hábiles'!$A:$A,"&lt;="&amp;AJ4),0))))))</f>
        <v>1</v>
      </c>
      <c r="B4" s="8">
        <f>IF(OR(AI4&gt;Parámetros!$D$8,AJ4&lt;Parámetros!$B$8),0,(IF(Parámetros!$D$8&gt;AJ4,AJ4,Parámetros!$D$8)-IF(Parámetros!$B$8&gt;AI4,Parámetros!$B$8,AI4))+1)-(IF(OR(,AI4&gt;Parámetros!$D$8,AJ4&lt;Parámetros!$B$8),0,IF(AND(AI4&lt;=Parámetros!$B$8,AJ4&gt;=Parámetros!$D$8),COUNTIFS('Selección días no hábiles'!$C:$C,"X",'Selección días no hábiles'!$A:$A,"&gt;="&amp;Parámetros!$B$8,'Selección días no hábiles'!$A:$A,"&lt;="&amp;Parámetros!$D$8),IF(AND(AI4&lt;=Parámetros!$B$8,AJ4&lt;=Parámetros!$D$8),COUNTIFS('Selección días no hábiles'!$C:$C,"X",'Selección días no hábiles'!$A:$A,"&gt;="&amp;Parámetros!$B$8,'Selección días no hábiles'!$A:$A,"&lt;="&amp;AJ4),IF(AND(AI4&gt;=Parámetros!$B$8,AJ4&gt;=Parámetros!$D$8),COUNTIFS('Selección días no hábiles'!$C:$C,"X",'Selección días no hábiles'!$A:$A,"&gt;="&amp;AI4,'Selección días no hábiles'!$A:$A,"&lt;="&amp;Parámetros!$D$8),IF(AND(AI4&gt;=Parámetros!$B$8,AJ4&lt;=Parámetros!$D$8),COUNTIFS('Selección días no hábiles'!$C:$C,"X",'Selección días no hábiles'!$A:$A,"&gt;="&amp;AI4,'Selección días no hábiles'!$A:$A,"&lt;="&amp;AJ4),0))))))</f>
        <v>0</v>
      </c>
      <c r="C4" s="148">
        <v>85</v>
      </c>
      <c r="D4" s="149" t="s">
        <v>2349</v>
      </c>
      <c r="E4" s="149" t="s">
        <v>113</v>
      </c>
      <c r="F4" s="149" t="s">
        <v>221</v>
      </c>
      <c r="G4" s="149" t="s">
        <v>2295</v>
      </c>
      <c r="H4" s="150" t="s">
        <v>113</v>
      </c>
      <c r="I4" s="149" t="str">
        <f t="shared" ca="1" si="0"/>
        <v/>
      </c>
      <c r="J4" s="143" t="s">
        <v>113</v>
      </c>
      <c r="K4" s="143" t="s">
        <v>113</v>
      </c>
      <c r="L4" s="143" t="s">
        <v>113</v>
      </c>
      <c r="M4" s="149" t="s">
        <v>2350</v>
      </c>
      <c r="N4" s="150">
        <v>43675</v>
      </c>
      <c r="O4" s="149" t="s">
        <v>2415</v>
      </c>
      <c r="P4" s="150"/>
      <c r="Q4" s="149"/>
      <c r="R4" s="149" t="s">
        <v>223</v>
      </c>
      <c r="S4" s="150" t="s">
        <v>113</v>
      </c>
      <c r="T4" s="151" t="str">
        <f t="shared" ca="1" si="1"/>
        <v/>
      </c>
      <c r="U4" s="149" t="s">
        <v>113</v>
      </c>
      <c r="V4" s="150" t="s">
        <v>113</v>
      </c>
      <c r="W4" s="151" t="str">
        <f t="shared" ca="1" si="2"/>
        <v/>
      </c>
      <c r="X4" s="146" t="s">
        <v>113</v>
      </c>
      <c r="Y4" s="149" t="s">
        <v>113</v>
      </c>
      <c r="Z4" s="149" t="s">
        <v>113</v>
      </c>
      <c r="AA4" s="149" t="s">
        <v>113</v>
      </c>
      <c r="AB4" s="150" t="s">
        <v>113</v>
      </c>
      <c r="AC4" s="149" t="s">
        <v>114</v>
      </c>
      <c r="AD4" s="149" t="s">
        <v>186</v>
      </c>
      <c r="AE4" s="149" t="s">
        <v>113</v>
      </c>
      <c r="AF4" s="149" t="s">
        <v>184</v>
      </c>
      <c r="AG4" s="150">
        <v>43671</v>
      </c>
      <c r="AH4" s="150">
        <v>43675</v>
      </c>
      <c r="AI4" s="150">
        <v>43671</v>
      </c>
      <c r="AJ4" s="150">
        <v>43671</v>
      </c>
      <c r="AK4" s="149">
        <v>1</v>
      </c>
      <c r="AL4" s="149">
        <v>1</v>
      </c>
      <c r="AM4" s="150" t="s">
        <v>113</v>
      </c>
      <c r="AN4" s="150" t="s">
        <v>113</v>
      </c>
      <c r="AO4" s="150" t="s">
        <v>113</v>
      </c>
      <c r="AP4" s="150" t="s">
        <v>113</v>
      </c>
      <c r="AQ4" s="149" t="s">
        <v>2485</v>
      </c>
      <c r="AR4" s="149" t="s">
        <v>140</v>
      </c>
      <c r="AS4" s="149" t="s">
        <v>2440</v>
      </c>
      <c r="AT4" s="149" t="s">
        <v>113</v>
      </c>
      <c r="AU4" s="149" t="s">
        <v>113</v>
      </c>
      <c r="AV4" s="150" t="s">
        <v>113</v>
      </c>
      <c r="AW4" s="149" t="s">
        <v>113</v>
      </c>
      <c r="AX4" s="150" t="s">
        <v>113</v>
      </c>
      <c r="AY4" s="150" t="s">
        <v>113</v>
      </c>
      <c r="AZ4" s="150" t="s">
        <v>113</v>
      </c>
      <c r="BA4" s="150" t="s">
        <v>113</v>
      </c>
      <c r="BB4" s="149" t="s">
        <v>113</v>
      </c>
      <c r="BC4" s="150" t="s">
        <v>113</v>
      </c>
      <c r="BD4" s="150" t="s">
        <v>113</v>
      </c>
      <c r="BE4" s="150" t="s">
        <v>113</v>
      </c>
      <c r="BF4" s="149" t="s">
        <v>113</v>
      </c>
      <c r="BG4" s="150" t="s">
        <v>113</v>
      </c>
      <c r="BH4" s="149" t="s">
        <v>113</v>
      </c>
      <c r="BI4" s="149" t="s">
        <v>2486</v>
      </c>
      <c r="BJ4" s="149" t="s">
        <v>113</v>
      </c>
      <c r="BK4" s="149" t="s">
        <v>113</v>
      </c>
      <c r="BL4" s="149" t="s">
        <v>113</v>
      </c>
      <c r="BM4" s="149" t="s">
        <v>113</v>
      </c>
      <c r="BN4" s="149" t="s">
        <v>113</v>
      </c>
    </row>
    <row r="5" spans="1:66">
      <c r="A5" s="8">
        <f>IF(OR(AI5&gt;Parámetros!$D$5,AJ5&lt;Parámetros!$B$5),0,(IF(Parámetros!$D$5&gt;AJ5,AJ5,Parámetros!$D$5)-IF(Parámetros!$B$5&gt;AI5,Parámetros!$B$5,AI5))+1)-(IF(OR(,AI5&gt;Parámetros!$D$5,AJ5&lt;Parámetros!$B$5),0,IF(AND(AI5&lt;=Parámetros!$B$5,AJ5&gt;=Parámetros!$D$5),COUNTIFS('Selección días no hábiles'!$C:$C,"X",'Selección días no hábiles'!$A:$A,"&gt;="&amp;Parámetros!$B$5,'Selección días no hábiles'!$A:$A,"&lt;="&amp;Parámetros!$D$5),IF(AND(AI5&lt;=Parámetros!$B$5,AJ5&lt;=Parámetros!$D$5),COUNTIFS('Selección días no hábiles'!$C:$C,"X",'Selección días no hábiles'!$A:$A,"&gt;="&amp;Parámetros!$B$5,'Selección días no hábiles'!$A:$A,"&lt;="&amp;AJ5),IF(AND(AI5&gt;=Parámetros!$B$5,AJ5&gt;=Parámetros!$D$5),COUNTIFS('Selección días no hábiles'!$C:$C,"X",'Selección días no hábiles'!$A:$A,"&gt;="&amp;AI5,'Selección días no hábiles'!$A:$A,"&lt;="&amp;Parámetros!$D$5),IF(AND(AI5&gt;=Parámetros!$B$5,AJ5&lt;=Parámetros!$D$5),COUNTIFS('Selección días no hábiles'!$C:$C,"X",'Selección días no hábiles'!$A:$A,"&gt;="&amp;AI5,'Selección días no hábiles'!$A:$A,"&lt;="&amp;AJ5),0))))))</f>
        <v>2</v>
      </c>
      <c r="B5" s="8">
        <f>IF(OR(AI5&gt;Parámetros!$D$8,AJ5&lt;Parámetros!$B$8),0,(IF(Parámetros!$D$8&gt;AJ5,AJ5,Parámetros!$D$8)-IF(Parámetros!$B$8&gt;AI5,Parámetros!$B$8,AI5))+1)-(IF(OR(,AI5&gt;Parámetros!$D$8,AJ5&lt;Parámetros!$B$8),0,IF(AND(AI5&lt;=Parámetros!$B$8,AJ5&gt;=Parámetros!$D$8),COUNTIFS('Selección días no hábiles'!$C:$C,"X",'Selección días no hábiles'!$A:$A,"&gt;="&amp;Parámetros!$B$8,'Selección días no hábiles'!$A:$A,"&lt;="&amp;Parámetros!$D$8),IF(AND(AI5&lt;=Parámetros!$B$8,AJ5&lt;=Parámetros!$D$8),COUNTIFS('Selección días no hábiles'!$C:$C,"X",'Selección días no hábiles'!$A:$A,"&gt;="&amp;Parámetros!$B$8,'Selección días no hábiles'!$A:$A,"&lt;="&amp;AJ5),IF(AND(AI5&gt;=Parámetros!$B$8,AJ5&gt;=Parámetros!$D$8),COUNTIFS('Selección días no hábiles'!$C:$C,"X",'Selección días no hábiles'!$A:$A,"&gt;="&amp;AI5,'Selección días no hábiles'!$A:$A,"&lt;="&amp;Parámetros!$D$8),IF(AND(AI5&gt;=Parámetros!$B$8,AJ5&lt;=Parámetros!$D$8),COUNTIFS('Selección días no hábiles'!$C:$C,"X",'Selección días no hábiles'!$A:$A,"&gt;="&amp;AI5,'Selección días no hábiles'!$A:$A,"&lt;="&amp;AJ5),0))))))</f>
        <v>0</v>
      </c>
      <c r="C5" s="148">
        <v>84</v>
      </c>
      <c r="D5" s="149" t="s">
        <v>2466</v>
      </c>
      <c r="E5" s="149" t="s">
        <v>113</v>
      </c>
      <c r="F5" s="149" t="s">
        <v>1302</v>
      </c>
      <c r="G5" s="149" t="s">
        <v>2320</v>
      </c>
      <c r="H5" s="150" t="s">
        <v>113</v>
      </c>
      <c r="I5" s="149" t="str">
        <f t="shared" ca="1" si="0"/>
        <v/>
      </c>
      <c r="J5" s="143" t="s">
        <v>113</v>
      </c>
      <c r="K5" s="143" t="s">
        <v>113</v>
      </c>
      <c r="L5" s="143" t="s">
        <v>113</v>
      </c>
      <c r="M5" s="149" t="s">
        <v>2350</v>
      </c>
      <c r="N5" s="150">
        <v>43675</v>
      </c>
      <c r="O5" s="149" t="s">
        <v>2415</v>
      </c>
      <c r="P5" s="150"/>
      <c r="Q5" s="149"/>
      <c r="R5" s="149" t="s">
        <v>223</v>
      </c>
      <c r="S5" s="150" t="s">
        <v>113</v>
      </c>
      <c r="T5" s="151" t="str">
        <f t="shared" ca="1" si="1"/>
        <v/>
      </c>
      <c r="U5" s="149" t="s">
        <v>113</v>
      </c>
      <c r="V5" s="150" t="s">
        <v>113</v>
      </c>
      <c r="W5" s="151" t="str">
        <f t="shared" ca="1" si="2"/>
        <v/>
      </c>
      <c r="X5" s="146" t="s">
        <v>113</v>
      </c>
      <c r="Y5" s="149" t="s">
        <v>113</v>
      </c>
      <c r="Z5" s="149" t="s">
        <v>113</v>
      </c>
      <c r="AA5" s="149" t="s">
        <v>113</v>
      </c>
      <c r="AB5" s="150" t="s">
        <v>113</v>
      </c>
      <c r="AC5" s="149" t="s">
        <v>114</v>
      </c>
      <c r="AD5" s="149" t="s">
        <v>186</v>
      </c>
      <c r="AE5" s="149" t="s">
        <v>113</v>
      </c>
      <c r="AF5" s="149" t="s">
        <v>184</v>
      </c>
      <c r="AG5" s="150">
        <v>43671</v>
      </c>
      <c r="AH5" s="150">
        <v>43675</v>
      </c>
      <c r="AI5" s="150">
        <v>43671</v>
      </c>
      <c r="AJ5" s="150">
        <v>43672</v>
      </c>
      <c r="AK5" s="149">
        <v>2</v>
      </c>
      <c r="AL5" s="149">
        <v>2</v>
      </c>
      <c r="AM5" s="150">
        <v>43675</v>
      </c>
      <c r="AN5" s="150" t="s">
        <v>113</v>
      </c>
      <c r="AO5" s="150" t="s">
        <v>113</v>
      </c>
      <c r="AP5" s="150" t="s">
        <v>113</v>
      </c>
      <c r="AQ5" s="149" t="s">
        <v>2487</v>
      </c>
      <c r="AR5" s="149" t="s">
        <v>185</v>
      </c>
      <c r="AS5" s="149" t="s">
        <v>222</v>
      </c>
      <c r="AT5" s="149" t="s">
        <v>113</v>
      </c>
      <c r="AU5" s="149" t="s">
        <v>113</v>
      </c>
      <c r="AV5" s="150" t="s">
        <v>113</v>
      </c>
      <c r="AW5" s="149" t="s">
        <v>113</v>
      </c>
      <c r="AX5" s="150" t="s">
        <v>113</v>
      </c>
      <c r="AY5" s="150" t="s">
        <v>113</v>
      </c>
      <c r="AZ5" s="150" t="s">
        <v>113</v>
      </c>
      <c r="BA5" s="150" t="s">
        <v>113</v>
      </c>
      <c r="BB5" s="149" t="s">
        <v>113</v>
      </c>
      <c r="BC5" s="150" t="s">
        <v>113</v>
      </c>
      <c r="BD5" s="150" t="s">
        <v>113</v>
      </c>
      <c r="BE5" s="150" t="s">
        <v>113</v>
      </c>
      <c r="BF5" s="149" t="s">
        <v>113</v>
      </c>
      <c r="BG5" s="150" t="s">
        <v>113</v>
      </c>
      <c r="BH5" s="149" t="s">
        <v>113</v>
      </c>
      <c r="BI5" s="149" t="s">
        <v>113</v>
      </c>
      <c r="BJ5" s="149" t="s">
        <v>113</v>
      </c>
      <c r="BK5" s="149" t="s">
        <v>113</v>
      </c>
      <c r="BL5" s="149" t="s">
        <v>113</v>
      </c>
      <c r="BM5" s="149" t="s">
        <v>113</v>
      </c>
      <c r="BN5" s="149" t="s">
        <v>113</v>
      </c>
    </row>
    <row r="6" spans="1:66">
      <c r="A6" s="8">
        <f>IF(OR(AI6&gt;Parámetros!$D$5,AJ6&lt;Parámetros!$B$5),0,(IF(Parámetros!$D$5&gt;AJ6,AJ6,Parámetros!$D$5)-IF(Parámetros!$B$5&gt;AI6,Parámetros!$B$5,AI6))+1)-(IF(OR(,AI6&gt;Parámetros!$D$5,AJ6&lt;Parámetros!$B$5),0,IF(AND(AI6&lt;=Parámetros!$B$5,AJ6&gt;=Parámetros!$D$5),COUNTIFS('Selección días no hábiles'!$C:$C,"X",'Selección días no hábiles'!$A:$A,"&gt;="&amp;Parámetros!$B$5,'Selección días no hábiles'!$A:$A,"&lt;="&amp;Parámetros!$D$5),IF(AND(AI6&lt;=Parámetros!$B$5,AJ6&lt;=Parámetros!$D$5),COUNTIFS('Selección días no hábiles'!$C:$C,"X",'Selección días no hábiles'!$A:$A,"&gt;="&amp;Parámetros!$B$5,'Selección días no hábiles'!$A:$A,"&lt;="&amp;AJ6),IF(AND(AI6&gt;=Parámetros!$B$5,AJ6&gt;=Parámetros!$D$5),COUNTIFS('Selección días no hábiles'!$C:$C,"X",'Selección días no hábiles'!$A:$A,"&gt;="&amp;AI6,'Selección días no hábiles'!$A:$A,"&lt;="&amp;Parámetros!$D$5),IF(AND(AI6&gt;=Parámetros!$B$5,AJ6&lt;=Parámetros!$D$5),COUNTIFS('Selección días no hábiles'!$C:$C,"X",'Selección días no hábiles'!$A:$A,"&gt;="&amp;AI6,'Selección días no hábiles'!$A:$A,"&lt;="&amp;AJ6),0))))))</f>
        <v>3</v>
      </c>
      <c r="B6" s="8">
        <f>IF(OR(AI6&gt;Parámetros!$D$8,AJ6&lt;Parámetros!$B$8),0,(IF(Parámetros!$D$8&gt;AJ6,AJ6,Parámetros!$D$8)-IF(Parámetros!$B$8&gt;AI6,Parámetros!$B$8,AI6))+1)-(IF(OR(,AI6&gt;Parámetros!$D$8,AJ6&lt;Parámetros!$B$8),0,IF(AND(AI6&lt;=Parámetros!$B$8,AJ6&gt;=Parámetros!$D$8),COUNTIFS('Selección días no hábiles'!$C:$C,"X",'Selección días no hábiles'!$A:$A,"&gt;="&amp;Parámetros!$B$8,'Selección días no hábiles'!$A:$A,"&lt;="&amp;Parámetros!$D$8),IF(AND(AI6&lt;=Parámetros!$B$8,AJ6&lt;=Parámetros!$D$8),COUNTIFS('Selección días no hábiles'!$C:$C,"X",'Selección días no hábiles'!$A:$A,"&gt;="&amp;Parámetros!$B$8,'Selección días no hábiles'!$A:$A,"&lt;="&amp;AJ6),IF(AND(AI6&gt;=Parámetros!$B$8,AJ6&gt;=Parámetros!$D$8),COUNTIFS('Selección días no hábiles'!$C:$C,"X",'Selección días no hábiles'!$A:$A,"&gt;="&amp;AI6,'Selección días no hábiles'!$A:$A,"&lt;="&amp;Parámetros!$D$8),IF(AND(AI6&gt;=Parámetros!$B$8,AJ6&lt;=Parámetros!$D$8),COUNTIFS('Selección días no hábiles'!$C:$C,"X",'Selección días no hábiles'!$A:$A,"&gt;="&amp;AI6,'Selección días no hábiles'!$A:$A,"&lt;="&amp;AJ6),0))))))</f>
        <v>0</v>
      </c>
      <c r="C6" s="148">
        <v>83</v>
      </c>
      <c r="D6" s="149" t="s">
        <v>2383</v>
      </c>
      <c r="E6" s="149" t="s">
        <v>113</v>
      </c>
      <c r="F6" s="149" t="s">
        <v>559</v>
      </c>
      <c r="G6" s="149" t="s">
        <v>2343</v>
      </c>
      <c r="H6" s="150" t="s">
        <v>113</v>
      </c>
      <c r="I6" s="149" t="str">
        <f t="shared" ca="1" si="0"/>
        <v/>
      </c>
      <c r="J6" s="143" t="s">
        <v>113</v>
      </c>
      <c r="K6" s="143" t="s">
        <v>113</v>
      </c>
      <c r="L6" s="143" t="s">
        <v>113</v>
      </c>
      <c r="M6" s="149" t="s">
        <v>2350</v>
      </c>
      <c r="N6" s="150">
        <v>43675</v>
      </c>
      <c r="O6" s="149" t="s">
        <v>2415</v>
      </c>
      <c r="P6" s="150"/>
      <c r="Q6" s="149"/>
      <c r="R6" s="149" t="s">
        <v>223</v>
      </c>
      <c r="S6" s="150" t="s">
        <v>113</v>
      </c>
      <c r="T6" s="151" t="str">
        <f t="shared" ca="1" si="1"/>
        <v/>
      </c>
      <c r="U6" s="149" t="s">
        <v>113</v>
      </c>
      <c r="V6" s="150" t="s">
        <v>113</v>
      </c>
      <c r="W6" s="151" t="str">
        <f t="shared" ca="1" si="2"/>
        <v/>
      </c>
      <c r="X6" s="146" t="s">
        <v>113</v>
      </c>
      <c r="Y6" s="149" t="s">
        <v>113</v>
      </c>
      <c r="Z6" s="149" t="s">
        <v>113</v>
      </c>
      <c r="AA6" s="149" t="s">
        <v>113</v>
      </c>
      <c r="AB6" s="150" t="s">
        <v>113</v>
      </c>
      <c r="AC6" s="149" t="s">
        <v>114</v>
      </c>
      <c r="AD6" s="149" t="s">
        <v>186</v>
      </c>
      <c r="AE6" s="149" t="s">
        <v>113</v>
      </c>
      <c r="AF6" s="149" t="s">
        <v>184</v>
      </c>
      <c r="AG6" s="150">
        <v>43670</v>
      </c>
      <c r="AH6" s="150">
        <v>43675</v>
      </c>
      <c r="AI6" s="150">
        <v>43670</v>
      </c>
      <c r="AJ6" s="150">
        <v>43672</v>
      </c>
      <c r="AK6" s="149">
        <v>3</v>
      </c>
      <c r="AL6" s="149">
        <v>3</v>
      </c>
      <c r="AM6" s="150">
        <v>43675</v>
      </c>
      <c r="AN6" s="150" t="s">
        <v>113</v>
      </c>
      <c r="AO6" s="150" t="s">
        <v>113</v>
      </c>
      <c r="AP6" s="150" t="s">
        <v>113</v>
      </c>
      <c r="AQ6" s="149" t="s">
        <v>2488</v>
      </c>
      <c r="AR6" s="149" t="s">
        <v>138</v>
      </c>
      <c r="AS6" s="149" t="s">
        <v>2489</v>
      </c>
      <c r="AT6" s="149" t="s">
        <v>113</v>
      </c>
      <c r="AU6" s="149" t="s">
        <v>113</v>
      </c>
      <c r="AV6" s="150" t="s">
        <v>113</v>
      </c>
      <c r="AW6" s="149" t="s">
        <v>113</v>
      </c>
      <c r="AX6" s="150" t="s">
        <v>113</v>
      </c>
      <c r="AY6" s="150" t="s">
        <v>113</v>
      </c>
      <c r="AZ6" s="150" t="s">
        <v>113</v>
      </c>
      <c r="BA6" s="150" t="s">
        <v>113</v>
      </c>
      <c r="BB6" s="149" t="s">
        <v>113</v>
      </c>
      <c r="BC6" s="150" t="s">
        <v>113</v>
      </c>
      <c r="BD6" s="150" t="s">
        <v>113</v>
      </c>
      <c r="BE6" s="150" t="s">
        <v>113</v>
      </c>
      <c r="BF6" s="149" t="s">
        <v>113</v>
      </c>
      <c r="BG6" s="150" t="s">
        <v>113</v>
      </c>
      <c r="BH6" s="149" t="s">
        <v>113</v>
      </c>
      <c r="BI6" s="149" t="s">
        <v>2490</v>
      </c>
      <c r="BJ6" s="149" t="s">
        <v>113</v>
      </c>
      <c r="BK6" s="149" t="s">
        <v>113</v>
      </c>
      <c r="BL6" s="149" t="s">
        <v>113</v>
      </c>
      <c r="BM6" s="149" t="s">
        <v>113</v>
      </c>
      <c r="BN6" s="149" t="s">
        <v>113</v>
      </c>
    </row>
    <row r="7" spans="1:66">
      <c r="A7" s="8">
        <f>IF(OR(AI7&gt;Parámetros!$D$5,AJ7&lt;Parámetros!$B$5),0,(IF(Parámetros!$D$5&gt;AJ7,AJ7,Parámetros!$D$5)-IF(Parámetros!$B$5&gt;AI7,Parámetros!$B$5,AI7))+1)-(IF(OR(,AI7&gt;Parámetros!$D$5,AJ7&lt;Parámetros!$B$5),0,IF(AND(AI7&lt;=Parámetros!$B$5,AJ7&gt;=Parámetros!$D$5),COUNTIFS('Selección días no hábiles'!$C:$C,"X",'Selección días no hábiles'!$A:$A,"&gt;="&amp;Parámetros!$B$5,'Selección días no hábiles'!$A:$A,"&lt;="&amp;Parámetros!$D$5),IF(AND(AI7&lt;=Parámetros!$B$5,AJ7&lt;=Parámetros!$D$5),COUNTIFS('Selección días no hábiles'!$C:$C,"X",'Selección días no hábiles'!$A:$A,"&gt;="&amp;Parámetros!$B$5,'Selección días no hábiles'!$A:$A,"&lt;="&amp;AJ7),IF(AND(AI7&gt;=Parámetros!$B$5,AJ7&gt;=Parámetros!$D$5),COUNTIFS('Selección días no hábiles'!$C:$C,"X",'Selección días no hábiles'!$A:$A,"&gt;="&amp;AI7,'Selección días no hábiles'!$A:$A,"&lt;="&amp;Parámetros!$D$5),IF(AND(AI7&gt;=Parámetros!$B$5,AJ7&lt;=Parámetros!$D$5),COUNTIFS('Selección días no hábiles'!$C:$C,"X",'Selección días no hábiles'!$A:$A,"&gt;="&amp;AI7,'Selección días no hábiles'!$A:$A,"&lt;="&amp;AJ7),0))))))</f>
        <v>3</v>
      </c>
      <c r="B7" s="8">
        <f>IF(OR(AI7&gt;Parámetros!$D$8,AJ7&lt;Parámetros!$B$8),0,(IF(Parámetros!$D$8&gt;AJ7,AJ7,Parámetros!$D$8)-IF(Parámetros!$B$8&gt;AI7,Parámetros!$B$8,AI7))+1)-(IF(OR(,AI7&gt;Parámetros!$D$8,AJ7&lt;Parámetros!$B$8),0,IF(AND(AI7&lt;=Parámetros!$B$8,AJ7&gt;=Parámetros!$D$8),COUNTIFS('Selección días no hábiles'!$C:$C,"X",'Selección días no hábiles'!$A:$A,"&gt;="&amp;Parámetros!$B$8,'Selección días no hábiles'!$A:$A,"&lt;="&amp;Parámetros!$D$8),IF(AND(AI7&lt;=Parámetros!$B$8,AJ7&lt;=Parámetros!$D$8),COUNTIFS('Selección días no hábiles'!$C:$C,"X",'Selección días no hábiles'!$A:$A,"&gt;="&amp;Parámetros!$B$8,'Selección días no hábiles'!$A:$A,"&lt;="&amp;AJ7),IF(AND(AI7&gt;=Parámetros!$B$8,AJ7&gt;=Parámetros!$D$8),COUNTIFS('Selección días no hábiles'!$C:$C,"X",'Selección días no hábiles'!$A:$A,"&gt;="&amp;AI7,'Selección días no hábiles'!$A:$A,"&lt;="&amp;Parámetros!$D$8),IF(AND(AI7&gt;=Parámetros!$B$8,AJ7&lt;=Parámetros!$D$8),COUNTIFS('Selección días no hábiles'!$C:$C,"X",'Selección días no hábiles'!$A:$A,"&gt;="&amp;AI7,'Selección días no hábiles'!$A:$A,"&lt;="&amp;AJ7),0))))))</f>
        <v>0</v>
      </c>
      <c r="C7" s="148">
        <v>82</v>
      </c>
      <c r="D7" s="149" t="s">
        <v>2444</v>
      </c>
      <c r="E7" s="149" t="s">
        <v>113</v>
      </c>
      <c r="F7" s="149" t="s">
        <v>1319</v>
      </c>
      <c r="G7" s="149" t="s">
        <v>1870</v>
      </c>
      <c r="H7" s="150" t="s">
        <v>113</v>
      </c>
      <c r="I7" s="149" t="str">
        <f t="shared" ca="1" si="0"/>
        <v/>
      </c>
      <c r="J7" s="143" t="s">
        <v>113</v>
      </c>
      <c r="K7" s="143" t="s">
        <v>113</v>
      </c>
      <c r="L7" s="143" t="s">
        <v>113</v>
      </c>
      <c r="M7" s="149" t="s">
        <v>2350</v>
      </c>
      <c r="N7" s="150">
        <v>43672</v>
      </c>
      <c r="O7" s="149" t="s">
        <v>183</v>
      </c>
      <c r="P7" s="150"/>
      <c r="Q7" s="149"/>
      <c r="R7" s="149" t="s">
        <v>223</v>
      </c>
      <c r="S7" s="150" t="s">
        <v>113</v>
      </c>
      <c r="T7" s="151" t="str">
        <f t="shared" ca="1" si="1"/>
        <v/>
      </c>
      <c r="U7" s="149" t="s">
        <v>113</v>
      </c>
      <c r="V7" s="150" t="s">
        <v>113</v>
      </c>
      <c r="W7" s="151" t="str">
        <f t="shared" ca="1" si="2"/>
        <v/>
      </c>
      <c r="X7" s="146" t="s">
        <v>113</v>
      </c>
      <c r="Y7" s="149" t="s">
        <v>113</v>
      </c>
      <c r="Z7" s="149" t="s">
        <v>113</v>
      </c>
      <c r="AA7" s="149" t="s">
        <v>113</v>
      </c>
      <c r="AB7" s="150" t="s">
        <v>113</v>
      </c>
      <c r="AC7" s="149" t="s">
        <v>114</v>
      </c>
      <c r="AD7" s="149" t="s">
        <v>186</v>
      </c>
      <c r="AE7" s="149" t="s">
        <v>113</v>
      </c>
      <c r="AF7" s="149" t="s">
        <v>184</v>
      </c>
      <c r="AG7" s="150">
        <v>43662</v>
      </c>
      <c r="AH7" s="150">
        <v>43671</v>
      </c>
      <c r="AI7" s="150">
        <v>43662</v>
      </c>
      <c r="AJ7" s="150">
        <v>43664</v>
      </c>
      <c r="AK7" s="149">
        <v>3</v>
      </c>
      <c r="AL7" s="149">
        <v>3</v>
      </c>
      <c r="AM7" s="150" t="s">
        <v>113</v>
      </c>
      <c r="AN7" s="150" t="s">
        <v>113</v>
      </c>
      <c r="AO7" s="150" t="s">
        <v>113</v>
      </c>
      <c r="AP7" s="150" t="s">
        <v>113</v>
      </c>
      <c r="AQ7" s="149" t="s">
        <v>2487</v>
      </c>
      <c r="AR7" s="149" t="s">
        <v>185</v>
      </c>
      <c r="AS7" s="149" t="s">
        <v>2440</v>
      </c>
      <c r="AT7" s="149" t="s">
        <v>113</v>
      </c>
      <c r="AU7" s="149" t="s">
        <v>113</v>
      </c>
      <c r="AV7" s="150" t="s">
        <v>113</v>
      </c>
      <c r="AW7" s="149" t="s">
        <v>113</v>
      </c>
      <c r="AX7" s="150" t="s">
        <v>113</v>
      </c>
      <c r="AY7" s="150" t="s">
        <v>113</v>
      </c>
      <c r="AZ7" s="150" t="s">
        <v>113</v>
      </c>
      <c r="BA7" s="150" t="s">
        <v>113</v>
      </c>
      <c r="BB7" s="149" t="s">
        <v>113</v>
      </c>
      <c r="BC7" s="150" t="s">
        <v>113</v>
      </c>
      <c r="BD7" s="150" t="s">
        <v>113</v>
      </c>
      <c r="BE7" s="150" t="s">
        <v>113</v>
      </c>
      <c r="BF7" s="149" t="s">
        <v>113</v>
      </c>
      <c r="BG7" s="150" t="s">
        <v>113</v>
      </c>
      <c r="BH7" s="149" t="s">
        <v>113</v>
      </c>
      <c r="BI7" s="149" t="s">
        <v>113</v>
      </c>
      <c r="BJ7" s="149" t="s">
        <v>113</v>
      </c>
      <c r="BK7" s="149" t="s">
        <v>113</v>
      </c>
      <c r="BL7" s="149" t="s">
        <v>113</v>
      </c>
      <c r="BM7" s="149" t="s">
        <v>113</v>
      </c>
      <c r="BN7" s="149" t="s">
        <v>113</v>
      </c>
    </row>
    <row r="8" spans="1:66">
      <c r="A8" s="8">
        <f>IF(OR(AI8&gt;Parámetros!$D$5,AJ8&lt;Parámetros!$B$5),0,(IF(Parámetros!$D$5&gt;AJ8,AJ8,Parámetros!$D$5)-IF(Parámetros!$B$5&gt;AI8,Parámetros!$B$5,AI8))+1)-(IF(OR(,AI8&gt;Parámetros!$D$5,AJ8&lt;Parámetros!$B$5),0,IF(AND(AI8&lt;=Parámetros!$B$5,AJ8&gt;=Parámetros!$D$5),COUNTIFS('Selección días no hábiles'!$C:$C,"X",'Selección días no hábiles'!$A:$A,"&gt;="&amp;Parámetros!$B$5,'Selección días no hábiles'!$A:$A,"&lt;="&amp;Parámetros!$D$5),IF(AND(AI8&lt;=Parámetros!$B$5,AJ8&lt;=Parámetros!$D$5),COUNTIFS('Selección días no hábiles'!$C:$C,"X",'Selección días no hábiles'!$A:$A,"&gt;="&amp;Parámetros!$B$5,'Selección días no hábiles'!$A:$A,"&lt;="&amp;AJ8),IF(AND(AI8&gt;=Parámetros!$B$5,AJ8&gt;=Parámetros!$D$5),COUNTIFS('Selección días no hábiles'!$C:$C,"X",'Selección días no hábiles'!$A:$A,"&gt;="&amp;AI8,'Selección días no hábiles'!$A:$A,"&lt;="&amp;Parámetros!$D$5),IF(AND(AI8&gt;=Parámetros!$B$5,AJ8&lt;=Parámetros!$D$5),COUNTIFS('Selección días no hábiles'!$C:$C,"X",'Selección días no hábiles'!$A:$A,"&gt;="&amp;AI8,'Selección días no hábiles'!$A:$A,"&lt;="&amp;AJ8),0))))))</f>
        <v>1</v>
      </c>
      <c r="B8" s="8">
        <f>IF(OR(AI8&gt;Parámetros!$D$8,AJ8&lt;Parámetros!$B$8),0,(IF(Parámetros!$D$8&gt;AJ8,AJ8,Parámetros!$D$8)-IF(Parámetros!$B$8&gt;AI8,Parámetros!$B$8,AI8))+1)-(IF(OR(,AI8&gt;Parámetros!$D$8,AJ8&lt;Parámetros!$B$8),0,IF(AND(AI8&lt;=Parámetros!$B$8,AJ8&gt;=Parámetros!$D$8),COUNTIFS('Selección días no hábiles'!$C:$C,"X",'Selección días no hábiles'!$A:$A,"&gt;="&amp;Parámetros!$B$8,'Selección días no hábiles'!$A:$A,"&lt;="&amp;Parámetros!$D$8),IF(AND(AI8&lt;=Parámetros!$B$8,AJ8&lt;=Parámetros!$D$8),COUNTIFS('Selección días no hábiles'!$C:$C,"X",'Selección días no hábiles'!$A:$A,"&gt;="&amp;Parámetros!$B$8,'Selección días no hábiles'!$A:$A,"&lt;="&amp;AJ8),IF(AND(AI8&gt;=Parámetros!$B$8,AJ8&gt;=Parámetros!$D$8),COUNTIFS('Selección días no hábiles'!$C:$C,"X",'Selección días no hábiles'!$A:$A,"&gt;="&amp;AI8,'Selección días no hábiles'!$A:$A,"&lt;="&amp;Parámetros!$D$8),IF(AND(AI8&gt;=Parámetros!$B$8,AJ8&lt;=Parámetros!$D$8),COUNTIFS('Selección días no hábiles'!$C:$C,"X",'Selección días no hábiles'!$A:$A,"&gt;="&amp;AI8,'Selección días no hábiles'!$A:$A,"&lt;="&amp;AJ8),0))))))</f>
        <v>0</v>
      </c>
      <c r="C8" s="148">
        <v>81</v>
      </c>
      <c r="D8" s="149" t="s">
        <v>2448</v>
      </c>
      <c r="E8" s="149" t="s">
        <v>113</v>
      </c>
      <c r="F8" s="149" t="s">
        <v>1147</v>
      </c>
      <c r="G8" s="149" t="s">
        <v>1329</v>
      </c>
      <c r="H8" s="150" t="s">
        <v>113</v>
      </c>
      <c r="I8" s="149" t="str">
        <f t="shared" ca="1" si="0"/>
        <v/>
      </c>
      <c r="J8" s="143" t="s">
        <v>113</v>
      </c>
      <c r="K8" s="143" t="s">
        <v>113</v>
      </c>
      <c r="L8" s="143" t="s">
        <v>113</v>
      </c>
      <c r="M8" s="149" t="s">
        <v>2350</v>
      </c>
      <c r="N8" s="150">
        <v>43671</v>
      </c>
      <c r="O8" s="149" t="s">
        <v>183</v>
      </c>
      <c r="P8" s="150"/>
      <c r="Q8" s="149"/>
      <c r="R8" s="149" t="s">
        <v>223</v>
      </c>
      <c r="S8" s="150" t="s">
        <v>113</v>
      </c>
      <c r="T8" s="151" t="str">
        <f t="shared" ca="1" si="1"/>
        <v/>
      </c>
      <c r="U8" s="149" t="s">
        <v>113</v>
      </c>
      <c r="V8" s="150" t="s">
        <v>113</v>
      </c>
      <c r="W8" s="151" t="str">
        <f t="shared" ca="1" si="2"/>
        <v/>
      </c>
      <c r="X8" s="146" t="s">
        <v>113</v>
      </c>
      <c r="Y8" s="149" t="s">
        <v>113</v>
      </c>
      <c r="Z8" s="149" t="s">
        <v>113</v>
      </c>
      <c r="AA8" s="149" t="s">
        <v>113</v>
      </c>
      <c r="AB8" s="150" t="s">
        <v>113</v>
      </c>
      <c r="AC8" s="149" t="s">
        <v>114</v>
      </c>
      <c r="AD8" s="149" t="s">
        <v>186</v>
      </c>
      <c r="AE8" s="149" t="s">
        <v>113</v>
      </c>
      <c r="AF8" s="149" t="s">
        <v>184</v>
      </c>
      <c r="AG8" s="150">
        <v>43667</v>
      </c>
      <c r="AH8" s="150">
        <v>43671</v>
      </c>
      <c r="AI8" s="150">
        <v>43668</v>
      </c>
      <c r="AJ8" s="150">
        <v>43668</v>
      </c>
      <c r="AK8" s="149">
        <v>1</v>
      </c>
      <c r="AL8" s="149">
        <v>1</v>
      </c>
      <c r="AM8" s="150" t="s">
        <v>113</v>
      </c>
      <c r="AN8" s="150" t="s">
        <v>113</v>
      </c>
      <c r="AO8" s="150" t="s">
        <v>113</v>
      </c>
      <c r="AP8" s="150" t="s">
        <v>113</v>
      </c>
      <c r="AQ8" s="149" t="s">
        <v>2491</v>
      </c>
      <c r="AR8" s="149" t="s">
        <v>2405</v>
      </c>
      <c r="AS8" s="149" t="s">
        <v>2492</v>
      </c>
      <c r="AT8" s="149" t="s">
        <v>113</v>
      </c>
      <c r="AU8" s="149" t="s">
        <v>113</v>
      </c>
      <c r="AV8" s="150" t="s">
        <v>113</v>
      </c>
      <c r="AW8" s="149" t="s">
        <v>113</v>
      </c>
      <c r="AX8" s="150" t="s">
        <v>113</v>
      </c>
      <c r="AY8" s="150" t="s">
        <v>113</v>
      </c>
      <c r="AZ8" s="150" t="s">
        <v>113</v>
      </c>
      <c r="BA8" s="150" t="s">
        <v>113</v>
      </c>
      <c r="BB8" s="149" t="s">
        <v>113</v>
      </c>
      <c r="BC8" s="150" t="s">
        <v>113</v>
      </c>
      <c r="BD8" s="150" t="s">
        <v>113</v>
      </c>
      <c r="BE8" s="150" t="s">
        <v>113</v>
      </c>
      <c r="BF8" s="149" t="s">
        <v>113</v>
      </c>
      <c r="BG8" s="150" t="s">
        <v>113</v>
      </c>
      <c r="BH8" s="149" t="s">
        <v>113</v>
      </c>
      <c r="BI8" s="149" t="s">
        <v>113</v>
      </c>
      <c r="BJ8" s="149" t="s">
        <v>113</v>
      </c>
      <c r="BK8" s="149" t="s">
        <v>113</v>
      </c>
      <c r="BL8" s="149" t="s">
        <v>113</v>
      </c>
      <c r="BM8" s="149" t="s">
        <v>113</v>
      </c>
      <c r="BN8" s="149" t="s">
        <v>113</v>
      </c>
    </row>
    <row r="9" spans="1:66">
      <c r="A9" s="8">
        <f>IF(OR(AI9&gt;Parámetros!$D$5,AJ9&lt;Parámetros!$B$5),0,(IF(Parámetros!$D$5&gt;AJ9,AJ9,Parámetros!$D$5)-IF(Parámetros!$B$5&gt;AI9,Parámetros!$B$5,AI9))+1)-(IF(OR(,AI9&gt;Parámetros!$D$5,AJ9&lt;Parámetros!$B$5),0,IF(AND(AI9&lt;=Parámetros!$B$5,AJ9&gt;=Parámetros!$D$5),COUNTIFS('Selección días no hábiles'!$C:$C,"X",'Selección días no hábiles'!$A:$A,"&gt;="&amp;Parámetros!$B$5,'Selección días no hábiles'!$A:$A,"&lt;="&amp;Parámetros!$D$5),IF(AND(AI9&lt;=Parámetros!$B$5,AJ9&lt;=Parámetros!$D$5),COUNTIFS('Selección días no hábiles'!$C:$C,"X",'Selección días no hábiles'!$A:$A,"&gt;="&amp;Parámetros!$B$5,'Selección días no hábiles'!$A:$A,"&lt;="&amp;AJ9),IF(AND(AI9&gt;=Parámetros!$B$5,AJ9&gt;=Parámetros!$D$5),COUNTIFS('Selección días no hábiles'!$C:$C,"X",'Selección días no hábiles'!$A:$A,"&gt;="&amp;AI9,'Selección días no hábiles'!$A:$A,"&lt;="&amp;Parámetros!$D$5),IF(AND(AI9&gt;=Parámetros!$B$5,AJ9&lt;=Parámetros!$D$5),COUNTIFS('Selección días no hábiles'!$C:$C,"X",'Selección días no hábiles'!$A:$A,"&gt;="&amp;AI9,'Selección días no hábiles'!$A:$A,"&lt;="&amp;AJ9),0))))))</f>
        <v>1</v>
      </c>
      <c r="B9" s="8">
        <f>IF(OR(AI9&gt;Parámetros!$D$8,AJ9&lt;Parámetros!$B$8),0,(IF(Parámetros!$D$8&gt;AJ9,AJ9,Parámetros!$D$8)-IF(Parámetros!$B$8&gt;AI9,Parámetros!$B$8,AI9))+1)-(IF(OR(,AI9&gt;Parámetros!$D$8,AJ9&lt;Parámetros!$B$8),0,IF(AND(AI9&lt;=Parámetros!$B$8,AJ9&gt;=Parámetros!$D$8),COUNTIFS('Selección días no hábiles'!$C:$C,"X",'Selección días no hábiles'!$A:$A,"&gt;="&amp;Parámetros!$B$8,'Selección días no hábiles'!$A:$A,"&lt;="&amp;Parámetros!$D$8),IF(AND(AI9&lt;=Parámetros!$B$8,AJ9&lt;=Parámetros!$D$8),COUNTIFS('Selección días no hábiles'!$C:$C,"X",'Selección días no hábiles'!$A:$A,"&gt;="&amp;Parámetros!$B$8,'Selección días no hábiles'!$A:$A,"&lt;="&amp;AJ9),IF(AND(AI9&gt;=Parámetros!$B$8,AJ9&gt;=Parámetros!$D$8),COUNTIFS('Selección días no hábiles'!$C:$C,"X",'Selección días no hábiles'!$A:$A,"&gt;="&amp;AI9,'Selección días no hábiles'!$A:$A,"&lt;="&amp;Parámetros!$D$8),IF(AND(AI9&gt;=Parámetros!$B$8,AJ9&lt;=Parámetros!$D$8),COUNTIFS('Selección días no hábiles'!$C:$C,"X",'Selección días no hábiles'!$A:$A,"&gt;="&amp;AI9,'Selección días no hábiles'!$A:$A,"&lt;="&amp;AJ9),0))))))</f>
        <v>0</v>
      </c>
      <c r="C9" s="148">
        <v>80</v>
      </c>
      <c r="D9" s="149" t="s">
        <v>2493</v>
      </c>
      <c r="E9" s="149" t="s">
        <v>113</v>
      </c>
      <c r="F9" s="149" t="s">
        <v>1279</v>
      </c>
      <c r="G9" s="149" t="s">
        <v>1939</v>
      </c>
      <c r="H9" s="150" t="s">
        <v>113</v>
      </c>
      <c r="I9" s="149" t="str">
        <f t="shared" ca="1" si="0"/>
        <v/>
      </c>
      <c r="J9" s="143" t="s">
        <v>113</v>
      </c>
      <c r="K9" s="143" t="s">
        <v>113</v>
      </c>
      <c r="L9" s="143" t="s">
        <v>113</v>
      </c>
      <c r="M9" s="149" t="s">
        <v>2350</v>
      </c>
      <c r="N9" s="150">
        <v>43671</v>
      </c>
      <c r="O9" s="149" t="s">
        <v>183</v>
      </c>
      <c r="P9" s="150"/>
      <c r="Q9" s="149"/>
      <c r="R9" s="149" t="s">
        <v>223</v>
      </c>
      <c r="S9" s="150" t="s">
        <v>113</v>
      </c>
      <c r="T9" s="151" t="str">
        <f t="shared" ca="1" si="1"/>
        <v/>
      </c>
      <c r="U9" s="149" t="s">
        <v>113</v>
      </c>
      <c r="V9" s="150" t="s">
        <v>113</v>
      </c>
      <c r="W9" s="151" t="str">
        <f t="shared" ca="1" si="2"/>
        <v/>
      </c>
      <c r="X9" s="146" t="s">
        <v>113</v>
      </c>
      <c r="Y9" s="149" t="s">
        <v>113</v>
      </c>
      <c r="Z9" s="149" t="s">
        <v>113</v>
      </c>
      <c r="AA9" s="149" t="s">
        <v>113</v>
      </c>
      <c r="AB9" s="150" t="s">
        <v>113</v>
      </c>
      <c r="AC9" s="149" t="s">
        <v>114</v>
      </c>
      <c r="AD9" s="149" t="s">
        <v>186</v>
      </c>
      <c r="AE9" s="149" t="s">
        <v>113</v>
      </c>
      <c r="AF9" s="149" t="s">
        <v>184</v>
      </c>
      <c r="AG9" s="150">
        <v>43650</v>
      </c>
      <c r="AH9" s="150">
        <v>43671</v>
      </c>
      <c r="AI9" s="150">
        <v>43650</v>
      </c>
      <c r="AJ9" s="150">
        <v>43650</v>
      </c>
      <c r="AK9" s="149">
        <v>1</v>
      </c>
      <c r="AL9" s="149">
        <v>1</v>
      </c>
      <c r="AM9" s="150" t="s">
        <v>113</v>
      </c>
      <c r="AN9" s="150" t="s">
        <v>113</v>
      </c>
      <c r="AO9" s="150" t="s">
        <v>113</v>
      </c>
      <c r="AP9" s="150" t="s">
        <v>113</v>
      </c>
      <c r="AQ9" s="149" t="s">
        <v>2494</v>
      </c>
      <c r="AR9" s="149" t="s">
        <v>185</v>
      </c>
      <c r="AS9" s="149" t="s">
        <v>2447</v>
      </c>
      <c r="AT9" s="149" t="s">
        <v>113</v>
      </c>
      <c r="AU9" s="149" t="s">
        <v>113</v>
      </c>
      <c r="AV9" s="150" t="s">
        <v>113</v>
      </c>
      <c r="AW9" s="149" t="s">
        <v>113</v>
      </c>
      <c r="AX9" s="150" t="s">
        <v>113</v>
      </c>
      <c r="AY9" s="150" t="s">
        <v>113</v>
      </c>
      <c r="AZ9" s="150" t="s">
        <v>113</v>
      </c>
      <c r="BA9" s="150" t="s">
        <v>113</v>
      </c>
      <c r="BB9" s="149" t="s">
        <v>113</v>
      </c>
      <c r="BC9" s="150" t="s">
        <v>113</v>
      </c>
      <c r="BD9" s="150" t="s">
        <v>113</v>
      </c>
      <c r="BE9" s="150" t="s">
        <v>113</v>
      </c>
      <c r="BF9" s="149" t="s">
        <v>113</v>
      </c>
      <c r="BG9" s="150" t="s">
        <v>113</v>
      </c>
      <c r="BH9" s="149" t="s">
        <v>113</v>
      </c>
      <c r="BI9" s="149" t="s">
        <v>113</v>
      </c>
      <c r="BJ9" s="149" t="s">
        <v>113</v>
      </c>
      <c r="BK9" s="149" t="s">
        <v>113</v>
      </c>
      <c r="BL9" s="149" t="s">
        <v>113</v>
      </c>
      <c r="BM9" s="149" t="s">
        <v>113</v>
      </c>
      <c r="BN9" s="149" t="s">
        <v>113</v>
      </c>
    </row>
    <row r="10" spans="1:66">
      <c r="A10" s="8">
        <f>IF(OR(AI10&gt;Parámetros!$D$5,AJ10&lt;Parámetros!$B$5),0,(IF(Parámetros!$D$5&gt;AJ10,AJ10,Parámetros!$D$5)-IF(Parámetros!$B$5&gt;AI10,Parámetros!$B$5,AI10))+1)-(IF(OR(,AI10&gt;Parámetros!$D$5,AJ10&lt;Parámetros!$B$5),0,IF(AND(AI10&lt;=Parámetros!$B$5,AJ10&gt;=Parámetros!$D$5),COUNTIFS('Selección días no hábiles'!$C:$C,"X",'Selección días no hábiles'!$A:$A,"&gt;="&amp;Parámetros!$B$5,'Selección días no hábiles'!$A:$A,"&lt;="&amp;Parámetros!$D$5),IF(AND(AI10&lt;=Parámetros!$B$5,AJ10&lt;=Parámetros!$D$5),COUNTIFS('Selección días no hábiles'!$C:$C,"X",'Selección días no hábiles'!$A:$A,"&gt;="&amp;Parámetros!$B$5,'Selección días no hábiles'!$A:$A,"&lt;="&amp;AJ10),IF(AND(AI10&gt;=Parámetros!$B$5,AJ10&gt;=Parámetros!$D$5),COUNTIFS('Selección días no hábiles'!$C:$C,"X",'Selección días no hábiles'!$A:$A,"&gt;="&amp;AI10,'Selección días no hábiles'!$A:$A,"&lt;="&amp;Parámetros!$D$5),IF(AND(AI10&gt;=Parámetros!$B$5,AJ10&lt;=Parámetros!$D$5),COUNTIFS('Selección días no hábiles'!$C:$C,"X",'Selección días no hábiles'!$A:$A,"&gt;="&amp;AI10,'Selección días no hábiles'!$A:$A,"&lt;="&amp;AJ10),0))))))</f>
        <v>2</v>
      </c>
      <c r="B10" s="8">
        <f>IF(OR(AI10&gt;Parámetros!$D$8,AJ10&lt;Parámetros!$B$8),0,(IF(Parámetros!$D$8&gt;AJ10,AJ10,Parámetros!$D$8)-IF(Parámetros!$B$8&gt;AI10,Parámetros!$B$8,AI10))+1)-(IF(OR(,AI10&gt;Parámetros!$D$8,AJ10&lt;Parámetros!$B$8),0,IF(AND(AI10&lt;=Parámetros!$B$8,AJ10&gt;=Parámetros!$D$8),COUNTIFS('Selección días no hábiles'!$C:$C,"X",'Selección días no hábiles'!$A:$A,"&gt;="&amp;Parámetros!$B$8,'Selección días no hábiles'!$A:$A,"&lt;="&amp;Parámetros!$D$8),IF(AND(AI10&lt;=Parámetros!$B$8,AJ10&lt;=Parámetros!$D$8),COUNTIFS('Selección días no hábiles'!$C:$C,"X",'Selección días no hábiles'!$A:$A,"&gt;="&amp;Parámetros!$B$8,'Selección días no hábiles'!$A:$A,"&lt;="&amp;AJ10),IF(AND(AI10&gt;=Parámetros!$B$8,AJ10&gt;=Parámetros!$D$8),COUNTIFS('Selección días no hábiles'!$C:$C,"X",'Selección días no hábiles'!$A:$A,"&gt;="&amp;AI10,'Selección días no hábiles'!$A:$A,"&lt;="&amp;Parámetros!$D$8),IF(AND(AI10&gt;=Parámetros!$B$8,AJ10&lt;=Parámetros!$D$8),COUNTIFS('Selección días no hábiles'!$C:$C,"X",'Selección días no hábiles'!$A:$A,"&gt;="&amp;AI10,'Selección días no hábiles'!$A:$A,"&lt;="&amp;AJ10),0))))))</f>
        <v>0</v>
      </c>
      <c r="C10" s="148">
        <v>79</v>
      </c>
      <c r="D10" s="149" t="s">
        <v>2466</v>
      </c>
      <c r="E10" s="149" t="s">
        <v>113</v>
      </c>
      <c r="F10" s="149" t="s">
        <v>1302</v>
      </c>
      <c r="G10" s="149" t="s">
        <v>2320</v>
      </c>
      <c r="H10" s="150" t="s">
        <v>113</v>
      </c>
      <c r="I10" s="149" t="str">
        <f t="shared" ca="1" si="0"/>
        <v/>
      </c>
      <c r="J10" s="143" t="s">
        <v>113</v>
      </c>
      <c r="K10" s="143" t="s">
        <v>113</v>
      </c>
      <c r="L10" s="143" t="s">
        <v>113</v>
      </c>
      <c r="M10" s="149" t="s">
        <v>2350</v>
      </c>
      <c r="N10" s="150">
        <v>43668</v>
      </c>
      <c r="O10" s="149" t="s">
        <v>2495</v>
      </c>
      <c r="P10" s="150"/>
      <c r="Q10" s="149"/>
      <c r="R10" s="149" t="s">
        <v>223</v>
      </c>
      <c r="S10" s="150" t="s">
        <v>113</v>
      </c>
      <c r="T10" s="151" t="str">
        <f t="shared" ca="1" si="1"/>
        <v/>
      </c>
      <c r="U10" s="149" t="s">
        <v>113</v>
      </c>
      <c r="V10" s="150" t="s">
        <v>113</v>
      </c>
      <c r="W10" s="151" t="str">
        <f t="shared" ca="1" si="2"/>
        <v/>
      </c>
      <c r="X10" s="146" t="s">
        <v>113</v>
      </c>
      <c r="Y10" s="149" t="s">
        <v>113</v>
      </c>
      <c r="Z10" s="149" t="s">
        <v>113</v>
      </c>
      <c r="AA10" s="149" t="s">
        <v>113</v>
      </c>
      <c r="AB10" s="150" t="s">
        <v>113</v>
      </c>
      <c r="AC10" s="149" t="s">
        <v>114</v>
      </c>
      <c r="AD10" s="149" t="s">
        <v>186</v>
      </c>
      <c r="AE10" s="149" t="s">
        <v>113</v>
      </c>
      <c r="AF10" s="149" t="s">
        <v>184</v>
      </c>
      <c r="AG10" s="150">
        <v>43664</v>
      </c>
      <c r="AH10" s="150">
        <v>43668</v>
      </c>
      <c r="AI10" s="150">
        <v>43664</v>
      </c>
      <c r="AJ10" s="150">
        <v>43665</v>
      </c>
      <c r="AK10" s="149">
        <v>2</v>
      </c>
      <c r="AL10" s="149">
        <v>2</v>
      </c>
      <c r="AM10" s="150" t="s">
        <v>113</v>
      </c>
      <c r="AN10" s="150" t="s">
        <v>113</v>
      </c>
      <c r="AO10" s="150" t="s">
        <v>113</v>
      </c>
      <c r="AP10" s="150" t="s">
        <v>113</v>
      </c>
      <c r="AQ10" s="149" t="s">
        <v>2496</v>
      </c>
      <c r="AR10" s="149" t="s">
        <v>185</v>
      </c>
      <c r="AS10" s="149" t="s">
        <v>222</v>
      </c>
      <c r="AT10" s="149" t="s">
        <v>113</v>
      </c>
      <c r="AU10" s="149" t="s">
        <v>113</v>
      </c>
      <c r="AV10" s="150" t="s">
        <v>113</v>
      </c>
      <c r="AW10" s="149" t="s">
        <v>113</v>
      </c>
      <c r="AX10" s="150" t="s">
        <v>113</v>
      </c>
      <c r="AY10" s="150" t="s">
        <v>113</v>
      </c>
      <c r="AZ10" s="150" t="s">
        <v>113</v>
      </c>
      <c r="BA10" s="150" t="s">
        <v>113</v>
      </c>
      <c r="BB10" s="149" t="s">
        <v>113</v>
      </c>
      <c r="BC10" s="150" t="s">
        <v>113</v>
      </c>
      <c r="BD10" s="150" t="s">
        <v>113</v>
      </c>
      <c r="BE10" s="150" t="s">
        <v>113</v>
      </c>
      <c r="BF10" s="149" t="s">
        <v>113</v>
      </c>
      <c r="BG10" s="150" t="s">
        <v>113</v>
      </c>
      <c r="BH10" s="149" t="s">
        <v>113</v>
      </c>
      <c r="BI10" s="149" t="s">
        <v>113</v>
      </c>
      <c r="BJ10" s="149" t="s">
        <v>113</v>
      </c>
      <c r="BK10" s="149" t="s">
        <v>113</v>
      </c>
      <c r="BL10" s="149" t="s">
        <v>113</v>
      </c>
      <c r="BM10" s="149" t="s">
        <v>113</v>
      </c>
      <c r="BN10" s="149" t="s">
        <v>113</v>
      </c>
    </row>
    <row r="11" spans="1:66">
      <c r="A11" s="8">
        <f>IF(OR(AI11&gt;Parámetros!$D$5,AJ11&lt;Parámetros!$B$5),0,(IF(Parámetros!$D$5&gt;AJ11,AJ11,Parámetros!$D$5)-IF(Parámetros!$B$5&gt;AI11,Parámetros!$B$5,AI11))+1)-(IF(OR(,AI11&gt;Parámetros!$D$5,AJ11&lt;Parámetros!$B$5),0,IF(AND(AI11&lt;=Parámetros!$B$5,AJ11&gt;=Parámetros!$D$5),COUNTIFS('Selección días no hábiles'!$C:$C,"X",'Selección días no hábiles'!$A:$A,"&gt;="&amp;Parámetros!$B$5,'Selección días no hábiles'!$A:$A,"&lt;="&amp;Parámetros!$D$5),IF(AND(AI11&lt;=Parámetros!$B$5,AJ11&lt;=Parámetros!$D$5),COUNTIFS('Selección días no hábiles'!$C:$C,"X",'Selección días no hábiles'!$A:$A,"&gt;="&amp;Parámetros!$B$5,'Selección días no hábiles'!$A:$A,"&lt;="&amp;AJ11),IF(AND(AI11&gt;=Parámetros!$B$5,AJ11&gt;=Parámetros!$D$5),COUNTIFS('Selección días no hábiles'!$C:$C,"X",'Selección días no hábiles'!$A:$A,"&gt;="&amp;AI11,'Selección días no hábiles'!$A:$A,"&lt;="&amp;Parámetros!$D$5),IF(AND(AI11&gt;=Parámetros!$B$5,AJ11&lt;=Parámetros!$D$5),COUNTIFS('Selección días no hábiles'!$C:$C,"X",'Selección días no hábiles'!$A:$A,"&gt;="&amp;AI11,'Selección días no hábiles'!$A:$A,"&lt;="&amp;AJ11),0))))))</f>
        <v>2</v>
      </c>
      <c r="B11" s="8">
        <f>IF(OR(AI11&gt;Parámetros!$D$8,AJ11&lt;Parámetros!$B$8),0,(IF(Parámetros!$D$8&gt;AJ11,AJ11,Parámetros!$D$8)-IF(Parámetros!$B$8&gt;AI11,Parámetros!$B$8,AI11))+1)-(IF(OR(,AI11&gt;Parámetros!$D$8,AJ11&lt;Parámetros!$B$8),0,IF(AND(AI11&lt;=Parámetros!$B$8,AJ11&gt;=Parámetros!$D$8),COUNTIFS('Selección días no hábiles'!$C:$C,"X",'Selección días no hábiles'!$A:$A,"&gt;="&amp;Parámetros!$B$8,'Selección días no hábiles'!$A:$A,"&lt;="&amp;Parámetros!$D$8),IF(AND(AI11&lt;=Parámetros!$B$8,AJ11&lt;=Parámetros!$D$8),COUNTIFS('Selección días no hábiles'!$C:$C,"X",'Selección días no hábiles'!$A:$A,"&gt;="&amp;Parámetros!$B$8,'Selección días no hábiles'!$A:$A,"&lt;="&amp;AJ11),IF(AND(AI11&gt;=Parámetros!$B$8,AJ11&gt;=Parámetros!$D$8),COUNTIFS('Selección días no hábiles'!$C:$C,"X",'Selección días no hábiles'!$A:$A,"&gt;="&amp;AI11,'Selección días no hábiles'!$A:$A,"&lt;="&amp;Parámetros!$D$8),IF(AND(AI11&gt;=Parámetros!$B$8,AJ11&lt;=Parámetros!$D$8),COUNTIFS('Selección días no hábiles'!$C:$C,"X",'Selección días no hábiles'!$A:$A,"&gt;="&amp;AI11,'Selección días no hábiles'!$A:$A,"&lt;="&amp;AJ11),0))))))</f>
        <v>0</v>
      </c>
      <c r="C11" s="148">
        <v>78</v>
      </c>
      <c r="D11" s="149" t="s">
        <v>2436</v>
      </c>
      <c r="E11" s="149" t="s">
        <v>113</v>
      </c>
      <c r="F11" s="149" t="s">
        <v>1320</v>
      </c>
      <c r="G11" s="149" t="s">
        <v>75</v>
      </c>
      <c r="H11" s="150" t="s">
        <v>113</v>
      </c>
      <c r="I11" s="149" t="str">
        <f t="shared" ca="1" si="0"/>
        <v/>
      </c>
      <c r="J11" s="143" t="s">
        <v>113</v>
      </c>
      <c r="K11" s="143" t="s">
        <v>113</v>
      </c>
      <c r="L11" s="143" t="s">
        <v>113</v>
      </c>
      <c r="M11" s="149" t="s">
        <v>2350</v>
      </c>
      <c r="N11" s="150">
        <v>43668</v>
      </c>
      <c r="O11" s="149" t="s">
        <v>2495</v>
      </c>
      <c r="P11" s="150"/>
      <c r="Q11" s="149"/>
      <c r="R11" s="149" t="s">
        <v>223</v>
      </c>
      <c r="S11" s="150" t="s">
        <v>113</v>
      </c>
      <c r="T11" s="151" t="str">
        <f t="shared" ca="1" si="1"/>
        <v/>
      </c>
      <c r="U11" s="149" t="s">
        <v>113</v>
      </c>
      <c r="V11" s="150" t="s">
        <v>113</v>
      </c>
      <c r="W11" s="151" t="str">
        <f t="shared" ca="1" si="2"/>
        <v/>
      </c>
      <c r="X11" s="146" t="s">
        <v>113</v>
      </c>
      <c r="Y11" s="149" t="s">
        <v>113</v>
      </c>
      <c r="Z11" s="149" t="s">
        <v>113</v>
      </c>
      <c r="AA11" s="149" t="s">
        <v>113</v>
      </c>
      <c r="AB11" s="150" t="s">
        <v>113</v>
      </c>
      <c r="AC11" s="149" t="s">
        <v>114</v>
      </c>
      <c r="AD11" s="149" t="s">
        <v>186</v>
      </c>
      <c r="AE11" s="149" t="s">
        <v>113</v>
      </c>
      <c r="AF11" s="149" t="s">
        <v>184</v>
      </c>
      <c r="AG11" s="150">
        <v>43664</v>
      </c>
      <c r="AH11" s="150">
        <v>43668</v>
      </c>
      <c r="AI11" s="150">
        <v>43664</v>
      </c>
      <c r="AJ11" s="150">
        <v>43665</v>
      </c>
      <c r="AK11" s="149">
        <v>2</v>
      </c>
      <c r="AL11" s="149">
        <v>2</v>
      </c>
      <c r="AM11" s="150" t="s">
        <v>113</v>
      </c>
      <c r="AN11" s="150" t="s">
        <v>113</v>
      </c>
      <c r="AO11" s="150" t="s">
        <v>113</v>
      </c>
      <c r="AP11" s="150" t="s">
        <v>113</v>
      </c>
      <c r="AQ11" s="149" t="s">
        <v>2497</v>
      </c>
      <c r="AR11" s="149" t="s">
        <v>190</v>
      </c>
      <c r="AS11" s="149" t="s">
        <v>205</v>
      </c>
      <c r="AT11" s="149" t="s">
        <v>113</v>
      </c>
      <c r="AU11" s="149" t="s">
        <v>113</v>
      </c>
      <c r="AV11" s="150" t="s">
        <v>113</v>
      </c>
      <c r="AW11" s="149" t="s">
        <v>113</v>
      </c>
      <c r="AX11" s="150" t="s">
        <v>113</v>
      </c>
      <c r="AY11" s="150" t="s">
        <v>113</v>
      </c>
      <c r="AZ11" s="150" t="s">
        <v>113</v>
      </c>
      <c r="BA11" s="150" t="s">
        <v>113</v>
      </c>
      <c r="BB11" s="149" t="s">
        <v>113</v>
      </c>
      <c r="BC11" s="150" t="s">
        <v>113</v>
      </c>
      <c r="BD11" s="150" t="s">
        <v>113</v>
      </c>
      <c r="BE11" s="150" t="s">
        <v>113</v>
      </c>
      <c r="BF11" s="149" t="s">
        <v>113</v>
      </c>
      <c r="BG11" s="150" t="s">
        <v>113</v>
      </c>
      <c r="BH11" s="149" t="s">
        <v>113</v>
      </c>
      <c r="BI11" s="149" t="s">
        <v>2498</v>
      </c>
      <c r="BJ11" s="149" t="s">
        <v>113</v>
      </c>
      <c r="BK11" s="149" t="s">
        <v>113</v>
      </c>
      <c r="BL11" s="149" t="s">
        <v>113</v>
      </c>
      <c r="BM11" s="149" t="s">
        <v>113</v>
      </c>
      <c r="BN11" s="149" t="s">
        <v>113</v>
      </c>
    </row>
    <row r="12" spans="1:66">
      <c r="A12" s="8">
        <f>IF(OR(AI12&gt;Parámetros!$D$5,AJ12&lt;Parámetros!$B$5),0,(IF(Parámetros!$D$5&gt;AJ12,AJ12,Parámetros!$D$5)-IF(Parámetros!$B$5&gt;AI12,Parámetros!$B$5,AI12))+1)-(IF(OR(,AI12&gt;Parámetros!$D$5,AJ12&lt;Parámetros!$B$5),0,IF(AND(AI12&lt;=Parámetros!$B$5,AJ12&gt;=Parámetros!$D$5),COUNTIFS('Selección días no hábiles'!$C:$C,"X",'Selección días no hábiles'!$A:$A,"&gt;="&amp;Parámetros!$B$5,'Selección días no hábiles'!$A:$A,"&lt;="&amp;Parámetros!$D$5),IF(AND(AI12&lt;=Parámetros!$B$5,AJ12&lt;=Parámetros!$D$5),COUNTIFS('Selección días no hábiles'!$C:$C,"X",'Selección días no hábiles'!$A:$A,"&gt;="&amp;Parámetros!$B$5,'Selección días no hábiles'!$A:$A,"&lt;="&amp;AJ12),IF(AND(AI12&gt;=Parámetros!$B$5,AJ12&gt;=Parámetros!$D$5),COUNTIFS('Selección días no hábiles'!$C:$C,"X",'Selección días no hábiles'!$A:$A,"&gt;="&amp;AI12,'Selección días no hábiles'!$A:$A,"&lt;="&amp;Parámetros!$D$5),IF(AND(AI12&gt;=Parámetros!$B$5,AJ12&lt;=Parámetros!$D$5),COUNTIFS('Selección días no hábiles'!$C:$C,"X",'Selección días no hábiles'!$A:$A,"&gt;="&amp;AI12,'Selección días no hábiles'!$A:$A,"&lt;="&amp;AJ12),0))))))</f>
        <v>1</v>
      </c>
      <c r="B12" s="8">
        <f>IF(OR(AI12&gt;Parámetros!$D$8,AJ12&lt;Parámetros!$B$8),0,(IF(Parámetros!$D$8&gt;AJ12,AJ12,Parámetros!$D$8)-IF(Parámetros!$B$8&gt;AI12,Parámetros!$B$8,AI12))+1)-(IF(OR(,AI12&gt;Parámetros!$D$8,AJ12&lt;Parámetros!$B$8),0,IF(AND(AI12&lt;=Parámetros!$B$8,AJ12&gt;=Parámetros!$D$8),COUNTIFS('Selección días no hábiles'!$C:$C,"X",'Selección días no hábiles'!$A:$A,"&gt;="&amp;Parámetros!$B$8,'Selección días no hábiles'!$A:$A,"&lt;="&amp;Parámetros!$D$8),IF(AND(AI12&lt;=Parámetros!$B$8,AJ12&lt;=Parámetros!$D$8),COUNTIFS('Selección días no hábiles'!$C:$C,"X",'Selección días no hábiles'!$A:$A,"&gt;="&amp;Parámetros!$B$8,'Selección días no hábiles'!$A:$A,"&lt;="&amp;AJ12),IF(AND(AI12&gt;=Parámetros!$B$8,AJ12&gt;=Parámetros!$D$8),COUNTIFS('Selección días no hábiles'!$C:$C,"X",'Selección días no hábiles'!$A:$A,"&gt;="&amp;AI12,'Selección días no hábiles'!$A:$A,"&lt;="&amp;Parámetros!$D$8),IF(AND(AI12&gt;=Parámetros!$B$8,AJ12&lt;=Parámetros!$D$8),COUNTIFS('Selección días no hábiles'!$C:$C,"X",'Selección días no hábiles'!$A:$A,"&gt;="&amp;AI12,'Selección días no hábiles'!$A:$A,"&lt;="&amp;AJ12),0))))))</f>
        <v>0</v>
      </c>
      <c r="C12" s="148">
        <v>77</v>
      </c>
      <c r="D12" s="149" t="s">
        <v>2436</v>
      </c>
      <c r="E12" s="149" t="s">
        <v>113</v>
      </c>
      <c r="F12" s="149" t="s">
        <v>1320</v>
      </c>
      <c r="G12" s="149" t="s">
        <v>75</v>
      </c>
      <c r="H12" s="150" t="s">
        <v>113</v>
      </c>
      <c r="I12" s="149" t="str">
        <f t="shared" ca="1" si="0"/>
        <v/>
      </c>
      <c r="J12" s="143" t="s">
        <v>113</v>
      </c>
      <c r="K12" s="143" t="s">
        <v>113</v>
      </c>
      <c r="L12" s="143" t="s">
        <v>113</v>
      </c>
      <c r="M12" s="149" t="s">
        <v>2350</v>
      </c>
      <c r="N12" s="150">
        <v>43665</v>
      </c>
      <c r="O12" s="149" t="s">
        <v>183</v>
      </c>
      <c r="P12" s="150"/>
      <c r="Q12" s="149"/>
      <c r="R12" s="149" t="s">
        <v>223</v>
      </c>
      <c r="S12" s="150" t="s">
        <v>113</v>
      </c>
      <c r="T12" s="151" t="str">
        <f t="shared" ca="1" si="1"/>
        <v/>
      </c>
      <c r="U12" s="149" t="s">
        <v>113</v>
      </c>
      <c r="V12" s="150" t="s">
        <v>113</v>
      </c>
      <c r="W12" s="151" t="str">
        <f t="shared" ca="1" si="2"/>
        <v/>
      </c>
      <c r="X12" s="146" t="s">
        <v>113</v>
      </c>
      <c r="Y12" s="149" t="s">
        <v>113</v>
      </c>
      <c r="Z12" s="149" t="s">
        <v>113</v>
      </c>
      <c r="AA12" s="149" t="s">
        <v>113</v>
      </c>
      <c r="AB12" s="150" t="s">
        <v>113</v>
      </c>
      <c r="AC12" s="149" t="s">
        <v>114</v>
      </c>
      <c r="AD12" s="149" t="s">
        <v>186</v>
      </c>
      <c r="AE12" s="149" t="s">
        <v>113</v>
      </c>
      <c r="AF12" s="149" t="s">
        <v>184</v>
      </c>
      <c r="AG12" s="150">
        <v>43661</v>
      </c>
      <c r="AH12" s="150">
        <v>43664</v>
      </c>
      <c r="AI12" s="150">
        <v>43661</v>
      </c>
      <c r="AJ12" s="150">
        <v>43661</v>
      </c>
      <c r="AK12" s="149">
        <v>1</v>
      </c>
      <c r="AL12" s="149">
        <v>1</v>
      </c>
      <c r="AM12" s="150" t="s">
        <v>113</v>
      </c>
      <c r="AN12" s="150" t="s">
        <v>113</v>
      </c>
      <c r="AO12" s="150" t="s">
        <v>113</v>
      </c>
      <c r="AP12" s="150" t="s">
        <v>113</v>
      </c>
      <c r="AQ12" s="149" t="s">
        <v>2499</v>
      </c>
      <c r="AR12" s="149" t="s">
        <v>190</v>
      </c>
      <c r="AS12" s="149" t="s">
        <v>205</v>
      </c>
      <c r="AT12" s="149" t="s">
        <v>113</v>
      </c>
      <c r="AU12" s="149" t="s">
        <v>113</v>
      </c>
      <c r="AV12" s="150" t="s">
        <v>113</v>
      </c>
      <c r="AW12" s="149" t="s">
        <v>113</v>
      </c>
      <c r="AX12" s="150" t="s">
        <v>113</v>
      </c>
      <c r="AY12" s="150" t="s">
        <v>113</v>
      </c>
      <c r="AZ12" s="150" t="s">
        <v>113</v>
      </c>
      <c r="BA12" s="150" t="s">
        <v>113</v>
      </c>
      <c r="BB12" s="149" t="s">
        <v>113</v>
      </c>
      <c r="BC12" s="150" t="s">
        <v>113</v>
      </c>
      <c r="BD12" s="150" t="s">
        <v>113</v>
      </c>
      <c r="BE12" s="150" t="s">
        <v>113</v>
      </c>
      <c r="BF12" s="149" t="s">
        <v>113</v>
      </c>
      <c r="BG12" s="150" t="s">
        <v>113</v>
      </c>
      <c r="BH12" s="149" t="s">
        <v>113</v>
      </c>
      <c r="BI12" s="149" t="s">
        <v>113</v>
      </c>
      <c r="BJ12" s="149" t="s">
        <v>113</v>
      </c>
      <c r="BK12" s="149" t="s">
        <v>113</v>
      </c>
      <c r="BL12" s="149" t="s">
        <v>113</v>
      </c>
      <c r="BM12" s="149" t="s">
        <v>113</v>
      </c>
      <c r="BN12" s="149" t="s">
        <v>113</v>
      </c>
    </row>
    <row r="13" spans="1:66">
      <c r="A13" s="8">
        <f>IF(OR(AI13&gt;Parámetros!$D$5,AJ13&lt;Parámetros!$B$5),0,(IF(Parámetros!$D$5&gt;AJ13,AJ13,Parámetros!$D$5)-IF(Parámetros!$B$5&gt;AI13,Parámetros!$B$5,AI13))+1)-(IF(OR(,AI13&gt;Parámetros!$D$5,AJ13&lt;Parámetros!$B$5),0,IF(AND(AI13&lt;=Parámetros!$B$5,AJ13&gt;=Parámetros!$D$5),COUNTIFS('Selección días no hábiles'!$C:$C,"X",'Selección días no hábiles'!$A:$A,"&gt;="&amp;Parámetros!$B$5,'Selección días no hábiles'!$A:$A,"&lt;="&amp;Parámetros!$D$5),IF(AND(AI13&lt;=Parámetros!$B$5,AJ13&lt;=Parámetros!$D$5),COUNTIFS('Selección días no hábiles'!$C:$C,"X",'Selección días no hábiles'!$A:$A,"&gt;="&amp;Parámetros!$B$5,'Selección días no hábiles'!$A:$A,"&lt;="&amp;AJ13),IF(AND(AI13&gt;=Parámetros!$B$5,AJ13&gt;=Parámetros!$D$5),COUNTIFS('Selección días no hábiles'!$C:$C,"X",'Selección días no hábiles'!$A:$A,"&gt;="&amp;AI13,'Selección días no hábiles'!$A:$A,"&lt;="&amp;Parámetros!$D$5),IF(AND(AI13&gt;=Parámetros!$B$5,AJ13&lt;=Parámetros!$D$5),COUNTIFS('Selección días no hábiles'!$C:$C,"X",'Selección días no hábiles'!$A:$A,"&gt;="&amp;AI13,'Selección días no hábiles'!$A:$A,"&lt;="&amp;AJ13),0))))))</f>
        <v>1</v>
      </c>
      <c r="B13" s="8">
        <f>IF(OR(AI13&gt;Parámetros!$D$8,AJ13&lt;Parámetros!$B$8),0,(IF(Parámetros!$D$8&gt;AJ13,AJ13,Parámetros!$D$8)-IF(Parámetros!$B$8&gt;AI13,Parámetros!$B$8,AI13))+1)-(IF(OR(,AI13&gt;Parámetros!$D$8,AJ13&lt;Parámetros!$B$8),0,IF(AND(AI13&lt;=Parámetros!$B$8,AJ13&gt;=Parámetros!$D$8),COUNTIFS('Selección días no hábiles'!$C:$C,"X",'Selección días no hábiles'!$A:$A,"&gt;="&amp;Parámetros!$B$8,'Selección días no hábiles'!$A:$A,"&lt;="&amp;Parámetros!$D$8),IF(AND(AI13&lt;=Parámetros!$B$8,AJ13&lt;=Parámetros!$D$8),COUNTIFS('Selección días no hábiles'!$C:$C,"X",'Selección días no hábiles'!$A:$A,"&gt;="&amp;Parámetros!$B$8,'Selección días no hábiles'!$A:$A,"&lt;="&amp;AJ13),IF(AND(AI13&gt;=Parámetros!$B$8,AJ13&gt;=Parámetros!$D$8),COUNTIFS('Selección días no hábiles'!$C:$C,"X",'Selección días no hábiles'!$A:$A,"&gt;="&amp;AI13,'Selección días no hábiles'!$A:$A,"&lt;="&amp;Parámetros!$D$8),IF(AND(AI13&gt;=Parámetros!$B$8,AJ13&lt;=Parámetros!$D$8),COUNTIFS('Selección días no hábiles'!$C:$C,"X",'Selección días no hábiles'!$A:$A,"&gt;="&amp;AI13,'Selección días no hábiles'!$A:$A,"&lt;="&amp;AJ13),0))))))</f>
        <v>0</v>
      </c>
      <c r="C13" s="148">
        <v>76</v>
      </c>
      <c r="D13" s="149" t="s">
        <v>2407</v>
      </c>
      <c r="E13" s="149" t="s">
        <v>113</v>
      </c>
      <c r="F13" s="149" t="s">
        <v>1313</v>
      </c>
      <c r="G13" s="149" t="s">
        <v>2336</v>
      </c>
      <c r="H13" s="150" t="s">
        <v>113</v>
      </c>
      <c r="I13" s="149" t="str">
        <f t="shared" ca="1" si="0"/>
        <v/>
      </c>
      <c r="J13" s="143" t="s">
        <v>113</v>
      </c>
      <c r="K13" s="143" t="s">
        <v>113</v>
      </c>
      <c r="L13" s="143" t="s">
        <v>113</v>
      </c>
      <c r="M13" s="149" t="s">
        <v>2350</v>
      </c>
      <c r="N13" s="150">
        <v>43665</v>
      </c>
      <c r="O13" s="149" t="s">
        <v>183</v>
      </c>
      <c r="P13" s="150"/>
      <c r="Q13" s="149"/>
      <c r="R13" s="149" t="s">
        <v>223</v>
      </c>
      <c r="S13" s="150" t="s">
        <v>113</v>
      </c>
      <c r="T13" s="151" t="str">
        <f t="shared" ca="1" si="1"/>
        <v/>
      </c>
      <c r="U13" s="149" t="s">
        <v>113</v>
      </c>
      <c r="V13" s="150" t="s">
        <v>113</v>
      </c>
      <c r="W13" s="151" t="str">
        <f t="shared" ca="1" si="2"/>
        <v/>
      </c>
      <c r="X13" s="146" t="s">
        <v>113</v>
      </c>
      <c r="Y13" s="149" t="s">
        <v>113</v>
      </c>
      <c r="Z13" s="149" t="s">
        <v>113</v>
      </c>
      <c r="AA13" s="149" t="s">
        <v>113</v>
      </c>
      <c r="AB13" s="150" t="s">
        <v>113</v>
      </c>
      <c r="AC13" s="149" t="s">
        <v>114</v>
      </c>
      <c r="AD13" s="149" t="s">
        <v>186</v>
      </c>
      <c r="AE13" s="149" t="s">
        <v>113</v>
      </c>
      <c r="AF13" s="149" t="s">
        <v>184</v>
      </c>
      <c r="AG13" s="150">
        <v>43661</v>
      </c>
      <c r="AH13" s="150">
        <v>43664</v>
      </c>
      <c r="AI13" s="150">
        <v>43661</v>
      </c>
      <c r="AJ13" s="150">
        <v>43661</v>
      </c>
      <c r="AK13" s="149">
        <v>1</v>
      </c>
      <c r="AL13" s="149">
        <v>1</v>
      </c>
      <c r="AM13" s="150" t="s">
        <v>113</v>
      </c>
      <c r="AN13" s="150" t="s">
        <v>113</v>
      </c>
      <c r="AO13" s="150" t="s">
        <v>113</v>
      </c>
      <c r="AP13" s="150" t="s">
        <v>113</v>
      </c>
      <c r="AQ13" s="149" t="s">
        <v>2500</v>
      </c>
      <c r="AR13" s="149" t="s">
        <v>138</v>
      </c>
      <c r="AS13" s="149" t="s">
        <v>187</v>
      </c>
      <c r="AT13" s="149" t="s">
        <v>113</v>
      </c>
      <c r="AU13" s="149" t="s">
        <v>113</v>
      </c>
      <c r="AV13" s="150" t="s">
        <v>113</v>
      </c>
      <c r="AW13" s="149" t="s">
        <v>113</v>
      </c>
      <c r="AX13" s="150" t="s">
        <v>113</v>
      </c>
      <c r="AY13" s="150" t="s">
        <v>113</v>
      </c>
      <c r="AZ13" s="150" t="s">
        <v>113</v>
      </c>
      <c r="BA13" s="150" t="s">
        <v>113</v>
      </c>
      <c r="BB13" s="149" t="s">
        <v>113</v>
      </c>
      <c r="BC13" s="150" t="s">
        <v>113</v>
      </c>
      <c r="BD13" s="150" t="s">
        <v>113</v>
      </c>
      <c r="BE13" s="150" t="s">
        <v>113</v>
      </c>
      <c r="BF13" s="149" t="s">
        <v>113</v>
      </c>
      <c r="BG13" s="150" t="s">
        <v>113</v>
      </c>
      <c r="BH13" s="149" t="s">
        <v>113</v>
      </c>
      <c r="BI13" s="149" t="s">
        <v>113</v>
      </c>
      <c r="BJ13" s="149" t="s">
        <v>113</v>
      </c>
      <c r="BK13" s="149" t="s">
        <v>113</v>
      </c>
      <c r="BL13" s="149" t="s">
        <v>113</v>
      </c>
      <c r="BM13" s="149" t="s">
        <v>113</v>
      </c>
      <c r="BN13" s="149" t="s">
        <v>113</v>
      </c>
    </row>
    <row r="14" spans="1:66">
      <c r="A14" s="8">
        <f>IF(OR(AI14&gt;Parámetros!$D$5,AJ14&lt;Parámetros!$B$5),0,(IF(Parámetros!$D$5&gt;AJ14,AJ14,Parámetros!$D$5)-IF(Parámetros!$B$5&gt;AI14,Parámetros!$B$5,AI14))+1)-(IF(OR(,AI14&gt;Parámetros!$D$5,AJ14&lt;Parámetros!$B$5),0,IF(AND(AI14&lt;=Parámetros!$B$5,AJ14&gt;=Parámetros!$D$5),COUNTIFS('Selección días no hábiles'!$C:$C,"X",'Selección días no hábiles'!$A:$A,"&gt;="&amp;Parámetros!$B$5,'Selección días no hábiles'!$A:$A,"&lt;="&amp;Parámetros!$D$5),IF(AND(AI14&lt;=Parámetros!$B$5,AJ14&lt;=Parámetros!$D$5),COUNTIFS('Selección días no hábiles'!$C:$C,"X",'Selección días no hábiles'!$A:$A,"&gt;="&amp;Parámetros!$B$5,'Selección días no hábiles'!$A:$A,"&lt;="&amp;AJ14),IF(AND(AI14&gt;=Parámetros!$B$5,AJ14&gt;=Parámetros!$D$5),COUNTIFS('Selección días no hábiles'!$C:$C,"X",'Selección días no hábiles'!$A:$A,"&gt;="&amp;AI14,'Selección días no hábiles'!$A:$A,"&lt;="&amp;Parámetros!$D$5),IF(AND(AI14&gt;=Parámetros!$B$5,AJ14&lt;=Parámetros!$D$5),COUNTIFS('Selección días no hábiles'!$C:$C,"X",'Selección días no hábiles'!$A:$A,"&gt;="&amp;AI14,'Selección días no hábiles'!$A:$A,"&lt;="&amp;AJ14),0))))))</f>
        <v>4</v>
      </c>
      <c r="B14" s="8">
        <f>IF(OR(AI14&gt;Parámetros!$D$8,AJ14&lt;Parámetros!$B$8),0,(IF(Parámetros!$D$8&gt;AJ14,AJ14,Parámetros!$D$8)-IF(Parámetros!$B$8&gt;AI14,Parámetros!$B$8,AI14))+1)-(IF(OR(,AI14&gt;Parámetros!$D$8,AJ14&lt;Parámetros!$B$8),0,IF(AND(AI14&lt;=Parámetros!$B$8,AJ14&gt;=Parámetros!$D$8),COUNTIFS('Selección días no hábiles'!$C:$C,"X",'Selección días no hábiles'!$A:$A,"&gt;="&amp;Parámetros!$B$8,'Selección días no hábiles'!$A:$A,"&lt;="&amp;Parámetros!$D$8),IF(AND(AI14&lt;=Parámetros!$B$8,AJ14&lt;=Parámetros!$D$8),COUNTIFS('Selección días no hábiles'!$C:$C,"X",'Selección días no hábiles'!$A:$A,"&gt;="&amp;Parámetros!$B$8,'Selección días no hábiles'!$A:$A,"&lt;="&amp;AJ14),IF(AND(AI14&gt;=Parámetros!$B$8,AJ14&gt;=Parámetros!$D$8),COUNTIFS('Selección días no hábiles'!$C:$C,"X",'Selección días no hábiles'!$A:$A,"&gt;="&amp;AI14,'Selección días no hábiles'!$A:$A,"&lt;="&amp;Parámetros!$D$8),IF(AND(AI14&gt;=Parámetros!$B$8,AJ14&lt;=Parámetros!$D$8),COUNTIFS('Selección días no hábiles'!$C:$C,"X",'Selección días no hábiles'!$A:$A,"&gt;="&amp;AI14,'Selección días no hábiles'!$A:$A,"&lt;="&amp;AJ14),0))))))</f>
        <v>0</v>
      </c>
      <c r="C14" s="148">
        <v>75</v>
      </c>
      <c r="D14" s="149" t="s">
        <v>2362</v>
      </c>
      <c r="E14" s="149" t="s">
        <v>113</v>
      </c>
      <c r="F14" s="149" t="s">
        <v>1317</v>
      </c>
      <c r="G14" s="149" t="s">
        <v>2340</v>
      </c>
      <c r="H14" s="150" t="s">
        <v>113</v>
      </c>
      <c r="I14" s="149" t="str">
        <f t="shared" ca="1" si="0"/>
        <v/>
      </c>
      <c r="J14" s="143" t="s">
        <v>113</v>
      </c>
      <c r="K14" s="143" t="s">
        <v>113</v>
      </c>
      <c r="L14" s="143" t="s">
        <v>113</v>
      </c>
      <c r="M14" s="149" t="s">
        <v>2350</v>
      </c>
      <c r="N14" s="150">
        <v>43665</v>
      </c>
      <c r="O14" s="149" t="s">
        <v>183</v>
      </c>
      <c r="P14" s="150"/>
      <c r="Q14" s="149"/>
      <c r="R14" s="149" t="s">
        <v>223</v>
      </c>
      <c r="S14" s="150" t="s">
        <v>113</v>
      </c>
      <c r="T14" s="151" t="str">
        <f t="shared" ca="1" si="1"/>
        <v/>
      </c>
      <c r="U14" s="149" t="s">
        <v>113</v>
      </c>
      <c r="V14" s="150" t="s">
        <v>113</v>
      </c>
      <c r="W14" s="151" t="str">
        <f t="shared" ca="1" si="2"/>
        <v/>
      </c>
      <c r="X14" s="146" t="s">
        <v>113</v>
      </c>
      <c r="Y14" s="149" t="s">
        <v>113</v>
      </c>
      <c r="Z14" s="149" t="s">
        <v>113</v>
      </c>
      <c r="AA14" s="149" t="s">
        <v>113</v>
      </c>
      <c r="AB14" s="150" t="s">
        <v>113</v>
      </c>
      <c r="AC14" s="149" t="s">
        <v>114</v>
      </c>
      <c r="AD14" s="149" t="s">
        <v>186</v>
      </c>
      <c r="AE14" s="149">
        <v>43662</v>
      </c>
      <c r="AF14" s="149" t="s">
        <v>184</v>
      </c>
      <c r="AG14" s="150">
        <v>43662</v>
      </c>
      <c r="AH14" s="150">
        <v>43665</v>
      </c>
      <c r="AI14" s="150">
        <v>43662</v>
      </c>
      <c r="AJ14" s="150">
        <v>43665</v>
      </c>
      <c r="AK14" s="149">
        <v>4</v>
      </c>
      <c r="AL14" s="149">
        <v>4</v>
      </c>
      <c r="AM14" s="150">
        <v>43666</v>
      </c>
      <c r="AN14" s="150" t="s">
        <v>113</v>
      </c>
      <c r="AO14" s="150" t="s">
        <v>113</v>
      </c>
      <c r="AP14" s="150" t="s">
        <v>113</v>
      </c>
      <c r="AQ14" s="149" t="s">
        <v>2501</v>
      </c>
      <c r="AR14" s="149" t="s">
        <v>2382</v>
      </c>
      <c r="AS14" s="149" t="s">
        <v>189</v>
      </c>
      <c r="AT14" s="149" t="s">
        <v>113</v>
      </c>
      <c r="AU14" s="149" t="s">
        <v>113</v>
      </c>
      <c r="AV14" s="150" t="s">
        <v>113</v>
      </c>
      <c r="AW14" s="149" t="s">
        <v>113</v>
      </c>
      <c r="AX14" s="150" t="s">
        <v>113</v>
      </c>
      <c r="AY14" s="150" t="s">
        <v>113</v>
      </c>
      <c r="AZ14" s="150" t="s">
        <v>113</v>
      </c>
      <c r="BA14" s="150" t="s">
        <v>113</v>
      </c>
      <c r="BB14" s="149" t="s">
        <v>113</v>
      </c>
      <c r="BC14" s="150" t="s">
        <v>113</v>
      </c>
      <c r="BD14" s="150" t="s">
        <v>113</v>
      </c>
      <c r="BE14" s="150" t="s">
        <v>113</v>
      </c>
      <c r="BF14" s="149" t="s">
        <v>113</v>
      </c>
      <c r="BG14" s="150" t="s">
        <v>113</v>
      </c>
      <c r="BH14" s="149" t="s">
        <v>113</v>
      </c>
      <c r="BI14" s="149" t="s">
        <v>113</v>
      </c>
      <c r="BJ14" s="149" t="s">
        <v>113</v>
      </c>
      <c r="BK14" s="149" t="s">
        <v>113</v>
      </c>
      <c r="BL14" s="149" t="s">
        <v>113</v>
      </c>
      <c r="BM14" s="149" t="s">
        <v>113</v>
      </c>
      <c r="BN14" s="149" t="s">
        <v>113</v>
      </c>
    </row>
    <row r="15" spans="1:66">
      <c r="A15" s="8">
        <f>IF(OR(AI15&gt;Parámetros!$D$5,AJ15&lt;Parámetros!$B$5),0,(IF(Parámetros!$D$5&gt;AJ15,AJ15,Parámetros!$D$5)-IF(Parámetros!$B$5&gt;AI15,Parámetros!$B$5,AI15))+1)-(IF(OR(,AI15&gt;Parámetros!$D$5,AJ15&lt;Parámetros!$B$5),0,IF(AND(AI15&lt;=Parámetros!$B$5,AJ15&gt;=Parámetros!$D$5),COUNTIFS('Selección días no hábiles'!$C:$C,"X",'Selección días no hábiles'!$A:$A,"&gt;="&amp;Parámetros!$B$5,'Selección días no hábiles'!$A:$A,"&lt;="&amp;Parámetros!$D$5),IF(AND(AI15&lt;=Parámetros!$B$5,AJ15&lt;=Parámetros!$D$5),COUNTIFS('Selección días no hábiles'!$C:$C,"X",'Selección días no hábiles'!$A:$A,"&gt;="&amp;Parámetros!$B$5,'Selección días no hábiles'!$A:$A,"&lt;="&amp;AJ15),IF(AND(AI15&gt;=Parámetros!$B$5,AJ15&gt;=Parámetros!$D$5),COUNTIFS('Selección días no hábiles'!$C:$C,"X",'Selección días no hábiles'!$A:$A,"&gt;="&amp;AI15,'Selección días no hábiles'!$A:$A,"&lt;="&amp;Parámetros!$D$5),IF(AND(AI15&gt;=Parámetros!$B$5,AJ15&lt;=Parámetros!$D$5),COUNTIFS('Selección días no hábiles'!$C:$C,"X",'Selección días no hábiles'!$A:$A,"&gt;="&amp;AI15,'Selección días no hábiles'!$A:$A,"&lt;="&amp;AJ15),0))))))</f>
        <v>1</v>
      </c>
      <c r="B15" s="8">
        <f>IF(OR(AI15&gt;Parámetros!$D$8,AJ15&lt;Parámetros!$B$8),0,(IF(Parámetros!$D$8&gt;AJ15,AJ15,Parámetros!$D$8)-IF(Parámetros!$B$8&gt;AI15,Parámetros!$B$8,AI15))+1)-(IF(OR(,AI15&gt;Parámetros!$D$8,AJ15&lt;Parámetros!$B$8),0,IF(AND(AI15&lt;=Parámetros!$B$8,AJ15&gt;=Parámetros!$D$8),COUNTIFS('Selección días no hábiles'!$C:$C,"X",'Selección días no hábiles'!$A:$A,"&gt;="&amp;Parámetros!$B$8,'Selección días no hábiles'!$A:$A,"&lt;="&amp;Parámetros!$D$8),IF(AND(AI15&lt;=Parámetros!$B$8,AJ15&lt;=Parámetros!$D$8),COUNTIFS('Selección días no hábiles'!$C:$C,"X",'Selección días no hábiles'!$A:$A,"&gt;="&amp;Parámetros!$B$8,'Selección días no hábiles'!$A:$A,"&lt;="&amp;AJ15),IF(AND(AI15&gt;=Parámetros!$B$8,AJ15&gt;=Parámetros!$D$8),COUNTIFS('Selección días no hábiles'!$C:$C,"X",'Selección días no hábiles'!$A:$A,"&gt;="&amp;AI15,'Selección días no hábiles'!$A:$A,"&lt;="&amp;Parámetros!$D$8),IF(AND(AI15&gt;=Parámetros!$B$8,AJ15&lt;=Parámetros!$D$8),COUNTIFS('Selección días no hábiles'!$C:$C,"X",'Selección días no hábiles'!$A:$A,"&gt;="&amp;AI15,'Selección días no hábiles'!$A:$A,"&lt;="&amp;AJ15),0))))))</f>
        <v>0</v>
      </c>
      <c r="C15" s="148">
        <v>74</v>
      </c>
      <c r="D15" s="149">
        <v>16573312</v>
      </c>
      <c r="E15" s="149" t="s">
        <v>113</v>
      </c>
      <c r="F15" s="149" t="s">
        <v>1298</v>
      </c>
      <c r="G15" s="149" t="s">
        <v>1488</v>
      </c>
      <c r="H15" s="150" t="s">
        <v>113</v>
      </c>
      <c r="I15" s="149" t="str">
        <f t="shared" ca="1" si="0"/>
        <v/>
      </c>
      <c r="J15" s="143" t="s">
        <v>113</v>
      </c>
      <c r="K15" s="143" t="s">
        <v>113</v>
      </c>
      <c r="L15" s="143" t="s">
        <v>113</v>
      </c>
      <c r="M15" s="149" t="s">
        <v>2350</v>
      </c>
      <c r="N15" s="150">
        <v>43661</v>
      </c>
      <c r="O15" s="149" t="s">
        <v>2495</v>
      </c>
      <c r="P15" s="150"/>
      <c r="Q15" s="149"/>
      <c r="R15" s="149" t="s">
        <v>223</v>
      </c>
      <c r="S15" s="150" t="s">
        <v>113</v>
      </c>
      <c r="T15" s="151" t="str">
        <f t="shared" ca="1" si="1"/>
        <v/>
      </c>
      <c r="U15" s="149" t="s">
        <v>113</v>
      </c>
      <c r="V15" s="150" t="s">
        <v>113</v>
      </c>
      <c r="W15" s="151" t="str">
        <f t="shared" ca="1" si="2"/>
        <v/>
      </c>
      <c r="X15" s="146" t="s">
        <v>113</v>
      </c>
      <c r="Y15" s="149" t="s">
        <v>113</v>
      </c>
      <c r="Z15" s="149" t="s">
        <v>113</v>
      </c>
      <c r="AA15" s="149" t="s">
        <v>113</v>
      </c>
      <c r="AB15" s="150" t="s">
        <v>113</v>
      </c>
      <c r="AC15" s="149" t="s">
        <v>114</v>
      </c>
      <c r="AD15" s="149" t="s">
        <v>186</v>
      </c>
      <c r="AE15" s="149" t="s">
        <v>113</v>
      </c>
      <c r="AF15" s="149" t="s">
        <v>184</v>
      </c>
      <c r="AG15" s="150">
        <v>43656</v>
      </c>
      <c r="AH15" s="150">
        <v>43661</v>
      </c>
      <c r="AI15" s="150">
        <v>43656</v>
      </c>
      <c r="AJ15" s="150">
        <v>43656</v>
      </c>
      <c r="AK15" s="149">
        <v>1</v>
      </c>
      <c r="AL15" s="149">
        <v>1</v>
      </c>
      <c r="AM15" s="150">
        <v>43657</v>
      </c>
      <c r="AN15" s="150" t="s">
        <v>113</v>
      </c>
      <c r="AO15" s="150" t="s">
        <v>113</v>
      </c>
      <c r="AP15" s="150" t="s">
        <v>113</v>
      </c>
      <c r="AQ15" s="149" t="s">
        <v>2502</v>
      </c>
      <c r="AR15" s="149" t="s">
        <v>138</v>
      </c>
      <c r="AS15" s="149" t="s">
        <v>2489</v>
      </c>
      <c r="AT15" s="149" t="s">
        <v>113</v>
      </c>
      <c r="AU15" s="149" t="s">
        <v>113</v>
      </c>
      <c r="AV15" s="150" t="s">
        <v>113</v>
      </c>
      <c r="AW15" s="149" t="s">
        <v>113</v>
      </c>
      <c r="AX15" s="150" t="s">
        <v>113</v>
      </c>
      <c r="AY15" s="150" t="s">
        <v>113</v>
      </c>
      <c r="AZ15" s="150" t="s">
        <v>113</v>
      </c>
      <c r="BA15" s="150" t="s">
        <v>113</v>
      </c>
      <c r="BB15" s="149" t="s">
        <v>113</v>
      </c>
      <c r="BC15" s="150" t="s">
        <v>113</v>
      </c>
      <c r="BD15" s="150" t="s">
        <v>113</v>
      </c>
      <c r="BE15" s="150" t="s">
        <v>113</v>
      </c>
      <c r="BF15" s="149" t="s">
        <v>113</v>
      </c>
      <c r="BG15" s="150" t="s">
        <v>113</v>
      </c>
      <c r="BH15" s="149" t="s">
        <v>113</v>
      </c>
      <c r="BI15" s="149" t="s">
        <v>2503</v>
      </c>
      <c r="BJ15" s="149" t="s">
        <v>113</v>
      </c>
      <c r="BK15" s="149" t="s">
        <v>113</v>
      </c>
      <c r="BL15" s="149" t="s">
        <v>113</v>
      </c>
      <c r="BM15" s="149" t="s">
        <v>113</v>
      </c>
      <c r="BN15" s="149" t="s">
        <v>113</v>
      </c>
    </row>
    <row r="16" spans="1:66">
      <c r="A16" s="8">
        <f>IF(OR(AI16&gt;Parámetros!$D$5,AJ16&lt;Parámetros!$B$5),0,(IF(Parámetros!$D$5&gt;AJ16,AJ16,Parámetros!$D$5)-IF(Parámetros!$B$5&gt;AI16,Parámetros!$B$5,AI16))+1)-(IF(OR(,AI16&gt;Parámetros!$D$5,AJ16&lt;Parámetros!$B$5),0,IF(AND(AI16&lt;=Parámetros!$B$5,AJ16&gt;=Parámetros!$D$5),COUNTIFS('Selección días no hábiles'!$C:$C,"X",'Selección días no hábiles'!$A:$A,"&gt;="&amp;Parámetros!$B$5,'Selección días no hábiles'!$A:$A,"&lt;="&amp;Parámetros!$D$5),IF(AND(AI16&lt;=Parámetros!$B$5,AJ16&lt;=Parámetros!$D$5),COUNTIFS('Selección días no hábiles'!$C:$C,"X",'Selección días no hábiles'!$A:$A,"&gt;="&amp;Parámetros!$B$5,'Selección días no hábiles'!$A:$A,"&lt;="&amp;AJ16),IF(AND(AI16&gt;=Parámetros!$B$5,AJ16&gt;=Parámetros!$D$5),COUNTIFS('Selección días no hábiles'!$C:$C,"X",'Selección días no hábiles'!$A:$A,"&gt;="&amp;AI16,'Selección días no hábiles'!$A:$A,"&lt;="&amp;Parámetros!$D$5),IF(AND(AI16&gt;=Parámetros!$B$5,AJ16&lt;=Parámetros!$D$5),COUNTIFS('Selección días no hábiles'!$C:$C,"X",'Selección días no hábiles'!$A:$A,"&gt;="&amp;AI16,'Selección días no hábiles'!$A:$A,"&lt;="&amp;AJ16),0))))))</f>
        <v>1</v>
      </c>
      <c r="B16" s="8">
        <f>IF(OR(AI16&gt;Parámetros!$D$8,AJ16&lt;Parámetros!$B$8),0,(IF(Parámetros!$D$8&gt;AJ16,AJ16,Parámetros!$D$8)-IF(Parámetros!$B$8&gt;AI16,Parámetros!$B$8,AI16))+1)-(IF(OR(,AI16&gt;Parámetros!$D$8,AJ16&lt;Parámetros!$B$8),0,IF(AND(AI16&lt;=Parámetros!$B$8,AJ16&gt;=Parámetros!$D$8),COUNTIFS('Selección días no hábiles'!$C:$C,"X",'Selección días no hábiles'!$A:$A,"&gt;="&amp;Parámetros!$B$8,'Selección días no hábiles'!$A:$A,"&lt;="&amp;Parámetros!$D$8),IF(AND(AI16&lt;=Parámetros!$B$8,AJ16&lt;=Parámetros!$D$8),COUNTIFS('Selección días no hábiles'!$C:$C,"X",'Selección días no hábiles'!$A:$A,"&gt;="&amp;Parámetros!$B$8,'Selección días no hábiles'!$A:$A,"&lt;="&amp;AJ16),IF(AND(AI16&gt;=Parámetros!$B$8,AJ16&gt;=Parámetros!$D$8),COUNTIFS('Selección días no hábiles'!$C:$C,"X",'Selección días no hábiles'!$A:$A,"&gt;="&amp;AI16,'Selección días no hábiles'!$A:$A,"&lt;="&amp;Parámetros!$D$8),IF(AND(AI16&gt;=Parámetros!$B$8,AJ16&lt;=Parámetros!$D$8),COUNTIFS('Selección días no hábiles'!$C:$C,"X",'Selección días no hábiles'!$A:$A,"&gt;="&amp;AI16,'Selección días no hábiles'!$A:$A,"&lt;="&amp;AJ16),0))))))</f>
        <v>0</v>
      </c>
      <c r="C16" s="148">
        <v>73</v>
      </c>
      <c r="D16" s="149" t="s">
        <v>2367</v>
      </c>
      <c r="E16" s="149" t="s">
        <v>113</v>
      </c>
      <c r="F16" s="149" t="s">
        <v>1293</v>
      </c>
      <c r="G16" s="149" t="s">
        <v>2306</v>
      </c>
      <c r="H16" s="150" t="s">
        <v>113</v>
      </c>
      <c r="I16" s="149" t="str">
        <f t="shared" ca="1" si="0"/>
        <v/>
      </c>
      <c r="J16" s="143" t="s">
        <v>113</v>
      </c>
      <c r="K16" s="143" t="s">
        <v>113</v>
      </c>
      <c r="L16" s="143" t="s">
        <v>113</v>
      </c>
      <c r="M16" s="149" t="s">
        <v>2350</v>
      </c>
      <c r="N16" s="150">
        <v>43657</v>
      </c>
      <c r="O16" s="149" t="s">
        <v>183</v>
      </c>
      <c r="P16" s="150"/>
      <c r="Q16" s="149"/>
      <c r="R16" s="149" t="s">
        <v>223</v>
      </c>
      <c r="S16" s="150" t="s">
        <v>113</v>
      </c>
      <c r="T16" s="151" t="str">
        <f t="shared" ca="1" si="1"/>
        <v/>
      </c>
      <c r="U16" s="149" t="s">
        <v>113</v>
      </c>
      <c r="V16" s="150" t="s">
        <v>113</v>
      </c>
      <c r="W16" s="151" t="str">
        <f t="shared" ca="1" si="2"/>
        <v/>
      </c>
      <c r="X16" s="146" t="s">
        <v>113</v>
      </c>
      <c r="Y16" s="149" t="s">
        <v>113</v>
      </c>
      <c r="Z16" s="149" t="s">
        <v>113</v>
      </c>
      <c r="AA16" s="149" t="s">
        <v>113</v>
      </c>
      <c r="AB16" s="150" t="s">
        <v>113</v>
      </c>
      <c r="AC16" s="149" t="s">
        <v>114</v>
      </c>
      <c r="AD16" s="149" t="s">
        <v>186</v>
      </c>
      <c r="AE16" s="149" t="s">
        <v>113</v>
      </c>
      <c r="AF16" s="149" t="s">
        <v>184</v>
      </c>
      <c r="AG16" s="150">
        <v>43651</v>
      </c>
      <c r="AH16" s="150">
        <v>43657</v>
      </c>
      <c r="AI16" s="150">
        <v>43651</v>
      </c>
      <c r="AJ16" s="150">
        <v>43651</v>
      </c>
      <c r="AK16" s="149">
        <v>1</v>
      </c>
      <c r="AL16" s="149">
        <v>1</v>
      </c>
      <c r="AM16" s="150" t="s">
        <v>113</v>
      </c>
      <c r="AN16" s="150">
        <v>43652</v>
      </c>
      <c r="AO16" s="150" t="s">
        <v>193</v>
      </c>
      <c r="AP16" s="150" t="s">
        <v>113</v>
      </c>
      <c r="AQ16" s="149" t="s">
        <v>73</v>
      </c>
      <c r="AR16" s="149" t="s">
        <v>187</v>
      </c>
      <c r="AS16" s="149" t="s">
        <v>187</v>
      </c>
      <c r="AT16" s="149" t="s">
        <v>113</v>
      </c>
      <c r="AU16" s="149" t="s">
        <v>113</v>
      </c>
      <c r="AV16" s="150" t="s">
        <v>113</v>
      </c>
      <c r="AW16" s="149" t="s">
        <v>113</v>
      </c>
      <c r="AX16" s="150" t="s">
        <v>113</v>
      </c>
      <c r="AY16" s="150" t="s">
        <v>113</v>
      </c>
      <c r="AZ16" s="150" t="s">
        <v>113</v>
      </c>
      <c r="BA16" s="150" t="s">
        <v>113</v>
      </c>
      <c r="BB16" s="149" t="s">
        <v>113</v>
      </c>
      <c r="BC16" s="150" t="s">
        <v>113</v>
      </c>
      <c r="BD16" s="150" t="s">
        <v>113</v>
      </c>
      <c r="BE16" s="150" t="s">
        <v>113</v>
      </c>
      <c r="BF16" s="149" t="s">
        <v>113</v>
      </c>
      <c r="BG16" s="150" t="s">
        <v>113</v>
      </c>
      <c r="BH16" s="149" t="s">
        <v>113</v>
      </c>
      <c r="BI16" s="149" t="s">
        <v>113</v>
      </c>
      <c r="BJ16" s="149" t="s">
        <v>113</v>
      </c>
      <c r="BK16" s="149" t="s">
        <v>113</v>
      </c>
      <c r="BL16" s="149" t="s">
        <v>113</v>
      </c>
      <c r="BM16" s="149" t="s">
        <v>113</v>
      </c>
      <c r="BN16" s="149" t="s">
        <v>113</v>
      </c>
    </row>
    <row r="17" spans="1:66">
      <c r="A17" s="8">
        <f>IF(OR(AI17&gt;Parámetros!$D$5,AJ17&lt;Parámetros!$B$5),0,(IF(Parámetros!$D$5&gt;AJ17,AJ17,Parámetros!$D$5)-IF(Parámetros!$B$5&gt;AI17,Parámetros!$B$5,AI17))+1)-(IF(OR(,AI17&gt;Parámetros!$D$5,AJ17&lt;Parámetros!$B$5),0,IF(AND(AI17&lt;=Parámetros!$B$5,AJ17&gt;=Parámetros!$D$5),COUNTIFS('Selección días no hábiles'!$C:$C,"X",'Selección días no hábiles'!$A:$A,"&gt;="&amp;Parámetros!$B$5,'Selección días no hábiles'!$A:$A,"&lt;="&amp;Parámetros!$D$5),IF(AND(AI17&lt;=Parámetros!$B$5,AJ17&lt;=Parámetros!$D$5),COUNTIFS('Selección días no hábiles'!$C:$C,"X",'Selección días no hábiles'!$A:$A,"&gt;="&amp;Parámetros!$B$5,'Selección días no hábiles'!$A:$A,"&lt;="&amp;AJ17),IF(AND(AI17&gt;=Parámetros!$B$5,AJ17&gt;=Parámetros!$D$5),COUNTIFS('Selección días no hábiles'!$C:$C,"X",'Selección días no hábiles'!$A:$A,"&gt;="&amp;AI17,'Selección días no hábiles'!$A:$A,"&lt;="&amp;Parámetros!$D$5),IF(AND(AI17&gt;=Parámetros!$B$5,AJ17&lt;=Parámetros!$D$5),COUNTIFS('Selección días no hábiles'!$C:$C,"X",'Selección días no hábiles'!$A:$A,"&gt;="&amp;AI17,'Selección días no hábiles'!$A:$A,"&lt;="&amp;AJ17),0))))))</f>
        <v>1</v>
      </c>
      <c r="B17" s="8">
        <f>IF(OR(AI17&gt;Parámetros!$D$8,AJ17&lt;Parámetros!$B$8),0,(IF(Parámetros!$D$8&gt;AJ17,AJ17,Parámetros!$D$8)-IF(Parámetros!$B$8&gt;AI17,Parámetros!$B$8,AI17))+1)-(IF(OR(,AI17&gt;Parámetros!$D$8,AJ17&lt;Parámetros!$B$8),0,IF(AND(AI17&lt;=Parámetros!$B$8,AJ17&gt;=Parámetros!$D$8),COUNTIFS('Selección días no hábiles'!$C:$C,"X",'Selección días no hábiles'!$A:$A,"&gt;="&amp;Parámetros!$B$8,'Selección días no hábiles'!$A:$A,"&lt;="&amp;Parámetros!$D$8),IF(AND(AI17&lt;=Parámetros!$B$8,AJ17&lt;=Parámetros!$D$8),COUNTIFS('Selección días no hábiles'!$C:$C,"X",'Selección días no hábiles'!$A:$A,"&gt;="&amp;Parámetros!$B$8,'Selección días no hábiles'!$A:$A,"&lt;="&amp;AJ17),IF(AND(AI17&gt;=Parámetros!$B$8,AJ17&gt;=Parámetros!$D$8),COUNTIFS('Selección días no hábiles'!$C:$C,"X",'Selección días no hábiles'!$A:$A,"&gt;="&amp;AI17,'Selección días no hábiles'!$A:$A,"&lt;="&amp;Parámetros!$D$8),IF(AND(AI17&gt;=Parámetros!$B$8,AJ17&lt;=Parámetros!$D$8),COUNTIFS('Selección días no hábiles'!$C:$C,"X",'Selección días no hábiles'!$A:$A,"&gt;="&amp;AI17,'Selección días no hábiles'!$A:$A,"&lt;="&amp;AJ17),0))))))</f>
        <v>0</v>
      </c>
      <c r="C17" s="148">
        <v>72</v>
      </c>
      <c r="D17" s="149" t="s">
        <v>2469</v>
      </c>
      <c r="E17" s="149" t="s">
        <v>113</v>
      </c>
      <c r="F17" s="149" t="s">
        <v>1289</v>
      </c>
      <c r="G17" s="149" t="s">
        <v>1435</v>
      </c>
      <c r="H17" s="150" t="s">
        <v>113</v>
      </c>
      <c r="I17" s="149" t="str">
        <f t="shared" ca="1" si="0"/>
        <v/>
      </c>
      <c r="J17" s="143" t="s">
        <v>113</v>
      </c>
      <c r="K17" s="143" t="s">
        <v>113</v>
      </c>
      <c r="L17" s="143" t="s">
        <v>113</v>
      </c>
      <c r="M17" s="149" t="s">
        <v>2350</v>
      </c>
      <c r="N17" s="150">
        <v>43651</v>
      </c>
      <c r="O17" s="149" t="s">
        <v>183</v>
      </c>
      <c r="P17" s="150"/>
      <c r="Q17" s="149"/>
      <c r="R17" s="149" t="s">
        <v>223</v>
      </c>
      <c r="S17" s="150" t="s">
        <v>113</v>
      </c>
      <c r="T17" s="151" t="str">
        <f t="shared" ca="1" si="1"/>
        <v/>
      </c>
      <c r="U17" s="149" t="s">
        <v>113</v>
      </c>
      <c r="V17" s="150" t="s">
        <v>113</v>
      </c>
      <c r="W17" s="151" t="str">
        <f t="shared" ca="1" si="2"/>
        <v/>
      </c>
      <c r="X17" s="146" t="s">
        <v>113</v>
      </c>
      <c r="Y17" s="149" t="s">
        <v>113</v>
      </c>
      <c r="Z17" s="149" t="s">
        <v>113</v>
      </c>
      <c r="AA17" s="149" t="s">
        <v>113</v>
      </c>
      <c r="AB17" s="150" t="s">
        <v>113</v>
      </c>
      <c r="AC17" s="149" t="s">
        <v>114</v>
      </c>
      <c r="AD17" s="149" t="s">
        <v>186</v>
      </c>
      <c r="AE17" s="149" t="s">
        <v>113</v>
      </c>
      <c r="AF17" s="149" t="s">
        <v>184</v>
      </c>
      <c r="AG17" s="150">
        <v>43648</v>
      </c>
      <c r="AH17" s="150">
        <v>43651</v>
      </c>
      <c r="AI17" s="150">
        <v>43648</v>
      </c>
      <c r="AJ17" s="150">
        <v>43648</v>
      </c>
      <c r="AK17" s="149">
        <v>1</v>
      </c>
      <c r="AL17" s="149">
        <v>1</v>
      </c>
      <c r="AM17" s="150">
        <v>43649</v>
      </c>
      <c r="AN17" s="150" t="s">
        <v>113</v>
      </c>
      <c r="AO17" s="150" t="s">
        <v>113</v>
      </c>
      <c r="AP17" s="150" t="s">
        <v>113</v>
      </c>
      <c r="AQ17" s="149" t="s">
        <v>2470</v>
      </c>
      <c r="AR17" s="149" t="s">
        <v>190</v>
      </c>
      <c r="AS17" s="149" t="s">
        <v>202</v>
      </c>
      <c r="AT17" s="149" t="s">
        <v>113</v>
      </c>
      <c r="AU17" s="149" t="s">
        <v>113</v>
      </c>
      <c r="AV17" s="150" t="s">
        <v>113</v>
      </c>
      <c r="AW17" s="149" t="s">
        <v>113</v>
      </c>
      <c r="AX17" s="150" t="s">
        <v>113</v>
      </c>
      <c r="AY17" s="150" t="s">
        <v>113</v>
      </c>
      <c r="AZ17" s="150" t="s">
        <v>113</v>
      </c>
      <c r="BA17" s="150" t="s">
        <v>113</v>
      </c>
      <c r="BB17" s="149" t="s">
        <v>113</v>
      </c>
      <c r="BC17" s="150" t="s">
        <v>113</v>
      </c>
      <c r="BD17" s="150" t="s">
        <v>113</v>
      </c>
      <c r="BE17" s="150" t="s">
        <v>113</v>
      </c>
      <c r="BF17" s="149" t="s">
        <v>113</v>
      </c>
      <c r="BG17" s="150" t="s">
        <v>113</v>
      </c>
      <c r="BH17" s="149" t="s">
        <v>113</v>
      </c>
      <c r="BI17" s="149" t="s">
        <v>113</v>
      </c>
      <c r="BJ17" s="149" t="s">
        <v>113</v>
      </c>
      <c r="BK17" s="149" t="s">
        <v>113</v>
      </c>
      <c r="BL17" s="149" t="s">
        <v>113</v>
      </c>
      <c r="BM17" s="149" t="s">
        <v>113</v>
      </c>
      <c r="BN17" s="149" t="s">
        <v>113</v>
      </c>
    </row>
    <row r="18" spans="1:66">
      <c r="A18" s="8">
        <f>IF(OR(AI18&gt;Parámetros!$D$5,AJ18&lt;Parámetros!$B$5),0,(IF(Parámetros!$D$5&gt;AJ18,AJ18,Parámetros!$D$5)-IF(Parámetros!$B$5&gt;AI18,Parámetros!$B$5,AI18))+1)-(IF(OR(,AI18&gt;Parámetros!$D$5,AJ18&lt;Parámetros!$B$5),0,IF(AND(AI18&lt;=Parámetros!$B$5,AJ18&gt;=Parámetros!$D$5),COUNTIFS('Selección días no hábiles'!$C:$C,"X",'Selección días no hábiles'!$A:$A,"&gt;="&amp;Parámetros!$B$5,'Selección días no hábiles'!$A:$A,"&lt;="&amp;Parámetros!$D$5),IF(AND(AI18&lt;=Parámetros!$B$5,AJ18&lt;=Parámetros!$D$5),COUNTIFS('Selección días no hábiles'!$C:$C,"X",'Selección días no hábiles'!$A:$A,"&gt;="&amp;Parámetros!$B$5,'Selección días no hábiles'!$A:$A,"&lt;="&amp;AJ18),IF(AND(AI18&gt;=Parámetros!$B$5,AJ18&gt;=Parámetros!$D$5),COUNTIFS('Selección días no hábiles'!$C:$C,"X",'Selección días no hábiles'!$A:$A,"&gt;="&amp;AI18,'Selección días no hábiles'!$A:$A,"&lt;="&amp;Parámetros!$D$5),IF(AND(AI18&gt;=Parámetros!$B$5,AJ18&lt;=Parámetros!$D$5),COUNTIFS('Selección días no hábiles'!$C:$C,"X",'Selección días no hábiles'!$A:$A,"&gt;="&amp;AI18,'Selección días no hábiles'!$A:$A,"&lt;="&amp;AJ18),0))))))</f>
        <v>0</v>
      </c>
      <c r="B18" s="8">
        <f>IF(OR(AI18&gt;Parámetros!$D$8,AJ18&lt;Parámetros!$B$8),0,(IF(Parámetros!$D$8&gt;AJ18,AJ18,Parámetros!$D$8)-IF(Parámetros!$B$8&gt;AI18,Parámetros!$B$8,AI18))+1)-(IF(OR(,AI18&gt;Parámetros!$D$8,AJ18&lt;Parámetros!$B$8),0,IF(AND(AI18&lt;=Parámetros!$B$8,AJ18&gt;=Parámetros!$D$8),COUNTIFS('Selección días no hábiles'!$C:$C,"X",'Selección días no hábiles'!$A:$A,"&gt;="&amp;Parámetros!$B$8,'Selección días no hábiles'!$A:$A,"&lt;="&amp;Parámetros!$D$8),IF(AND(AI18&lt;=Parámetros!$B$8,AJ18&lt;=Parámetros!$D$8),COUNTIFS('Selección días no hábiles'!$C:$C,"X",'Selección días no hábiles'!$A:$A,"&gt;="&amp;Parámetros!$B$8,'Selección días no hábiles'!$A:$A,"&lt;="&amp;AJ18),IF(AND(AI18&gt;=Parámetros!$B$8,AJ18&gt;=Parámetros!$D$8),COUNTIFS('Selección días no hábiles'!$C:$C,"X",'Selección días no hábiles'!$A:$A,"&gt;="&amp;AI18,'Selección días no hábiles'!$A:$A,"&lt;="&amp;Parámetros!$D$8),IF(AND(AI18&gt;=Parámetros!$B$8,AJ18&lt;=Parámetros!$D$8),COUNTIFS('Selección días no hábiles'!$C:$C,"X",'Selección días no hábiles'!$A:$A,"&gt;="&amp;AI18,'Selección días no hábiles'!$A:$A,"&lt;="&amp;AJ18),0))))))</f>
        <v>0</v>
      </c>
      <c r="C18" s="148">
        <v>71</v>
      </c>
      <c r="D18" s="149" t="s">
        <v>2354</v>
      </c>
      <c r="E18" s="149" t="s">
        <v>113</v>
      </c>
      <c r="F18" s="149" t="s">
        <v>1277</v>
      </c>
      <c r="G18" s="149" t="s">
        <v>2291</v>
      </c>
      <c r="H18" s="150" t="s">
        <v>113</v>
      </c>
      <c r="I18" s="149" t="str">
        <f t="shared" ca="1" si="0"/>
        <v/>
      </c>
      <c r="J18" s="143" t="s">
        <v>113</v>
      </c>
      <c r="K18" s="143" t="s">
        <v>113</v>
      </c>
      <c r="L18" s="143" t="s">
        <v>113</v>
      </c>
      <c r="M18" s="149" t="s">
        <v>2350</v>
      </c>
      <c r="N18" s="150">
        <v>43651</v>
      </c>
      <c r="O18" s="149" t="s">
        <v>183</v>
      </c>
      <c r="P18" s="150"/>
      <c r="Q18" s="149"/>
      <c r="R18" s="149" t="s">
        <v>223</v>
      </c>
      <c r="S18" s="150" t="s">
        <v>113</v>
      </c>
      <c r="T18" s="151" t="str">
        <f t="shared" ca="1" si="1"/>
        <v/>
      </c>
      <c r="U18" s="149" t="s">
        <v>2355</v>
      </c>
      <c r="V18" s="150" t="s">
        <v>113</v>
      </c>
      <c r="W18" s="151" t="str">
        <f t="shared" ca="1" si="2"/>
        <v/>
      </c>
      <c r="X18" s="146" t="s">
        <v>113</v>
      </c>
      <c r="Y18" s="149" t="s">
        <v>113</v>
      </c>
      <c r="Z18" s="149" t="s">
        <v>113</v>
      </c>
      <c r="AA18" s="149" t="s">
        <v>113</v>
      </c>
      <c r="AB18" s="150" t="s">
        <v>113</v>
      </c>
      <c r="AC18" s="149" t="s">
        <v>114</v>
      </c>
      <c r="AD18" s="149" t="s">
        <v>186</v>
      </c>
      <c r="AE18" s="149" t="s">
        <v>113</v>
      </c>
      <c r="AF18" s="149" t="s">
        <v>184</v>
      </c>
      <c r="AG18" s="150">
        <v>43634</v>
      </c>
      <c r="AH18" s="150">
        <v>43650</v>
      </c>
      <c r="AI18" s="150">
        <v>43726</v>
      </c>
      <c r="AJ18" s="150">
        <v>43727</v>
      </c>
      <c r="AK18" s="149">
        <v>2</v>
      </c>
      <c r="AL18" s="149" t="s">
        <v>113</v>
      </c>
      <c r="AM18" s="150" t="s">
        <v>113</v>
      </c>
      <c r="AN18" s="150" t="s">
        <v>113</v>
      </c>
      <c r="AO18" s="150" t="s">
        <v>113</v>
      </c>
      <c r="AP18" s="150" t="s">
        <v>113</v>
      </c>
      <c r="AQ18" s="149" t="s">
        <v>113</v>
      </c>
      <c r="AR18" s="149" t="s">
        <v>185</v>
      </c>
      <c r="AS18" s="149" t="s">
        <v>222</v>
      </c>
      <c r="AT18" s="149" t="s">
        <v>113</v>
      </c>
      <c r="AU18" s="149" t="s">
        <v>113</v>
      </c>
      <c r="AV18" s="150" t="s">
        <v>113</v>
      </c>
      <c r="AW18" s="149" t="s">
        <v>113</v>
      </c>
      <c r="AX18" s="150" t="s">
        <v>113</v>
      </c>
      <c r="AY18" s="150" t="s">
        <v>113</v>
      </c>
      <c r="AZ18" s="150" t="s">
        <v>113</v>
      </c>
      <c r="BA18" s="150" t="s">
        <v>113</v>
      </c>
      <c r="BB18" s="149" t="s">
        <v>113</v>
      </c>
      <c r="BC18" s="150" t="s">
        <v>113</v>
      </c>
      <c r="BD18" s="150" t="s">
        <v>113</v>
      </c>
      <c r="BE18" s="150" t="s">
        <v>113</v>
      </c>
      <c r="BF18" s="149" t="s">
        <v>113</v>
      </c>
      <c r="BG18" s="150" t="s">
        <v>113</v>
      </c>
      <c r="BH18" s="149" t="s">
        <v>113</v>
      </c>
      <c r="BI18" s="149" t="s">
        <v>113</v>
      </c>
      <c r="BJ18" s="149" t="s">
        <v>113</v>
      </c>
      <c r="BK18" s="149" t="s">
        <v>113</v>
      </c>
      <c r="BL18" s="149" t="s">
        <v>113</v>
      </c>
      <c r="BM18" s="149" t="s">
        <v>113</v>
      </c>
      <c r="BN18" s="149" t="s">
        <v>113</v>
      </c>
    </row>
    <row r="19" spans="1:66">
      <c r="A19" s="8">
        <f>IF(OR(AI19&gt;Parámetros!$D$5,AJ19&lt;Parámetros!$B$5),0,(IF(Parámetros!$D$5&gt;AJ19,AJ19,Parámetros!$D$5)-IF(Parámetros!$B$5&gt;AI19,Parámetros!$B$5,AI19))+1)-(IF(OR(,AI19&gt;Parámetros!$D$5,AJ19&lt;Parámetros!$B$5),0,IF(AND(AI19&lt;=Parámetros!$B$5,AJ19&gt;=Parámetros!$D$5),COUNTIFS('Selección días no hábiles'!$C:$C,"X",'Selección días no hábiles'!$A:$A,"&gt;="&amp;Parámetros!$B$5,'Selección días no hábiles'!$A:$A,"&lt;="&amp;Parámetros!$D$5),IF(AND(AI19&lt;=Parámetros!$B$5,AJ19&lt;=Parámetros!$D$5),COUNTIFS('Selección días no hábiles'!$C:$C,"X",'Selección días no hábiles'!$A:$A,"&gt;="&amp;Parámetros!$B$5,'Selección días no hábiles'!$A:$A,"&lt;="&amp;AJ19),IF(AND(AI19&gt;=Parámetros!$B$5,AJ19&gt;=Parámetros!$D$5),COUNTIFS('Selección días no hábiles'!$C:$C,"X",'Selección días no hábiles'!$A:$A,"&gt;="&amp;AI19,'Selección días no hábiles'!$A:$A,"&lt;="&amp;Parámetros!$D$5),IF(AND(AI19&gt;=Parámetros!$B$5,AJ19&lt;=Parámetros!$D$5),COUNTIFS('Selección días no hábiles'!$C:$C,"X",'Selección días no hábiles'!$A:$A,"&gt;="&amp;AI19,'Selección días no hábiles'!$A:$A,"&lt;="&amp;AJ19),0))))))</f>
        <v>5</v>
      </c>
      <c r="B19" s="8">
        <f>IF(OR(AI19&gt;Parámetros!$D$8,AJ19&lt;Parámetros!$B$8),0,(IF(Parámetros!$D$8&gt;AJ19,AJ19,Parámetros!$D$8)-IF(Parámetros!$B$8&gt;AI19,Parámetros!$B$8,AI19))+1)-(IF(OR(,AI19&gt;Parámetros!$D$8,AJ19&lt;Parámetros!$B$8),0,IF(AND(AI19&lt;=Parámetros!$B$8,AJ19&gt;=Parámetros!$D$8),COUNTIFS('Selección días no hábiles'!$C:$C,"X",'Selección días no hábiles'!$A:$A,"&gt;="&amp;Parámetros!$B$8,'Selección días no hábiles'!$A:$A,"&lt;="&amp;Parámetros!$D$8),IF(AND(AI19&lt;=Parámetros!$B$8,AJ19&lt;=Parámetros!$D$8),COUNTIFS('Selección días no hábiles'!$C:$C,"X",'Selección días no hábiles'!$A:$A,"&gt;="&amp;Parámetros!$B$8,'Selección días no hábiles'!$A:$A,"&lt;="&amp;AJ19),IF(AND(AI19&gt;=Parámetros!$B$8,AJ19&gt;=Parámetros!$D$8),COUNTIFS('Selección días no hábiles'!$C:$C,"X",'Selección días no hábiles'!$A:$A,"&gt;="&amp;AI19,'Selección días no hábiles'!$A:$A,"&lt;="&amp;Parámetros!$D$8),IF(AND(AI19&gt;=Parámetros!$B$8,AJ19&lt;=Parámetros!$D$8),COUNTIFS('Selección días no hábiles'!$C:$C,"X",'Selección días no hábiles'!$A:$A,"&gt;="&amp;AI19,'Selección días no hábiles'!$A:$A,"&lt;="&amp;AJ19),0))))))</f>
        <v>0</v>
      </c>
      <c r="C19" s="148">
        <v>70</v>
      </c>
      <c r="D19" s="149" t="s">
        <v>2354</v>
      </c>
      <c r="E19" s="149" t="s">
        <v>113</v>
      </c>
      <c r="F19" s="149" t="s">
        <v>1277</v>
      </c>
      <c r="G19" s="149" t="s">
        <v>2291</v>
      </c>
      <c r="H19" s="150" t="s">
        <v>113</v>
      </c>
      <c r="I19" s="149" t="str">
        <f t="shared" ca="1" si="0"/>
        <v/>
      </c>
      <c r="J19" s="143" t="s">
        <v>113</v>
      </c>
      <c r="K19" s="143" t="s">
        <v>113</v>
      </c>
      <c r="L19" s="143" t="s">
        <v>113</v>
      </c>
      <c r="M19" s="149" t="s">
        <v>2350</v>
      </c>
      <c r="N19" s="150">
        <v>43651</v>
      </c>
      <c r="O19" s="149" t="s">
        <v>183</v>
      </c>
      <c r="P19" s="150"/>
      <c r="Q19" s="149"/>
      <c r="R19" s="149" t="s">
        <v>223</v>
      </c>
      <c r="S19" s="150" t="s">
        <v>113</v>
      </c>
      <c r="T19" s="151" t="str">
        <f t="shared" ca="1" si="1"/>
        <v/>
      </c>
      <c r="U19" s="149" t="s">
        <v>2355</v>
      </c>
      <c r="V19" s="150" t="s">
        <v>113</v>
      </c>
      <c r="W19" s="151" t="str">
        <f t="shared" ca="1" si="2"/>
        <v/>
      </c>
      <c r="X19" s="146" t="s">
        <v>113</v>
      </c>
      <c r="Y19" s="149" t="s">
        <v>113</v>
      </c>
      <c r="Z19" s="149" t="s">
        <v>113</v>
      </c>
      <c r="AA19" s="149" t="s">
        <v>113</v>
      </c>
      <c r="AB19" s="150" t="s">
        <v>113</v>
      </c>
      <c r="AC19" s="149" t="s">
        <v>114</v>
      </c>
      <c r="AD19" s="149" t="s">
        <v>186</v>
      </c>
      <c r="AE19" s="149" t="s">
        <v>113</v>
      </c>
      <c r="AF19" s="149" t="s">
        <v>184</v>
      </c>
      <c r="AG19" s="150">
        <v>43640</v>
      </c>
      <c r="AH19" s="150">
        <v>43650</v>
      </c>
      <c r="AI19" s="150">
        <v>43640</v>
      </c>
      <c r="AJ19" s="150">
        <v>43644</v>
      </c>
      <c r="AK19" s="149">
        <v>5</v>
      </c>
      <c r="AL19" s="149">
        <v>5</v>
      </c>
      <c r="AM19" s="150">
        <v>43645</v>
      </c>
      <c r="AN19" s="150" t="s">
        <v>113</v>
      </c>
      <c r="AO19" s="150" t="s">
        <v>113</v>
      </c>
      <c r="AP19" s="150" t="s">
        <v>113</v>
      </c>
      <c r="AQ19" s="149" t="s">
        <v>2504</v>
      </c>
      <c r="AR19" s="149" t="s">
        <v>185</v>
      </c>
      <c r="AS19" s="149" t="s">
        <v>222</v>
      </c>
      <c r="AT19" s="149" t="s">
        <v>113</v>
      </c>
      <c r="AU19" s="149" t="s">
        <v>113</v>
      </c>
      <c r="AV19" s="150" t="s">
        <v>113</v>
      </c>
      <c r="AW19" s="149" t="s">
        <v>113</v>
      </c>
      <c r="AX19" s="150" t="s">
        <v>113</v>
      </c>
      <c r="AY19" s="150" t="s">
        <v>113</v>
      </c>
      <c r="AZ19" s="150" t="s">
        <v>113</v>
      </c>
      <c r="BA19" s="150" t="s">
        <v>113</v>
      </c>
      <c r="BB19" s="149" t="s">
        <v>113</v>
      </c>
      <c r="BC19" s="150" t="s">
        <v>113</v>
      </c>
      <c r="BD19" s="150" t="s">
        <v>113</v>
      </c>
      <c r="BE19" s="150" t="s">
        <v>113</v>
      </c>
      <c r="BF19" s="149" t="s">
        <v>113</v>
      </c>
      <c r="BG19" s="150" t="s">
        <v>113</v>
      </c>
      <c r="BH19" s="149" t="s">
        <v>113</v>
      </c>
      <c r="BI19" s="149" t="s">
        <v>113</v>
      </c>
      <c r="BJ19" s="149" t="s">
        <v>113</v>
      </c>
      <c r="BK19" s="149" t="s">
        <v>113</v>
      </c>
      <c r="BL19" s="149" t="s">
        <v>113</v>
      </c>
      <c r="BM19" s="149" t="s">
        <v>113</v>
      </c>
      <c r="BN19" s="149" t="s">
        <v>113</v>
      </c>
    </row>
    <row r="20" spans="1:66">
      <c r="A20" s="8">
        <f>IF(OR(AI20&gt;Parámetros!$D$5,AJ20&lt;Parámetros!$B$5),0,(IF(Parámetros!$D$5&gt;AJ20,AJ20,Parámetros!$D$5)-IF(Parámetros!$B$5&gt;AI20,Parámetros!$B$5,AI20))+1)-(IF(OR(,AI20&gt;Parámetros!$D$5,AJ20&lt;Parámetros!$B$5),0,IF(AND(AI20&lt;=Parámetros!$B$5,AJ20&gt;=Parámetros!$D$5),COUNTIFS('Selección días no hábiles'!$C:$C,"X",'Selección días no hábiles'!$A:$A,"&gt;="&amp;Parámetros!$B$5,'Selección días no hábiles'!$A:$A,"&lt;="&amp;Parámetros!$D$5),IF(AND(AI20&lt;=Parámetros!$B$5,AJ20&lt;=Parámetros!$D$5),COUNTIFS('Selección días no hábiles'!$C:$C,"X",'Selección días no hábiles'!$A:$A,"&gt;="&amp;Parámetros!$B$5,'Selección días no hábiles'!$A:$A,"&lt;="&amp;AJ20),IF(AND(AI20&gt;=Parámetros!$B$5,AJ20&gt;=Parámetros!$D$5),COUNTIFS('Selección días no hábiles'!$C:$C,"X",'Selección días no hábiles'!$A:$A,"&gt;="&amp;AI20,'Selección días no hábiles'!$A:$A,"&lt;="&amp;Parámetros!$D$5),IF(AND(AI20&gt;=Parámetros!$B$5,AJ20&lt;=Parámetros!$D$5),COUNTIFS('Selección días no hábiles'!$C:$C,"X",'Selección días no hábiles'!$A:$A,"&gt;="&amp;AI20,'Selección días no hábiles'!$A:$A,"&lt;="&amp;AJ20),0))))))</f>
        <v>3</v>
      </c>
      <c r="B20" s="8">
        <f>IF(OR(AI20&gt;Parámetros!$D$8,AJ20&lt;Parámetros!$B$8),0,(IF(Parámetros!$D$8&gt;AJ20,AJ20,Parámetros!$D$8)-IF(Parámetros!$B$8&gt;AI20,Parámetros!$B$8,AI20))+1)-(IF(OR(,AI20&gt;Parámetros!$D$8,AJ20&lt;Parámetros!$B$8),0,IF(AND(AI20&lt;=Parámetros!$B$8,AJ20&gt;=Parámetros!$D$8),COUNTIFS('Selección días no hábiles'!$C:$C,"X",'Selección días no hábiles'!$A:$A,"&gt;="&amp;Parámetros!$B$8,'Selección días no hábiles'!$A:$A,"&lt;="&amp;Parámetros!$D$8),IF(AND(AI20&lt;=Parámetros!$B$8,AJ20&lt;=Parámetros!$D$8),COUNTIFS('Selección días no hábiles'!$C:$C,"X",'Selección días no hábiles'!$A:$A,"&gt;="&amp;Parámetros!$B$8,'Selección días no hábiles'!$A:$A,"&lt;="&amp;AJ20),IF(AND(AI20&gt;=Parámetros!$B$8,AJ20&gt;=Parámetros!$D$8),COUNTIFS('Selección días no hábiles'!$C:$C,"X",'Selección días no hábiles'!$A:$A,"&gt;="&amp;AI20,'Selección días no hábiles'!$A:$A,"&lt;="&amp;Parámetros!$D$8),IF(AND(AI20&gt;=Parámetros!$B$8,AJ20&lt;=Parámetros!$D$8),COUNTIFS('Selección días no hábiles'!$C:$C,"X",'Selección días no hábiles'!$A:$A,"&gt;="&amp;AI20,'Selección días no hábiles'!$A:$A,"&lt;="&amp;AJ20),0))))))</f>
        <v>0</v>
      </c>
      <c r="C20" s="148">
        <v>69</v>
      </c>
      <c r="D20" s="149" t="s">
        <v>2354</v>
      </c>
      <c r="E20" s="149" t="s">
        <v>113</v>
      </c>
      <c r="F20" s="149" t="s">
        <v>1277</v>
      </c>
      <c r="G20" s="149" t="s">
        <v>2291</v>
      </c>
      <c r="H20" s="150" t="s">
        <v>113</v>
      </c>
      <c r="I20" s="149" t="str">
        <f t="shared" ca="1" si="0"/>
        <v/>
      </c>
      <c r="J20" s="143" t="s">
        <v>113</v>
      </c>
      <c r="K20" s="143" t="s">
        <v>113</v>
      </c>
      <c r="L20" s="143" t="s">
        <v>113</v>
      </c>
      <c r="M20" s="149" t="s">
        <v>2350</v>
      </c>
      <c r="N20" s="150">
        <v>43651</v>
      </c>
      <c r="O20" s="149" t="s">
        <v>183</v>
      </c>
      <c r="P20" s="150"/>
      <c r="Q20" s="149"/>
      <c r="R20" s="149" t="s">
        <v>223</v>
      </c>
      <c r="S20" s="150" t="s">
        <v>113</v>
      </c>
      <c r="T20" s="151" t="str">
        <f t="shared" ca="1" si="1"/>
        <v/>
      </c>
      <c r="U20" s="149" t="s">
        <v>2355</v>
      </c>
      <c r="V20" s="150" t="s">
        <v>113</v>
      </c>
      <c r="W20" s="151" t="str">
        <f t="shared" ca="1" si="2"/>
        <v/>
      </c>
      <c r="X20" s="146" t="s">
        <v>113</v>
      </c>
      <c r="Y20" s="149" t="s">
        <v>113</v>
      </c>
      <c r="Z20" s="149" t="s">
        <v>113</v>
      </c>
      <c r="AA20" s="149" t="s">
        <v>113</v>
      </c>
      <c r="AB20" s="150" t="s">
        <v>113</v>
      </c>
      <c r="AC20" s="149" t="s">
        <v>114</v>
      </c>
      <c r="AD20" s="149" t="s">
        <v>186</v>
      </c>
      <c r="AE20" s="149" t="s">
        <v>113</v>
      </c>
      <c r="AF20" s="149" t="s">
        <v>184</v>
      </c>
      <c r="AG20" s="150">
        <v>43647</v>
      </c>
      <c r="AH20" s="150">
        <v>43650</v>
      </c>
      <c r="AI20" s="150">
        <v>43647</v>
      </c>
      <c r="AJ20" s="150">
        <v>43649</v>
      </c>
      <c r="AK20" s="149">
        <v>3</v>
      </c>
      <c r="AL20" s="149">
        <v>3</v>
      </c>
      <c r="AM20" s="150">
        <v>43650</v>
      </c>
      <c r="AN20" s="150" t="s">
        <v>113</v>
      </c>
      <c r="AO20" s="150" t="s">
        <v>113</v>
      </c>
      <c r="AP20" s="150" t="s">
        <v>113</v>
      </c>
      <c r="AQ20" s="149" t="s">
        <v>2505</v>
      </c>
      <c r="AR20" s="149" t="s">
        <v>185</v>
      </c>
      <c r="AS20" s="149" t="s">
        <v>222</v>
      </c>
      <c r="AT20" s="149" t="s">
        <v>113</v>
      </c>
      <c r="AU20" s="149" t="s">
        <v>113</v>
      </c>
      <c r="AV20" s="150" t="s">
        <v>113</v>
      </c>
      <c r="AW20" s="149" t="s">
        <v>113</v>
      </c>
      <c r="AX20" s="150" t="s">
        <v>113</v>
      </c>
      <c r="AY20" s="150" t="s">
        <v>113</v>
      </c>
      <c r="AZ20" s="150" t="s">
        <v>113</v>
      </c>
      <c r="BA20" s="150" t="s">
        <v>113</v>
      </c>
      <c r="BB20" s="149" t="s">
        <v>113</v>
      </c>
      <c r="BC20" s="150" t="s">
        <v>113</v>
      </c>
      <c r="BD20" s="150" t="s">
        <v>113</v>
      </c>
      <c r="BE20" s="150" t="s">
        <v>113</v>
      </c>
      <c r="BF20" s="149" t="s">
        <v>113</v>
      </c>
      <c r="BG20" s="150" t="s">
        <v>113</v>
      </c>
      <c r="BH20" s="149" t="s">
        <v>113</v>
      </c>
      <c r="BI20" s="149" t="s">
        <v>113</v>
      </c>
      <c r="BJ20" s="149" t="s">
        <v>113</v>
      </c>
      <c r="BK20" s="149" t="s">
        <v>113</v>
      </c>
      <c r="BL20" s="149" t="s">
        <v>113</v>
      </c>
      <c r="BM20" s="149" t="s">
        <v>113</v>
      </c>
      <c r="BN20" s="149" t="s">
        <v>113</v>
      </c>
    </row>
    <row r="21" spans="1:66">
      <c r="A21" s="8">
        <f>IF(OR(AI21&gt;Parámetros!$D$5,AJ21&lt;Parámetros!$B$5),0,(IF(Parámetros!$D$5&gt;AJ21,AJ21,Parámetros!$D$5)-IF(Parámetros!$B$5&gt;AI21,Parámetros!$B$5,AI21))+1)-(IF(OR(,AI21&gt;Parámetros!$D$5,AJ21&lt;Parámetros!$B$5),0,IF(AND(AI21&lt;=Parámetros!$B$5,AJ21&gt;=Parámetros!$D$5),COUNTIFS('Selección días no hábiles'!$C:$C,"X",'Selección días no hábiles'!$A:$A,"&gt;="&amp;Parámetros!$B$5,'Selección días no hábiles'!$A:$A,"&lt;="&amp;Parámetros!$D$5),IF(AND(AI21&lt;=Parámetros!$B$5,AJ21&lt;=Parámetros!$D$5),COUNTIFS('Selección días no hábiles'!$C:$C,"X",'Selección días no hábiles'!$A:$A,"&gt;="&amp;Parámetros!$B$5,'Selección días no hábiles'!$A:$A,"&lt;="&amp;AJ21),IF(AND(AI21&gt;=Parámetros!$B$5,AJ21&gt;=Parámetros!$D$5),COUNTIFS('Selección días no hábiles'!$C:$C,"X",'Selección días no hábiles'!$A:$A,"&gt;="&amp;AI21,'Selección días no hábiles'!$A:$A,"&lt;="&amp;Parámetros!$D$5),IF(AND(AI21&gt;=Parámetros!$B$5,AJ21&lt;=Parámetros!$D$5),COUNTIFS('Selección días no hábiles'!$C:$C,"X",'Selección días no hábiles'!$A:$A,"&gt;="&amp;AI21,'Selección días no hábiles'!$A:$A,"&lt;="&amp;AJ21),0))))))</f>
        <v>1</v>
      </c>
      <c r="B21" s="8">
        <f>IF(OR(AI21&gt;Parámetros!$D$8,AJ21&lt;Parámetros!$B$8),0,(IF(Parámetros!$D$8&gt;AJ21,AJ21,Parámetros!$D$8)-IF(Parámetros!$B$8&gt;AI21,Parámetros!$B$8,AI21))+1)-(IF(OR(,AI21&gt;Parámetros!$D$8,AJ21&lt;Parámetros!$B$8),0,IF(AND(AI21&lt;=Parámetros!$B$8,AJ21&gt;=Parámetros!$D$8),COUNTIFS('Selección días no hábiles'!$C:$C,"X",'Selección días no hábiles'!$A:$A,"&gt;="&amp;Parámetros!$B$8,'Selección días no hábiles'!$A:$A,"&lt;="&amp;Parámetros!$D$8),IF(AND(AI21&lt;=Parámetros!$B$8,AJ21&lt;=Parámetros!$D$8),COUNTIFS('Selección días no hábiles'!$C:$C,"X",'Selección días no hábiles'!$A:$A,"&gt;="&amp;Parámetros!$B$8,'Selección días no hábiles'!$A:$A,"&lt;="&amp;AJ21),IF(AND(AI21&gt;=Parámetros!$B$8,AJ21&gt;=Parámetros!$D$8),COUNTIFS('Selección días no hábiles'!$C:$C,"X",'Selección días no hábiles'!$A:$A,"&gt;="&amp;AI21,'Selección días no hábiles'!$A:$A,"&lt;="&amp;Parámetros!$D$8),IF(AND(AI21&gt;=Parámetros!$B$8,AJ21&lt;=Parámetros!$D$8),COUNTIFS('Selección días no hábiles'!$C:$C,"X",'Selección días no hábiles'!$A:$A,"&gt;="&amp;AI21,'Selección días no hábiles'!$A:$A,"&lt;="&amp;AJ21),0))))))</f>
        <v>0</v>
      </c>
      <c r="C21" s="148">
        <v>68</v>
      </c>
      <c r="D21" s="149" t="s">
        <v>2401</v>
      </c>
      <c r="E21" s="149" t="s">
        <v>113</v>
      </c>
      <c r="F21" s="149" t="s">
        <v>1285</v>
      </c>
      <c r="G21" s="149" t="s">
        <v>2300</v>
      </c>
      <c r="H21" s="150" t="s">
        <v>113</v>
      </c>
      <c r="I21" s="149" t="str">
        <f t="shared" ca="1" si="0"/>
        <v/>
      </c>
      <c r="J21" s="143" t="s">
        <v>113</v>
      </c>
      <c r="K21" s="143" t="s">
        <v>113</v>
      </c>
      <c r="L21" s="143" t="s">
        <v>113</v>
      </c>
      <c r="M21" s="149" t="s">
        <v>2350</v>
      </c>
      <c r="N21" s="150">
        <v>43648</v>
      </c>
      <c r="O21" s="149" t="s">
        <v>183</v>
      </c>
      <c r="P21" s="150"/>
      <c r="Q21" s="149"/>
      <c r="R21" s="149" t="s">
        <v>223</v>
      </c>
      <c r="S21" s="150" t="s">
        <v>113</v>
      </c>
      <c r="T21" s="151" t="str">
        <f t="shared" ca="1" si="1"/>
        <v/>
      </c>
      <c r="U21" s="149" t="s">
        <v>113</v>
      </c>
      <c r="V21" s="150" t="s">
        <v>113</v>
      </c>
      <c r="W21" s="151" t="str">
        <f t="shared" ca="1" si="2"/>
        <v/>
      </c>
      <c r="X21" s="146" t="s">
        <v>113</v>
      </c>
      <c r="Y21" s="149" t="s">
        <v>113</v>
      </c>
      <c r="Z21" s="149" t="s">
        <v>113</v>
      </c>
      <c r="AA21" s="149" t="s">
        <v>113</v>
      </c>
      <c r="AB21" s="150" t="s">
        <v>113</v>
      </c>
      <c r="AC21" s="149" t="s">
        <v>114</v>
      </c>
      <c r="AD21" s="149" t="s">
        <v>186</v>
      </c>
      <c r="AE21" s="149" t="s">
        <v>113</v>
      </c>
      <c r="AF21" s="149" t="s">
        <v>184</v>
      </c>
      <c r="AG21" s="150">
        <v>43644</v>
      </c>
      <c r="AH21" s="150">
        <v>43647</v>
      </c>
      <c r="AI21" s="150">
        <v>43644</v>
      </c>
      <c r="AJ21" s="150">
        <v>43644</v>
      </c>
      <c r="AK21" s="149">
        <v>1</v>
      </c>
      <c r="AL21" s="149">
        <v>1</v>
      </c>
      <c r="AM21" s="150">
        <v>43645</v>
      </c>
      <c r="AN21" s="150">
        <v>43644</v>
      </c>
      <c r="AO21" s="150" t="s">
        <v>193</v>
      </c>
      <c r="AP21" s="150" t="s">
        <v>113</v>
      </c>
      <c r="AQ21" s="149" t="s">
        <v>2506</v>
      </c>
      <c r="AR21" s="149" t="s">
        <v>140</v>
      </c>
      <c r="AS21" s="149" t="s">
        <v>203</v>
      </c>
      <c r="AT21" s="149" t="s">
        <v>113</v>
      </c>
      <c r="AU21" s="149" t="s">
        <v>113</v>
      </c>
      <c r="AV21" s="150" t="s">
        <v>113</v>
      </c>
      <c r="AW21" s="149" t="s">
        <v>113</v>
      </c>
      <c r="AX21" s="150" t="s">
        <v>113</v>
      </c>
      <c r="AY21" s="150" t="s">
        <v>113</v>
      </c>
      <c r="AZ21" s="150" t="s">
        <v>113</v>
      </c>
      <c r="BA21" s="150" t="s">
        <v>113</v>
      </c>
      <c r="BB21" s="149" t="s">
        <v>113</v>
      </c>
      <c r="BC21" s="150" t="s">
        <v>113</v>
      </c>
      <c r="BD21" s="150" t="s">
        <v>113</v>
      </c>
      <c r="BE21" s="150" t="s">
        <v>113</v>
      </c>
      <c r="BF21" s="149" t="s">
        <v>113</v>
      </c>
      <c r="BG21" s="150" t="s">
        <v>113</v>
      </c>
      <c r="BH21" s="149" t="s">
        <v>113</v>
      </c>
      <c r="BI21" s="149" t="s">
        <v>113</v>
      </c>
      <c r="BJ21" s="149" t="s">
        <v>113</v>
      </c>
      <c r="BK21" s="149" t="s">
        <v>113</v>
      </c>
      <c r="BL21" s="149" t="s">
        <v>113</v>
      </c>
      <c r="BM21" s="149" t="s">
        <v>113</v>
      </c>
      <c r="BN21" s="149" t="s">
        <v>113</v>
      </c>
    </row>
    <row r="22" spans="1:66">
      <c r="A22" s="8">
        <f>IF(OR(AI22&gt;Parámetros!$D$5,AJ22&lt;Parámetros!$B$5),0,(IF(Parámetros!$D$5&gt;AJ22,AJ22,Parámetros!$D$5)-IF(Parámetros!$B$5&gt;AI22,Parámetros!$B$5,AI22))+1)-(IF(OR(,AI22&gt;Parámetros!$D$5,AJ22&lt;Parámetros!$B$5),0,IF(AND(AI22&lt;=Parámetros!$B$5,AJ22&gt;=Parámetros!$D$5),COUNTIFS('Selección días no hábiles'!$C:$C,"X",'Selección días no hábiles'!$A:$A,"&gt;="&amp;Parámetros!$B$5,'Selección días no hábiles'!$A:$A,"&lt;="&amp;Parámetros!$D$5),IF(AND(AI22&lt;=Parámetros!$B$5,AJ22&lt;=Parámetros!$D$5),COUNTIFS('Selección días no hábiles'!$C:$C,"X",'Selección días no hábiles'!$A:$A,"&gt;="&amp;Parámetros!$B$5,'Selección días no hábiles'!$A:$A,"&lt;="&amp;AJ22),IF(AND(AI22&gt;=Parámetros!$B$5,AJ22&gt;=Parámetros!$D$5),COUNTIFS('Selección días no hábiles'!$C:$C,"X",'Selección días no hábiles'!$A:$A,"&gt;="&amp;AI22,'Selección días no hábiles'!$A:$A,"&lt;="&amp;Parámetros!$D$5),IF(AND(AI22&gt;=Parámetros!$B$5,AJ22&lt;=Parámetros!$D$5),COUNTIFS('Selección días no hábiles'!$C:$C,"X",'Selección días no hábiles'!$A:$A,"&gt;="&amp;AI22,'Selección días no hábiles'!$A:$A,"&lt;="&amp;AJ22),0))))))</f>
        <v>15</v>
      </c>
      <c r="B22" s="8">
        <f>IF(OR(AI22&gt;Parámetros!$D$8,AJ22&lt;Parámetros!$B$8),0,(IF(Parámetros!$D$8&gt;AJ22,AJ22,Parámetros!$D$8)-IF(Parámetros!$B$8&gt;AI22,Parámetros!$B$8,AI22))+1)-(IF(OR(,AI22&gt;Parámetros!$D$8,AJ22&lt;Parámetros!$B$8),0,IF(AND(AI22&lt;=Parámetros!$B$8,AJ22&gt;=Parámetros!$D$8),COUNTIFS('Selección días no hábiles'!$C:$C,"X",'Selección días no hábiles'!$A:$A,"&gt;="&amp;Parámetros!$B$8,'Selección días no hábiles'!$A:$A,"&lt;="&amp;Parámetros!$D$8),IF(AND(AI22&lt;=Parámetros!$B$8,AJ22&lt;=Parámetros!$D$8),COUNTIFS('Selección días no hábiles'!$C:$C,"X",'Selección días no hábiles'!$A:$A,"&gt;="&amp;Parámetros!$B$8,'Selección días no hábiles'!$A:$A,"&lt;="&amp;AJ22),IF(AND(AI22&gt;=Parámetros!$B$8,AJ22&gt;=Parámetros!$D$8),COUNTIFS('Selección días no hábiles'!$C:$C,"X",'Selección días no hábiles'!$A:$A,"&gt;="&amp;AI22,'Selección días no hábiles'!$A:$A,"&lt;="&amp;Parámetros!$D$8),IF(AND(AI22&gt;=Parámetros!$B$8,AJ22&lt;=Parámetros!$D$8),COUNTIFS('Selección días no hábiles'!$C:$C,"X",'Selección días no hábiles'!$A:$A,"&gt;="&amp;AI22,'Selección días no hábiles'!$A:$A,"&lt;="&amp;AJ22),0))))))</f>
        <v>0</v>
      </c>
      <c r="C22" s="148">
        <v>67</v>
      </c>
      <c r="D22" s="149" t="s">
        <v>2507</v>
      </c>
      <c r="E22" s="149" t="s">
        <v>113</v>
      </c>
      <c r="F22" s="149" t="s">
        <v>1297</v>
      </c>
      <c r="G22" s="149" t="s">
        <v>2314</v>
      </c>
      <c r="H22" s="150" t="s">
        <v>113</v>
      </c>
      <c r="I22" s="149" t="str">
        <f t="shared" ca="1" si="0"/>
        <v/>
      </c>
      <c r="J22" s="143" t="s">
        <v>113</v>
      </c>
      <c r="K22" s="143" t="s">
        <v>113</v>
      </c>
      <c r="L22" s="143" t="s">
        <v>113</v>
      </c>
      <c r="M22" s="149" t="s">
        <v>2350</v>
      </c>
      <c r="N22" s="150">
        <v>43648</v>
      </c>
      <c r="O22" s="149" t="s">
        <v>183</v>
      </c>
      <c r="P22" s="150"/>
      <c r="Q22" s="149"/>
      <c r="R22" s="149" t="s">
        <v>223</v>
      </c>
      <c r="S22" s="150" t="s">
        <v>113</v>
      </c>
      <c r="T22" s="151" t="str">
        <f t="shared" ca="1" si="1"/>
        <v/>
      </c>
      <c r="U22" s="149" t="s">
        <v>113</v>
      </c>
      <c r="V22" s="150" t="s">
        <v>113</v>
      </c>
      <c r="W22" s="151" t="str">
        <f t="shared" ca="1" si="2"/>
        <v/>
      </c>
      <c r="X22" s="146" t="s">
        <v>113</v>
      </c>
      <c r="Y22" s="149" t="s">
        <v>113</v>
      </c>
      <c r="Z22" s="149" t="s">
        <v>113</v>
      </c>
      <c r="AA22" s="149" t="s">
        <v>113</v>
      </c>
      <c r="AB22" s="150" t="s">
        <v>113</v>
      </c>
      <c r="AC22" s="149" t="s">
        <v>114</v>
      </c>
      <c r="AD22" s="149" t="s">
        <v>186</v>
      </c>
      <c r="AE22" s="149" t="s">
        <v>113</v>
      </c>
      <c r="AF22" s="149" t="s">
        <v>186</v>
      </c>
      <c r="AG22" s="150">
        <v>43628</v>
      </c>
      <c r="AH22" s="150">
        <v>43647</v>
      </c>
      <c r="AI22" s="150">
        <v>43628</v>
      </c>
      <c r="AJ22" s="150">
        <v>43642</v>
      </c>
      <c r="AK22" s="149">
        <v>15</v>
      </c>
      <c r="AL22" s="149">
        <v>15</v>
      </c>
      <c r="AM22" s="150">
        <v>43643</v>
      </c>
      <c r="AN22" s="150">
        <v>43642</v>
      </c>
      <c r="AO22" s="150" t="s">
        <v>193</v>
      </c>
      <c r="AP22" s="150" t="s">
        <v>113</v>
      </c>
      <c r="AQ22" s="149" t="s">
        <v>2508</v>
      </c>
      <c r="AR22" s="149" t="s">
        <v>140</v>
      </c>
      <c r="AS22" s="149" t="s">
        <v>2440</v>
      </c>
      <c r="AT22" s="149" t="s">
        <v>113</v>
      </c>
      <c r="AU22" s="149" t="s">
        <v>113</v>
      </c>
      <c r="AV22" s="150" t="s">
        <v>113</v>
      </c>
      <c r="AW22" s="149" t="s">
        <v>113</v>
      </c>
      <c r="AX22" s="150" t="s">
        <v>113</v>
      </c>
      <c r="AY22" s="150" t="s">
        <v>113</v>
      </c>
      <c r="AZ22" s="150" t="s">
        <v>113</v>
      </c>
      <c r="BA22" s="150" t="s">
        <v>113</v>
      </c>
      <c r="BB22" s="149" t="s">
        <v>113</v>
      </c>
      <c r="BC22" s="150" t="s">
        <v>113</v>
      </c>
      <c r="BD22" s="150" t="s">
        <v>113</v>
      </c>
      <c r="BE22" s="150" t="s">
        <v>113</v>
      </c>
      <c r="BF22" s="149" t="s">
        <v>113</v>
      </c>
      <c r="BG22" s="150" t="s">
        <v>113</v>
      </c>
      <c r="BH22" s="149" t="s">
        <v>113</v>
      </c>
      <c r="BI22" s="149" t="s">
        <v>2509</v>
      </c>
      <c r="BJ22" s="149" t="s">
        <v>113</v>
      </c>
      <c r="BK22" s="149" t="s">
        <v>113</v>
      </c>
      <c r="BL22" s="149" t="s">
        <v>113</v>
      </c>
      <c r="BM22" s="149" t="s">
        <v>113</v>
      </c>
      <c r="BN22" s="149" t="s">
        <v>113</v>
      </c>
    </row>
    <row r="23" spans="1:66">
      <c r="A23" s="8">
        <f>IF(OR(AI23&gt;Parámetros!$D$5,AJ23&lt;Parámetros!$B$5),0,(IF(Parámetros!$D$5&gt;AJ23,AJ23,Parámetros!$D$5)-IF(Parámetros!$B$5&gt;AI23,Parámetros!$B$5,AI23))+1)-(IF(OR(,AI23&gt;Parámetros!$D$5,AJ23&lt;Parámetros!$B$5),0,IF(AND(AI23&lt;=Parámetros!$B$5,AJ23&gt;=Parámetros!$D$5),COUNTIFS('Selección días no hábiles'!$C:$C,"X",'Selección días no hábiles'!$A:$A,"&gt;="&amp;Parámetros!$B$5,'Selección días no hábiles'!$A:$A,"&lt;="&amp;Parámetros!$D$5),IF(AND(AI23&lt;=Parámetros!$B$5,AJ23&lt;=Parámetros!$D$5),COUNTIFS('Selección días no hábiles'!$C:$C,"X",'Selección días no hábiles'!$A:$A,"&gt;="&amp;Parámetros!$B$5,'Selección días no hábiles'!$A:$A,"&lt;="&amp;AJ23),IF(AND(AI23&gt;=Parámetros!$B$5,AJ23&gt;=Parámetros!$D$5),COUNTIFS('Selección días no hábiles'!$C:$C,"X",'Selección días no hábiles'!$A:$A,"&gt;="&amp;AI23,'Selección días no hábiles'!$A:$A,"&lt;="&amp;Parámetros!$D$5),IF(AND(AI23&gt;=Parámetros!$B$5,AJ23&lt;=Parámetros!$D$5),COUNTIFS('Selección días no hábiles'!$C:$C,"X",'Selección días no hábiles'!$A:$A,"&gt;="&amp;AI23,'Selección días no hábiles'!$A:$A,"&lt;="&amp;AJ23),0))))))</f>
        <v>3</v>
      </c>
      <c r="B23" s="8">
        <f>IF(OR(AI23&gt;Parámetros!$D$8,AJ23&lt;Parámetros!$B$8),0,(IF(Parámetros!$D$8&gt;AJ23,AJ23,Parámetros!$D$8)-IF(Parámetros!$B$8&gt;AI23,Parámetros!$B$8,AI23))+1)-(IF(OR(,AI23&gt;Parámetros!$D$8,AJ23&lt;Parámetros!$B$8),0,IF(AND(AI23&lt;=Parámetros!$B$8,AJ23&gt;=Parámetros!$D$8),COUNTIFS('Selección días no hábiles'!$C:$C,"X",'Selección días no hábiles'!$A:$A,"&gt;="&amp;Parámetros!$B$8,'Selección días no hábiles'!$A:$A,"&lt;="&amp;Parámetros!$D$8),IF(AND(AI23&lt;=Parámetros!$B$8,AJ23&lt;=Parámetros!$D$8),COUNTIFS('Selección días no hábiles'!$C:$C,"X",'Selección días no hábiles'!$A:$A,"&gt;="&amp;Parámetros!$B$8,'Selección días no hábiles'!$A:$A,"&lt;="&amp;AJ23),IF(AND(AI23&gt;=Parámetros!$B$8,AJ23&gt;=Parámetros!$D$8),COUNTIFS('Selección días no hábiles'!$C:$C,"X",'Selección días no hábiles'!$A:$A,"&gt;="&amp;AI23,'Selección días no hábiles'!$A:$A,"&lt;="&amp;Parámetros!$D$8),IF(AND(AI23&gt;=Parámetros!$B$8,AJ23&lt;=Parámetros!$D$8),COUNTIFS('Selección días no hábiles'!$C:$C,"X",'Selección días no hábiles'!$A:$A,"&gt;="&amp;AI23,'Selección días no hábiles'!$A:$A,"&lt;="&amp;AJ23),0))))))</f>
        <v>0</v>
      </c>
      <c r="C23" s="148">
        <v>66</v>
      </c>
      <c r="D23" s="149" t="s">
        <v>2398</v>
      </c>
      <c r="E23" s="149" t="s">
        <v>113</v>
      </c>
      <c r="F23" s="149" t="s">
        <v>1322</v>
      </c>
      <c r="G23" s="149" t="s">
        <v>69</v>
      </c>
      <c r="H23" s="150" t="s">
        <v>113</v>
      </c>
      <c r="I23" s="149" t="str">
        <f t="shared" ca="1" si="0"/>
        <v/>
      </c>
      <c r="J23" s="143" t="s">
        <v>113</v>
      </c>
      <c r="K23" s="143" t="s">
        <v>113</v>
      </c>
      <c r="L23" s="143" t="s">
        <v>113</v>
      </c>
      <c r="M23" s="149" t="s">
        <v>2350</v>
      </c>
      <c r="N23" s="150">
        <v>43647</v>
      </c>
      <c r="O23" s="149" t="s">
        <v>2495</v>
      </c>
      <c r="P23" s="150"/>
      <c r="Q23" s="149"/>
      <c r="R23" s="149" t="s">
        <v>223</v>
      </c>
      <c r="S23" s="150" t="s">
        <v>113</v>
      </c>
      <c r="T23" s="151" t="str">
        <f t="shared" ca="1" si="1"/>
        <v/>
      </c>
      <c r="U23" s="149" t="s">
        <v>113</v>
      </c>
      <c r="V23" s="150" t="s">
        <v>113</v>
      </c>
      <c r="W23" s="151" t="str">
        <f t="shared" ca="1" si="2"/>
        <v/>
      </c>
      <c r="X23" s="146" t="s">
        <v>113</v>
      </c>
      <c r="Y23" s="149" t="s">
        <v>113</v>
      </c>
      <c r="Z23" s="149" t="s">
        <v>113</v>
      </c>
      <c r="AA23" s="149" t="s">
        <v>113</v>
      </c>
      <c r="AB23" s="150" t="s">
        <v>113</v>
      </c>
      <c r="AC23" s="149" t="s">
        <v>114</v>
      </c>
      <c r="AD23" s="149" t="s">
        <v>186</v>
      </c>
      <c r="AE23" s="149" t="s">
        <v>113</v>
      </c>
      <c r="AF23" s="149" t="s">
        <v>184</v>
      </c>
      <c r="AG23" s="150">
        <v>43640</v>
      </c>
      <c r="AH23" s="150">
        <v>43647</v>
      </c>
      <c r="AI23" s="150">
        <v>43640</v>
      </c>
      <c r="AJ23" s="150">
        <v>43642</v>
      </c>
      <c r="AK23" s="149">
        <v>3</v>
      </c>
      <c r="AL23" s="149">
        <v>3</v>
      </c>
      <c r="AM23" s="150">
        <v>43643</v>
      </c>
      <c r="AN23" s="150" t="s">
        <v>113</v>
      </c>
      <c r="AO23" s="150" t="s">
        <v>113</v>
      </c>
      <c r="AP23" s="150" t="s">
        <v>113</v>
      </c>
      <c r="AQ23" s="149" t="s">
        <v>2510</v>
      </c>
      <c r="AR23" s="149" t="s">
        <v>2382</v>
      </c>
      <c r="AS23" s="149" t="s">
        <v>2400</v>
      </c>
      <c r="AT23" s="149" t="s">
        <v>113</v>
      </c>
      <c r="AU23" s="149" t="s">
        <v>113</v>
      </c>
      <c r="AV23" s="150" t="s">
        <v>113</v>
      </c>
      <c r="AW23" s="149" t="s">
        <v>113</v>
      </c>
      <c r="AX23" s="150" t="s">
        <v>113</v>
      </c>
      <c r="AY23" s="150" t="s">
        <v>113</v>
      </c>
      <c r="AZ23" s="150" t="s">
        <v>113</v>
      </c>
      <c r="BA23" s="150" t="s">
        <v>113</v>
      </c>
      <c r="BB23" s="149" t="s">
        <v>113</v>
      </c>
      <c r="BC23" s="150" t="s">
        <v>113</v>
      </c>
      <c r="BD23" s="150" t="s">
        <v>113</v>
      </c>
      <c r="BE23" s="150" t="s">
        <v>113</v>
      </c>
      <c r="BF23" s="149" t="s">
        <v>113</v>
      </c>
      <c r="BG23" s="150" t="s">
        <v>113</v>
      </c>
      <c r="BH23" s="149" t="s">
        <v>113</v>
      </c>
      <c r="BI23" s="149" t="s">
        <v>113</v>
      </c>
      <c r="BJ23" s="149" t="s">
        <v>113</v>
      </c>
      <c r="BK23" s="149" t="s">
        <v>113</v>
      </c>
      <c r="BL23" s="149" t="s">
        <v>113</v>
      </c>
      <c r="BM23" s="149" t="s">
        <v>113</v>
      </c>
      <c r="BN23" s="149" t="s">
        <v>113</v>
      </c>
    </row>
    <row r="24" spans="1:66">
      <c r="A24" s="8">
        <f>IF(OR(AI24&gt;Parámetros!$D$5,AJ24&lt;Parámetros!$B$5),0,(IF(Parámetros!$D$5&gt;AJ24,AJ24,Parámetros!$D$5)-IF(Parámetros!$B$5&gt;AI24,Parámetros!$B$5,AI24))+1)-(IF(OR(,AI24&gt;Parámetros!$D$5,AJ24&lt;Parámetros!$B$5),0,IF(AND(AI24&lt;=Parámetros!$B$5,AJ24&gt;=Parámetros!$D$5),COUNTIFS('Selección días no hábiles'!$C:$C,"X",'Selección días no hábiles'!$A:$A,"&gt;="&amp;Parámetros!$B$5,'Selección días no hábiles'!$A:$A,"&lt;="&amp;Parámetros!$D$5),IF(AND(AI24&lt;=Parámetros!$B$5,AJ24&lt;=Parámetros!$D$5),COUNTIFS('Selección días no hábiles'!$C:$C,"X",'Selección días no hábiles'!$A:$A,"&gt;="&amp;Parámetros!$B$5,'Selección días no hábiles'!$A:$A,"&lt;="&amp;AJ24),IF(AND(AI24&gt;=Parámetros!$B$5,AJ24&gt;=Parámetros!$D$5),COUNTIFS('Selección días no hábiles'!$C:$C,"X",'Selección días no hábiles'!$A:$A,"&gt;="&amp;AI24,'Selección días no hábiles'!$A:$A,"&lt;="&amp;Parámetros!$D$5),IF(AND(AI24&gt;=Parámetros!$B$5,AJ24&lt;=Parámetros!$D$5),COUNTIFS('Selección días no hábiles'!$C:$C,"X",'Selección días no hábiles'!$A:$A,"&gt;="&amp;AI24,'Selección días no hábiles'!$A:$A,"&lt;="&amp;AJ24),0))))))</f>
        <v>1</v>
      </c>
      <c r="B24" s="8">
        <f>IF(OR(AI24&gt;Parámetros!$D$8,AJ24&lt;Parámetros!$B$8),0,(IF(Parámetros!$D$8&gt;AJ24,AJ24,Parámetros!$D$8)-IF(Parámetros!$B$8&gt;AI24,Parámetros!$B$8,AI24))+1)-(IF(OR(,AI24&gt;Parámetros!$D$8,AJ24&lt;Parámetros!$B$8),0,IF(AND(AI24&lt;=Parámetros!$B$8,AJ24&gt;=Parámetros!$D$8),COUNTIFS('Selección días no hábiles'!$C:$C,"X",'Selección días no hábiles'!$A:$A,"&gt;="&amp;Parámetros!$B$8,'Selección días no hábiles'!$A:$A,"&lt;="&amp;Parámetros!$D$8),IF(AND(AI24&lt;=Parámetros!$B$8,AJ24&lt;=Parámetros!$D$8),COUNTIFS('Selección días no hábiles'!$C:$C,"X",'Selección días no hábiles'!$A:$A,"&gt;="&amp;Parámetros!$B$8,'Selección días no hábiles'!$A:$A,"&lt;="&amp;AJ24),IF(AND(AI24&gt;=Parámetros!$B$8,AJ24&gt;=Parámetros!$D$8),COUNTIFS('Selección días no hábiles'!$C:$C,"X",'Selección días no hábiles'!$A:$A,"&gt;="&amp;AI24,'Selección días no hábiles'!$A:$A,"&lt;="&amp;Parámetros!$D$8),IF(AND(AI24&gt;=Parámetros!$B$8,AJ24&lt;=Parámetros!$D$8),COUNTIFS('Selección días no hábiles'!$C:$C,"X",'Selección días no hábiles'!$A:$A,"&gt;="&amp;AI24,'Selección días no hábiles'!$A:$A,"&lt;="&amp;AJ24),0))))))</f>
        <v>0</v>
      </c>
      <c r="C24" s="148">
        <v>65</v>
      </c>
      <c r="D24" s="149" t="s">
        <v>2401</v>
      </c>
      <c r="E24" s="149" t="s">
        <v>113</v>
      </c>
      <c r="F24" s="149" t="s">
        <v>1285</v>
      </c>
      <c r="G24" s="149" t="s">
        <v>2300</v>
      </c>
      <c r="H24" s="150" t="s">
        <v>113</v>
      </c>
      <c r="I24" s="149" t="str">
        <f t="shared" ca="1" si="0"/>
        <v/>
      </c>
      <c r="J24" s="143" t="s">
        <v>113</v>
      </c>
      <c r="K24" s="143" t="s">
        <v>113</v>
      </c>
      <c r="L24" s="143" t="s">
        <v>113</v>
      </c>
      <c r="M24" s="149" t="s">
        <v>2350</v>
      </c>
      <c r="N24" s="150">
        <v>43642</v>
      </c>
      <c r="O24" s="149" t="s">
        <v>2495</v>
      </c>
      <c r="P24" s="150"/>
      <c r="Q24" s="149"/>
      <c r="R24" s="149" t="s">
        <v>223</v>
      </c>
      <c r="S24" s="150" t="s">
        <v>113</v>
      </c>
      <c r="T24" s="151" t="str">
        <f t="shared" ca="1" si="1"/>
        <v/>
      </c>
      <c r="U24" s="149" t="s">
        <v>113</v>
      </c>
      <c r="V24" s="150" t="s">
        <v>113</v>
      </c>
      <c r="W24" s="151" t="str">
        <f t="shared" ca="1" si="2"/>
        <v/>
      </c>
      <c r="X24" s="146" t="s">
        <v>113</v>
      </c>
      <c r="Y24" s="149" t="s">
        <v>113</v>
      </c>
      <c r="Z24" s="149" t="s">
        <v>113</v>
      </c>
      <c r="AA24" s="149" t="s">
        <v>113</v>
      </c>
      <c r="AB24" s="150" t="s">
        <v>113</v>
      </c>
      <c r="AC24" s="149" t="s">
        <v>114</v>
      </c>
      <c r="AD24" s="149" t="s">
        <v>186</v>
      </c>
      <c r="AE24" s="149" t="s">
        <v>113</v>
      </c>
      <c r="AF24" s="149" t="s">
        <v>184</v>
      </c>
      <c r="AG24" s="150">
        <v>43640</v>
      </c>
      <c r="AH24" s="150">
        <v>43642</v>
      </c>
      <c r="AI24" s="150">
        <v>43640</v>
      </c>
      <c r="AJ24" s="150">
        <v>43640</v>
      </c>
      <c r="AK24" s="149">
        <v>1</v>
      </c>
      <c r="AL24" s="149" t="s">
        <v>113</v>
      </c>
      <c r="AM24" s="150">
        <v>43641</v>
      </c>
      <c r="AN24" s="150" t="s">
        <v>113</v>
      </c>
      <c r="AO24" s="150" t="s">
        <v>113</v>
      </c>
      <c r="AP24" s="150" t="s">
        <v>113</v>
      </c>
      <c r="AQ24" s="149" t="s">
        <v>113</v>
      </c>
      <c r="AR24" s="149" t="s">
        <v>140</v>
      </c>
      <c r="AS24" s="149" t="s">
        <v>203</v>
      </c>
      <c r="AT24" s="149" t="s">
        <v>113</v>
      </c>
      <c r="AU24" s="149" t="s">
        <v>113</v>
      </c>
      <c r="AV24" s="150" t="s">
        <v>113</v>
      </c>
      <c r="AW24" s="149" t="s">
        <v>113</v>
      </c>
      <c r="AX24" s="150" t="s">
        <v>113</v>
      </c>
      <c r="AY24" s="150" t="s">
        <v>113</v>
      </c>
      <c r="AZ24" s="150" t="s">
        <v>113</v>
      </c>
      <c r="BA24" s="150" t="s">
        <v>113</v>
      </c>
      <c r="BB24" s="149" t="s">
        <v>113</v>
      </c>
      <c r="BC24" s="150" t="s">
        <v>113</v>
      </c>
      <c r="BD24" s="150" t="s">
        <v>113</v>
      </c>
      <c r="BE24" s="150" t="s">
        <v>113</v>
      </c>
      <c r="BF24" s="149" t="s">
        <v>113</v>
      </c>
      <c r="BG24" s="150" t="s">
        <v>113</v>
      </c>
      <c r="BH24" s="149" t="s">
        <v>113</v>
      </c>
      <c r="BI24" s="149" t="s">
        <v>113</v>
      </c>
      <c r="BJ24" s="149" t="s">
        <v>113</v>
      </c>
      <c r="BK24" s="149" t="s">
        <v>113</v>
      </c>
      <c r="BL24" s="149" t="s">
        <v>113</v>
      </c>
      <c r="BM24" s="149" t="s">
        <v>113</v>
      </c>
      <c r="BN24" s="149" t="s">
        <v>113</v>
      </c>
    </row>
    <row r="25" spans="1:66">
      <c r="A25" s="8">
        <f>IF(OR(AI25&gt;Parámetros!$D$5,AJ25&lt;Parámetros!$B$5),0,(IF(Parámetros!$D$5&gt;AJ25,AJ25,Parámetros!$D$5)-IF(Parámetros!$B$5&gt;AI25,Parámetros!$B$5,AI25))+1)-(IF(OR(,AI25&gt;Parámetros!$D$5,AJ25&lt;Parámetros!$B$5),0,IF(AND(AI25&lt;=Parámetros!$B$5,AJ25&gt;=Parámetros!$D$5),COUNTIFS('Selección días no hábiles'!$C:$C,"X",'Selección días no hábiles'!$A:$A,"&gt;="&amp;Parámetros!$B$5,'Selección días no hábiles'!$A:$A,"&lt;="&amp;Parámetros!$D$5),IF(AND(AI25&lt;=Parámetros!$B$5,AJ25&lt;=Parámetros!$D$5),COUNTIFS('Selección días no hábiles'!$C:$C,"X",'Selección días no hábiles'!$A:$A,"&gt;="&amp;Parámetros!$B$5,'Selección días no hábiles'!$A:$A,"&lt;="&amp;AJ25),IF(AND(AI25&gt;=Parámetros!$B$5,AJ25&gt;=Parámetros!$D$5),COUNTIFS('Selección días no hábiles'!$C:$C,"X",'Selección días no hábiles'!$A:$A,"&gt;="&amp;AI25,'Selección días no hábiles'!$A:$A,"&lt;="&amp;Parámetros!$D$5),IF(AND(AI25&gt;=Parámetros!$B$5,AJ25&lt;=Parámetros!$D$5),COUNTIFS('Selección días no hábiles'!$C:$C,"X",'Selección días no hábiles'!$A:$A,"&gt;="&amp;AI25,'Selección días no hábiles'!$A:$A,"&lt;="&amp;AJ25),0))))))</f>
        <v>1</v>
      </c>
      <c r="B25" s="8">
        <f>IF(OR(AI25&gt;Parámetros!$D$8,AJ25&lt;Parámetros!$B$8),0,(IF(Parámetros!$D$8&gt;AJ25,AJ25,Parámetros!$D$8)-IF(Parámetros!$B$8&gt;AI25,Parámetros!$B$8,AI25))+1)-(IF(OR(,AI25&gt;Parámetros!$D$8,AJ25&lt;Parámetros!$B$8),0,IF(AND(AI25&lt;=Parámetros!$B$8,AJ25&gt;=Parámetros!$D$8),COUNTIFS('Selección días no hábiles'!$C:$C,"X",'Selección días no hábiles'!$A:$A,"&gt;="&amp;Parámetros!$B$8,'Selección días no hábiles'!$A:$A,"&lt;="&amp;Parámetros!$D$8),IF(AND(AI25&lt;=Parámetros!$B$8,AJ25&lt;=Parámetros!$D$8),COUNTIFS('Selección días no hábiles'!$C:$C,"X",'Selección días no hábiles'!$A:$A,"&gt;="&amp;Parámetros!$B$8,'Selección días no hábiles'!$A:$A,"&lt;="&amp;AJ25),IF(AND(AI25&gt;=Parámetros!$B$8,AJ25&gt;=Parámetros!$D$8),COUNTIFS('Selección días no hábiles'!$C:$C,"X",'Selección días no hábiles'!$A:$A,"&gt;="&amp;AI25,'Selección días no hábiles'!$A:$A,"&lt;="&amp;Parámetros!$D$8),IF(AND(AI25&gt;=Parámetros!$B$8,AJ25&lt;=Parámetros!$D$8),COUNTIFS('Selección días no hábiles'!$C:$C,"X",'Selección días no hábiles'!$A:$A,"&gt;="&amp;AI25,'Selección días no hábiles'!$A:$A,"&lt;="&amp;AJ25),0))))))</f>
        <v>0</v>
      </c>
      <c r="C25" s="148">
        <v>64</v>
      </c>
      <c r="D25" s="149" t="s">
        <v>2407</v>
      </c>
      <c r="E25" s="149" t="s">
        <v>113</v>
      </c>
      <c r="F25" s="149" t="s">
        <v>1313</v>
      </c>
      <c r="G25" s="149" t="s">
        <v>2336</v>
      </c>
      <c r="H25" s="150" t="s">
        <v>113</v>
      </c>
      <c r="I25" s="149" t="str">
        <f t="shared" ca="1" si="0"/>
        <v/>
      </c>
      <c r="J25" s="143" t="s">
        <v>113</v>
      </c>
      <c r="K25" s="143" t="s">
        <v>113</v>
      </c>
      <c r="L25" s="143" t="s">
        <v>113</v>
      </c>
      <c r="M25" s="149" t="s">
        <v>2350</v>
      </c>
      <c r="N25" s="150">
        <v>43642</v>
      </c>
      <c r="O25" s="149" t="s">
        <v>2495</v>
      </c>
      <c r="P25" s="150"/>
      <c r="Q25" s="149"/>
      <c r="R25" s="149" t="s">
        <v>223</v>
      </c>
      <c r="S25" s="150" t="s">
        <v>113</v>
      </c>
      <c r="T25" s="151" t="str">
        <f t="shared" ca="1" si="1"/>
        <v/>
      </c>
      <c r="U25" s="149" t="s">
        <v>113</v>
      </c>
      <c r="V25" s="150" t="s">
        <v>113</v>
      </c>
      <c r="W25" s="151" t="str">
        <f t="shared" ca="1" si="2"/>
        <v/>
      </c>
      <c r="X25" s="146" t="s">
        <v>113</v>
      </c>
      <c r="Y25" s="149" t="s">
        <v>113</v>
      </c>
      <c r="Z25" s="149" t="s">
        <v>113</v>
      </c>
      <c r="AA25" s="149" t="s">
        <v>113</v>
      </c>
      <c r="AB25" s="150" t="s">
        <v>113</v>
      </c>
      <c r="AC25" s="149" t="s">
        <v>114</v>
      </c>
      <c r="AD25" s="149" t="s">
        <v>186</v>
      </c>
      <c r="AE25" s="149" t="s">
        <v>113</v>
      </c>
      <c r="AF25" s="149" t="s">
        <v>184</v>
      </c>
      <c r="AG25" s="150">
        <v>43637</v>
      </c>
      <c r="AH25" s="150">
        <v>43640</v>
      </c>
      <c r="AI25" s="150">
        <v>43637</v>
      </c>
      <c r="AJ25" s="150">
        <v>43637</v>
      </c>
      <c r="AK25" s="149">
        <v>1</v>
      </c>
      <c r="AL25" s="149">
        <v>1</v>
      </c>
      <c r="AM25" s="150">
        <v>43640</v>
      </c>
      <c r="AN25" s="150" t="s">
        <v>113</v>
      </c>
      <c r="AO25" s="150" t="s">
        <v>113</v>
      </c>
      <c r="AP25" s="150" t="s">
        <v>113</v>
      </c>
      <c r="AQ25" s="149" t="s">
        <v>2511</v>
      </c>
      <c r="AR25" s="149" t="s">
        <v>187</v>
      </c>
      <c r="AS25" s="149" t="s">
        <v>2443</v>
      </c>
      <c r="AT25" s="149" t="s">
        <v>113</v>
      </c>
      <c r="AU25" s="149" t="s">
        <v>113</v>
      </c>
      <c r="AV25" s="150" t="s">
        <v>113</v>
      </c>
      <c r="AW25" s="149" t="s">
        <v>113</v>
      </c>
      <c r="AX25" s="150" t="s">
        <v>113</v>
      </c>
      <c r="AY25" s="150" t="s">
        <v>113</v>
      </c>
      <c r="AZ25" s="150" t="s">
        <v>113</v>
      </c>
      <c r="BA25" s="150" t="s">
        <v>113</v>
      </c>
      <c r="BB25" s="149" t="s">
        <v>113</v>
      </c>
      <c r="BC25" s="150" t="s">
        <v>113</v>
      </c>
      <c r="BD25" s="150" t="s">
        <v>113</v>
      </c>
      <c r="BE25" s="150" t="s">
        <v>113</v>
      </c>
      <c r="BF25" s="149" t="s">
        <v>113</v>
      </c>
      <c r="BG25" s="150" t="s">
        <v>113</v>
      </c>
      <c r="BH25" s="149" t="s">
        <v>113</v>
      </c>
      <c r="BI25" s="149" t="s">
        <v>113</v>
      </c>
      <c r="BJ25" s="149" t="s">
        <v>113</v>
      </c>
      <c r="BK25" s="149" t="s">
        <v>113</v>
      </c>
      <c r="BL25" s="149" t="s">
        <v>113</v>
      </c>
      <c r="BM25" s="149" t="s">
        <v>113</v>
      </c>
      <c r="BN25" s="149" t="s">
        <v>113</v>
      </c>
    </row>
    <row r="26" spans="1:66">
      <c r="A26" s="8">
        <f>IF(OR(AI26&gt;Parámetros!$D$5,AJ26&lt;Parámetros!$B$5),0,(IF(Parámetros!$D$5&gt;AJ26,AJ26,Parámetros!$D$5)-IF(Parámetros!$B$5&gt;AI26,Parámetros!$B$5,AI26))+1)-(IF(OR(,AI26&gt;Parámetros!$D$5,AJ26&lt;Parámetros!$B$5),0,IF(AND(AI26&lt;=Parámetros!$B$5,AJ26&gt;=Parámetros!$D$5),COUNTIFS('Selección días no hábiles'!$C:$C,"X",'Selección días no hábiles'!$A:$A,"&gt;="&amp;Parámetros!$B$5,'Selección días no hábiles'!$A:$A,"&lt;="&amp;Parámetros!$D$5),IF(AND(AI26&lt;=Parámetros!$B$5,AJ26&lt;=Parámetros!$D$5),COUNTIFS('Selección días no hábiles'!$C:$C,"X",'Selección días no hábiles'!$A:$A,"&gt;="&amp;Parámetros!$B$5,'Selección días no hábiles'!$A:$A,"&lt;="&amp;AJ26),IF(AND(AI26&gt;=Parámetros!$B$5,AJ26&gt;=Parámetros!$D$5),COUNTIFS('Selección días no hábiles'!$C:$C,"X",'Selección días no hábiles'!$A:$A,"&gt;="&amp;AI26,'Selección días no hábiles'!$A:$A,"&lt;="&amp;Parámetros!$D$5),IF(AND(AI26&gt;=Parámetros!$B$5,AJ26&lt;=Parámetros!$D$5),COUNTIFS('Selección días no hábiles'!$C:$C,"X",'Selección días no hábiles'!$A:$A,"&gt;="&amp;AI26,'Selección días no hábiles'!$A:$A,"&lt;="&amp;AJ26),0))))))</f>
        <v>1</v>
      </c>
      <c r="B26" s="8">
        <f>IF(OR(AI26&gt;Parámetros!$D$8,AJ26&lt;Parámetros!$B$8),0,(IF(Parámetros!$D$8&gt;AJ26,AJ26,Parámetros!$D$8)-IF(Parámetros!$B$8&gt;AI26,Parámetros!$B$8,AI26))+1)-(IF(OR(,AI26&gt;Parámetros!$D$8,AJ26&lt;Parámetros!$B$8),0,IF(AND(AI26&lt;=Parámetros!$B$8,AJ26&gt;=Parámetros!$D$8),COUNTIFS('Selección días no hábiles'!$C:$C,"X",'Selección días no hábiles'!$A:$A,"&gt;="&amp;Parámetros!$B$8,'Selección días no hábiles'!$A:$A,"&lt;="&amp;Parámetros!$D$8),IF(AND(AI26&lt;=Parámetros!$B$8,AJ26&lt;=Parámetros!$D$8),COUNTIFS('Selección días no hábiles'!$C:$C,"X",'Selección días no hábiles'!$A:$A,"&gt;="&amp;Parámetros!$B$8,'Selección días no hábiles'!$A:$A,"&lt;="&amp;AJ26),IF(AND(AI26&gt;=Parámetros!$B$8,AJ26&gt;=Parámetros!$D$8),COUNTIFS('Selección días no hábiles'!$C:$C,"X",'Selección días no hábiles'!$A:$A,"&gt;="&amp;AI26,'Selección días no hábiles'!$A:$A,"&lt;="&amp;Parámetros!$D$8),IF(AND(AI26&gt;=Parámetros!$B$8,AJ26&lt;=Parámetros!$D$8),COUNTIFS('Selección días no hábiles'!$C:$C,"X",'Selección días no hábiles'!$A:$A,"&gt;="&amp;AI26,'Selección días no hábiles'!$A:$A,"&lt;="&amp;AJ26),0))))))</f>
        <v>0</v>
      </c>
      <c r="C26" s="148">
        <v>63</v>
      </c>
      <c r="D26" s="149">
        <v>11933042</v>
      </c>
      <c r="E26" s="149" t="s">
        <v>113</v>
      </c>
      <c r="F26" s="149" t="s">
        <v>1293</v>
      </c>
      <c r="G26" s="149" t="s">
        <v>2306</v>
      </c>
      <c r="H26" s="150" t="s">
        <v>113</v>
      </c>
      <c r="I26" s="149" t="str">
        <f t="shared" ca="1" si="0"/>
        <v/>
      </c>
      <c r="J26" s="143" t="s">
        <v>113</v>
      </c>
      <c r="K26" s="143" t="s">
        <v>113</v>
      </c>
      <c r="L26" s="143" t="s">
        <v>113</v>
      </c>
      <c r="M26" s="149" t="s">
        <v>2350</v>
      </c>
      <c r="N26" s="150">
        <v>43642</v>
      </c>
      <c r="O26" s="149" t="s">
        <v>2495</v>
      </c>
      <c r="P26" s="150"/>
      <c r="Q26" s="149"/>
      <c r="R26" s="149" t="s">
        <v>223</v>
      </c>
      <c r="S26" s="150" t="s">
        <v>113</v>
      </c>
      <c r="T26" s="151" t="str">
        <f t="shared" ca="1" si="1"/>
        <v/>
      </c>
      <c r="U26" s="149" t="s">
        <v>113</v>
      </c>
      <c r="V26" s="150" t="s">
        <v>113</v>
      </c>
      <c r="W26" s="151" t="str">
        <f t="shared" ca="1" si="2"/>
        <v/>
      </c>
      <c r="X26" s="146" t="s">
        <v>113</v>
      </c>
      <c r="Y26" s="149" t="s">
        <v>113</v>
      </c>
      <c r="Z26" s="149" t="s">
        <v>113</v>
      </c>
      <c r="AA26" s="149" t="s">
        <v>113</v>
      </c>
      <c r="AB26" s="150" t="s">
        <v>113</v>
      </c>
      <c r="AC26" s="149" t="s">
        <v>114</v>
      </c>
      <c r="AD26" s="149" t="s">
        <v>186</v>
      </c>
      <c r="AE26" s="149" t="s">
        <v>113</v>
      </c>
      <c r="AF26" s="149" t="s">
        <v>184</v>
      </c>
      <c r="AG26" s="150">
        <v>43640</v>
      </c>
      <c r="AH26" s="150">
        <v>43641</v>
      </c>
      <c r="AI26" s="150">
        <v>43640</v>
      </c>
      <c r="AJ26" s="150">
        <v>43640</v>
      </c>
      <c r="AK26" s="149">
        <v>1</v>
      </c>
      <c r="AL26" s="149">
        <v>1</v>
      </c>
      <c r="AM26" s="150">
        <v>43641</v>
      </c>
      <c r="AN26" s="150" t="s">
        <v>113</v>
      </c>
      <c r="AO26" s="150" t="s">
        <v>113</v>
      </c>
      <c r="AP26" s="150" t="s">
        <v>113</v>
      </c>
      <c r="AQ26" s="149" t="s">
        <v>2512</v>
      </c>
      <c r="AR26" s="149" t="s">
        <v>185</v>
      </c>
      <c r="AS26" s="149" t="s">
        <v>2447</v>
      </c>
      <c r="AT26" s="149" t="s">
        <v>113</v>
      </c>
      <c r="AU26" s="149" t="s">
        <v>113</v>
      </c>
      <c r="AV26" s="150" t="s">
        <v>113</v>
      </c>
      <c r="AW26" s="149" t="s">
        <v>113</v>
      </c>
      <c r="AX26" s="150" t="s">
        <v>113</v>
      </c>
      <c r="AY26" s="150" t="s">
        <v>113</v>
      </c>
      <c r="AZ26" s="150" t="s">
        <v>113</v>
      </c>
      <c r="BA26" s="150" t="s">
        <v>113</v>
      </c>
      <c r="BB26" s="149" t="s">
        <v>113</v>
      </c>
      <c r="BC26" s="150" t="s">
        <v>113</v>
      </c>
      <c r="BD26" s="150" t="s">
        <v>113</v>
      </c>
      <c r="BE26" s="150" t="s">
        <v>113</v>
      </c>
      <c r="BF26" s="149" t="s">
        <v>113</v>
      </c>
      <c r="BG26" s="150" t="s">
        <v>113</v>
      </c>
      <c r="BH26" s="149" t="s">
        <v>113</v>
      </c>
      <c r="BI26" s="149" t="s">
        <v>113</v>
      </c>
      <c r="BJ26" s="149" t="s">
        <v>113</v>
      </c>
      <c r="BK26" s="149" t="s">
        <v>113</v>
      </c>
      <c r="BL26" s="149" t="s">
        <v>113</v>
      </c>
      <c r="BM26" s="149" t="s">
        <v>113</v>
      </c>
      <c r="BN26" s="149" t="s">
        <v>113</v>
      </c>
    </row>
    <row r="27" spans="1:66">
      <c r="A27" s="8">
        <f>IF(OR(AI27&gt;Parámetros!$D$5,AJ27&lt;Parámetros!$B$5),0,(IF(Parámetros!$D$5&gt;AJ27,AJ27,Parámetros!$D$5)-IF(Parámetros!$B$5&gt;AI27,Parámetros!$B$5,AI27))+1)-(IF(OR(,AI27&gt;Parámetros!$D$5,AJ27&lt;Parámetros!$B$5),0,IF(AND(AI27&lt;=Parámetros!$B$5,AJ27&gt;=Parámetros!$D$5),COUNTIFS('Selección días no hábiles'!$C:$C,"X",'Selección días no hábiles'!$A:$A,"&gt;="&amp;Parámetros!$B$5,'Selección días no hábiles'!$A:$A,"&lt;="&amp;Parámetros!$D$5),IF(AND(AI27&lt;=Parámetros!$B$5,AJ27&lt;=Parámetros!$D$5),COUNTIFS('Selección días no hábiles'!$C:$C,"X",'Selección días no hábiles'!$A:$A,"&gt;="&amp;Parámetros!$B$5,'Selección días no hábiles'!$A:$A,"&lt;="&amp;AJ27),IF(AND(AI27&gt;=Parámetros!$B$5,AJ27&gt;=Parámetros!$D$5),COUNTIFS('Selección días no hábiles'!$C:$C,"X",'Selección días no hábiles'!$A:$A,"&gt;="&amp;AI27,'Selección días no hábiles'!$A:$A,"&lt;="&amp;Parámetros!$D$5),IF(AND(AI27&gt;=Parámetros!$B$5,AJ27&lt;=Parámetros!$D$5),COUNTIFS('Selección días no hábiles'!$C:$C,"X",'Selección días no hábiles'!$A:$A,"&gt;="&amp;AI27,'Selección días no hábiles'!$A:$A,"&lt;="&amp;AJ27),0))))))</f>
        <v>2</v>
      </c>
      <c r="B27" s="8">
        <f>IF(OR(AI27&gt;Parámetros!$D$8,AJ27&lt;Parámetros!$B$8),0,(IF(Parámetros!$D$8&gt;AJ27,AJ27,Parámetros!$D$8)-IF(Parámetros!$B$8&gt;AI27,Parámetros!$B$8,AI27))+1)-(IF(OR(,AI27&gt;Parámetros!$D$8,AJ27&lt;Parámetros!$B$8),0,IF(AND(AI27&lt;=Parámetros!$B$8,AJ27&gt;=Parámetros!$D$8),COUNTIFS('Selección días no hábiles'!$C:$C,"X",'Selección días no hábiles'!$A:$A,"&gt;="&amp;Parámetros!$B$8,'Selección días no hábiles'!$A:$A,"&lt;="&amp;Parámetros!$D$8),IF(AND(AI27&lt;=Parámetros!$B$8,AJ27&lt;=Parámetros!$D$8),COUNTIFS('Selección días no hábiles'!$C:$C,"X",'Selección días no hábiles'!$A:$A,"&gt;="&amp;Parámetros!$B$8,'Selección días no hábiles'!$A:$A,"&lt;="&amp;AJ27),IF(AND(AI27&gt;=Parámetros!$B$8,AJ27&gt;=Parámetros!$D$8),COUNTIFS('Selección días no hábiles'!$C:$C,"X",'Selección días no hábiles'!$A:$A,"&gt;="&amp;AI27,'Selección días no hábiles'!$A:$A,"&lt;="&amp;Parámetros!$D$8),IF(AND(AI27&gt;=Parámetros!$B$8,AJ27&lt;=Parámetros!$D$8),COUNTIFS('Selección días no hábiles'!$C:$C,"X",'Selección días no hábiles'!$A:$A,"&gt;="&amp;AI27,'Selección días no hábiles'!$A:$A,"&lt;="&amp;AJ27),0))))))</f>
        <v>0</v>
      </c>
      <c r="C27" s="148">
        <v>62</v>
      </c>
      <c r="D27" s="149" t="s">
        <v>2383</v>
      </c>
      <c r="E27" s="149" t="s">
        <v>113</v>
      </c>
      <c r="F27" s="149" t="s">
        <v>559</v>
      </c>
      <c r="G27" s="149" t="s">
        <v>2343</v>
      </c>
      <c r="H27" s="150" t="s">
        <v>113</v>
      </c>
      <c r="I27" s="149" t="str">
        <f t="shared" ca="1" si="0"/>
        <v/>
      </c>
      <c r="J27" s="143" t="s">
        <v>113</v>
      </c>
      <c r="K27" s="143" t="s">
        <v>113</v>
      </c>
      <c r="L27" s="143" t="s">
        <v>113</v>
      </c>
      <c r="M27" s="149" t="s">
        <v>2350</v>
      </c>
      <c r="N27" s="150">
        <v>43634</v>
      </c>
      <c r="O27" s="149" t="s">
        <v>183</v>
      </c>
      <c r="P27" s="150"/>
      <c r="Q27" s="149"/>
      <c r="R27" s="149" t="s">
        <v>223</v>
      </c>
      <c r="S27" s="150" t="s">
        <v>113</v>
      </c>
      <c r="T27" s="151" t="str">
        <f t="shared" ca="1" si="1"/>
        <v/>
      </c>
      <c r="U27" s="149" t="s">
        <v>113</v>
      </c>
      <c r="V27" s="150" t="s">
        <v>113</v>
      </c>
      <c r="W27" s="151" t="str">
        <f t="shared" ca="1" si="2"/>
        <v/>
      </c>
      <c r="X27" s="146" t="s">
        <v>113</v>
      </c>
      <c r="Y27" s="149" t="s">
        <v>113</v>
      </c>
      <c r="Z27" s="149" t="s">
        <v>113</v>
      </c>
      <c r="AA27" s="149" t="s">
        <v>113</v>
      </c>
      <c r="AB27" s="150" t="s">
        <v>113</v>
      </c>
      <c r="AC27" s="149" t="s">
        <v>114</v>
      </c>
      <c r="AD27" s="149" t="s">
        <v>186</v>
      </c>
      <c r="AE27" s="149" t="s">
        <v>113</v>
      </c>
      <c r="AF27" s="149" t="s">
        <v>184</v>
      </c>
      <c r="AG27" s="150">
        <v>43629</v>
      </c>
      <c r="AH27" s="150">
        <v>43634</v>
      </c>
      <c r="AI27" s="150">
        <v>43629</v>
      </c>
      <c r="AJ27" s="150">
        <v>43630</v>
      </c>
      <c r="AK27" s="149">
        <v>2</v>
      </c>
      <c r="AL27" s="149">
        <v>2</v>
      </c>
      <c r="AM27" s="150">
        <v>43631</v>
      </c>
      <c r="AN27" s="150">
        <v>43631</v>
      </c>
      <c r="AO27" s="150" t="s">
        <v>193</v>
      </c>
      <c r="AP27" s="150" t="e">
        <v>#REF!</v>
      </c>
      <c r="AQ27" s="149" t="s">
        <v>113</v>
      </c>
      <c r="AR27" s="149" t="s">
        <v>185</v>
      </c>
      <c r="AS27" s="149" t="s">
        <v>2447</v>
      </c>
      <c r="AT27" s="149" t="s">
        <v>113</v>
      </c>
      <c r="AU27" s="149" t="s">
        <v>113</v>
      </c>
      <c r="AV27" s="150" t="s">
        <v>113</v>
      </c>
      <c r="AW27" s="149" t="s">
        <v>113</v>
      </c>
      <c r="AX27" s="150" t="s">
        <v>113</v>
      </c>
      <c r="AY27" s="150" t="s">
        <v>113</v>
      </c>
      <c r="AZ27" s="150" t="s">
        <v>113</v>
      </c>
      <c r="BA27" s="150" t="s">
        <v>113</v>
      </c>
      <c r="BB27" s="149" t="s">
        <v>113</v>
      </c>
      <c r="BC27" s="150" t="s">
        <v>113</v>
      </c>
      <c r="BD27" s="150" t="s">
        <v>113</v>
      </c>
      <c r="BE27" s="150" t="s">
        <v>113</v>
      </c>
      <c r="BF27" s="149" t="s">
        <v>113</v>
      </c>
      <c r="BG27" s="150" t="s">
        <v>113</v>
      </c>
      <c r="BH27" s="149" t="s">
        <v>113</v>
      </c>
      <c r="BI27" s="149" t="s">
        <v>113</v>
      </c>
      <c r="BJ27" s="149" t="s">
        <v>113</v>
      </c>
      <c r="BK27" s="149" t="s">
        <v>113</v>
      </c>
      <c r="BL27" s="149" t="s">
        <v>113</v>
      </c>
      <c r="BM27" s="149" t="s">
        <v>113</v>
      </c>
      <c r="BN27" s="149" t="s">
        <v>113</v>
      </c>
    </row>
    <row r="28" spans="1:66">
      <c r="A28" s="8">
        <f>IF(OR(AI28&gt;Parámetros!$D$5,AJ28&lt;Parámetros!$B$5),0,(IF(Parámetros!$D$5&gt;AJ28,AJ28,Parámetros!$D$5)-IF(Parámetros!$B$5&gt;AI28,Parámetros!$B$5,AI28))+1)-(IF(OR(,AI28&gt;Parámetros!$D$5,AJ28&lt;Parámetros!$B$5),0,IF(AND(AI28&lt;=Parámetros!$B$5,AJ28&gt;=Parámetros!$D$5),COUNTIFS('Selección días no hábiles'!$C:$C,"X",'Selección días no hábiles'!$A:$A,"&gt;="&amp;Parámetros!$B$5,'Selección días no hábiles'!$A:$A,"&lt;="&amp;Parámetros!$D$5),IF(AND(AI28&lt;=Parámetros!$B$5,AJ28&lt;=Parámetros!$D$5),COUNTIFS('Selección días no hábiles'!$C:$C,"X",'Selección días no hábiles'!$A:$A,"&gt;="&amp;Parámetros!$B$5,'Selección días no hábiles'!$A:$A,"&lt;="&amp;AJ28),IF(AND(AI28&gt;=Parámetros!$B$5,AJ28&gt;=Parámetros!$D$5),COUNTIFS('Selección días no hábiles'!$C:$C,"X",'Selección días no hábiles'!$A:$A,"&gt;="&amp;AI28,'Selección días no hábiles'!$A:$A,"&lt;="&amp;Parámetros!$D$5),IF(AND(AI28&gt;=Parámetros!$B$5,AJ28&lt;=Parámetros!$D$5),COUNTIFS('Selección días no hábiles'!$C:$C,"X",'Selección días no hábiles'!$A:$A,"&gt;="&amp;AI28,'Selección días no hábiles'!$A:$A,"&lt;="&amp;AJ28),0))))))</f>
        <v>3</v>
      </c>
      <c r="B28" s="8">
        <f>IF(OR(AI28&gt;Parámetros!$D$8,AJ28&lt;Parámetros!$B$8),0,(IF(Parámetros!$D$8&gt;AJ28,AJ28,Parámetros!$D$8)-IF(Parámetros!$B$8&gt;AI28,Parámetros!$B$8,AI28))+1)-(IF(OR(,AI28&gt;Parámetros!$D$8,AJ28&lt;Parámetros!$B$8),0,IF(AND(AI28&lt;=Parámetros!$B$8,AJ28&gt;=Parámetros!$D$8),COUNTIFS('Selección días no hábiles'!$C:$C,"X",'Selección días no hábiles'!$A:$A,"&gt;="&amp;Parámetros!$B$8,'Selección días no hábiles'!$A:$A,"&lt;="&amp;Parámetros!$D$8),IF(AND(AI28&lt;=Parámetros!$B$8,AJ28&lt;=Parámetros!$D$8),COUNTIFS('Selección días no hábiles'!$C:$C,"X",'Selección días no hábiles'!$A:$A,"&gt;="&amp;Parámetros!$B$8,'Selección días no hábiles'!$A:$A,"&lt;="&amp;AJ28),IF(AND(AI28&gt;=Parámetros!$B$8,AJ28&gt;=Parámetros!$D$8),COUNTIFS('Selección días no hábiles'!$C:$C,"X",'Selección días no hábiles'!$A:$A,"&gt;="&amp;AI28,'Selección días no hábiles'!$A:$A,"&lt;="&amp;Parámetros!$D$8),IF(AND(AI28&gt;=Parámetros!$B$8,AJ28&lt;=Parámetros!$D$8),COUNTIFS('Selección días no hábiles'!$C:$C,"X",'Selección días no hábiles'!$A:$A,"&gt;="&amp;AI28,'Selección días no hábiles'!$A:$A,"&lt;="&amp;AJ28),0))))))</f>
        <v>0</v>
      </c>
      <c r="C28" s="148">
        <v>61</v>
      </c>
      <c r="D28" s="149" t="s">
        <v>2372</v>
      </c>
      <c r="E28" s="149" t="s">
        <v>113</v>
      </c>
      <c r="F28" s="149" t="s">
        <v>44</v>
      </c>
      <c r="G28" s="149" t="s">
        <v>2345</v>
      </c>
      <c r="H28" s="150" t="s">
        <v>113</v>
      </c>
      <c r="I28" s="149" t="str">
        <f t="shared" ca="1" si="0"/>
        <v/>
      </c>
      <c r="J28" s="143" t="s">
        <v>113</v>
      </c>
      <c r="K28" s="143" t="s">
        <v>113</v>
      </c>
      <c r="L28" s="143" t="s">
        <v>113</v>
      </c>
      <c r="M28" s="149" t="s">
        <v>2350</v>
      </c>
      <c r="N28" s="150">
        <v>43634</v>
      </c>
      <c r="O28" s="149" t="s">
        <v>183</v>
      </c>
      <c r="P28" s="150"/>
      <c r="Q28" s="149"/>
      <c r="R28" s="149" t="s">
        <v>223</v>
      </c>
      <c r="S28" s="150" t="s">
        <v>113</v>
      </c>
      <c r="T28" s="151" t="str">
        <f t="shared" ca="1" si="1"/>
        <v/>
      </c>
      <c r="U28" s="149" t="s">
        <v>113</v>
      </c>
      <c r="V28" s="150" t="s">
        <v>113</v>
      </c>
      <c r="W28" s="151" t="str">
        <f t="shared" ca="1" si="2"/>
        <v/>
      </c>
      <c r="X28" s="146" t="s">
        <v>113</v>
      </c>
      <c r="Y28" s="149" t="s">
        <v>113</v>
      </c>
      <c r="Z28" s="149" t="s">
        <v>113</v>
      </c>
      <c r="AA28" s="149" t="s">
        <v>113</v>
      </c>
      <c r="AB28" s="150" t="s">
        <v>113</v>
      </c>
      <c r="AC28" s="149" t="s">
        <v>114</v>
      </c>
      <c r="AD28" s="149" t="s">
        <v>186</v>
      </c>
      <c r="AE28" s="149" t="s">
        <v>113</v>
      </c>
      <c r="AF28" s="149" t="s">
        <v>184</v>
      </c>
      <c r="AG28" s="150">
        <v>43627</v>
      </c>
      <c r="AH28" s="150">
        <v>43634</v>
      </c>
      <c r="AI28" s="150">
        <v>43627</v>
      </c>
      <c r="AJ28" s="150">
        <v>43629</v>
      </c>
      <c r="AK28" s="149">
        <v>3</v>
      </c>
      <c r="AL28" s="149">
        <v>3</v>
      </c>
      <c r="AM28" s="150">
        <v>43630</v>
      </c>
      <c r="AN28" s="150">
        <v>43630</v>
      </c>
      <c r="AO28" s="150" t="s">
        <v>193</v>
      </c>
      <c r="AP28" s="150" t="e">
        <v>#REF!</v>
      </c>
      <c r="AQ28" s="149" t="s">
        <v>113</v>
      </c>
      <c r="AR28" s="149" t="s">
        <v>2413</v>
      </c>
      <c r="AS28" s="149" t="s">
        <v>2440</v>
      </c>
      <c r="AT28" s="149" t="s">
        <v>113</v>
      </c>
      <c r="AU28" s="149" t="s">
        <v>113</v>
      </c>
      <c r="AV28" s="150" t="s">
        <v>113</v>
      </c>
      <c r="AW28" s="149" t="s">
        <v>113</v>
      </c>
      <c r="AX28" s="150" t="s">
        <v>113</v>
      </c>
      <c r="AY28" s="150" t="s">
        <v>113</v>
      </c>
      <c r="AZ28" s="150" t="s">
        <v>113</v>
      </c>
      <c r="BA28" s="150" t="s">
        <v>113</v>
      </c>
      <c r="BB28" s="149" t="s">
        <v>113</v>
      </c>
      <c r="BC28" s="150" t="s">
        <v>113</v>
      </c>
      <c r="BD28" s="150" t="s">
        <v>113</v>
      </c>
      <c r="BE28" s="150" t="s">
        <v>113</v>
      </c>
      <c r="BF28" s="149" t="s">
        <v>113</v>
      </c>
      <c r="BG28" s="150" t="s">
        <v>113</v>
      </c>
      <c r="BH28" s="149" t="s">
        <v>113</v>
      </c>
      <c r="BI28" s="149" t="s">
        <v>113</v>
      </c>
      <c r="BJ28" s="149" t="s">
        <v>113</v>
      </c>
      <c r="BK28" s="149" t="s">
        <v>113</v>
      </c>
      <c r="BL28" s="149" t="s">
        <v>113</v>
      </c>
      <c r="BM28" s="149" t="s">
        <v>113</v>
      </c>
      <c r="BN28" s="149" t="s">
        <v>113</v>
      </c>
    </row>
    <row r="29" spans="1:66">
      <c r="A29" s="8">
        <f>IF(OR(AI29&gt;Parámetros!$D$5,AJ29&lt;Parámetros!$B$5),0,(IF(Parámetros!$D$5&gt;AJ29,AJ29,Parámetros!$D$5)-IF(Parámetros!$B$5&gt;AI29,Parámetros!$B$5,AI29))+1)-(IF(OR(,AI29&gt;Parámetros!$D$5,AJ29&lt;Parámetros!$B$5),0,IF(AND(AI29&lt;=Parámetros!$B$5,AJ29&gt;=Parámetros!$D$5),COUNTIFS('Selección días no hábiles'!$C:$C,"X",'Selección días no hábiles'!$A:$A,"&gt;="&amp;Parámetros!$B$5,'Selección días no hábiles'!$A:$A,"&lt;="&amp;Parámetros!$D$5),IF(AND(AI29&lt;=Parámetros!$B$5,AJ29&lt;=Parámetros!$D$5),COUNTIFS('Selección días no hábiles'!$C:$C,"X",'Selección días no hábiles'!$A:$A,"&gt;="&amp;Parámetros!$B$5,'Selección días no hábiles'!$A:$A,"&lt;="&amp;AJ29),IF(AND(AI29&gt;=Parámetros!$B$5,AJ29&gt;=Parámetros!$D$5),COUNTIFS('Selección días no hábiles'!$C:$C,"X",'Selección días no hábiles'!$A:$A,"&gt;="&amp;AI29,'Selección días no hábiles'!$A:$A,"&lt;="&amp;Parámetros!$D$5),IF(AND(AI29&gt;=Parámetros!$B$5,AJ29&lt;=Parámetros!$D$5),COUNTIFS('Selección días no hábiles'!$C:$C,"X",'Selección días no hábiles'!$A:$A,"&gt;="&amp;AI29,'Selección días no hábiles'!$A:$A,"&lt;="&amp;AJ29),0))))))</f>
        <v>1</v>
      </c>
      <c r="B29" s="8">
        <f>IF(OR(AI29&gt;Parámetros!$D$8,AJ29&lt;Parámetros!$B$8),0,(IF(Parámetros!$D$8&gt;AJ29,AJ29,Parámetros!$D$8)-IF(Parámetros!$B$8&gt;AI29,Parámetros!$B$8,AI29))+1)-(IF(OR(,AI29&gt;Parámetros!$D$8,AJ29&lt;Parámetros!$B$8),0,IF(AND(AI29&lt;=Parámetros!$B$8,AJ29&gt;=Parámetros!$D$8),COUNTIFS('Selección días no hábiles'!$C:$C,"X",'Selección días no hábiles'!$A:$A,"&gt;="&amp;Parámetros!$B$8,'Selección días no hábiles'!$A:$A,"&lt;="&amp;Parámetros!$D$8),IF(AND(AI29&lt;=Parámetros!$B$8,AJ29&lt;=Parámetros!$D$8),COUNTIFS('Selección días no hábiles'!$C:$C,"X",'Selección días no hábiles'!$A:$A,"&gt;="&amp;Parámetros!$B$8,'Selección días no hábiles'!$A:$A,"&lt;="&amp;AJ29),IF(AND(AI29&gt;=Parámetros!$B$8,AJ29&gt;=Parámetros!$D$8),COUNTIFS('Selección días no hábiles'!$C:$C,"X",'Selección días no hábiles'!$A:$A,"&gt;="&amp;AI29,'Selección días no hábiles'!$A:$A,"&lt;="&amp;Parámetros!$D$8),IF(AND(AI29&gt;=Parámetros!$B$8,AJ29&lt;=Parámetros!$D$8),COUNTIFS('Selección días no hábiles'!$C:$C,"X",'Selección días no hábiles'!$A:$A,"&gt;="&amp;AI29,'Selección días no hábiles'!$A:$A,"&lt;="&amp;AJ29),0))))))</f>
        <v>0</v>
      </c>
      <c r="C29" s="148">
        <v>60</v>
      </c>
      <c r="D29" s="149" t="s">
        <v>2349</v>
      </c>
      <c r="E29" s="149" t="s">
        <v>113</v>
      </c>
      <c r="F29" s="149" t="s">
        <v>221</v>
      </c>
      <c r="G29" s="149" t="s">
        <v>2295</v>
      </c>
      <c r="H29" s="150" t="s">
        <v>113</v>
      </c>
      <c r="I29" s="149" t="str">
        <f t="shared" ca="1" si="0"/>
        <v/>
      </c>
      <c r="J29" s="143" t="s">
        <v>113</v>
      </c>
      <c r="K29" s="143" t="s">
        <v>113</v>
      </c>
      <c r="L29" s="143" t="s">
        <v>113</v>
      </c>
      <c r="M29" s="149" t="s">
        <v>2350</v>
      </c>
      <c r="N29" s="150">
        <v>43630</v>
      </c>
      <c r="O29" s="149" t="s">
        <v>183</v>
      </c>
      <c r="P29" s="150"/>
      <c r="Q29" s="149"/>
      <c r="R29" s="149" t="s">
        <v>223</v>
      </c>
      <c r="S29" s="150" t="s">
        <v>113</v>
      </c>
      <c r="T29" s="151" t="str">
        <f t="shared" ca="1" si="1"/>
        <v/>
      </c>
      <c r="U29" s="149" t="s">
        <v>113</v>
      </c>
      <c r="V29" s="150" t="s">
        <v>113</v>
      </c>
      <c r="W29" s="151" t="str">
        <f t="shared" ca="1" si="2"/>
        <v/>
      </c>
      <c r="X29" s="146" t="s">
        <v>113</v>
      </c>
      <c r="Y29" s="149" t="s">
        <v>113</v>
      </c>
      <c r="Z29" s="149" t="s">
        <v>113</v>
      </c>
      <c r="AA29" s="149" t="s">
        <v>113</v>
      </c>
      <c r="AB29" s="150" t="s">
        <v>113</v>
      </c>
      <c r="AC29" s="149" t="s">
        <v>114</v>
      </c>
      <c r="AD29" s="149" t="s">
        <v>186</v>
      </c>
      <c r="AE29" s="149" t="s">
        <v>113</v>
      </c>
      <c r="AF29" s="149" t="s">
        <v>184</v>
      </c>
      <c r="AG29" s="150">
        <v>43629</v>
      </c>
      <c r="AH29" s="150">
        <v>43630</v>
      </c>
      <c r="AI29" s="150">
        <v>43629</v>
      </c>
      <c r="AJ29" s="150">
        <v>43629</v>
      </c>
      <c r="AK29" s="149">
        <v>1</v>
      </c>
      <c r="AL29" s="149">
        <v>1</v>
      </c>
      <c r="AM29" s="150">
        <v>43630</v>
      </c>
      <c r="AN29" s="150">
        <v>43630</v>
      </c>
      <c r="AO29" s="150" t="s">
        <v>193</v>
      </c>
      <c r="AP29" s="150" t="e">
        <v>#REF!</v>
      </c>
      <c r="AQ29" s="149" t="s">
        <v>113</v>
      </c>
      <c r="AR29" s="149" t="s">
        <v>187</v>
      </c>
      <c r="AS29" s="149" t="s">
        <v>187</v>
      </c>
      <c r="AT29" s="149" t="s">
        <v>113</v>
      </c>
      <c r="AU29" s="149" t="s">
        <v>113</v>
      </c>
      <c r="AV29" s="150" t="s">
        <v>113</v>
      </c>
      <c r="AW29" s="149" t="s">
        <v>113</v>
      </c>
      <c r="AX29" s="150" t="s">
        <v>113</v>
      </c>
      <c r="AY29" s="150" t="s">
        <v>113</v>
      </c>
      <c r="AZ29" s="150" t="s">
        <v>113</v>
      </c>
      <c r="BA29" s="150" t="s">
        <v>113</v>
      </c>
      <c r="BB29" s="149" t="s">
        <v>113</v>
      </c>
      <c r="BC29" s="150" t="s">
        <v>113</v>
      </c>
      <c r="BD29" s="150" t="s">
        <v>113</v>
      </c>
      <c r="BE29" s="150" t="s">
        <v>113</v>
      </c>
      <c r="BF29" s="149" t="s">
        <v>113</v>
      </c>
      <c r="BG29" s="150" t="s">
        <v>113</v>
      </c>
      <c r="BH29" s="149" t="s">
        <v>113</v>
      </c>
      <c r="BI29" s="149" t="s">
        <v>113</v>
      </c>
      <c r="BJ29" s="149" t="s">
        <v>113</v>
      </c>
      <c r="BK29" s="149" t="s">
        <v>113</v>
      </c>
      <c r="BL29" s="149" t="s">
        <v>113</v>
      </c>
      <c r="BM29" s="149" t="s">
        <v>113</v>
      </c>
      <c r="BN29" s="149" t="s">
        <v>113</v>
      </c>
    </row>
    <row r="30" spans="1:66">
      <c r="A30" s="8">
        <f>IF(OR(AI30&gt;Parámetros!$D$5,AJ30&lt;Parámetros!$B$5),0,(IF(Parámetros!$D$5&gt;AJ30,AJ30,Parámetros!$D$5)-IF(Parámetros!$B$5&gt;AI30,Parámetros!$B$5,AI30))+1)-(IF(OR(,AI30&gt;Parámetros!$D$5,AJ30&lt;Parámetros!$B$5),0,IF(AND(AI30&lt;=Parámetros!$B$5,AJ30&gt;=Parámetros!$D$5),COUNTIFS('Selección días no hábiles'!$C:$C,"X",'Selección días no hábiles'!$A:$A,"&gt;="&amp;Parámetros!$B$5,'Selección días no hábiles'!$A:$A,"&lt;="&amp;Parámetros!$D$5),IF(AND(AI30&lt;=Parámetros!$B$5,AJ30&lt;=Parámetros!$D$5),COUNTIFS('Selección días no hábiles'!$C:$C,"X",'Selección días no hábiles'!$A:$A,"&gt;="&amp;Parámetros!$B$5,'Selección días no hábiles'!$A:$A,"&lt;="&amp;AJ30),IF(AND(AI30&gt;=Parámetros!$B$5,AJ30&gt;=Parámetros!$D$5),COUNTIFS('Selección días no hábiles'!$C:$C,"X",'Selección días no hábiles'!$A:$A,"&gt;="&amp;AI30,'Selección días no hábiles'!$A:$A,"&lt;="&amp;Parámetros!$D$5),IF(AND(AI30&gt;=Parámetros!$B$5,AJ30&lt;=Parámetros!$D$5),COUNTIFS('Selección días no hábiles'!$C:$C,"X",'Selección días no hábiles'!$A:$A,"&gt;="&amp;AI30,'Selección días no hábiles'!$A:$A,"&lt;="&amp;AJ30),0))))))</f>
        <v>3</v>
      </c>
      <c r="B30" s="8">
        <f>IF(OR(AI30&gt;Parámetros!$D$8,AJ30&lt;Parámetros!$B$8),0,(IF(Parámetros!$D$8&gt;AJ30,AJ30,Parámetros!$D$8)-IF(Parámetros!$B$8&gt;AI30,Parámetros!$B$8,AI30))+1)-(IF(OR(,AI30&gt;Parámetros!$D$8,AJ30&lt;Parámetros!$B$8),0,IF(AND(AI30&lt;=Parámetros!$B$8,AJ30&gt;=Parámetros!$D$8),COUNTIFS('Selección días no hábiles'!$C:$C,"X",'Selección días no hábiles'!$A:$A,"&gt;="&amp;Parámetros!$B$8,'Selección días no hábiles'!$A:$A,"&lt;="&amp;Parámetros!$D$8),IF(AND(AI30&lt;=Parámetros!$B$8,AJ30&lt;=Parámetros!$D$8),COUNTIFS('Selección días no hábiles'!$C:$C,"X",'Selección días no hábiles'!$A:$A,"&gt;="&amp;Parámetros!$B$8,'Selección días no hábiles'!$A:$A,"&lt;="&amp;AJ30),IF(AND(AI30&gt;=Parámetros!$B$8,AJ30&gt;=Parámetros!$D$8),COUNTIFS('Selección días no hábiles'!$C:$C,"X",'Selección días no hábiles'!$A:$A,"&gt;="&amp;AI30,'Selección días no hábiles'!$A:$A,"&lt;="&amp;Parámetros!$D$8),IF(AND(AI30&gt;=Parámetros!$B$8,AJ30&lt;=Parámetros!$D$8),COUNTIFS('Selección días no hábiles'!$C:$C,"X",'Selección días no hábiles'!$A:$A,"&gt;="&amp;AI30,'Selección días no hábiles'!$A:$A,"&lt;="&amp;AJ30),0))))))</f>
        <v>0</v>
      </c>
      <c r="C30" s="148">
        <v>59</v>
      </c>
      <c r="D30" s="149" t="s">
        <v>2448</v>
      </c>
      <c r="E30" s="149" t="s">
        <v>113</v>
      </c>
      <c r="F30" s="149" t="s">
        <v>1147</v>
      </c>
      <c r="G30" s="149" t="s">
        <v>1329</v>
      </c>
      <c r="H30" s="150" t="s">
        <v>113</v>
      </c>
      <c r="I30" s="149" t="str">
        <f t="shared" ca="1" si="0"/>
        <v/>
      </c>
      <c r="J30" s="143" t="s">
        <v>113</v>
      </c>
      <c r="K30" s="143" t="s">
        <v>113</v>
      </c>
      <c r="L30" s="143" t="s">
        <v>113</v>
      </c>
      <c r="M30" s="149" t="s">
        <v>2350</v>
      </c>
      <c r="N30" s="150">
        <v>43630</v>
      </c>
      <c r="O30" s="149" t="s">
        <v>183</v>
      </c>
      <c r="P30" s="150"/>
      <c r="Q30" s="149"/>
      <c r="R30" s="149" t="s">
        <v>223</v>
      </c>
      <c r="S30" s="150" t="s">
        <v>113</v>
      </c>
      <c r="T30" s="151" t="str">
        <f t="shared" ca="1" si="1"/>
        <v/>
      </c>
      <c r="U30" s="149" t="s">
        <v>113</v>
      </c>
      <c r="V30" s="150" t="s">
        <v>113</v>
      </c>
      <c r="W30" s="151" t="str">
        <f t="shared" ca="1" si="2"/>
        <v/>
      </c>
      <c r="X30" s="146" t="s">
        <v>113</v>
      </c>
      <c r="Y30" s="149" t="s">
        <v>113</v>
      </c>
      <c r="Z30" s="149" t="s">
        <v>113</v>
      </c>
      <c r="AA30" s="149" t="s">
        <v>113</v>
      </c>
      <c r="AB30" s="150" t="s">
        <v>113</v>
      </c>
      <c r="AC30" s="149" t="s">
        <v>114</v>
      </c>
      <c r="AD30" s="149" t="s">
        <v>186</v>
      </c>
      <c r="AE30" s="149" t="s">
        <v>113</v>
      </c>
      <c r="AF30" s="149" t="s">
        <v>184</v>
      </c>
      <c r="AG30" s="150">
        <v>43627</v>
      </c>
      <c r="AH30" s="150">
        <v>43630</v>
      </c>
      <c r="AI30" s="150">
        <v>43627</v>
      </c>
      <c r="AJ30" s="150">
        <v>43629</v>
      </c>
      <c r="AK30" s="149">
        <v>3</v>
      </c>
      <c r="AL30" s="149">
        <v>3</v>
      </c>
      <c r="AM30" s="150">
        <v>43630</v>
      </c>
      <c r="AN30" s="150">
        <v>43630</v>
      </c>
      <c r="AO30" s="150" t="s">
        <v>193</v>
      </c>
      <c r="AP30" s="150" t="e">
        <v>#REF!</v>
      </c>
      <c r="AQ30" s="149" t="s">
        <v>113</v>
      </c>
      <c r="AR30" s="149" t="s">
        <v>185</v>
      </c>
      <c r="AS30" s="149" t="s">
        <v>222</v>
      </c>
      <c r="AT30" s="149" t="s">
        <v>113</v>
      </c>
      <c r="AU30" s="149" t="s">
        <v>113</v>
      </c>
      <c r="AV30" s="150" t="s">
        <v>113</v>
      </c>
      <c r="AW30" s="149" t="s">
        <v>113</v>
      </c>
      <c r="AX30" s="150" t="s">
        <v>113</v>
      </c>
      <c r="AY30" s="150" t="s">
        <v>113</v>
      </c>
      <c r="AZ30" s="150" t="s">
        <v>113</v>
      </c>
      <c r="BA30" s="150" t="s">
        <v>113</v>
      </c>
      <c r="BB30" s="149" t="s">
        <v>113</v>
      </c>
      <c r="BC30" s="150" t="s">
        <v>113</v>
      </c>
      <c r="BD30" s="150" t="s">
        <v>113</v>
      </c>
      <c r="BE30" s="150" t="s">
        <v>113</v>
      </c>
      <c r="BF30" s="149" t="s">
        <v>113</v>
      </c>
      <c r="BG30" s="150" t="s">
        <v>113</v>
      </c>
      <c r="BH30" s="149" t="s">
        <v>113</v>
      </c>
      <c r="BI30" s="149" t="s">
        <v>113</v>
      </c>
      <c r="BJ30" s="149" t="s">
        <v>113</v>
      </c>
      <c r="BK30" s="149" t="s">
        <v>113</v>
      </c>
      <c r="BL30" s="149" t="s">
        <v>113</v>
      </c>
      <c r="BM30" s="149" t="s">
        <v>113</v>
      </c>
      <c r="BN30" s="149" t="s">
        <v>113</v>
      </c>
    </row>
    <row r="31" spans="1:66">
      <c r="A31" s="8">
        <f>IF(OR(AI31&gt;Parámetros!$D$5,AJ31&lt;Parámetros!$B$5),0,(IF(Parámetros!$D$5&gt;AJ31,AJ31,Parámetros!$D$5)-IF(Parámetros!$B$5&gt;AI31,Parámetros!$B$5,AI31))+1)-(IF(OR(,AI31&gt;Parámetros!$D$5,AJ31&lt;Parámetros!$B$5),0,IF(AND(AI31&lt;=Parámetros!$B$5,AJ31&gt;=Parámetros!$D$5),COUNTIFS('Selección días no hábiles'!$C:$C,"X",'Selección días no hábiles'!$A:$A,"&gt;="&amp;Parámetros!$B$5,'Selección días no hábiles'!$A:$A,"&lt;="&amp;Parámetros!$D$5),IF(AND(AI31&lt;=Parámetros!$B$5,AJ31&lt;=Parámetros!$D$5),COUNTIFS('Selección días no hábiles'!$C:$C,"X",'Selección días no hábiles'!$A:$A,"&gt;="&amp;Parámetros!$B$5,'Selección días no hábiles'!$A:$A,"&lt;="&amp;AJ31),IF(AND(AI31&gt;=Parámetros!$B$5,AJ31&gt;=Parámetros!$D$5),COUNTIFS('Selección días no hábiles'!$C:$C,"X",'Selección días no hábiles'!$A:$A,"&gt;="&amp;AI31,'Selección días no hábiles'!$A:$A,"&lt;="&amp;Parámetros!$D$5),IF(AND(AI31&gt;=Parámetros!$B$5,AJ31&lt;=Parámetros!$D$5),COUNTIFS('Selección días no hábiles'!$C:$C,"X",'Selección días no hábiles'!$A:$A,"&gt;="&amp;AI31,'Selección días no hábiles'!$A:$A,"&lt;="&amp;AJ31),0))))))</f>
        <v>2</v>
      </c>
      <c r="B31" s="8">
        <f>IF(OR(AI31&gt;Parámetros!$D$8,AJ31&lt;Parámetros!$B$8),0,(IF(Parámetros!$D$8&gt;AJ31,AJ31,Parámetros!$D$8)-IF(Parámetros!$B$8&gt;AI31,Parámetros!$B$8,AI31))+1)-(IF(OR(,AI31&gt;Parámetros!$D$8,AJ31&lt;Parámetros!$B$8),0,IF(AND(AI31&lt;=Parámetros!$B$8,AJ31&gt;=Parámetros!$D$8),COUNTIFS('Selección días no hábiles'!$C:$C,"X",'Selección días no hábiles'!$A:$A,"&gt;="&amp;Parámetros!$B$8,'Selección días no hábiles'!$A:$A,"&lt;="&amp;Parámetros!$D$8),IF(AND(AI31&lt;=Parámetros!$B$8,AJ31&lt;=Parámetros!$D$8),COUNTIFS('Selección días no hábiles'!$C:$C,"X",'Selección días no hábiles'!$A:$A,"&gt;="&amp;Parámetros!$B$8,'Selección días no hábiles'!$A:$A,"&lt;="&amp;AJ31),IF(AND(AI31&gt;=Parámetros!$B$8,AJ31&gt;=Parámetros!$D$8),COUNTIFS('Selección días no hábiles'!$C:$C,"X",'Selección días no hábiles'!$A:$A,"&gt;="&amp;AI31,'Selección días no hábiles'!$A:$A,"&lt;="&amp;Parámetros!$D$8),IF(AND(AI31&gt;=Parámetros!$B$8,AJ31&lt;=Parámetros!$D$8),COUNTIFS('Selección días no hábiles'!$C:$C,"X",'Selección días no hábiles'!$A:$A,"&gt;="&amp;AI31,'Selección días no hábiles'!$A:$A,"&lt;="&amp;AJ31),0))))))</f>
        <v>0</v>
      </c>
      <c r="C31" s="148">
        <v>58</v>
      </c>
      <c r="D31" s="149" t="s">
        <v>2395</v>
      </c>
      <c r="E31" s="149" t="s">
        <v>113</v>
      </c>
      <c r="F31" s="149" t="s">
        <v>871</v>
      </c>
      <c r="G31" s="149" t="s">
        <v>2303</v>
      </c>
      <c r="H31" s="150" t="s">
        <v>113</v>
      </c>
      <c r="I31" s="149" t="str">
        <f t="shared" ca="1" si="0"/>
        <v/>
      </c>
      <c r="J31" s="143" t="s">
        <v>113</v>
      </c>
      <c r="K31" s="143" t="s">
        <v>113</v>
      </c>
      <c r="L31" s="143" t="s">
        <v>113</v>
      </c>
      <c r="M31" s="149" t="s">
        <v>2350</v>
      </c>
      <c r="N31" s="150">
        <v>43627</v>
      </c>
      <c r="O31" s="149" t="s">
        <v>183</v>
      </c>
      <c r="P31" s="150"/>
      <c r="Q31" s="149"/>
      <c r="R31" s="149" t="s">
        <v>223</v>
      </c>
      <c r="S31" s="150" t="s">
        <v>113</v>
      </c>
      <c r="T31" s="151" t="str">
        <f t="shared" ca="1" si="1"/>
        <v/>
      </c>
      <c r="U31" s="149" t="s">
        <v>113</v>
      </c>
      <c r="V31" s="150" t="s">
        <v>113</v>
      </c>
      <c r="W31" s="151" t="str">
        <f t="shared" ca="1" si="2"/>
        <v/>
      </c>
      <c r="X31" s="146" t="s">
        <v>113</v>
      </c>
      <c r="Y31" s="149" t="s">
        <v>113</v>
      </c>
      <c r="Z31" s="149" t="s">
        <v>113</v>
      </c>
      <c r="AA31" s="149" t="s">
        <v>113</v>
      </c>
      <c r="AB31" s="150" t="s">
        <v>113</v>
      </c>
      <c r="AC31" s="149" t="s">
        <v>114</v>
      </c>
      <c r="AD31" s="149" t="s">
        <v>186</v>
      </c>
      <c r="AE31" s="149" t="s">
        <v>113</v>
      </c>
      <c r="AF31" s="149" t="s">
        <v>184</v>
      </c>
      <c r="AG31" s="150">
        <v>43622</v>
      </c>
      <c r="AH31" s="150">
        <v>43626</v>
      </c>
      <c r="AI31" s="150">
        <v>43622</v>
      </c>
      <c r="AJ31" s="150">
        <v>43623</v>
      </c>
      <c r="AK31" s="149">
        <v>2</v>
      </c>
      <c r="AL31" s="149">
        <v>2</v>
      </c>
      <c r="AM31" s="150">
        <v>43624</v>
      </c>
      <c r="AN31" s="150" t="s">
        <v>113</v>
      </c>
      <c r="AO31" s="150" t="s">
        <v>113</v>
      </c>
      <c r="AP31" s="150" t="e">
        <v>#REF!</v>
      </c>
      <c r="AQ31" s="149" t="s">
        <v>113</v>
      </c>
      <c r="AR31" s="149" t="s">
        <v>185</v>
      </c>
      <c r="AS31" s="149" t="s">
        <v>2447</v>
      </c>
      <c r="AT31" s="149" t="s">
        <v>113</v>
      </c>
      <c r="AU31" s="149" t="s">
        <v>113</v>
      </c>
      <c r="AV31" s="150" t="s">
        <v>113</v>
      </c>
      <c r="AW31" s="149" t="s">
        <v>113</v>
      </c>
      <c r="AX31" s="150" t="s">
        <v>113</v>
      </c>
      <c r="AY31" s="150" t="s">
        <v>113</v>
      </c>
      <c r="AZ31" s="150" t="s">
        <v>113</v>
      </c>
      <c r="BA31" s="150" t="s">
        <v>113</v>
      </c>
      <c r="BB31" s="149" t="s">
        <v>113</v>
      </c>
      <c r="BC31" s="150" t="s">
        <v>113</v>
      </c>
      <c r="BD31" s="150" t="s">
        <v>113</v>
      </c>
      <c r="BE31" s="150" t="s">
        <v>113</v>
      </c>
      <c r="BF31" s="149" t="s">
        <v>113</v>
      </c>
      <c r="BG31" s="150" t="s">
        <v>113</v>
      </c>
      <c r="BH31" s="149" t="s">
        <v>113</v>
      </c>
      <c r="BI31" s="149" t="s">
        <v>113</v>
      </c>
      <c r="BJ31" s="149" t="s">
        <v>113</v>
      </c>
      <c r="BK31" s="149" t="s">
        <v>113</v>
      </c>
      <c r="BL31" s="149" t="s">
        <v>113</v>
      </c>
      <c r="BM31" s="149" t="s">
        <v>113</v>
      </c>
      <c r="BN31" s="149" t="s">
        <v>113</v>
      </c>
    </row>
    <row r="32" spans="1:66">
      <c r="A32" s="8">
        <f>IF(OR(AI32&gt;Parámetros!$D$5,AJ32&lt;Parámetros!$B$5),0,(IF(Parámetros!$D$5&gt;AJ32,AJ32,Parámetros!$D$5)-IF(Parámetros!$B$5&gt;AI32,Parámetros!$B$5,AI32))+1)-(IF(OR(,AI32&gt;Parámetros!$D$5,AJ32&lt;Parámetros!$B$5),0,IF(AND(AI32&lt;=Parámetros!$B$5,AJ32&gt;=Parámetros!$D$5),COUNTIFS('Selección días no hábiles'!$C:$C,"X",'Selección días no hábiles'!$A:$A,"&gt;="&amp;Parámetros!$B$5,'Selección días no hábiles'!$A:$A,"&lt;="&amp;Parámetros!$D$5),IF(AND(AI32&lt;=Parámetros!$B$5,AJ32&lt;=Parámetros!$D$5),COUNTIFS('Selección días no hábiles'!$C:$C,"X",'Selección días no hábiles'!$A:$A,"&gt;="&amp;Parámetros!$B$5,'Selección días no hábiles'!$A:$A,"&lt;="&amp;AJ32),IF(AND(AI32&gt;=Parámetros!$B$5,AJ32&gt;=Parámetros!$D$5),COUNTIFS('Selección días no hábiles'!$C:$C,"X",'Selección días no hábiles'!$A:$A,"&gt;="&amp;AI32,'Selección días no hábiles'!$A:$A,"&lt;="&amp;Parámetros!$D$5),IF(AND(AI32&gt;=Parámetros!$B$5,AJ32&lt;=Parámetros!$D$5),COUNTIFS('Selección días no hábiles'!$C:$C,"X",'Selección días no hábiles'!$A:$A,"&gt;="&amp;AI32,'Selección días no hábiles'!$A:$A,"&lt;="&amp;AJ32),0))))))</f>
        <v>2</v>
      </c>
      <c r="B32" s="8">
        <f>IF(OR(AI32&gt;Parámetros!$D$8,AJ32&lt;Parámetros!$B$8),0,(IF(Parámetros!$D$8&gt;AJ32,AJ32,Parámetros!$D$8)-IF(Parámetros!$B$8&gt;AI32,Parámetros!$B$8,AI32))+1)-(IF(OR(,AI32&gt;Parámetros!$D$8,AJ32&lt;Parámetros!$B$8),0,IF(AND(AI32&lt;=Parámetros!$B$8,AJ32&gt;=Parámetros!$D$8),COUNTIFS('Selección días no hábiles'!$C:$C,"X",'Selección días no hábiles'!$A:$A,"&gt;="&amp;Parámetros!$B$8,'Selección días no hábiles'!$A:$A,"&lt;="&amp;Parámetros!$D$8),IF(AND(AI32&lt;=Parámetros!$B$8,AJ32&lt;=Parámetros!$D$8),COUNTIFS('Selección días no hábiles'!$C:$C,"X",'Selección días no hábiles'!$A:$A,"&gt;="&amp;Parámetros!$B$8,'Selección días no hábiles'!$A:$A,"&lt;="&amp;AJ32),IF(AND(AI32&gt;=Parámetros!$B$8,AJ32&gt;=Parámetros!$D$8),COUNTIFS('Selección días no hábiles'!$C:$C,"X",'Selección días no hábiles'!$A:$A,"&gt;="&amp;AI32,'Selección días no hábiles'!$A:$A,"&lt;="&amp;Parámetros!$D$8),IF(AND(AI32&gt;=Parámetros!$B$8,AJ32&lt;=Parámetros!$D$8),COUNTIFS('Selección días no hábiles'!$C:$C,"X",'Selección días no hábiles'!$A:$A,"&gt;="&amp;AI32,'Selección días no hábiles'!$A:$A,"&lt;="&amp;AJ32),0))))))</f>
        <v>0</v>
      </c>
      <c r="C32" s="148">
        <v>57</v>
      </c>
      <c r="D32" s="149" t="s">
        <v>2387</v>
      </c>
      <c r="E32" s="149" t="s">
        <v>113</v>
      </c>
      <c r="F32" s="149" t="s">
        <v>1280</v>
      </c>
      <c r="G32" s="149" t="s">
        <v>2293</v>
      </c>
      <c r="H32" s="150" t="s">
        <v>113</v>
      </c>
      <c r="I32" s="149" t="str">
        <f t="shared" ca="1" si="0"/>
        <v/>
      </c>
      <c r="J32" s="143" t="s">
        <v>113</v>
      </c>
      <c r="K32" s="143" t="s">
        <v>113</v>
      </c>
      <c r="L32" s="143" t="s">
        <v>113</v>
      </c>
      <c r="M32" s="149" t="s">
        <v>2350</v>
      </c>
      <c r="N32" s="150">
        <v>43623</v>
      </c>
      <c r="O32" s="149" t="s">
        <v>183</v>
      </c>
      <c r="P32" s="150"/>
      <c r="Q32" s="149"/>
      <c r="R32" s="149" t="s">
        <v>223</v>
      </c>
      <c r="S32" s="150" t="s">
        <v>113</v>
      </c>
      <c r="T32" s="151" t="str">
        <f t="shared" ca="1" si="1"/>
        <v/>
      </c>
      <c r="U32" s="149" t="s">
        <v>113</v>
      </c>
      <c r="V32" s="150" t="s">
        <v>113</v>
      </c>
      <c r="W32" s="151" t="str">
        <f t="shared" ca="1" si="2"/>
        <v/>
      </c>
      <c r="X32" s="146" t="s">
        <v>113</v>
      </c>
      <c r="Y32" s="149" t="s">
        <v>113</v>
      </c>
      <c r="Z32" s="149" t="s">
        <v>113</v>
      </c>
      <c r="AA32" s="149" t="s">
        <v>113</v>
      </c>
      <c r="AB32" s="150" t="s">
        <v>113</v>
      </c>
      <c r="AC32" s="149" t="s">
        <v>114</v>
      </c>
      <c r="AD32" s="149" t="s">
        <v>186</v>
      </c>
      <c r="AE32" s="149" t="s">
        <v>113</v>
      </c>
      <c r="AF32" s="149" t="s">
        <v>184</v>
      </c>
      <c r="AG32" s="150">
        <v>43620</v>
      </c>
      <c r="AH32" s="150">
        <v>43623</v>
      </c>
      <c r="AI32" s="150">
        <v>43620</v>
      </c>
      <c r="AJ32" s="150">
        <v>43621</v>
      </c>
      <c r="AK32" s="149">
        <v>2</v>
      </c>
      <c r="AL32" s="149">
        <v>2</v>
      </c>
      <c r="AM32" s="150">
        <v>43622</v>
      </c>
      <c r="AN32" s="150" t="s">
        <v>113</v>
      </c>
      <c r="AO32" s="150" t="s">
        <v>193</v>
      </c>
      <c r="AP32" s="150" t="e">
        <v>#REF!</v>
      </c>
      <c r="AQ32" s="149" t="s">
        <v>113</v>
      </c>
      <c r="AR32" s="149" t="s">
        <v>190</v>
      </c>
      <c r="AS32" s="149" t="s">
        <v>202</v>
      </c>
      <c r="AT32" s="149" t="s">
        <v>113</v>
      </c>
      <c r="AU32" s="149" t="s">
        <v>113</v>
      </c>
      <c r="AV32" s="150" t="s">
        <v>113</v>
      </c>
      <c r="AW32" s="149" t="s">
        <v>113</v>
      </c>
      <c r="AX32" s="150" t="s">
        <v>113</v>
      </c>
      <c r="AY32" s="150" t="s">
        <v>113</v>
      </c>
      <c r="AZ32" s="150" t="s">
        <v>113</v>
      </c>
      <c r="BA32" s="150" t="s">
        <v>113</v>
      </c>
      <c r="BB32" s="149" t="s">
        <v>113</v>
      </c>
      <c r="BC32" s="150" t="s">
        <v>113</v>
      </c>
      <c r="BD32" s="150" t="s">
        <v>113</v>
      </c>
      <c r="BE32" s="150" t="s">
        <v>113</v>
      </c>
      <c r="BF32" s="149" t="s">
        <v>113</v>
      </c>
      <c r="BG32" s="150" t="s">
        <v>113</v>
      </c>
      <c r="BH32" s="149" t="s">
        <v>113</v>
      </c>
      <c r="BI32" s="149" t="s">
        <v>2449</v>
      </c>
      <c r="BJ32" s="149" t="s">
        <v>113</v>
      </c>
      <c r="BK32" s="149" t="s">
        <v>113</v>
      </c>
      <c r="BL32" s="149" t="s">
        <v>113</v>
      </c>
      <c r="BM32" s="149" t="s">
        <v>113</v>
      </c>
      <c r="BN32" s="149" t="s">
        <v>113</v>
      </c>
    </row>
    <row r="33" spans="1:66">
      <c r="A33" s="8">
        <f>IF(OR(AI33&gt;Parámetros!$D$5,AJ33&lt;Parámetros!$B$5),0,(IF(Parámetros!$D$5&gt;AJ33,AJ33,Parámetros!$D$5)-IF(Parámetros!$B$5&gt;AI33,Parámetros!$B$5,AI33))+1)-(IF(OR(,AI33&gt;Parámetros!$D$5,AJ33&lt;Parámetros!$B$5),0,IF(AND(AI33&lt;=Parámetros!$B$5,AJ33&gt;=Parámetros!$D$5),COUNTIFS('Selección días no hábiles'!$C:$C,"X",'Selección días no hábiles'!$A:$A,"&gt;="&amp;Parámetros!$B$5,'Selección días no hábiles'!$A:$A,"&lt;="&amp;Parámetros!$D$5),IF(AND(AI33&lt;=Parámetros!$B$5,AJ33&lt;=Parámetros!$D$5),COUNTIFS('Selección días no hábiles'!$C:$C,"X",'Selección días no hábiles'!$A:$A,"&gt;="&amp;Parámetros!$B$5,'Selección días no hábiles'!$A:$A,"&lt;="&amp;AJ33),IF(AND(AI33&gt;=Parámetros!$B$5,AJ33&gt;=Parámetros!$D$5),COUNTIFS('Selección días no hábiles'!$C:$C,"X",'Selección días no hábiles'!$A:$A,"&gt;="&amp;AI33,'Selección días no hábiles'!$A:$A,"&lt;="&amp;Parámetros!$D$5),IF(AND(AI33&gt;=Parámetros!$B$5,AJ33&lt;=Parámetros!$D$5),COUNTIFS('Selección días no hábiles'!$C:$C,"X",'Selección días no hábiles'!$A:$A,"&gt;="&amp;AI33,'Selección días no hábiles'!$A:$A,"&lt;="&amp;AJ33),0))))))</f>
        <v>1</v>
      </c>
      <c r="B33" s="8">
        <f>IF(OR(AI33&gt;Parámetros!$D$8,AJ33&lt;Parámetros!$B$8),0,(IF(Parámetros!$D$8&gt;AJ33,AJ33,Parámetros!$D$8)-IF(Parámetros!$B$8&gt;AI33,Parámetros!$B$8,AI33))+1)-(IF(OR(,AI33&gt;Parámetros!$D$8,AJ33&lt;Parámetros!$B$8),0,IF(AND(AI33&lt;=Parámetros!$B$8,AJ33&gt;=Parámetros!$D$8),COUNTIFS('Selección días no hábiles'!$C:$C,"X",'Selección días no hábiles'!$A:$A,"&gt;="&amp;Parámetros!$B$8,'Selección días no hábiles'!$A:$A,"&lt;="&amp;Parámetros!$D$8),IF(AND(AI33&lt;=Parámetros!$B$8,AJ33&lt;=Parámetros!$D$8),COUNTIFS('Selección días no hábiles'!$C:$C,"X",'Selección días no hábiles'!$A:$A,"&gt;="&amp;Parámetros!$B$8,'Selección días no hábiles'!$A:$A,"&lt;="&amp;AJ33),IF(AND(AI33&gt;=Parámetros!$B$8,AJ33&gt;=Parámetros!$D$8),COUNTIFS('Selección días no hábiles'!$C:$C,"X",'Selección días no hábiles'!$A:$A,"&gt;="&amp;AI33,'Selección días no hábiles'!$A:$A,"&lt;="&amp;Parámetros!$D$8),IF(AND(AI33&gt;=Parámetros!$B$8,AJ33&lt;=Parámetros!$D$8),COUNTIFS('Selección días no hábiles'!$C:$C,"X",'Selección días no hábiles'!$A:$A,"&gt;="&amp;AI33,'Selección días no hábiles'!$A:$A,"&lt;="&amp;AJ33),0))))))</f>
        <v>0</v>
      </c>
      <c r="C33" s="148">
        <v>56</v>
      </c>
      <c r="D33" s="149" t="s">
        <v>2428</v>
      </c>
      <c r="E33" s="149" t="s">
        <v>113</v>
      </c>
      <c r="F33" s="149" t="s">
        <v>1276</v>
      </c>
      <c r="G33" s="149" t="s">
        <v>2290</v>
      </c>
      <c r="H33" s="150" t="s">
        <v>113</v>
      </c>
      <c r="I33" s="149" t="str">
        <f t="shared" ca="1" si="0"/>
        <v/>
      </c>
      <c r="J33" s="143" t="s">
        <v>113</v>
      </c>
      <c r="K33" s="143" t="s">
        <v>113</v>
      </c>
      <c r="L33" s="143" t="s">
        <v>113</v>
      </c>
      <c r="M33" s="149" t="s">
        <v>2350</v>
      </c>
      <c r="N33" s="150">
        <v>43623</v>
      </c>
      <c r="O33" s="149" t="s">
        <v>183</v>
      </c>
      <c r="P33" s="150"/>
      <c r="Q33" s="149"/>
      <c r="R33" s="149" t="s">
        <v>223</v>
      </c>
      <c r="S33" s="150" t="s">
        <v>113</v>
      </c>
      <c r="T33" s="151" t="str">
        <f t="shared" ca="1" si="1"/>
        <v/>
      </c>
      <c r="U33" s="149" t="s">
        <v>2429</v>
      </c>
      <c r="V33" s="150" t="s">
        <v>113</v>
      </c>
      <c r="W33" s="151" t="str">
        <f t="shared" ca="1" si="2"/>
        <v/>
      </c>
      <c r="X33" s="146" t="s">
        <v>113</v>
      </c>
      <c r="Y33" s="149" t="s">
        <v>113</v>
      </c>
      <c r="Z33" s="149" t="s">
        <v>113</v>
      </c>
      <c r="AA33" s="149" t="s">
        <v>113</v>
      </c>
      <c r="AB33" s="150" t="s">
        <v>113</v>
      </c>
      <c r="AC33" s="149" t="s">
        <v>114</v>
      </c>
      <c r="AD33" s="149" t="s">
        <v>186</v>
      </c>
      <c r="AE33" s="149" t="s">
        <v>113</v>
      </c>
      <c r="AF33" s="149" t="s">
        <v>184</v>
      </c>
      <c r="AG33" s="150">
        <v>43620</v>
      </c>
      <c r="AH33" s="150">
        <v>43623</v>
      </c>
      <c r="AI33" s="150">
        <v>43620</v>
      </c>
      <c r="AJ33" s="150">
        <v>43620</v>
      </c>
      <c r="AK33" s="149">
        <v>1</v>
      </c>
      <c r="AL33" s="149">
        <v>1</v>
      </c>
      <c r="AM33" s="150">
        <v>43621</v>
      </c>
      <c r="AN33" s="150">
        <v>43622</v>
      </c>
      <c r="AO33" s="150" t="s">
        <v>193</v>
      </c>
      <c r="AP33" s="150" t="e">
        <v>#REF!</v>
      </c>
      <c r="AQ33" s="149" t="s">
        <v>113</v>
      </c>
      <c r="AR33" s="149" t="s">
        <v>187</v>
      </c>
      <c r="AS33" s="149" t="s">
        <v>187</v>
      </c>
      <c r="AT33" s="149" t="s">
        <v>113</v>
      </c>
      <c r="AU33" s="149" t="s">
        <v>113</v>
      </c>
      <c r="AV33" s="150" t="s">
        <v>113</v>
      </c>
      <c r="AW33" s="149" t="s">
        <v>113</v>
      </c>
      <c r="AX33" s="150" t="s">
        <v>113</v>
      </c>
      <c r="AY33" s="150" t="s">
        <v>113</v>
      </c>
      <c r="AZ33" s="150" t="s">
        <v>113</v>
      </c>
      <c r="BA33" s="150" t="s">
        <v>113</v>
      </c>
      <c r="BB33" s="149" t="s">
        <v>113</v>
      </c>
      <c r="BC33" s="150" t="s">
        <v>113</v>
      </c>
      <c r="BD33" s="150" t="s">
        <v>113</v>
      </c>
      <c r="BE33" s="150" t="s">
        <v>113</v>
      </c>
      <c r="BF33" s="149" t="s">
        <v>113</v>
      </c>
      <c r="BG33" s="150" t="s">
        <v>113</v>
      </c>
      <c r="BH33" s="149" t="s">
        <v>113</v>
      </c>
      <c r="BI33" s="149" t="s">
        <v>2450</v>
      </c>
      <c r="BJ33" s="149" t="s">
        <v>113</v>
      </c>
      <c r="BK33" s="149" t="s">
        <v>113</v>
      </c>
      <c r="BL33" s="149" t="s">
        <v>113</v>
      </c>
      <c r="BM33" s="149" t="s">
        <v>113</v>
      </c>
      <c r="BN33" s="149" t="s">
        <v>113</v>
      </c>
    </row>
    <row r="34" spans="1:66">
      <c r="A34" s="8">
        <f>IF(OR(AI34&gt;Parámetros!$D$5,AJ34&lt;Parámetros!$B$5),0,(IF(Parámetros!$D$5&gt;AJ34,AJ34,Parámetros!$D$5)-IF(Parámetros!$B$5&gt;AI34,Parámetros!$B$5,AI34))+1)-(IF(OR(,AI34&gt;Parámetros!$D$5,AJ34&lt;Parámetros!$B$5),0,IF(AND(AI34&lt;=Parámetros!$B$5,AJ34&gt;=Parámetros!$D$5),COUNTIFS('Selección días no hábiles'!$C:$C,"X",'Selección días no hábiles'!$A:$A,"&gt;="&amp;Parámetros!$B$5,'Selección días no hábiles'!$A:$A,"&lt;="&amp;Parámetros!$D$5),IF(AND(AI34&lt;=Parámetros!$B$5,AJ34&lt;=Parámetros!$D$5),COUNTIFS('Selección días no hábiles'!$C:$C,"X",'Selección días no hábiles'!$A:$A,"&gt;="&amp;Parámetros!$B$5,'Selección días no hábiles'!$A:$A,"&lt;="&amp;AJ34),IF(AND(AI34&gt;=Parámetros!$B$5,AJ34&gt;=Parámetros!$D$5),COUNTIFS('Selección días no hábiles'!$C:$C,"X",'Selección días no hábiles'!$A:$A,"&gt;="&amp;AI34,'Selección días no hábiles'!$A:$A,"&lt;="&amp;Parámetros!$D$5),IF(AND(AI34&gt;=Parámetros!$B$5,AJ34&lt;=Parámetros!$D$5),COUNTIFS('Selección días no hábiles'!$C:$C,"X",'Selección días no hábiles'!$A:$A,"&gt;="&amp;AI34,'Selección días no hábiles'!$A:$A,"&lt;="&amp;AJ34),0))))))</f>
        <v>2</v>
      </c>
      <c r="B34" s="8">
        <f>IF(OR(AI34&gt;Parámetros!$D$8,AJ34&lt;Parámetros!$B$8),0,(IF(Parámetros!$D$8&gt;AJ34,AJ34,Parámetros!$D$8)-IF(Parámetros!$B$8&gt;AI34,Parámetros!$B$8,AI34))+1)-(IF(OR(,AI34&gt;Parámetros!$D$8,AJ34&lt;Parámetros!$B$8),0,IF(AND(AI34&lt;=Parámetros!$B$8,AJ34&gt;=Parámetros!$D$8),COUNTIFS('Selección días no hábiles'!$C:$C,"X",'Selección días no hábiles'!$A:$A,"&gt;="&amp;Parámetros!$B$8,'Selección días no hábiles'!$A:$A,"&lt;="&amp;Parámetros!$D$8),IF(AND(AI34&lt;=Parámetros!$B$8,AJ34&lt;=Parámetros!$D$8),COUNTIFS('Selección días no hábiles'!$C:$C,"X",'Selección días no hábiles'!$A:$A,"&gt;="&amp;Parámetros!$B$8,'Selección días no hábiles'!$A:$A,"&lt;="&amp;AJ34),IF(AND(AI34&gt;=Parámetros!$B$8,AJ34&gt;=Parámetros!$D$8),COUNTIFS('Selección días no hábiles'!$C:$C,"X",'Selección días no hábiles'!$A:$A,"&gt;="&amp;AI34,'Selección días no hábiles'!$A:$A,"&lt;="&amp;Parámetros!$D$8),IF(AND(AI34&gt;=Parámetros!$B$8,AJ34&lt;=Parámetros!$D$8),COUNTIFS('Selección días no hábiles'!$C:$C,"X",'Selección días no hábiles'!$A:$A,"&gt;="&amp;AI34,'Selección días no hábiles'!$A:$A,"&lt;="&amp;AJ34),0))))))</f>
        <v>0</v>
      </c>
      <c r="C34" s="148">
        <v>55</v>
      </c>
      <c r="D34" s="149" t="s">
        <v>2369</v>
      </c>
      <c r="E34" s="149" t="s">
        <v>113</v>
      </c>
      <c r="F34" s="149" t="s">
        <v>1305</v>
      </c>
      <c r="G34" s="149" t="s">
        <v>2114</v>
      </c>
      <c r="H34" s="150" t="s">
        <v>113</v>
      </c>
      <c r="I34" s="149" t="str">
        <f t="shared" ca="1" si="0"/>
        <v/>
      </c>
      <c r="J34" s="143" t="s">
        <v>113</v>
      </c>
      <c r="K34" s="143" t="s">
        <v>113</v>
      </c>
      <c r="L34" s="143" t="s">
        <v>113</v>
      </c>
      <c r="M34" s="149" t="s">
        <v>2350</v>
      </c>
      <c r="N34" s="150">
        <v>43623</v>
      </c>
      <c r="O34" s="149" t="s">
        <v>183</v>
      </c>
      <c r="P34" s="150"/>
      <c r="Q34" s="149"/>
      <c r="R34" s="149" t="s">
        <v>223</v>
      </c>
      <c r="S34" s="150" t="s">
        <v>113</v>
      </c>
      <c r="T34" s="151" t="str">
        <f t="shared" ca="1" si="1"/>
        <v/>
      </c>
      <c r="U34" s="149" t="s">
        <v>113</v>
      </c>
      <c r="V34" s="150" t="s">
        <v>113</v>
      </c>
      <c r="W34" s="151" t="str">
        <f t="shared" ca="1" si="2"/>
        <v/>
      </c>
      <c r="X34" s="146" t="s">
        <v>113</v>
      </c>
      <c r="Y34" s="149" t="s">
        <v>113</v>
      </c>
      <c r="Z34" s="149" t="s">
        <v>113</v>
      </c>
      <c r="AA34" s="149" t="s">
        <v>113</v>
      </c>
      <c r="AB34" s="150" t="s">
        <v>113</v>
      </c>
      <c r="AC34" s="149" t="s">
        <v>114</v>
      </c>
      <c r="AD34" s="149" t="s">
        <v>186</v>
      </c>
      <c r="AE34" s="149" t="s">
        <v>113</v>
      </c>
      <c r="AF34" s="149" t="s">
        <v>184</v>
      </c>
      <c r="AG34" s="150">
        <v>43621</v>
      </c>
      <c r="AH34" s="150">
        <v>43623</v>
      </c>
      <c r="AI34" s="150">
        <v>43621</v>
      </c>
      <c r="AJ34" s="150">
        <v>43622</v>
      </c>
      <c r="AK34" s="149">
        <v>2</v>
      </c>
      <c r="AL34" s="149">
        <v>2</v>
      </c>
      <c r="AM34" s="150">
        <v>43623</v>
      </c>
      <c r="AN34" s="150">
        <v>43623</v>
      </c>
      <c r="AO34" s="150" t="s">
        <v>193</v>
      </c>
      <c r="AP34" s="150" t="e">
        <v>#REF!</v>
      </c>
      <c r="AQ34" s="149" t="s">
        <v>113</v>
      </c>
      <c r="AR34" s="149" t="s">
        <v>140</v>
      </c>
      <c r="AS34" s="149" t="s">
        <v>2451</v>
      </c>
      <c r="AT34" s="149" t="s">
        <v>113</v>
      </c>
      <c r="AU34" s="149" t="s">
        <v>113</v>
      </c>
      <c r="AV34" s="150" t="s">
        <v>113</v>
      </c>
      <c r="AW34" s="149" t="s">
        <v>113</v>
      </c>
      <c r="AX34" s="150" t="s">
        <v>113</v>
      </c>
      <c r="AY34" s="150" t="s">
        <v>113</v>
      </c>
      <c r="AZ34" s="150" t="s">
        <v>113</v>
      </c>
      <c r="BA34" s="150" t="s">
        <v>113</v>
      </c>
      <c r="BB34" s="149" t="s">
        <v>113</v>
      </c>
      <c r="BC34" s="150" t="s">
        <v>113</v>
      </c>
      <c r="BD34" s="150" t="s">
        <v>113</v>
      </c>
      <c r="BE34" s="150" t="s">
        <v>113</v>
      </c>
      <c r="BF34" s="149" t="s">
        <v>113</v>
      </c>
      <c r="BG34" s="150" t="s">
        <v>113</v>
      </c>
      <c r="BH34" s="149" t="s">
        <v>113</v>
      </c>
      <c r="BI34" s="149" t="s">
        <v>113</v>
      </c>
      <c r="BJ34" s="149" t="s">
        <v>113</v>
      </c>
      <c r="BK34" s="149" t="s">
        <v>113</v>
      </c>
      <c r="BL34" s="149" t="s">
        <v>113</v>
      </c>
      <c r="BM34" s="149" t="s">
        <v>113</v>
      </c>
      <c r="BN34" s="149" t="s">
        <v>113</v>
      </c>
    </row>
    <row r="35" spans="1:66">
      <c r="A35" s="8">
        <f>IF(OR(AI35&gt;Parámetros!$D$5,AJ35&lt;Parámetros!$B$5),0,(IF(Parámetros!$D$5&gt;AJ35,AJ35,Parámetros!$D$5)-IF(Parámetros!$B$5&gt;AI35,Parámetros!$B$5,AI35))+1)-(IF(OR(,AI35&gt;Parámetros!$D$5,AJ35&lt;Parámetros!$B$5),0,IF(AND(AI35&lt;=Parámetros!$B$5,AJ35&gt;=Parámetros!$D$5),COUNTIFS('Selección días no hábiles'!$C:$C,"X",'Selección días no hábiles'!$A:$A,"&gt;="&amp;Parámetros!$B$5,'Selección días no hábiles'!$A:$A,"&lt;="&amp;Parámetros!$D$5),IF(AND(AI35&lt;=Parámetros!$B$5,AJ35&lt;=Parámetros!$D$5),COUNTIFS('Selección días no hábiles'!$C:$C,"X",'Selección días no hábiles'!$A:$A,"&gt;="&amp;Parámetros!$B$5,'Selección días no hábiles'!$A:$A,"&lt;="&amp;AJ35),IF(AND(AI35&gt;=Parámetros!$B$5,AJ35&gt;=Parámetros!$D$5),COUNTIFS('Selección días no hábiles'!$C:$C,"X",'Selección días no hábiles'!$A:$A,"&gt;="&amp;AI35,'Selección días no hábiles'!$A:$A,"&lt;="&amp;Parámetros!$D$5),IF(AND(AI35&gt;=Parámetros!$B$5,AJ35&lt;=Parámetros!$D$5),COUNTIFS('Selección días no hábiles'!$C:$C,"X",'Selección días no hábiles'!$A:$A,"&gt;="&amp;AI35,'Selección días no hábiles'!$A:$A,"&lt;="&amp;AJ35),0))))))</f>
        <v>1</v>
      </c>
      <c r="B35" s="8">
        <f>IF(OR(AI35&gt;Parámetros!$D$8,AJ35&lt;Parámetros!$B$8),0,(IF(Parámetros!$D$8&gt;AJ35,AJ35,Parámetros!$D$8)-IF(Parámetros!$B$8&gt;AI35,Parámetros!$B$8,AI35))+1)-(IF(OR(,AI35&gt;Parámetros!$D$8,AJ35&lt;Parámetros!$B$8),0,IF(AND(AI35&lt;=Parámetros!$B$8,AJ35&gt;=Parámetros!$D$8),COUNTIFS('Selección días no hábiles'!$C:$C,"X",'Selección días no hábiles'!$A:$A,"&gt;="&amp;Parámetros!$B$8,'Selección días no hábiles'!$A:$A,"&lt;="&amp;Parámetros!$D$8),IF(AND(AI35&lt;=Parámetros!$B$8,AJ35&lt;=Parámetros!$D$8),COUNTIFS('Selección días no hábiles'!$C:$C,"X",'Selección días no hábiles'!$A:$A,"&gt;="&amp;Parámetros!$B$8,'Selección días no hábiles'!$A:$A,"&lt;="&amp;AJ35),IF(AND(AI35&gt;=Parámetros!$B$8,AJ35&gt;=Parámetros!$D$8),COUNTIFS('Selección días no hábiles'!$C:$C,"X",'Selección días no hábiles'!$A:$A,"&gt;="&amp;AI35,'Selección días no hábiles'!$A:$A,"&lt;="&amp;Parámetros!$D$8),IF(AND(AI35&gt;=Parámetros!$B$8,AJ35&lt;=Parámetros!$D$8),COUNTIFS('Selección días no hábiles'!$C:$C,"X",'Selección días no hábiles'!$A:$A,"&gt;="&amp;AI35,'Selección días no hábiles'!$A:$A,"&lt;="&amp;AJ35),0))))))</f>
        <v>0</v>
      </c>
      <c r="C35" s="148">
        <v>54</v>
      </c>
      <c r="D35" s="149" t="s">
        <v>2407</v>
      </c>
      <c r="E35" s="149" t="s">
        <v>113</v>
      </c>
      <c r="F35" s="149" t="s">
        <v>1313</v>
      </c>
      <c r="G35" s="149" t="s">
        <v>2336</v>
      </c>
      <c r="H35" s="150" t="s">
        <v>113</v>
      </c>
      <c r="I35" s="149" t="str">
        <f t="shared" ca="1" si="0"/>
        <v/>
      </c>
      <c r="J35" s="143" t="s">
        <v>113</v>
      </c>
      <c r="K35" s="143" t="s">
        <v>113</v>
      </c>
      <c r="L35" s="143" t="s">
        <v>113</v>
      </c>
      <c r="M35" s="149" t="s">
        <v>2350</v>
      </c>
      <c r="N35" s="150">
        <v>43620</v>
      </c>
      <c r="O35" s="149" t="s">
        <v>183</v>
      </c>
      <c r="P35" s="150"/>
      <c r="Q35" s="149"/>
      <c r="R35" s="149" t="s">
        <v>223</v>
      </c>
      <c r="S35" s="150" t="s">
        <v>113</v>
      </c>
      <c r="T35" s="151" t="str">
        <f t="shared" ca="1" si="1"/>
        <v/>
      </c>
      <c r="U35" s="149" t="s">
        <v>113</v>
      </c>
      <c r="V35" s="150" t="s">
        <v>113</v>
      </c>
      <c r="W35" s="151" t="str">
        <f t="shared" ca="1" si="2"/>
        <v/>
      </c>
      <c r="X35" s="146" t="s">
        <v>113</v>
      </c>
      <c r="Y35" s="149" t="s">
        <v>113</v>
      </c>
      <c r="Z35" s="149" t="s">
        <v>113</v>
      </c>
      <c r="AA35" s="149" t="s">
        <v>113</v>
      </c>
      <c r="AB35" s="150" t="s">
        <v>113</v>
      </c>
      <c r="AC35" s="149" t="s">
        <v>114</v>
      </c>
      <c r="AD35" s="149" t="s">
        <v>186</v>
      </c>
      <c r="AE35" s="149" t="s">
        <v>113</v>
      </c>
      <c r="AF35" s="149" t="s">
        <v>184</v>
      </c>
      <c r="AG35" s="150">
        <v>43616</v>
      </c>
      <c r="AH35" s="150">
        <v>43619</v>
      </c>
      <c r="AI35" s="150">
        <v>43616</v>
      </c>
      <c r="AJ35" s="150">
        <v>43616</v>
      </c>
      <c r="AK35" s="149">
        <v>1</v>
      </c>
      <c r="AL35" s="149">
        <v>1</v>
      </c>
      <c r="AM35" s="150">
        <v>43617</v>
      </c>
      <c r="AN35" s="150">
        <v>43617</v>
      </c>
      <c r="AO35" s="150" t="s">
        <v>193</v>
      </c>
      <c r="AP35" s="150" t="e">
        <v>#REF!</v>
      </c>
      <c r="AQ35" s="149" t="s">
        <v>113</v>
      </c>
      <c r="AR35" s="149" t="s">
        <v>187</v>
      </c>
      <c r="AS35" s="149" t="s">
        <v>187</v>
      </c>
      <c r="AT35" s="149" t="s">
        <v>113</v>
      </c>
      <c r="AU35" s="149" t="s">
        <v>113</v>
      </c>
      <c r="AV35" s="150" t="s">
        <v>113</v>
      </c>
      <c r="AW35" s="149" t="s">
        <v>113</v>
      </c>
      <c r="AX35" s="150" t="s">
        <v>113</v>
      </c>
      <c r="AY35" s="150" t="s">
        <v>113</v>
      </c>
      <c r="AZ35" s="150" t="s">
        <v>113</v>
      </c>
      <c r="BA35" s="150" t="s">
        <v>113</v>
      </c>
      <c r="BB35" s="149" t="s">
        <v>113</v>
      </c>
      <c r="BC35" s="150" t="s">
        <v>113</v>
      </c>
      <c r="BD35" s="150" t="s">
        <v>113</v>
      </c>
      <c r="BE35" s="150" t="s">
        <v>113</v>
      </c>
      <c r="BF35" s="149" t="s">
        <v>113</v>
      </c>
      <c r="BG35" s="150" t="s">
        <v>113</v>
      </c>
      <c r="BH35" s="149" t="s">
        <v>113</v>
      </c>
      <c r="BI35" s="149" t="s">
        <v>113</v>
      </c>
      <c r="BJ35" s="149" t="s">
        <v>113</v>
      </c>
      <c r="BK35" s="149" t="s">
        <v>113</v>
      </c>
      <c r="BL35" s="149" t="s">
        <v>113</v>
      </c>
      <c r="BM35" s="149" t="s">
        <v>113</v>
      </c>
      <c r="BN35" s="149" t="s">
        <v>113</v>
      </c>
    </row>
    <row r="36" spans="1:66">
      <c r="A36" s="8">
        <f>IF(OR(AI36&gt;Parámetros!$D$5,AJ36&lt;Parámetros!$B$5),0,(IF(Parámetros!$D$5&gt;AJ36,AJ36,Parámetros!$D$5)-IF(Parámetros!$B$5&gt;AI36,Parámetros!$B$5,AI36))+1)-(IF(OR(,AI36&gt;Parámetros!$D$5,AJ36&lt;Parámetros!$B$5),0,IF(AND(AI36&lt;=Parámetros!$B$5,AJ36&gt;=Parámetros!$D$5),COUNTIFS('Selección días no hábiles'!$C:$C,"X",'Selección días no hábiles'!$A:$A,"&gt;="&amp;Parámetros!$B$5,'Selección días no hábiles'!$A:$A,"&lt;="&amp;Parámetros!$D$5),IF(AND(AI36&lt;=Parámetros!$B$5,AJ36&lt;=Parámetros!$D$5),COUNTIFS('Selección días no hábiles'!$C:$C,"X",'Selección días no hábiles'!$A:$A,"&gt;="&amp;Parámetros!$B$5,'Selección días no hábiles'!$A:$A,"&lt;="&amp;AJ36),IF(AND(AI36&gt;=Parámetros!$B$5,AJ36&gt;=Parámetros!$D$5),COUNTIFS('Selección días no hábiles'!$C:$C,"X",'Selección días no hábiles'!$A:$A,"&gt;="&amp;AI36,'Selección días no hábiles'!$A:$A,"&lt;="&amp;Parámetros!$D$5),IF(AND(AI36&gt;=Parámetros!$B$5,AJ36&lt;=Parámetros!$D$5),COUNTIFS('Selección días no hábiles'!$C:$C,"X",'Selección días no hábiles'!$A:$A,"&gt;="&amp;AI36,'Selección días no hábiles'!$A:$A,"&lt;="&amp;AJ36),0))))))</f>
        <v>1</v>
      </c>
      <c r="B36" s="8">
        <f>IF(OR(AI36&gt;Parámetros!$D$8,AJ36&lt;Parámetros!$B$8),0,(IF(Parámetros!$D$8&gt;AJ36,AJ36,Parámetros!$D$8)-IF(Parámetros!$B$8&gt;AI36,Parámetros!$B$8,AI36))+1)-(IF(OR(,AI36&gt;Parámetros!$D$8,AJ36&lt;Parámetros!$B$8),0,IF(AND(AI36&lt;=Parámetros!$B$8,AJ36&gt;=Parámetros!$D$8),COUNTIFS('Selección días no hábiles'!$C:$C,"X",'Selección días no hábiles'!$A:$A,"&gt;="&amp;Parámetros!$B$8,'Selección días no hábiles'!$A:$A,"&lt;="&amp;Parámetros!$D$8),IF(AND(AI36&lt;=Parámetros!$B$8,AJ36&lt;=Parámetros!$D$8),COUNTIFS('Selección días no hábiles'!$C:$C,"X",'Selección días no hábiles'!$A:$A,"&gt;="&amp;Parámetros!$B$8,'Selección días no hábiles'!$A:$A,"&lt;="&amp;AJ36),IF(AND(AI36&gt;=Parámetros!$B$8,AJ36&gt;=Parámetros!$D$8),COUNTIFS('Selección días no hábiles'!$C:$C,"X",'Selección días no hábiles'!$A:$A,"&gt;="&amp;AI36,'Selección días no hábiles'!$A:$A,"&lt;="&amp;Parámetros!$D$8),IF(AND(AI36&gt;=Parámetros!$B$8,AJ36&lt;=Parámetros!$D$8),COUNTIFS('Selección días no hábiles'!$C:$C,"X",'Selección días no hábiles'!$A:$A,"&gt;="&amp;AI36,'Selección días no hábiles'!$A:$A,"&lt;="&amp;AJ36),0))))))</f>
        <v>0</v>
      </c>
      <c r="C36" s="148">
        <v>53</v>
      </c>
      <c r="D36" s="149" t="s">
        <v>2372</v>
      </c>
      <c r="E36" s="149" t="s">
        <v>113</v>
      </c>
      <c r="F36" s="149" t="s">
        <v>44</v>
      </c>
      <c r="G36" s="149" t="s">
        <v>2345</v>
      </c>
      <c r="H36" s="150" t="s">
        <v>113</v>
      </c>
      <c r="I36" s="149" t="str">
        <f t="shared" ca="1" si="0"/>
        <v/>
      </c>
      <c r="J36" s="143" t="s">
        <v>113</v>
      </c>
      <c r="K36" s="143" t="s">
        <v>113</v>
      </c>
      <c r="L36" s="143" t="s">
        <v>113</v>
      </c>
      <c r="M36" s="149" t="s">
        <v>2350</v>
      </c>
      <c r="N36" s="150">
        <v>43620</v>
      </c>
      <c r="O36" s="149" t="s">
        <v>183</v>
      </c>
      <c r="P36" s="150"/>
      <c r="Q36" s="149"/>
      <c r="R36" s="149" t="s">
        <v>223</v>
      </c>
      <c r="S36" s="150" t="s">
        <v>113</v>
      </c>
      <c r="T36" s="151" t="str">
        <f t="shared" ca="1" si="1"/>
        <v/>
      </c>
      <c r="U36" s="149" t="s">
        <v>113</v>
      </c>
      <c r="V36" s="150" t="s">
        <v>113</v>
      </c>
      <c r="W36" s="151" t="str">
        <f t="shared" ca="1" si="2"/>
        <v/>
      </c>
      <c r="X36" s="146" t="s">
        <v>113</v>
      </c>
      <c r="Y36" s="149" t="s">
        <v>113</v>
      </c>
      <c r="Z36" s="149" t="s">
        <v>113</v>
      </c>
      <c r="AA36" s="149" t="s">
        <v>113</v>
      </c>
      <c r="AB36" s="150" t="s">
        <v>113</v>
      </c>
      <c r="AC36" s="149" t="s">
        <v>114</v>
      </c>
      <c r="AD36" s="149" t="s">
        <v>186</v>
      </c>
      <c r="AE36" s="149" t="s">
        <v>113</v>
      </c>
      <c r="AF36" s="149" t="s">
        <v>184</v>
      </c>
      <c r="AG36" s="150">
        <v>43615</v>
      </c>
      <c r="AH36" s="150">
        <v>43619</v>
      </c>
      <c r="AI36" s="150">
        <v>43615</v>
      </c>
      <c r="AJ36" s="150">
        <v>43615</v>
      </c>
      <c r="AK36" s="149">
        <v>1</v>
      </c>
      <c r="AL36" s="149">
        <v>1</v>
      </c>
      <c r="AM36" s="150">
        <v>43616</v>
      </c>
      <c r="AN36" s="150">
        <v>43616</v>
      </c>
      <c r="AO36" s="150" t="s">
        <v>193</v>
      </c>
      <c r="AP36" s="150" t="e">
        <v>#REF!</v>
      </c>
      <c r="AQ36" s="149" t="s">
        <v>113</v>
      </c>
      <c r="AR36" s="149" t="s">
        <v>187</v>
      </c>
      <c r="AS36" s="149" t="s">
        <v>187</v>
      </c>
      <c r="AT36" s="149" t="s">
        <v>113</v>
      </c>
      <c r="AU36" s="149" t="s">
        <v>113</v>
      </c>
      <c r="AV36" s="150" t="s">
        <v>113</v>
      </c>
      <c r="AW36" s="149" t="s">
        <v>113</v>
      </c>
      <c r="AX36" s="150" t="s">
        <v>113</v>
      </c>
      <c r="AY36" s="150" t="s">
        <v>113</v>
      </c>
      <c r="AZ36" s="150" t="s">
        <v>113</v>
      </c>
      <c r="BA36" s="150" t="s">
        <v>113</v>
      </c>
      <c r="BB36" s="149" t="s">
        <v>113</v>
      </c>
      <c r="BC36" s="150" t="s">
        <v>113</v>
      </c>
      <c r="BD36" s="150" t="s">
        <v>113</v>
      </c>
      <c r="BE36" s="150" t="s">
        <v>113</v>
      </c>
      <c r="BF36" s="149" t="s">
        <v>113</v>
      </c>
      <c r="BG36" s="150" t="s">
        <v>113</v>
      </c>
      <c r="BH36" s="149" t="s">
        <v>113</v>
      </c>
      <c r="BI36" s="149" t="s">
        <v>2452</v>
      </c>
      <c r="BJ36" s="149" t="s">
        <v>113</v>
      </c>
      <c r="BK36" s="149" t="s">
        <v>113</v>
      </c>
      <c r="BL36" s="149" t="s">
        <v>113</v>
      </c>
      <c r="BM36" s="149" t="s">
        <v>113</v>
      </c>
      <c r="BN36" s="149" t="s">
        <v>113</v>
      </c>
    </row>
    <row r="37" spans="1:66">
      <c r="A37" s="8">
        <f>IF(OR(AI37&gt;Parámetros!$D$5,AJ37&lt;Parámetros!$B$5),0,(IF(Parámetros!$D$5&gt;AJ37,AJ37,Parámetros!$D$5)-IF(Parámetros!$B$5&gt;AI37,Parámetros!$B$5,AI37))+1)-(IF(OR(,AI37&gt;Parámetros!$D$5,AJ37&lt;Parámetros!$B$5),0,IF(AND(AI37&lt;=Parámetros!$B$5,AJ37&gt;=Parámetros!$D$5),COUNTIFS('Selección días no hábiles'!$C:$C,"X",'Selección días no hábiles'!$A:$A,"&gt;="&amp;Parámetros!$B$5,'Selección días no hábiles'!$A:$A,"&lt;="&amp;Parámetros!$D$5),IF(AND(AI37&lt;=Parámetros!$B$5,AJ37&lt;=Parámetros!$D$5),COUNTIFS('Selección días no hábiles'!$C:$C,"X",'Selección días no hábiles'!$A:$A,"&gt;="&amp;Parámetros!$B$5,'Selección días no hábiles'!$A:$A,"&lt;="&amp;AJ37),IF(AND(AI37&gt;=Parámetros!$B$5,AJ37&gt;=Parámetros!$D$5),COUNTIFS('Selección días no hábiles'!$C:$C,"X",'Selección días no hábiles'!$A:$A,"&gt;="&amp;AI37,'Selección días no hábiles'!$A:$A,"&lt;="&amp;Parámetros!$D$5),IF(AND(AI37&gt;=Parámetros!$B$5,AJ37&lt;=Parámetros!$D$5),COUNTIFS('Selección días no hábiles'!$C:$C,"X",'Selección días no hábiles'!$A:$A,"&gt;="&amp;AI37,'Selección días no hábiles'!$A:$A,"&lt;="&amp;AJ37),0))))))</f>
        <v>30</v>
      </c>
      <c r="B37" s="8">
        <f>IF(OR(AI37&gt;Parámetros!$D$8,AJ37&lt;Parámetros!$B$8),0,(IF(Parámetros!$D$8&gt;AJ37,AJ37,Parámetros!$D$8)-IF(Parámetros!$B$8&gt;AI37,Parámetros!$B$8,AI37))+1)-(IF(OR(,AI37&gt;Parámetros!$D$8,AJ37&lt;Parámetros!$B$8),0,IF(AND(AI37&lt;=Parámetros!$B$8,AJ37&gt;=Parámetros!$D$8),COUNTIFS('Selección días no hábiles'!$C:$C,"X",'Selección días no hábiles'!$A:$A,"&gt;="&amp;Parámetros!$B$8,'Selección días no hábiles'!$A:$A,"&lt;="&amp;Parámetros!$D$8),IF(AND(AI37&lt;=Parámetros!$B$8,AJ37&lt;=Parámetros!$D$8),COUNTIFS('Selección días no hábiles'!$C:$C,"X",'Selección días no hábiles'!$A:$A,"&gt;="&amp;Parámetros!$B$8,'Selección días no hábiles'!$A:$A,"&lt;="&amp;AJ37),IF(AND(AI37&gt;=Parámetros!$B$8,AJ37&gt;=Parámetros!$D$8),COUNTIFS('Selección días no hábiles'!$C:$C,"X",'Selección días no hábiles'!$A:$A,"&gt;="&amp;AI37,'Selección días no hábiles'!$A:$A,"&lt;="&amp;Parámetros!$D$8),IF(AND(AI37&gt;=Parámetros!$B$8,AJ37&lt;=Parámetros!$D$8),COUNTIFS('Selección días no hábiles'!$C:$C,"X",'Selección días no hábiles'!$A:$A,"&gt;="&amp;AI37,'Selección días no hábiles'!$A:$A,"&lt;="&amp;AJ37),0))))))</f>
        <v>0</v>
      </c>
      <c r="C37" s="148">
        <v>52</v>
      </c>
      <c r="D37" s="149" t="s">
        <v>2453</v>
      </c>
      <c r="E37" s="149" t="s">
        <v>113</v>
      </c>
      <c r="F37" s="149" t="s">
        <v>880</v>
      </c>
      <c r="G37" s="149" t="s">
        <v>2311</v>
      </c>
      <c r="H37" s="150" t="s">
        <v>113</v>
      </c>
      <c r="I37" s="149" t="str">
        <f t="shared" ca="1" si="0"/>
        <v/>
      </c>
      <c r="J37" s="143" t="s">
        <v>113</v>
      </c>
      <c r="K37" s="143" t="s">
        <v>113</v>
      </c>
      <c r="L37" s="143" t="s">
        <v>113</v>
      </c>
      <c r="M37" s="149" t="s">
        <v>2350</v>
      </c>
      <c r="N37" s="150">
        <v>43620</v>
      </c>
      <c r="O37" s="149" t="s">
        <v>183</v>
      </c>
      <c r="P37" s="150"/>
      <c r="Q37" s="149"/>
      <c r="R37" s="149" t="s">
        <v>223</v>
      </c>
      <c r="S37" s="150" t="s">
        <v>113</v>
      </c>
      <c r="T37" s="151" t="str">
        <f t="shared" ca="1" si="1"/>
        <v/>
      </c>
      <c r="U37" s="149" t="s">
        <v>113</v>
      </c>
      <c r="V37" s="150" t="s">
        <v>113</v>
      </c>
      <c r="W37" s="151" t="str">
        <f t="shared" ca="1" si="2"/>
        <v/>
      </c>
      <c r="X37" s="146" t="s">
        <v>113</v>
      </c>
      <c r="Y37" s="149" t="s">
        <v>113</v>
      </c>
      <c r="Z37" s="149" t="s">
        <v>113</v>
      </c>
      <c r="AA37" s="149" t="s">
        <v>113</v>
      </c>
      <c r="AB37" s="150" t="s">
        <v>113</v>
      </c>
      <c r="AC37" s="149" t="s">
        <v>114</v>
      </c>
      <c r="AD37" s="149" t="s">
        <v>186</v>
      </c>
      <c r="AE37" s="149" t="s">
        <v>113</v>
      </c>
      <c r="AF37" s="149" t="s">
        <v>184</v>
      </c>
      <c r="AG37" s="150">
        <v>43619</v>
      </c>
      <c r="AH37" s="150">
        <v>43619</v>
      </c>
      <c r="AI37" s="150">
        <v>43619</v>
      </c>
      <c r="AJ37" s="150">
        <v>43648</v>
      </c>
      <c r="AK37" s="149">
        <v>30</v>
      </c>
      <c r="AL37" s="149">
        <v>30</v>
      </c>
      <c r="AM37" s="150">
        <v>43649</v>
      </c>
      <c r="AN37" s="150" t="s">
        <v>113</v>
      </c>
      <c r="AO37" s="150" t="s">
        <v>193</v>
      </c>
      <c r="AP37" s="150" t="e">
        <v>#REF!</v>
      </c>
      <c r="AQ37" s="149" t="s">
        <v>113</v>
      </c>
      <c r="AR37" s="149" t="s">
        <v>192</v>
      </c>
      <c r="AS37" s="149" t="s">
        <v>204</v>
      </c>
      <c r="AT37" s="149" t="s">
        <v>113</v>
      </c>
      <c r="AU37" s="149" t="s">
        <v>113</v>
      </c>
      <c r="AV37" s="150" t="s">
        <v>113</v>
      </c>
      <c r="AW37" s="149" t="s">
        <v>113</v>
      </c>
      <c r="AX37" s="150" t="s">
        <v>113</v>
      </c>
      <c r="AY37" s="150" t="s">
        <v>113</v>
      </c>
      <c r="AZ37" s="150" t="s">
        <v>113</v>
      </c>
      <c r="BA37" s="150" t="s">
        <v>113</v>
      </c>
      <c r="BB37" s="149" t="s">
        <v>113</v>
      </c>
      <c r="BC37" s="150" t="s">
        <v>113</v>
      </c>
      <c r="BD37" s="150" t="s">
        <v>113</v>
      </c>
      <c r="BE37" s="150" t="s">
        <v>113</v>
      </c>
      <c r="BF37" s="149" t="s">
        <v>113</v>
      </c>
      <c r="BG37" s="150" t="s">
        <v>113</v>
      </c>
      <c r="BH37" s="149" t="s">
        <v>113</v>
      </c>
      <c r="BI37" s="149" t="s">
        <v>2454</v>
      </c>
      <c r="BJ37" s="149" t="s">
        <v>113</v>
      </c>
      <c r="BK37" s="149" t="s">
        <v>113</v>
      </c>
      <c r="BL37" s="149" t="s">
        <v>113</v>
      </c>
      <c r="BM37" s="149" t="s">
        <v>113</v>
      </c>
      <c r="BN37" s="149" t="s">
        <v>113</v>
      </c>
    </row>
    <row r="38" spans="1:66">
      <c r="A38" s="8">
        <f>IF(OR(AI38&gt;Parámetros!$D$5,AJ38&lt;Parámetros!$B$5),0,(IF(Parámetros!$D$5&gt;AJ38,AJ38,Parámetros!$D$5)-IF(Parámetros!$B$5&gt;AI38,Parámetros!$B$5,AI38))+1)-(IF(OR(,AI38&gt;Parámetros!$D$5,AJ38&lt;Parámetros!$B$5),0,IF(AND(AI38&lt;=Parámetros!$B$5,AJ38&gt;=Parámetros!$D$5),COUNTIFS('Selección días no hábiles'!$C:$C,"X",'Selección días no hábiles'!$A:$A,"&gt;="&amp;Parámetros!$B$5,'Selección días no hábiles'!$A:$A,"&lt;="&amp;Parámetros!$D$5),IF(AND(AI38&lt;=Parámetros!$B$5,AJ38&lt;=Parámetros!$D$5),COUNTIFS('Selección días no hábiles'!$C:$C,"X",'Selección días no hábiles'!$A:$A,"&gt;="&amp;Parámetros!$B$5,'Selección días no hábiles'!$A:$A,"&lt;="&amp;AJ38),IF(AND(AI38&gt;=Parámetros!$B$5,AJ38&gt;=Parámetros!$D$5),COUNTIFS('Selección días no hábiles'!$C:$C,"X",'Selección días no hábiles'!$A:$A,"&gt;="&amp;AI38,'Selección días no hábiles'!$A:$A,"&lt;="&amp;Parámetros!$D$5),IF(AND(AI38&gt;=Parámetros!$B$5,AJ38&lt;=Parámetros!$D$5),COUNTIFS('Selección días no hábiles'!$C:$C,"X",'Selección días no hábiles'!$A:$A,"&gt;="&amp;AI38,'Selección días no hábiles'!$A:$A,"&lt;="&amp;AJ38),0))))))</f>
        <v>2</v>
      </c>
      <c r="B38" s="8">
        <f>IF(OR(AI38&gt;Parámetros!$D$8,AJ38&lt;Parámetros!$B$8),0,(IF(Parámetros!$D$8&gt;AJ38,AJ38,Parámetros!$D$8)-IF(Parámetros!$B$8&gt;AI38,Parámetros!$B$8,AI38))+1)-(IF(OR(,AI38&gt;Parámetros!$D$8,AJ38&lt;Parámetros!$B$8),0,IF(AND(AI38&lt;=Parámetros!$B$8,AJ38&gt;=Parámetros!$D$8),COUNTIFS('Selección días no hábiles'!$C:$C,"X",'Selección días no hábiles'!$A:$A,"&gt;="&amp;Parámetros!$B$8,'Selección días no hábiles'!$A:$A,"&lt;="&amp;Parámetros!$D$8),IF(AND(AI38&lt;=Parámetros!$B$8,AJ38&lt;=Parámetros!$D$8),COUNTIFS('Selección días no hábiles'!$C:$C,"X",'Selección días no hábiles'!$A:$A,"&gt;="&amp;Parámetros!$B$8,'Selección días no hábiles'!$A:$A,"&lt;="&amp;AJ38),IF(AND(AI38&gt;=Parámetros!$B$8,AJ38&gt;=Parámetros!$D$8),COUNTIFS('Selección días no hábiles'!$C:$C,"X",'Selección días no hábiles'!$A:$A,"&gt;="&amp;AI38,'Selección días no hábiles'!$A:$A,"&lt;="&amp;Parámetros!$D$8),IF(AND(AI38&gt;=Parámetros!$B$8,AJ38&lt;=Parámetros!$D$8),COUNTIFS('Selección días no hábiles'!$C:$C,"X",'Selección días no hábiles'!$A:$A,"&gt;="&amp;AI38,'Selección días no hábiles'!$A:$A,"&lt;="&amp;AJ38),0))))))</f>
        <v>0</v>
      </c>
      <c r="C38" s="148">
        <v>51</v>
      </c>
      <c r="D38" s="149" t="s">
        <v>2387</v>
      </c>
      <c r="E38" s="149" t="s">
        <v>113</v>
      </c>
      <c r="F38" s="149" t="s">
        <v>1280</v>
      </c>
      <c r="G38" s="149" t="s">
        <v>2293</v>
      </c>
      <c r="H38" s="150" t="s">
        <v>113</v>
      </c>
      <c r="I38" s="149" t="str">
        <f t="shared" ca="1" si="0"/>
        <v/>
      </c>
      <c r="J38" s="143" t="s">
        <v>113</v>
      </c>
      <c r="K38" s="143" t="s">
        <v>113</v>
      </c>
      <c r="L38" s="143" t="s">
        <v>113</v>
      </c>
      <c r="M38" s="149" t="s">
        <v>2350</v>
      </c>
      <c r="N38" s="150">
        <v>43613</v>
      </c>
      <c r="O38" s="149" t="s">
        <v>183</v>
      </c>
      <c r="P38" s="150"/>
      <c r="Q38" s="149"/>
      <c r="R38" s="149" t="s">
        <v>223</v>
      </c>
      <c r="S38" s="150" t="s">
        <v>113</v>
      </c>
      <c r="T38" s="151" t="str">
        <f t="shared" ca="1" si="1"/>
        <v/>
      </c>
      <c r="U38" s="149" t="s">
        <v>113</v>
      </c>
      <c r="V38" s="150" t="s">
        <v>113</v>
      </c>
      <c r="W38" s="151" t="str">
        <f t="shared" ca="1" si="2"/>
        <v/>
      </c>
      <c r="X38" s="146" t="s">
        <v>113</v>
      </c>
      <c r="Y38" s="149" t="s">
        <v>113</v>
      </c>
      <c r="Z38" s="149" t="s">
        <v>113</v>
      </c>
      <c r="AA38" s="149" t="s">
        <v>113</v>
      </c>
      <c r="AB38" s="150" t="s">
        <v>113</v>
      </c>
      <c r="AC38" s="149" t="s">
        <v>114</v>
      </c>
      <c r="AD38" s="149" t="s">
        <v>186</v>
      </c>
      <c r="AE38" s="149" t="s">
        <v>113</v>
      </c>
      <c r="AF38" s="149" t="s">
        <v>184</v>
      </c>
      <c r="AG38" s="150">
        <v>43599</v>
      </c>
      <c r="AH38" s="150">
        <v>43603</v>
      </c>
      <c r="AI38" s="150">
        <v>43599</v>
      </c>
      <c r="AJ38" s="150">
        <v>43600</v>
      </c>
      <c r="AK38" s="149">
        <v>2</v>
      </c>
      <c r="AL38" s="149">
        <v>2</v>
      </c>
      <c r="AM38" s="150">
        <v>43601</v>
      </c>
      <c r="AN38" s="150" t="s">
        <v>113</v>
      </c>
      <c r="AO38" s="150" t="s">
        <v>193</v>
      </c>
      <c r="AP38" s="150" t="e">
        <v>#REF!</v>
      </c>
      <c r="AQ38" s="149" t="s">
        <v>113</v>
      </c>
      <c r="AR38" s="149" t="s">
        <v>187</v>
      </c>
      <c r="AS38" s="149" t="s">
        <v>187</v>
      </c>
      <c r="AT38" s="149" t="s">
        <v>113</v>
      </c>
      <c r="AU38" s="149" t="s">
        <v>113</v>
      </c>
      <c r="AV38" s="150" t="s">
        <v>113</v>
      </c>
      <c r="AW38" s="149" t="s">
        <v>113</v>
      </c>
      <c r="AX38" s="150" t="s">
        <v>113</v>
      </c>
      <c r="AY38" s="150" t="s">
        <v>113</v>
      </c>
      <c r="AZ38" s="150" t="s">
        <v>113</v>
      </c>
      <c r="BA38" s="150" t="s">
        <v>113</v>
      </c>
      <c r="BB38" s="149" t="s">
        <v>113</v>
      </c>
      <c r="BC38" s="150" t="s">
        <v>113</v>
      </c>
      <c r="BD38" s="150" t="s">
        <v>113</v>
      </c>
      <c r="BE38" s="150" t="s">
        <v>113</v>
      </c>
      <c r="BF38" s="149" t="s">
        <v>113</v>
      </c>
      <c r="BG38" s="150" t="s">
        <v>113</v>
      </c>
      <c r="BH38" s="149" t="s">
        <v>113</v>
      </c>
      <c r="BI38" s="149" t="s">
        <v>113</v>
      </c>
      <c r="BJ38" s="149" t="s">
        <v>113</v>
      </c>
      <c r="BK38" s="149" t="s">
        <v>113</v>
      </c>
      <c r="BL38" s="149" t="s">
        <v>113</v>
      </c>
      <c r="BM38" s="149" t="s">
        <v>113</v>
      </c>
      <c r="BN38" s="149" t="s">
        <v>113</v>
      </c>
    </row>
    <row r="39" spans="1:66">
      <c r="A39" s="8">
        <f>IF(OR(AI39&gt;Parámetros!$D$5,AJ39&lt;Parámetros!$B$5),0,(IF(Parámetros!$D$5&gt;AJ39,AJ39,Parámetros!$D$5)-IF(Parámetros!$B$5&gt;AI39,Parámetros!$B$5,AI39))+1)-(IF(OR(,AI39&gt;Parámetros!$D$5,AJ39&lt;Parámetros!$B$5),0,IF(AND(AI39&lt;=Parámetros!$B$5,AJ39&gt;=Parámetros!$D$5),COUNTIFS('Selección días no hábiles'!$C:$C,"X",'Selección días no hábiles'!$A:$A,"&gt;="&amp;Parámetros!$B$5,'Selección días no hábiles'!$A:$A,"&lt;="&amp;Parámetros!$D$5),IF(AND(AI39&lt;=Parámetros!$B$5,AJ39&lt;=Parámetros!$D$5),COUNTIFS('Selección días no hábiles'!$C:$C,"X",'Selección días no hábiles'!$A:$A,"&gt;="&amp;Parámetros!$B$5,'Selección días no hábiles'!$A:$A,"&lt;="&amp;AJ39),IF(AND(AI39&gt;=Parámetros!$B$5,AJ39&gt;=Parámetros!$D$5),COUNTIFS('Selección días no hábiles'!$C:$C,"X",'Selección días no hábiles'!$A:$A,"&gt;="&amp;AI39,'Selección días no hábiles'!$A:$A,"&lt;="&amp;Parámetros!$D$5),IF(AND(AI39&gt;=Parámetros!$B$5,AJ39&lt;=Parámetros!$D$5),COUNTIFS('Selección días no hábiles'!$C:$C,"X",'Selección días no hábiles'!$A:$A,"&gt;="&amp;AI39,'Selección días no hábiles'!$A:$A,"&lt;="&amp;AJ39),0))))))</f>
        <v>1</v>
      </c>
      <c r="B39" s="8">
        <f>IF(OR(AI39&gt;Parámetros!$D$8,AJ39&lt;Parámetros!$B$8),0,(IF(Parámetros!$D$8&gt;AJ39,AJ39,Parámetros!$D$8)-IF(Parámetros!$B$8&gt;AI39,Parámetros!$B$8,AI39))+1)-(IF(OR(,AI39&gt;Parámetros!$D$8,AJ39&lt;Parámetros!$B$8),0,IF(AND(AI39&lt;=Parámetros!$B$8,AJ39&gt;=Parámetros!$D$8),COUNTIFS('Selección días no hábiles'!$C:$C,"X",'Selección días no hábiles'!$A:$A,"&gt;="&amp;Parámetros!$B$8,'Selección días no hábiles'!$A:$A,"&lt;="&amp;Parámetros!$D$8),IF(AND(AI39&lt;=Parámetros!$B$8,AJ39&lt;=Parámetros!$D$8),COUNTIFS('Selección días no hábiles'!$C:$C,"X",'Selección días no hábiles'!$A:$A,"&gt;="&amp;Parámetros!$B$8,'Selección días no hábiles'!$A:$A,"&lt;="&amp;AJ39),IF(AND(AI39&gt;=Parámetros!$B$8,AJ39&gt;=Parámetros!$D$8),COUNTIFS('Selección días no hábiles'!$C:$C,"X",'Selección días no hábiles'!$A:$A,"&gt;="&amp;AI39,'Selección días no hábiles'!$A:$A,"&lt;="&amp;Parámetros!$D$8),IF(AND(AI39&gt;=Parámetros!$B$8,AJ39&lt;=Parámetros!$D$8),COUNTIFS('Selección días no hábiles'!$C:$C,"X",'Selección días no hábiles'!$A:$A,"&gt;="&amp;AI39,'Selección días no hábiles'!$A:$A,"&lt;="&amp;AJ39),0))))))</f>
        <v>0</v>
      </c>
      <c r="C39" s="148">
        <v>50</v>
      </c>
      <c r="D39" s="149" t="s">
        <v>2407</v>
      </c>
      <c r="E39" s="149" t="s">
        <v>113</v>
      </c>
      <c r="F39" s="149" t="s">
        <v>1313</v>
      </c>
      <c r="G39" s="149" t="s">
        <v>2336</v>
      </c>
      <c r="H39" s="150" t="s">
        <v>113</v>
      </c>
      <c r="I39" s="149" t="str">
        <f t="shared" ca="1" si="0"/>
        <v/>
      </c>
      <c r="J39" s="143" t="s">
        <v>113</v>
      </c>
      <c r="K39" s="143" t="s">
        <v>113</v>
      </c>
      <c r="L39" s="143" t="s">
        <v>113</v>
      </c>
      <c r="M39" s="149" t="s">
        <v>2350</v>
      </c>
      <c r="N39" s="150">
        <v>43613</v>
      </c>
      <c r="O39" s="149" t="s">
        <v>183</v>
      </c>
      <c r="P39" s="150"/>
      <c r="Q39" s="149"/>
      <c r="R39" s="149" t="s">
        <v>223</v>
      </c>
      <c r="S39" s="150" t="s">
        <v>113</v>
      </c>
      <c r="T39" s="151" t="str">
        <f t="shared" ca="1" si="1"/>
        <v/>
      </c>
      <c r="U39" s="149" t="s">
        <v>113</v>
      </c>
      <c r="V39" s="150" t="s">
        <v>113</v>
      </c>
      <c r="W39" s="151" t="str">
        <f t="shared" ca="1" si="2"/>
        <v/>
      </c>
      <c r="X39" s="146" t="s">
        <v>113</v>
      </c>
      <c r="Y39" s="149" t="s">
        <v>113</v>
      </c>
      <c r="Z39" s="149" t="s">
        <v>113</v>
      </c>
      <c r="AA39" s="149" t="s">
        <v>113</v>
      </c>
      <c r="AB39" s="150" t="s">
        <v>113</v>
      </c>
      <c r="AC39" s="149" t="s">
        <v>114</v>
      </c>
      <c r="AD39" s="149" t="s">
        <v>186</v>
      </c>
      <c r="AE39" s="149" t="s">
        <v>113</v>
      </c>
      <c r="AF39" s="149" t="s">
        <v>184</v>
      </c>
      <c r="AG39" s="150">
        <v>43598</v>
      </c>
      <c r="AH39" s="150">
        <v>43603</v>
      </c>
      <c r="AI39" s="150">
        <v>43598</v>
      </c>
      <c r="AJ39" s="150">
        <v>43598</v>
      </c>
      <c r="AK39" s="149">
        <v>1</v>
      </c>
      <c r="AL39" s="149">
        <v>1</v>
      </c>
      <c r="AM39" s="150">
        <v>43599</v>
      </c>
      <c r="AN39" s="150" t="s">
        <v>113</v>
      </c>
      <c r="AO39" s="150" t="s">
        <v>193</v>
      </c>
      <c r="AP39" s="150" t="e">
        <v>#REF!</v>
      </c>
      <c r="AQ39" s="149" t="s">
        <v>113</v>
      </c>
      <c r="AR39" s="149" t="s">
        <v>190</v>
      </c>
      <c r="AS39" s="149" t="s">
        <v>202</v>
      </c>
      <c r="AT39" s="149" t="s">
        <v>113</v>
      </c>
      <c r="AU39" s="149" t="s">
        <v>113</v>
      </c>
      <c r="AV39" s="150" t="s">
        <v>113</v>
      </c>
      <c r="AW39" s="149" t="s">
        <v>113</v>
      </c>
      <c r="AX39" s="150" t="s">
        <v>113</v>
      </c>
      <c r="AY39" s="150" t="s">
        <v>113</v>
      </c>
      <c r="AZ39" s="150" t="s">
        <v>113</v>
      </c>
      <c r="BA39" s="150" t="s">
        <v>113</v>
      </c>
      <c r="BB39" s="149" t="s">
        <v>113</v>
      </c>
      <c r="BC39" s="150" t="s">
        <v>113</v>
      </c>
      <c r="BD39" s="150" t="s">
        <v>113</v>
      </c>
      <c r="BE39" s="150" t="s">
        <v>113</v>
      </c>
      <c r="BF39" s="149" t="s">
        <v>113</v>
      </c>
      <c r="BG39" s="150" t="s">
        <v>113</v>
      </c>
      <c r="BH39" s="149" t="s">
        <v>113</v>
      </c>
      <c r="BI39" s="149" t="s">
        <v>113</v>
      </c>
      <c r="BJ39" s="149" t="s">
        <v>113</v>
      </c>
      <c r="BK39" s="149" t="s">
        <v>113</v>
      </c>
      <c r="BL39" s="149" t="s">
        <v>113</v>
      </c>
      <c r="BM39" s="149" t="s">
        <v>113</v>
      </c>
      <c r="BN39" s="149" t="s">
        <v>113</v>
      </c>
    </row>
    <row r="40" spans="1:66">
      <c r="A40" s="8">
        <f>IF(OR(AI40&gt;Parámetros!$D$5,AJ40&lt;Parámetros!$B$5),0,(IF(Parámetros!$D$5&gt;AJ40,AJ40,Parámetros!$D$5)-IF(Parámetros!$B$5&gt;AI40,Parámetros!$B$5,AI40))+1)-(IF(OR(,AI40&gt;Parámetros!$D$5,AJ40&lt;Parámetros!$B$5),0,IF(AND(AI40&lt;=Parámetros!$B$5,AJ40&gt;=Parámetros!$D$5),COUNTIFS('Selección días no hábiles'!$C:$C,"X",'Selección días no hábiles'!$A:$A,"&gt;="&amp;Parámetros!$B$5,'Selección días no hábiles'!$A:$A,"&lt;="&amp;Parámetros!$D$5),IF(AND(AI40&lt;=Parámetros!$B$5,AJ40&lt;=Parámetros!$D$5),COUNTIFS('Selección días no hábiles'!$C:$C,"X",'Selección días no hábiles'!$A:$A,"&gt;="&amp;Parámetros!$B$5,'Selección días no hábiles'!$A:$A,"&lt;="&amp;AJ40),IF(AND(AI40&gt;=Parámetros!$B$5,AJ40&gt;=Parámetros!$D$5),COUNTIFS('Selección días no hábiles'!$C:$C,"X",'Selección días no hábiles'!$A:$A,"&gt;="&amp;AI40,'Selección días no hábiles'!$A:$A,"&lt;="&amp;Parámetros!$D$5),IF(AND(AI40&gt;=Parámetros!$B$5,AJ40&lt;=Parámetros!$D$5),COUNTIFS('Selección días no hábiles'!$C:$C,"X",'Selección días no hábiles'!$A:$A,"&gt;="&amp;AI40,'Selección días no hábiles'!$A:$A,"&lt;="&amp;AJ40),0))))))</f>
        <v>2</v>
      </c>
      <c r="B40" s="8">
        <f>IF(OR(AI40&gt;Parámetros!$D$8,AJ40&lt;Parámetros!$B$8),0,(IF(Parámetros!$D$8&gt;AJ40,AJ40,Parámetros!$D$8)-IF(Parámetros!$B$8&gt;AI40,Parámetros!$B$8,AI40))+1)-(IF(OR(,AI40&gt;Parámetros!$D$8,AJ40&lt;Parámetros!$B$8),0,IF(AND(AI40&lt;=Parámetros!$B$8,AJ40&gt;=Parámetros!$D$8),COUNTIFS('Selección días no hábiles'!$C:$C,"X",'Selección días no hábiles'!$A:$A,"&gt;="&amp;Parámetros!$B$8,'Selección días no hábiles'!$A:$A,"&lt;="&amp;Parámetros!$D$8),IF(AND(AI40&lt;=Parámetros!$B$8,AJ40&lt;=Parámetros!$D$8),COUNTIFS('Selección días no hábiles'!$C:$C,"X",'Selección días no hábiles'!$A:$A,"&gt;="&amp;Parámetros!$B$8,'Selección días no hábiles'!$A:$A,"&lt;="&amp;AJ40),IF(AND(AI40&gt;=Parámetros!$B$8,AJ40&gt;=Parámetros!$D$8),COUNTIFS('Selección días no hábiles'!$C:$C,"X",'Selección días no hábiles'!$A:$A,"&gt;="&amp;AI40,'Selección días no hábiles'!$A:$A,"&lt;="&amp;Parámetros!$D$8),IF(AND(AI40&gt;=Parámetros!$B$8,AJ40&lt;=Parámetros!$D$8),COUNTIFS('Selección días no hábiles'!$C:$C,"X",'Selección días no hábiles'!$A:$A,"&gt;="&amp;AI40,'Selección días no hábiles'!$A:$A,"&lt;="&amp;AJ40),0))))))</f>
        <v>0</v>
      </c>
      <c r="C40" s="148">
        <v>49</v>
      </c>
      <c r="D40" s="149" t="s">
        <v>2455</v>
      </c>
      <c r="E40" s="149" t="s">
        <v>113</v>
      </c>
      <c r="F40" s="149" t="s">
        <v>1304</v>
      </c>
      <c r="G40" s="149" t="s">
        <v>2324</v>
      </c>
      <c r="H40" s="150" t="s">
        <v>113</v>
      </c>
      <c r="I40" s="149" t="str">
        <f t="shared" ca="1" si="0"/>
        <v/>
      </c>
      <c r="J40" s="143" t="s">
        <v>113</v>
      </c>
      <c r="K40" s="143" t="s">
        <v>113</v>
      </c>
      <c r="L40" s="143" t="s">
        <v>113</v>
      </c>
      <c r="M40" s="149" t="s">
        <v>2350</v>
      </c>
      <c r="N40" s="150">
        <v>43613</v>
      </c>
      <c r="O40" s="149" t="s">
        <v>183</v>
      </c>
      <c r="P40" s="150"/>
      <c r="Q40" s="149"/>
      <c r="R40" s="149" t="s">
        <v>223</v>
      </c>
      <c r="S40" s="150" t="s">
        <v>113</v>
      </c>
      <c r="T40" s="151" t="str">
        <f t="shared" ca="1" si="1"/>
        <v/>
      </c>
      <c r="U40" s="149" t="s">
        <v>113</v>
      </c>
      <c r="V40" s="150" t="s">
        <v>113</v>
      </c>
      <c r="W40" s="151" t="str">
        <f t="shared" ca="1" si="2"/>
        <v/>
      </c>
      <c r="X40" s="146" t="s">
        <v>113</v>
      </c>
      <c r="Y40" s="149" t="s">
        <v>113</v>
      </c>
      <c r="Z40" s="149" t="s">
        <v>113</v>
      </c>
      <c r="AA40" s="149" t="s">
        <v>113</v>
      </c>
      <c r="AB40" s="150" t="s">
        <v>113</v>
      </c>
      <c r="AC40" s="149" t="s">
        <v>114</v>
      </c>
      <c r="AD40" s="149" t="s">
        <v>186</v>
      </c>
      <c r="AE40" s="149" t="s">
        <v>113</v>
      </c>
      <c r="AF40" s="149" t="s">
        <v>184</v>
      </c>
      <c r="AG40" s="150">
        <v>43601</v>
      </c>
      <c r="AH40" s="150">
        <v>43609</v>
      </c>
      <c r="AI40" s="150">
        <v>43601</v>
      </c>
      <c r="AJ40" s="150">
        <v>43602</v>
      </c>
      <c r="AK40" s="149">
        <v>2</v>
      </c>
      <c r="AL40" s="149">
        <v>2</v>
      </c>
      <c r="AM40" s="150">
        <v>43603</v>
      </c>
      <c r="AN40" s="150" t="s">
        <v>113</v>
      </c>
      <c r="AO40" s="150" t="s">
        <v>193</v>
      </c>
      <c r="AP40" s="150" t="e">
        <v>#REF!</v>
      </c>
      <c r="AQ40" s="149" t="s">
        <v>113</v>
      </c>
      <c r="AR40" s="149" t="s">
        <v>185</v>
      </c>
      <c r="AS40" s="149" t="s">
        <v>2431</v>
      </c>
      <c r="AT40" s="149" t="s">
        <v>113</v>
      </c>
      <c r="AU40" s="149" t="s">
        <v>113</v>
      </c>
      <c r="AV40" s="150" t="s">
        <v>113</v>
      </c>
      <c r="AW40" s="149" t="s">
        <v>113</v>
      </c>
      <c r="AX40" s="150" t="s">
        <v>113</v>
      </c>
      <c r="AY40" s="150" t="s">
        <v>113</v>
      </c>
      <c r="AZ40" s="150" t="s">
        <v>113</v>
      </c>
      <c r="BA40" s="150" t="s">
        <v>113</v>
      </c>
      <c r="BB40" s="149" t="s">
        <v>113</v>
      </c>
      <c r="BC40" s="150" t="s">
        <v>113</v>
      </c>
      <c r="BD40" s="150" t="s">
        <v>113</v>
      </c>
      <c r="BE40" s="150" t="s">
        <v>113</v>
      </c>
      <c r="BF40" s="149" t="s">
        <v>113</v>
      </c>
      <c r="BG40" s="150" t="s">
        <v>113</v>
      </c>
      <c r="BH40" s="149" t="s">
        <v>113</v>
      </c>
      <c r="BI40" s="149" t="s">
        <v>113</v>
      </c>
      <c r="BJ40" s="149" t="s">
        <v>113</v>
      </c>
      <c r="BK40" s="149" t="s">
        <v>113</v>
      </c>
      <c r="BL40" s="149" t="s">
        <v>113</v>
      </c>
      <c r="BM40" s="149" t="s">
        <v>113</v>
      </c>
      <c r="BN40" s="149" t="s">
        <v>113</v>
      </c>
    </row>
    <row r="41" spans="1:66">
      <c r="A41" s="8">
        <f>IF(OR(AI41&gt;Parámetros!$D$5,AJ41&lt;Parámetros!$B$5),0,(IF(Parámetros!$D$5&gt;AJ41,AJ41,Parámetros!$D$5)-IF(Parámetros!$B$5&gt;AI41,Parámetros!$B$5,AI41))+1)-(IF(OR(,AI41&gt;Parámetros!$D$5,AJ41&lt;Parámetros!$B$5),0,IF(AND(AI41&lt;=Parámetros!$B$5,AJ41&gt;=Parámetros!$D$5),COUNTIFS('Selección días no hábiles'!$C:$C,"X",'Selección días no hábiles'!$A:$A,"&gt;="&amp;Parámetros!$B$5,'Selección días no hábiles'!$A:$A,"&lt;="&amp;Parámetros!$D$5),IF(AND(AI41&lt;=Parámetros!$B$5,AJ41&lt;=Parámetros!$D$5),COUNTIFS('Selección días no hábiles'!$C:$C,"X",'Selección días no hábiles'!$A:$A,"&gt;="&amp;Parámetros!$B$5,'Selección días no hábiles'!$A:$A,"&lt;="&amp;AJ41),IF(AND(AI41&gt;=Parámetros!$B$5,AJ41&gt;=Parámetros!$D$5),COUNTIFS('Selección días no hábiles'!$C:$C,"X",'Selección días no hábiles'!$A:$A,"&gt;="&amp;AI41,'Selección días no hábiles'!$A:$A,"&lt;="&amp;Parámetros!$D$5),IF(AND(AI41&gt;=Parámetros!$B$5,AJ41&lt;=Parámetros!$D$5),COUNTIFS('Selección días no hábiles'!$C:$C,"X",'Selección días no hábiles'!$A:$A,"&gt;="&amp;AI41,'Selección días no hábiles'!$A:$A,"&lt;="&amp;AJ41),0))))))</f>
        <v>3</v>
      </c>
      <c r="B41" s="8">
        <f>IF(OR(AI41&gt;Parámetros!$D$8,AJ41&lt;Parámetros!$B$8),0,(IF(Parámetros!$D$8&gt;AJ41,AJ41,Parámetros!$D$8)-IF(Parámetros!$B$8&gt;AI41,Parámetros!$B$8,AI41))+1)-(IF(OR(,AI41&gt;Parámetros!$D$8,AJ41&lt;Parámetros!$B$8),0,IF(AND(AI41&lt;=Parámetros!$B$8,AJ41&gt;=Parámetros!$D$8),COUNTIFS('Selección días no hábiles'!$C:$C,"X",'Selección días no hábiles'!$A:$A,"&gt;="&amp;Parámetros!$B$8,'Selección días no hábiles'!$A:$A,"&lt;="&amp;Parámetros!$D$8),IF(AND(AI41&lt;=Parámetros!$B$8,AJ41&lt;=Parámetros!$D$8),COUNTIFS('Selección días no hábiles'!$C:$C,"X",'Selección días no hábiles'!$A:$A,"&gt;="&amp;Parámetros!$B$8,'Selección días no hábiles'!$A:$A,"&lt;="&amp;AJ41),IF(AND(AI41&gt;=Parámetros!$B$8,AJ41&gt;=Parámetros!$D$8),COUNTIFS('Selección días no hábiles'!$C:$C,"X",'Selección días no hábiles'!$A:$A,"&gt;="&amp;AI41,'Selección días no hábiles'!$A:$A,"&lt;="&amp;Parámetros!$D$8),IF(AND(AI41&gt;=Parámetros!$B$8,AJ41&lt;=Parámetros!$D$8),COUNTIFS('Selección días no hábiles'!$C:$C,"X",'Selección días no hábiles'!$A:$A,"&gt;="&amp;AI41,'Selección días no hábiles'!$A:$A,"&lt;="&amp;AJ41),0))))))</f>
        <v>0</v>
      </c>
      <c r="C41" s="148">
        <v>48</v>
      </c>
      <c r="D41" s="149" t="s">
        <v>2456</v>
      </c>
      <c r="E41" s="149" t="s">
        <v>113</v>
      </c>
      <c r="F41" s="149" t="s">
        <v>982</v>
      </c>
      <c r="G41" s="149" t="s">
        <v>2332</v>
      </c>
      <c r="H41" s="150" t="s">
        <v>113</v>
      </c>
      <c r="I41" s="149" t="str">
        <f t="shared" ca="1" si="0"/>
        <v/>
      </c>
      <c r="J41" s="143" t="s">
        <v>113</v>
      </c>
      <c r="K41" s="143" t="s">
        <v>113</v>
      </c>
      <c r="L41" s="143" t="s">
        <v>113</v>
      </c>
      <c r="M41" s="149" t="s">
        <v>2350</v>
      </c>
      <c r="N41" s="150">
        <v>43613</v>
      </c>
      <c r="O41" s="149" t="s">
        <v>183</v>
      </c>
      <c r="P41" s="150"/>
      <c r="Q41" s="149"/>
      <c r="R41" s="149" t="s">
        <v>223</v>
      </c>
      <c r="S41" s="150" t="s">
        <v>113</v>
      </c>
      <c r="T41" s="151" t="str">
        <f t="shared" ca="1" si="1"/>
        <v/>
      </c>
      <c r="U41" s="149" t="s">
        <v>113</v>
      </c>
      <c r="V41" s="150" t="s">
        <v>113</v>
      </c>
      <c r="W41" s="151" t="str">
        <f t="shared" ca="1" si="2"/>
        <v/>
      </c>
      <c r="X41" s="146" t="s">
        <v>113</v>
      </c>
      <c r="Y41" s="149" t="s">
        <v>113</v>
      </c>
      <c r="Z41" s="149" t="s">
        <v>113</v>
      </c>
      <c r="AA41" s="149" t="s">
        <v>113</v>
      </c>
      <c r="AB41" s="150" t="s">
        <v>113</v>
      </c>
      <c r="AC41" s="149" t="s">
        <v>114</v>
      </c>
      <c r="AD41" s="149" t="s">
        <v>186</v>
      </c>
      <c r="AE41" s="149" t="s">
        <v>113</v>
      </c>
      <c r="AF41" s="149" t="s">
        <v>184</v>
      </c>
      <c r="AG41" s="150">
        <v>43607</v>
      </c>
      <c r="AH41" s="150">
        <v>43609</v>
      </c>
      <c r="AI41" s="150">
        <v>43607</v>
      </c>
      <c r="AJ41" s="150">
        <v>43609</v>
      </c>
      <c r="AK41" s="149">
        <v>3</v>
      </c>
      <c r="AL41" s="149">
        <v>3</v>
      </c>
      <c r="AM41" s="150">
        <v>43610</v>
      </c>
      <c r="AN41" s="150" t="s">
        <v>113</v>
      </c>
      <c r="AO41" s="150" t="s">
        <v>193</v>
      </c>
      <c r="AP41" s="150" t="e">
        <v>#REF!</v>
      </c>
      <c r="AQ41" s="149" t="s">
        <v>113</v>
      </c>
      <c r="AR41" s="149" t="s">
        <v>2382</v>
      </c>
      <c r="AS41" s="149" t="s">
        <v>2421</v>
      </c>
      <c r="AT41" s="149" t="s">
        <v>113</v>
      </c>
      <c r="AU41" s="149" t="s">
        <v>113</v>
      </c>
      <c r="AV41" s="150" t="s">
        <v>113</v>
      </c>
      <c r="AW41" s="149" t="s">
        <v>113</v>
      </c>
      <c r="AX41" s="150" t="s">
        <v>113</v>
      </c>
      <c r="AY41" s="150" t="s">
        <v>113</v>
      </c>
      <c r="AZ41" s="150" t="s">
        <v>113</v>
      </c>
      <c r="BA41" s="150" t="s">
        <v>113</v>
      </c>
      <c r="BB41" s="149" t="s">
        <v>113</v>
      </c>
      <c r="BC41" s="150" t="s">
        <v>113</v>
      </c>
      <c r="BD41" s="150" t="s">
        <v>113</v>
      </c>
      <c r="BE41" s="150" t="s">
        <v>113</v>
      </c>
      <c r="BF41" s="149" t="s">
        <v>113</v>
      </c>
      <c r="BG41" s="150" t="s">
        <v>113</v>
      </c>
      <c r="BH41" s="149" t="s">
        <v>113</v>
      </c>
      <c r="BI41" s="149" t="s">
        <v>113</v>
      </c>
      <c r="BJ41" s="149" t="s">
        <v>113</v>
      </c>
      <c r="BK41" s="149" t="s">
        <v>113</v>
      </c>
      <c r="BL41" s="149" t="s">
        <v>113</v>
      </c>
      <c r="BM41" s="149" t="s">
        <v>113</v>
      </c>
      <c r="BN41" s="149" t="s">
        <v>113</v>
      </c>
    </row>
    <row r="42" spans="1:66">
      <c r="A42" s="8">
        <f>IF(OR(AI42&gt;Parámetros!$D$5,AJ42&lt;Parámetros!$B$5),0,(IF(Parámetros!$D$5&gt;AJ42,AJ42,Parámetros!$D$5)-IF(Parámetros!$B$5&gt;AI42,Parámetros!$B$5,AI42))+1)-(IF(OR(,AI42&gt;Parámetros!$D$5,AJ42&lt;Parámetros!$B$5),0,IF(AND(AI42&lt;=Parámetros!$B$5,AJ42&gt;=Parámetros!$D$5),COUNTIFS('Selección días no hábiles'!$C:$C,"X",'Selección días no hábiles'!$A:$A,"&gt;="&amp;Parámetros!$B$5,'Selección días no hábiles'!$A:$A,"&lt;="&amp;Parámetros!$D$5),IF(AND(AI42&lt;=Parámetros!$B$5,AJ42&lt;=Parámetros!$D$5),COUNTIFS('Selección días no hábiles'!$C:$C,"X",'Selección días no hábiles'!$A:$A,"&gt;="&amp;Parámetros!$B$5,'Selección días no hábiles'!$A:$A,"&lt;="&amp;AJ42),IF(AND(AI42&gt;=Parámetros!$B$5,AJ42&gt;=Parámetros!$D$5),COUNTIFS('Selección días no hábiles'!$C:$C,"X",'Selección días no hábiles'!$A:$A,"&gt;="&amp;AI42,'Selección días no hábiles'!$A:$A,"&lt;="&amp;Parámetros!$D$5),IF(AND(AI42&gt;=Parámetros!$B$5,AJ42&lt;=Parámetros!$D$5),COUNTIFS('Selección días no hábiles'!$C:$C,"X",'Selección días no hábiles'!$A:$A,"&gt;="&amp;AI42,'Selección días no hábiles'!$A:$A,"&lt;="&amp;AJ42),0))))))</f>
        <v>2</v>
      </c>
      <c r="B42" s="8">
        <f>IF(OR(AI42&gt;Parámetros!$D$8,AJ42&lt;Parámetros!$B$8),0,(IF(Parámetros!$D$8&gt;AJ42,AJ42,Parámetros!$D$8)-IF(Parámetros!$B$8&gt;AI42,Parámetros!$B$8,AI42))+1)-(IF(OR(,AI42&gt;Parámetros!$D$8,AJ42&lt;Parámetros!$B$8),0,IF(AND(AI42&lt;=Parámetros!$B$8,AJ42&gt;=Parámetros!$D$8),COUNTIFS('Selección días no hábiles'!$C:$C,"X",'Selección días no hábiles'!$A:$A,"&gt;="&amp;Parámetros!$B$8,'Selección días no hábiles'!$A:$A,"&lt;="&amp;Parámetros!$D$8),IF(AND(AI42&lt;=Parámetros!$B$8,AJ42&lt;=Parámetros!$D$8),COUNTIFS('Selección días no hábiles'!$C:$C,"X",'Selección días no hábiles'!$A:$A,"&gt;="&amp;Parámetros!$B$8,'Selección días no hábiles'!$A:$A,"&lt;="&amp;AJ42),IF(AND(AI42&gt;=Parámetros!$B$8,AJ42&gt;=Parámetros!$D$8),COUNTIFS('Selección días no hábiles'!$C:$C,"X",'Selección días no hábiles'!$A:$A,"&gt;="&amp;AI42,'Selección días no hábiles'!$A:$A,"&lt;="&amp;Parámetros!$D$8),IF(AND(AI42&gt;=Parámetros!$B$8,AJ42&lt;=Parámetros!$D$8),COUNTIFS('Selección días no hábiles'!$C:$C,"X",'Selección días no hábiles'!$A:$A,"&gt;="&amp;AI42,'Selección días no hábiles'!$A:$A,"&lt;="&amp;AJ42),0))))))</f>
        <v>0</v>
      </c>
      <c r="C42" s="148">
        <v>47</v>
      </c>
      <c r="D42" s="149" t="s">
        <v>2428</v>
      </c>
      <c r="E42" s="149" t="s">
        <v>113</v>
      </c>
      <c r="F42" s="149" t="s">
        <v>1276</v>
      </c>
      <c r="G42" s="149" t="s">
        <v>2290</v>
      </c>
      <c r="H42" s="150" t="s">
        <v>113</v>
      </c>
      <c r="I42" s="149" t="str">
        <f t="shared" ca="1" si="0"/>
        <v/>
      </c>
      <c r="J42" s="143" t="s">
        <v>113</v>
      </c>
      <c r="K42" s="143" t="s">
        <v>113</v>
      </c>
      <c r="L42" s="143" t="s">
        <v>113</v>
      </c>
      <c r="M42" s="149" t="s">
        <v>2350</v>
      </c>
      <c r="N42" s="150">
        <v>43594</v>
      </c>
      <c r="O42" s="149" t="s">
        <v>183</v>
      </c>
      <c r="P42" s="150"/>
      <c r="Q42" s="149"/>
      <c r="R42" s="149" t="s">
        <v>223</v>
      </c>
      <c r="S42" s="150" t="s">
        <v>113</v>
      </c>
      <c r="T42" s="151" t="str">
        <f t="shared" ca="1" si="1"/>
        <v/>
      </c>
      <c r="U42" s="149" t="s">
        <v>2429</v>
      </c>
      <c r="V42" s="150" t="s">
        <v>113</v>
      </c>
      <c r="W42" s="151" t="str">
        <f t="shared" ca="1" si="2"/>
        <v/>
      </c>
      <c r="X42" s="146" t="s">
        <v>113</v>
      </c>
      <c r="Y42" s="149" t="s">
        <v>113</v>
      </c>
      <c r="Z42" s="149" t="s">
        <v>113</v>
      </c>
      <c r="AA42" s="149" t="s">
        <v>113</v>
      </c>
      <c r="AB42" s="150" t="s">
        <v>113</v>
      </c>
      <c r="AC42" s="149" t="s">
        <v>114</v>
      </c>
      <c r="AD42" s="149" t="s">
        <v>186</v>
      </c>
      <c r="AE42" s="149" t="s">
        <v>113</v>
      </c>
      <c r="AF42" s="149" t="s">
        <v>184</v>
      </c>
      <c r="AG42" s="150">
        <v>43587</v>
      </c>
      <c r="AH42" s="150">
        <v>43593</v>
      </c>
      <c r="AI42" s="150">
        <v>43587</v>
      </c>
      <c r="AJ42" s="150">
        <v>43588</v>
      </c>
      <c r="AK42" s="149">
        <v>2</v>
      </c>
      <c r="AL42" s="149">
        <v>2</v>
      </c>
      <c r="AM42" s="150">
        <v>43589</v>
      </c>
      <c r="AN42" s="150">
        <v>43589</v>
      </c>
      <c r="AO42" s="150" t="s">
        <v>193</v>
      </c>
      <c r="AP42" s="150" t="e">
        <v>#REF!</v>
      </c>
      <c r="AQ42" s="149" t="s">
        <v>113</v>
      </c>
      <c r="AR42" s="149" t="s">
        <v>185</v>
      </c>
      <c r="AS42" s="149" t="s">
        <v>2447</v>
      </c>
      <c r="AT42" s="149" t="s">
        <v>113</v>
      </c>
      <c r="AU42" s="149" t="s">
        <v>113</v>
      </c>
      <c r="AV42" s="150" t="s">
        <v>113</v>
      </c>
      <c r="AW42" s="149" t="s">
        <v>113</v>
      </c>
      <c r="AX42" s="150" t="s">
        <v>113</v>
      </c>
      <c r="AY42" s="150" t="s">
        <v>113</v>
      </c>
      <c r="AZ42" s="150" t="s">
        <v>113</v>
      </c>
      <c r="BA42" s="150" t="s">
        <v>113</v>
      </c>
      <c r="BB42" s="149" t="s">
        <v>113</v>
      </c>
      <c r="BC42" s="150" t="s">
        <v>113</v>
      </c>
      <c r="BD42" s="150" t="s">
        <v>113</v>
      </c>
      <c r="BE42" s="150" t="s">
        <v>113</v>
      </c>
      <c r="BF42" s="149" t="s">
        <v>113</v>
      </c>
      <c r="BG42" s="150" t="s">
        <v>113</v>
      </c>
      <c r="BH42" s="149" t="s">
        <v>113</v>
      </c>
      <c r="BI42" s="149" t="s">
        <v>113</v>
      </c>
      <c r="BJ42" s="149" t="s">
        <v>113</v>
      </c>
      <c r="BK42" s="149" t="s">
        <v>113</v>
      </c>
      <c r="BL42" s="149" t="s">
        <v>113</v>
      </c>
      <c r="BM42" s="149" t="s">
        <v>113</v>
      </c>
      <c r="BN42" s="149" t="s">
        <v>113</v>
      </c>
    </row>
    <row r="43" spans="1:66">
      <c r="A43" s="8">
        <f>IF(OR(AI43&gt;Parámetros!$D$5,AJ43&lt;Parámetros!$B$5),0,(IF(Parámetros!$D$5&gt;AJ43,AJ43,Parámetros!$D$5)-IF(Parámetros!$B$5&gt;AI43,Parámetros!$B$5,AI43))+1)-(IF(OR(,AI43&gt;Parámetros!$D$5,AJ43&lt;Parámetros!$B$5),0,IF(AND(AI43&lt;=Parámetros!$B$5,AJ43&gt;=Parámetros!$D$5),COUNTIFS('Selección días no hábiles'!$C:$C,"X",'Selección días no hábiles'!$A:$A,"&gt;="&amp;Parámetros!$B$5,'Selección días no hábiles'!$A:$A,"&lt;="&amp;Parámetros!$D$5),IF(AND(AI43&lt;=Parámetros!$B$5,AJ43&lt;=Parámetros!$D$5),COUNTIFS('Selección días no hábiles'!$C:$C,"X",'Selección días no hábiles'!$A:$A,"&gt;="&amp;Parámetros!$B$5,'Selección días no hábiles'!$A:$A,"&lt;="&amp;AJ43),IF(AND(AI43&gt;=Parámetros!$B$5,AJ43&gt;=Parámetros!$D$5),COUNTIFS('Selección días no hábiles'!$C:$C,"X",'Selección días no hábiles'!$A:$A,"&gt;="&amp;AI43,'Selección días no hábiles'!$A:$A,"&lt;="&amp;Parámetros!$D$5),IF(AND(AI43&gt;=Parámetros!$B$5,AJ43&lt;=Parámetros!$D$5),COUNTIFS('Selección días no hábiles'!$C:$C,"X",'Selección días no hábiles'!$A:$A,"&gt;="&amp;AI43,'Selección días no hábiles'!$A:$A,"&lt;="&amp;AJ43),0))))))</f>
        <v>106</v>
      </c>
      <c r="B43" s="8">
        <f>IF(OR(AI43&gt;Parámetros!$D$8,AJ43&lt;Parámetros!$B$8),0,(IF(Parámetros!$D$8&gt;AJ43,AJ43,Parámetros!$D$8)-IF(Parámetros!$B$8&gt;AI43,Parámetros!$B$8,AI43))+1)-(IF(OR(,AI43&gt;Parámetros!$D$8,AJ43&lt;Parámetros!$B$8),0,IF(AND(AI43&lt;=Parámetros!$B$8,AJ43&gt;=Parámetros!$D$8),COUNTIFS('Selección días no hábiles'!$C:$C,"X",'Selección días no hábiles'!$A:$A,"&gt;="&amp;Parámetros!$B$8,'Selección días no hábiles'!$A:$A,"&lt;="&amp;Parámetros!$D$8),IF(AND(AI43&lt;=Parámetros!$B$8,AJ43&lt;=Parámetros!$D$8),COUNTIFS('Selección días no hábiles'!$C:$C,"X",'Selección días no hábiles'!$A:$A,"&gt;="&amp;Parámetros!$B$8,'Selección días no hábiles'!$A:$A,"&lt;="&amp;AJ43),IF(AND(AI43&gt;=Parámetros!$B$8,AJ43&gt;=Parámetros!$D$8),COUNTIFS('Selección días no hábiles'!$C:$C,"X",'Selección días no hábiles'!$A:$A,"&gt;="&amp;AI43,'Selección días no hábiles'!$A:$A,"&lt;="&amp;Parámetros!$D$8),IF(AND(AI43&gt;=Parámetros!$B$8,AJ43&lt;=Parámetros!$D$8),COUNTIFS('Selección días no hábiles'!$C:$C,"X",'Selección días no hábiles'!$A:$A,"&gt;="&amp;AI43,'Selección días no hábiles'!$A:$A,"&lt;="&amp;AJ43),0))))))</f>
        <v>0</v>
      </c>
      <c r="C43" s="148">
        <v>46</v>
      </c>
      <c r="D43" s="149" t="s">
        <v>2379</v>
      </c>
      <c r="E43" s="149" t="s">
        <v>113</v>
      </c>
      <c r="F43" s="149" t="s">
        <v>1275</v>
      </c>
      <c r="G43" s="149" t="s">
        <v>2289</v>
      </c>
      <c r="H43" s="150" t="s">
        <v>113</v>
      </c>
      <c r="I43" s="149" t="s">
        <v>113</v>
      </c>
      <c r="J43" s="143" t="s">
        <v>113</v>
      </c>
      <c r="K43" s="143" t="s">
        <v>113</v>
      </c>
      <c r="L43" s="143" t="s">
        <v>113</v>
      </c>
      <c r="M43" s="149" t="s">
        <v>2350</v>
      </c>
      <c r="N43" s="150">
        <v>43588</v>
      </c>
      <c r="O43" s="149" t="s">
        <v>183</v>
      </c>
      <c r="P43" s="150" t="s">
        <v>113</v>
      </c>
      <c r="Q43" s="149" t="s">
        <v>183</v>
      </c>
      <c r="R43" s="149" t="s">
        <v>223</v>
      </c>
      <c r="S43" s="150" t="s">
        <v>113</v>
      </c>
      <c r="T43" s="151" t="s">
        <v>113</v>
      </c>
      <c r="U43" s="149" t="s">
        <v>2380</v>
      </c>
      <c r="V43" s="150" t="s">
        <v>113</v>
      </c>
      <c r="W43" s="151" t="s">
        <v>113</v>
      </c>
      <c r="X43" s="146" t="s">
        <v>113</v>
      </c>
      <c r="Y43" s="149" t="s">
        <v>113</v>
      </c>
      <c r="Z43" s="149" t="s">
        <v>113</v>
      </c>
      <c r="AA43" s="149" t="s">
        <v>113</v>
      </c>
      <c r="AB43" s="150" t="s">
        <v>113</v>
      </c>
      <c r="AC43" s="149" t="s">
        <v>114</v>
      </c>
      <c r="AD43" s="149" t="s">
        <v>186</v>
      </c>
      <c r="AE43" s="149" t="s">
        <v>113</v>
      </c>
      <c r="AF43" s="149" t="s">
        <v>184</v>
      </c>
      <c r="AG43" s="150">
        <v>43581</v>
      </c>
      <c r="AH43" s="150">
        <v>43587</v>
      </c>
      <c r="AI43" s="150">
        <v>43581</v>
      </c>
      <c r="AJ43" s="150">
        <v>43686</v>
      </c>
      <c r="AK43" s="149">
        <v>106</v>
      </c>
      <c r="AL43" s="149">
        <v>90</v>
      </c>
      <c r="AM43" s="150">
        <v>43671</v>
      </c>
      <c r="AN43" s="150" t="s">
        <v>113</v>
      </c>
      <c r="AO43" s="150" t="s">
        <v>193</v>
      </c>
      <c r="AP43" s="150">
        <v>43683</v>
      </c>
      <c r="AQ43" s="149" t="s">
        <v>2457</v>
      </c>
      <c r="AR43" s="149" t="s">
        <v>2382</v>
      </c>
      <c r="AS43" s="149" t="s">
        <v>2385</v>
      </c>
      <c r="AT43" s="149" t="s">
        <v>113</v>
      </c>
      <c r="AU43" s="149" t="s">
        <v>113</v>
      </c>
      <c r="AV43" s="150" t="s">
        <v>113</v>
      </c>
      <c r="AW43" s="149" t="s">
        <v>113</v>
      </c>
      <c r="AX43" s="150" t="s">
        <v>113</v>
      </c>
      <c r="AY43" s="150" t="s">
        <v>113</v>
      </c>
      <c r="AZ43" s="150" t="s">
        <v>113</v>
      </c>
      <c r="BA43" s="150" t="s">
        <v>113</v>
      </c>
      <c r="BB43" s="149" t="s">
        <v>113</v>
      </c>
      <c r="BC43" s="150" t="s">
        <v>113</v>
      </c>
      <c r="BD43" s="150" t="s">
        <v>113</v>
      </c>
      <c r="BE43" s="150" t="s">
        <v>113</v>
      </c>
      <c r="BF43" s="149" t="s">
        <v>113</v>
      </c>
      <c r="BG43" s="150" t="s">
        <v>113</v>
      </c>
      <c r="BH43" s="149" t="s">
        <v>113</v>
      </c>
      <c r="BI43" s="149" t="s">
        <v>2513</v>
      </c>
      <c r="BJ43" s="149" t="s">
        <v>113</v>
      </c>
      <c r="BK43" s="149" t="s">
        <v>113</v>
      </c>
      <c r="BL43" s="149" t="s">
        <v>113</v>
      </c>
      <c r="BM43" s="149" t="s">
        <v>113</v>
      </c>
      <c r="BN43" s="149" t="s">
        <v>113</v>
      </c>
    </row>
    <row r="44" spans="1:66">
      <c r="A44" s="8">
        <f>IF(OR(AI44&gt;Parámetros!$D$5,AJ44&lt;Parámetros!$B$5),0,(IF(Parámetros!$D$5&gt;AJ44,AJ44,Parámetros!$D$5)-IF(Parámetros!$B$5&gt;AI44,Parámetros!$B$5,AI44))+1)-(IF(OR(,AI44&gt;Parámetros!$D$5,AJ44&lt;Parámetros!$B$5),0,IF(AND(AI44&lt;=Parámetros!$B$5,AJ44&gt;=Parámetros!$D$5),COUNTIFS('Selección días no hábiles'!$C:$C,"X",'Selección días no hábiles'!$A:$A,"&gt;="&amp;Parámetros!$B$5,'Selección días no hábiles'!$A:$A,"&lt;="&amp;Parámetros!$D$5),IF(AND(AI44&lt;=Parámetros!$B$5,AJ44&lt;=Parámetros!$D$5),COUNTIFS('Selección días no hábiles'!$C:$C,"X",'Selección días no hábiles'!$A:$A,"&gt;="&amp;Parámetros!$B$5,'Selección días no hábiles'!$A:$A,"&lt;="&amp;AJ44),IF(AND(AI44&gt;=Parámetros!$B$5,AJ44&gt;=Parámetros!$D$5),COUNTIFS('Selección días no hábiles'!$C:$C,"X",'Selección días no hábiles'!$A:$A,"&gt;="&amp;AI44,'Selección días no hábiles'!$A:$A,"&lt;="&amp;Parámetros!$D$5),IF(AND(AI44&gt;=Parámetros!$B$5,AJ44&lt;=Parámetros!$D$5),COUNTIFS('Selección días no hábiles'!$C:$C,"X",'Selección días no hábiles'!$A:$A,"&gt;="&amp;AI44,'Selección días no hábiles'!$A:$A,"&lt;="&amp;AJ44),0))))))</f>
        <v>1</v>
      </c>
      <c r="B44" s="8">
        <f>IF(OR(AI44&gt;Parámetros!$D$8,AJ44&lt;Parámetros!$B$8),0,(IF(Parámetros!$D$8&gt;AJ44,AJ44,Parámetros!$D$8)-IF(Parámetros!$B$8&gt;AI44,Parámetros!$B$8,AI44))+1)-(IF(OR(,AI44&gt;Parámetros!$D$8,AJ44&lt;Parámetros!$B$8),0,IF(AND(AI44&lt;=Parámetros!$B$8,AJ44&gt;=Parámetros!$D$8),COUNTIFS('Selección días no hábiles'!$C:$C,"X",'Selección días no hábiles'!$A:$A,"&gt;="&amp;Parámetros!$B$8,'Selección días no hábiles'!$A:$A,"&lt;="&amp;Parámetros!$D$8),IF(AND(AI44&lt;=Parámetros!$B$8,AJ44&lt;=Parámetros!$D$8),COUNTIFS('Selección días no hábiles'!$C:$C,"X",'Selección días no hábiles'!$A:$A,"&gt;="&amp;Parámetros!$B$8,'Selección días no hábiles'!$A:$A,"&lt;="&amp;AJ44),IF(AND(AI44&gt;=Parámetros!$B$8,AJ44&gt;=Parámetros!$D$8),COUNTIFS('Selección días no hábiles'!$C:$C,"X",'Selección días no hábiles'!$A:$A,"&gt;="&amp;AI44,'Selección días no hábiles'!$A:$A,"&lt;="&amp;Parámetros!$D$8),IF(AND(AI44&gt;=Parámetros!$B$8,AJ44&lt;=Parámetros!$D$8),COUNTIFS('Selección días no hábiles'!$C:$C,"X",'Selección días no hábiles'!$A:$A,"&gt;="&amp;AI44,'Selección días no hábiles'!$A:$A,"&lt;="&amp;AJ44),0))))))</f>
        <v>0</v>
      </c>
      <c r="C44" s="148">
        <v>45</v>
      </c>
      <c r="D44" s="149" t="s">
        <v>2458</v>
      </c>
      <c r="E44" s="149" t="s">
        <v>113</v>
      </c>
      <c r="F44" s="149" t="s">
        <v>1318</v>
      </c>
      <c r="G44" s="149" t="s">
        <v>2341</v>
      </c>
      <c r="H44" s="150" t="s">
        <v>113</v>
      </c>
      <c r="I44" s="149" t="str">
        <f t="shared" ref="I44:I88" ca="1" si="3">IF(H44="","",+INT((TODAY()-H44)/365.25))</f>
        <v/>
      </c>
      <c r="J44" s="143" t="s">
        <v>113</v>
      </c>
      <c r="K44" s="143" t="s">
        <v>113</v>
      </c>
      <c r="L44" s="143" t="s">
        <v>113</v>
      </c>
      <c r="M44" s="149" t="s">
        <v>2350</v>
      </c>
      <c r="N44" s="150">
        <v>43588</v>
      </c>
      <c r="O44" s="149" t="s">
        <v>183</v>
      </c>
      <c r="P44" s="150"/>
      <c r="Q44" s="149"/>
      <c r="R44" s="149" t="s">
        <v>223</v>
      </c>
      <c r="S44" s="150" t="s">
        <v>113</v>
      </c>
      <c r="T44" s="151" t="str">
        <f t="shared" ref="T44:T88" ca="1" si="4">IF(S44="","",(TODAY()-S44)/365.25)</f>
        <v/>
      </c>
      <c r="U44" s="149" t="s">
        <v>113</v>
      </c>
      <c r="V44" s="150" t="s">
        <v>113</v>
      </c>
      <c r="W44" s="151" t="str">
        <f t="shared" ref="W44:W88" ca="1" si="5">IF(V44="","",(TODAY()-V44)/365.25)</f>
        <v/>
      </c>
      <c r="X44" s="146" t="s">
        <v>113</v>
      </c>
      <c r="Y44" s="149" t="s">
        <v>113</v>
      </c>
      <c r="Z44" s="149" t="s">
        <v>113</v>
      </c>
      <c r="AA44" s="149" t="s">
        <v>113</v>
      </c>
      <c r="AB44" s="150" t="s">
        <v>113</v>
      </c>
      <c r="AC44" s="149" t="s">
        <v>114</v>
      </c>
      <c r="AD44" s="149" t="s">
        <v>186</v>
      </c>
      <c r="AE44" s="149" t="s">
        <v>113</v>
      </c>
      <c r="AF44" s="149" t="s">
        <v>184</v>
      </c>
      <c r="AG44" s="150">
        <v>43584</v>
      </c>
      <c r="AH44" s="150">
        <v>43587</v>
      </c>
      <c r="AI44" s="150">
        <v>43584</v>
      </c>
      <c r="AJ44" s="150">
        <v>43584</v>
      </c>
      <c r="AK44" s="149">
        <v>1</v>
      </c>
      <c r="AL44" s="149">
        <v>1</v>
      </c>
      <c r="AM44" s="150">
        <v>43585</v>
      </c>
      <c r="AN44" s="150">
        <v>43585</v>
      </c>
      <c r="AO44" s="150" t="s">
        <v>193</v>
      </c>
      <c r="AP44" s="150" t="s">
        <v>113</v>
      </c>
      <c r="AQ44" s="149" t="s">
        <v>2459</v>
      </c>
      <c r="AR44" s="149" t="s">
        <v>187</v>
      </c>
      <c r="AS44" s="149" t="s">
        <v>188</v>
      </c>
      <c r="AT44" s="149" t="s">
        <v>113</v>
      </c>
      <c r="AU44" s="149" t="s">
        <v>113</v>
      </c>
      <c r="AV44" s="150" t="s">
        <v>113</v>
      </c>
      <c r="AW44" s="149" t="s">
        <v>113</v>
      </c>
      <c r="AX44" s="150" t="s">
        <v>113</v>
      </c>
      <c r="AY44" s="150" t="s">
        <v>113</v>
      </c>
      <c r="AZ44" s="150" t="s">
        <v>113</v>
      </c>
      <c r="BA44" s="150" t="s">
        <v>113</v>
      </c>
      <c r="BB44" s="149" t="s">
        <v>113</v>
      </c>
      <c r="BC44" s="150" t="s">
        <v>113</v>
      </c>
      <c r="BD44" s="150" t="s">
        <v>113</v>
      </c>
      <c r="BE44" s="150" t="s">
        <v>113</v>
      </c>
      <c r="BF44" s="149" t="s">
        <v>113</v>
      </c>
      <c r="BG44" s="150" t="s">
        <v>113</v>
      </c>
      <c r="BH44" s="149" t="s">
        <v>113</v>
      </c>
      <c r="BI44" s="149" t="s">
        <v>113</v>
      </c>
      <c r="BJ44" s="149" t="s">
        <v>113</v>
      </c>
      <c r="BK44" s="149" t="s">
        <v>113</v>
      </c>
      <c r="BL44" s="149" t="s">
        <v>113</v>
      </c>
      <c r="BM44" s="149" t="s">
        <v>113</v>
      </c>
      <c r="BN44" s="149" t="s">
        <v>113</v>
      </c>
    </row>
    <row r="45" spans="1:66">
      <c r="A45" s="8">
        <f>IF(OR(AI45&gt;Parámetros!$D$5,AJ45&lt;Parámetros!$B$5),0,(IF(Parámetros!$D$5&gt;AJ45,AJ45,Parámetros!$D$5)-IF(Parámetros!$B$5&gt;AI45,Parámetros!$B$5,AI45))+1)-(IF(OR(,AI45&gt;Parámetros!$D$5,AJ45&lt;Parámetros!$B$5),0,IF(AND(AI45&lt;=Parámetros!$B$5,AJ45&gt;=Parámetros!$D$5),COUNTIFS('Selección días no hábiles'!$C:$C,"X",'Selección días no hábiles'!$A:$A,"&gt;="&amp;Parámetros!$B$5,'Selección días no hábiles'!$A:$A,"&lt;="&amp;Parámetros!$D$5),IF(AND(AI45&lt;=Parámetros!$B$5,AJ45&lt;=Parámetros!$D$5),COUNTIFS('Selección días no hábiles'!$C:$C,"X",'Selección días no hábiles'!$A:$A,"&gt;="&amp;Parámetros!$B$5,'Selección días no hábiles'!$A:$A,"&lt;="&amp;AJ45),IF(AND(AI45&gt;=Parámetros!$B$5,AJ45&gt;=Parámetros!$D$5),COUNTIFS('Selección días no hábiles'!$C:$C,"X",'Selección días no hábiles'!$A:$A,"&gt;="&amp;AI45,'Selección días no hábiles'!$A:$A,"&lt;="&amp;Parámetros!$D$5),IF(AND(AI45&gt;=Parámetros!$B$5,AJ45&lt;=Parámetros!$D$5),COUNTIFS('Selección días no hábiles'!$C:$C,"X",'Selección días no hábiles'!$A:$A,"&gt;="&amp;AI45,'Selección días no hábiles'!$A:$A,"&lt;="&amp;AJ45),0))))))</f>
        <v>1</v>
      </c>
      <c r="B45" s="8">
        <f>IF(OR(AI45&gt;Parámetros!$D$8,AJ45&lt;Parámetros!$B$8),0,(IF(Parámetros!$D$8&gt;AJ45,AJ45,Parámetros!$D$8)-IF(Parámetros!$B$8&gt;AI45,Parámetros!$B$8,AI45))+1)-(IF(OR(,AI45&gt;Parámetros!$D$8,AJ45&lt;Parámetros!$B$8),0,IF(AND(AI45&lt;=Parámetros!$B$8,AJ45&gt;=Parámetros!$D$8),COUNTIFS('Selección días no hábiles'!$C:$C,"X",'Selección días no hábiles'!$A:$A,"&gt;="&amp;Parámetros!$B$8,'Selección días no hábiles'!$A:$A,"&lt;="&amp;Parámetros!$D$8),IF(AND(AI45&lt;=Parámetros!$B$8,AJ45&lt;=Parámetros!$D$8),COUNTIFS('Selección días no hábiles'!$C:$C,"X",'Selección días no hábiles'!$A:$A,"&gt;="&amp;Parámetros!$B$8,'Selección días no hábiles'!$A:$A,"&lt;="&amp;AJ45),IF(AND(AI45&gt;=Parámetros!$B$8,AJ45&gt;=Parámetros!$D$8),COUNTIFS('Selección días no hábiles'!$C:$C,"X",'Selección días no hábiles'!$A:$A,"&gt;="&amp;AI45,'Selección días no hábiles'!$A:$A,"&lt;="&amp;Parámetros!$D$8),IF(AND(AI45&gt;=Parámetros!$B$8,AJ45&lt;=Parámetros!$D$8),COUNTIFS('Selección días no hábiles'!$C:$C,"X",'Selección días no hábiles'!$A:$A,"&gt;="&amp;AI45,'Selección días no hábiles'!$A:$A,"&lt;="&amp;AJ45),0))))))</f>
        <v>0</v>
      </c>
      <c r="C45" s="148">
        <v>44</v>
      </c>
      <c r="D45" s="149" t="s">
        <v>2448</v>
      </c>
      <c r="E45" s="149" t="s">
        <v>113</v>
      </c>
      <c r="F45" s="149" t="s">
        <v>1147</v>
      </c>
      <c r="G45" s="149" t="s">
        <v>1329</v>
      </c>
      <c r="H45" s="150" t="s">
        <v>113</v>
      </c>
      <c r="I45" s="149" t="str">
        <f t="shared" ca="1" si="3"/>
        <v/>
      </c>
      <c r="J45" s="143" t="s">
        <v>113</v>
      </c>
      <c r="K45" s="143" t="s">
        <v>113</v>
      </c>
      <c r="L45" s="143" t="s">
        <v>113</v>
      </c>
      <c r="M45" s="149" t="s">
        <v>2350</v>
      </c>
      <c r="N45" s="150">
        <v>43588</v>
      </c>
      <c r="O45" s="149" t="s">
        <v>183</v>
      </c>
      <c r="P45" s="150"/>
      <c r="Q45" s="149"/>
      <c r="R45" s="149" t="s">
        <v>223</v>
      </c>
      <c r="S45" s="150" t="s">
        <v>113</v>
      </c>
      <c r="T45" s="151" t="str">
        <f t="shared" ca="1" si="4"/>
        <v/>
      </c>
      <c r="U45" s="149" t="s">
        <v>113</v>
      </c>
      <c r="V45" s="150" t="s">
        <v>113</v>
      </c>
      <c r="W45" s="151" t="str">
        <f t="shared" ca="1" si="5"/>
        <v/>
      </c>
      <c r="X45" s="146" t="s">
        <v>113</v>
      </c>
      <c r="Y45" s="149" t="s">
        <v>113</v>
      </c>
      <c r="Z45" s="149" t="s">
        <v>113</v>
      </c>
      <c r="AA45" s="149" t="s">
        <v>113</v>
      </c>
      <c r="AB45" s="150" t="s">
        <v>113</v>
      </c>
      <c r="AC45" s="149" t="s">
        <v>114</v>
      </c>
      <c r="AD45" s="149" t="s">
        <v>186</v>
      </c>
      <c r="AE45" s="149" t="s">
        <v>113</v>
      </c>
      <c r="AF45" s="149" t="s">
        <v>184</v>
      </c>
      <c r="AG45" s="150">
        <v>43587</v>
      </c>
      <c r="AH45" s="150">
        <v>43587</v>
      </c>
      <c r="AI45" s="150">
        <v>43587</v>
      </c>
      <c r="AJ45" s="150">
        <v>43587</v>
      </c>
      <c r="AK45" s="149">
        <v>1</v>
      </c>
      <c r="AL45" s="149">
        <v>1</v>
      </c>
      <c r="AM45" s="150">
        <v>43588</v>
      </c>
      <c r="AN45" s="150">
        <v>43588</v>
      </c>
      <c r="AO45" s="150" t="s">
        <v>193</v>
      </c>
      <c r="AP45" s="150" t="s">
        <v>113</v>
      </c>
      <c r="AQ45" s="149" t="s">
        <v>2460</v>
      </c>
      <c r="AR45" s="149" t="s">
        <v>187</v>
      </c>
      <c r="AS45" s="149" t="s">
        <v>188</v>
      </c>
      <c r="AT45" s="149" t="s">
        <v>113</v>
      </c>
      <c r="AU45" s="149" t="s">
        <v>113</v>
      </c>
      <c r="AV45" s="150" t="s">
        <v>113</v>
      </c>
      <c r="AW45" s="149" t="s">
        <v>113</v>
      </c>
      <c r="AX45" s="150" t="s">
        <v>113</v>
      </c>
      <c r="AY45" s="150" t="s">
        <v>113</v>
      </c>
      <c r="AZ45" s="150" t="s">
        <v>113</v>
      </c>
      <c r="BA45" s="150" t="s">
        <v>113</v>
      </c>
      <c r="BB45" s="149" t="s">
        <v>113</v>
      </c>
      <c r="BC45" s="150" t="s">
        <v>113</v>
      </c>
      <c r="BD45" s="150" t="s">
        <v>113</v>
      </c>
      <c r="BE45" s="150" t="s">
        <v>113</v>
      </c>
      <c r="BF45" s="149" t="s">
        <v>113</v>
      </c>
      <c r="BG45" s="150" t="s">
        <v>113</v>
      </c>
      <c r="BH45" s="149" t="s">
        <v>113</v>
      </c>
      <c r="BI45" s="149" t="s">
        <v>113</v>
      </c>
      <c r="BJ45" s="149" t="s">
        <v>113</v>
      </c>
      <c r="BK45" s="149" t="s">
        <v>113</v>
      </c>
      <c r="BL45" s="149" t="s">
        <v>113</v>
      </c>
      <c r="BM45" s="149" t="s">
        <v>113</v>
      </c>
      <c r="BN45" s="149" t="s">
        <v>113</v>
      </c>
    </row>
    <row r="46" spans="1:66">
      <c r="A46" s="8">
        <f>IF(OR(AI46&gt;Parámetros!$D$5,AJ46&lt;Parámetros!$B$5),0,(IF(Parámetros!$D$5&gt;AJ46,AJ46,Parámetros!$D$5)-IF(Parámetros!$B$5&gt;AI46,Parámetros!$B$5,AI46))+1)-(IF(OR(,AI46&gt;Parámetros!$D$5,AJ46&lt;Parámetros!$B$5),0,IF(AND(AI46&lt;=Parámetros!$B$5,AJ46&gt;=Parámetros!$D$5),COUNTIFS('Selección días no hábiles'!$C:$C,"X",'Selección días no hábiles'!$A:$A,"&gt;="&amp;Parámetros!$B$5,'Selección días no hábiles'!$A:$A,"&lt;="&amp;Parámetros!$D$5),IF(AND(AI46&lt;=Parámetros!$B$5,AJ46&lt;=Parámetros!$D$5),COUNTIFS('Selección días no hábiles'!$C:$C,"X",'Selección días no hábiles'!$A:$A,"&gt;="&amp;Parámetros!$B$5,'Selección días no hábiles'!$A:$A,"&lt;="&amp;AJ46),IF(AND(AI46&gt;=Parámetros!$B$5,AJ46&gt;=Parámetros!$D$5),COUNTIFS('Selección días no hábiles'!$C:$C,"X",'Selección días no hábiles'!$A:$A,"&gt;="&amp;AI46,'Selección días no hábiles'!$A:$A,"&lt;="&amp;Parámetros!$D$5),IF(AND(AI46&gt;=Parámetros!$B$5,AJ46&lt;=Parámetros!$D$5),COUNTIFS('Selección días no hábiles'!$C:$C,"X",'Selección días no hábiles'!$A:$A,"&gt;="&amp;AI46,'Selección días no hábiles'!$A:$A,"&lt;="&amp;AJ46),0))))))</f>
        <v>1</v>
      </c>
      <c r="B46" s="8">
        <f>IF(OR(AI46&gt;Parámetros!$D$8,AJ46&lt;Parámetros!$B$8),0,(IF(Parámetros!$D$8&gt;AJ46,AJ46,Parámetros!$D$8)-IF(Parámetros!$B$8&gt;AI46,Parámetros!$B$8,AI46))+1)-(IF(OR(,AI46&gt;Parámetros!$D$8,AJ46&lt;Parámetros!$B$8),0,IF(AND(AI46&lt;=Parámetros!$B$8,AJ46&gt;=Parámetros!$D$8),COUNTIFS('Selección días no hábiles'!$C:$C,"X",'Selección días no hábiles'!$A:$A,"&gt;="&amp;Parámetros!$B$8,'Selección días no hábiles'!$A:$A,"&lt;="&amp;Parámetros!$D$8),IF(AND(AI46&lt;=Parámetros!$B$8,AJ46&lt;=Parámetros!$D$8),COUNTIFS('Selección días no hábiles'!$C:$C,"X",'Selección días no hábiles'!$A:$A,"&gt;="&amp;Parámetros!$B$8,'Selección días no hábiles'!$A:$A,"&lt;="&amp;AJ46),IF(AND(AI46&gt;=Parámetros!$B$8,AJ46&gt;=Parámetros!$D$8),COUNTIFS('Selección días no hábiles'!$C:$C,"X",'Selección días no hábiles'!$A:$A,"&gt;="&amp;AI46,'Selección días no hábiles'!$A:$A,"&lt;="&amp;Parámetros!$D$8),IF(AND(AI46&gt;=Parámetros!$B$8,AJ46&lt;=Parámetros!$D$8),COUNTIFS('Selección días no hábiles'!$C:$C,"X",'Selección días no hábiles'!$A:$A,"&gt;="&amp;AI46,'Selección días no hábiles'!$A:$A,"&lt;="&amp;AJ46),0))))))</f>
        <v>0</v>
      </c>
      <c r="C46" s="148">
        <v>43</v>
      </c>
      <c r="D46" s="149" t="s">
        <v>2395</v>
      </c>
      <c r="E46" s="149" t="s">
        <v>113</v>
      </c>
      <c r="F46" s="149" t="s">
        <v>871</v>
      </c>
      <c r="G46" s="149" t="s">
        <v>2303</v>
      </c>
      <c r="H46" s="150" t="s">
        <v>113</v>
      </c>
      <c r="I46" s="149" t="str">
        <f t="shared" ca="1" si="3"/>
        <v/>
      </c>
      <c r="J46" s="143" t="s">
        <v>113</v>
      </c>
      <c r="K46" s="143" t="s">
        <v>113</v>
      </c>
      <c r="L46" s="143" t="s">
        <v>113</v>
      </c>
      <c r="M46" s="149" t="s">
        <v>2350</v>
      </c>
      <c r="N46" s="150">
        <v>43588</v>
      </c>
      <c r="O46" s="149" t="s">
        <v>183</v>
      </c>
      <c r="P46" s="150"/>
      <c r="Q46" s="149"/>
      <c r="R46" s="149" t="s">
        <v>223</v>
      </c>
      <c r="S46" s="150" t="s">
        <v>113</v>
      </c>
      <c r="T46" s="151" t="str">
        <f t="shared" ca="1" si="4"/>
        <v/>
      </c>
      <c r="U46" s="149" t="s">
        <v>113</v>
      </c>
      <c r="V46" s="150" t="s">
        <v>113</v>
      </c>
      <c r="W46" s="151" t="str">
        <f t="shared" ca="1" si="5"/>
        <v/>
      </c>
      <c r="X46" s="146" t="s">
        <v>113</v>
      </c>
      <c r="Y46" s="149" t="s">
        <v>113</v>
      </c>
      <c r="Z46" s="149" t="s">
        <v>113</v>
      </c>
      <c r="AA46" s="149" t="s">
        <v>113</v>
      </c>
      <c r="AB46" s="150" t="s">
        <v>113</v>
      </c>
      <c r="AC46" s="149" t="s">
        <v>114</v>
      </c>
      <c r="AD46" s="149" t="s">
        <v>186</v>
      </c>
      <c r="AE46" s="149" t="s">
        <v>113</v>
      </c>
      <c r="AF46" s="149" t="s">
        <v>184</v>
      </c>
      <c r="AG46" s="150">
        <v>43581</v>
      </c>
      <c r="AH46" s="150">
        <v>43587</v>
      </c>
      <c r="AI46" s="150">
        <v>43581</v>
      </c>
      <c r="AJ46" s="150">
        <v>43581</v>
      </c>
      <c r="AK46" s="149">
        <v>1</v>
      </c>
      <c r="AL46" s="149">
        <v>1</v>
      </c>
      <c r="AM46" s="150">
        <v>43582</v>
      </c>
      <c r="AN46" s="150">
        <v>43582</v>
      </c>
      <c r="AO46" s="150" t="s">
        <v>193</v>
      </c>
      <c r="AP46" s="150" t="s">
        <v>113</v>
      </c>
      <c r="AQ46" s="149" t="s">
        <v>2461</v>
      </c>
      <c r="AR46" s="149" t="s">
        <v>185</v>
      </c>
      <c r="AS46" s="149" t="s">
        <v>2431</v>
      </c>
      <c r="AT46" s="149" t="s">
        <v>113</v>
      </c>
      <c r="AU46" s="149" t="s">
        <v>113</v>
      </c>
      <c r="AV46" s="150" t="s">
        <v>113</v>
      </c>
      <c r="AW46" s="149" t="s">
        <v>113</v>
      </c>
      <c r="AX46" s="150" t="s">
        <v>113</v>
      </c>
      <c r="AY46" s="150" t="s">
        <v>113</v>
      </c>
      <c r="AZ46" s="150" t="s">
        <v>113</v>
      </c>
      <c r="BA46" s="150" t="s">
        <v>113</v>
      </c>
      <c r="BB46" s="149" t="s">
        <v>113</v>
      </c>
      <c r="BC46" s="150" t="s">
        <v>113</v>
      </c>
      <c r="BD46" s="150" t="s">
        <v>113</v>
      </c>
      <c r="BE46" s="150" t="s">
        <v>113</v>
      </c>
      <c r="BF46" s="149" t="s">
        <v>113</v>
      </c>
      <c r="BG46" s="150" t="s">
        <v>113</v>
      </c>
      <c r="BH46" s="149" t="s">
        <v>113</v>
      </c>
      <c r="BI46" s="149" t="s">
        <v>113</v>
      </c>
      <c r="BJ46" s="149" t="s">
        <v>113</v>
      </c>
      <c r="BK46" s="149" t="s">
        <v>113</v>
      </c>
      <c r="BL46" s="149" t="s">
        <v>113</v>
      </c>
      <c r="BM46" s="149" t="s">
        <v>113</v>
      </c>
      <c r="BN46" s="149" t="s">
        <v>113</v>
      </c>
    </row>
    <row r="47" spans="1:66">
      <c r="A47" s="8">
        <f>IF(OR(AI47&gt;Parámetros!$D$5,AJ47&lt;Parámetros!$B$5),0,(IF(Parámetros!$D$5&gt;AJ47,AJ47,Parámetros!$D$5)-IF(Parámetros!$B$5&gt;AI47,Parámetros!$B$5,AI47))+1)-(IF(OR(,AI47&gt;Parámetros!$D$5,AJ47&lt;Parámetros!$B$5),0,IF(AND(AI47&lt;=Parámetros!$B$5,AJ47&gt;=Parámetros!$D$5),COUNTIFS('Selección días no hábiles'!$C:$C,"X",'Selección días no hábiles'!$A:$A,"&gt;="&amp;Parámetros!$B$5,'Selección días no hábiles'!$A:$A,"&lt;="&amp;Parámetros!$D$5),IF(AND(AI47&lt;=Parámetros!$B$5,AJ47&lt;=Parámetros!$D$5),COUNTIFS('Selección días no hábiles'!$C:$C,"X",'Selección días no hábiles'!$A:$A,"&gt;="&amp;Parámetros!$B$5,'Selección días no hábiles'!$A:$A,"&lt;="&amp;AJ47),IF(AND(AI47&gt;=Parámetros!$B$5,AJ47&gt;=Parámetros!$D$5),COUNTIFS('Selección días no hábiles'!$C:$C,"X",'Selección días no hábiles'!$A:$A,"&gt;="&amp;AI47,'Selección días no hábiles'!$A:$A,"&lt;="&amp;Parámetros!$D$5),IF(AND(AI47&gt;=Parámetros!$B$5,AJ47&lt;=Parámetros!$D$5),COUNTIFS('Selección días no hábiles'!$C:$C,"X",'Selección días no hábiles'!$A:$A,"&gt;="&amp;AI47,'Selección días no hábiles'!$A:$A,"&lt;="&amp;AJ47),0))))))</f>
        <v>1</v>
      </c>
      <c r="B47" s="8">
        <f>IF(OR(AI47&gt;Parámetros!$D$8,AJ47&lt;Parámetros!$B$8),0,(IF(Parámetros!$D$8&gt;AJ47,AJ47,Parámetros!$D$8)-IF(Parámetros!$B$8&gt;AI47,Parámetros!$B$8,AI47))+1)-(IF(OR(,AI47&gt;Parámetros!$D$8,AJ47&lt;Parámetros!$B$8),0,IF(AND(AI47&lt;=Parámetros!$B$8,AJ47&gt;=Parámetros!$D$8),COUNTIFS('Selección días no hábiles'!$C:$C,"X",'Selección días no hábiles'!$A:$A,"&gt;="&amp;Parámetros!$B$8,'Selección días no hábiles'!$A:$A,"&lt;="&amp;Parámetros!$D$8),IF(AND(AI47&lt;=Parámetros!$B$8,AJ47&lt;=Parámetros!$D$8),COUNTIFS('Selección días no hábiles'!$C:$C,"X",'Selección días no hábiles'!$A:$A,"&gt;="&amp;Parámetros!$B$8,'Selección días no hábiles'!$A:$A,"&lt;="&amp;AJ47),IF(AND(AI47&gt;=Parámetros!$B$8,AJ47&gt;=Parámetros!$D$8),COUNTIFS('Selección días no hábiles'!$C:$C,"X",'Selección días no hábiles'!$A:$A,"&gt;="&amp;AI47,'Selección días no hábiles'!$A:$A,"&lt;="&amp;Parámetros!$D$8),IF(AND(AI47&gt;=Parámetros!$B$8,AJ47&lt;=Parámetros!$D$8),COUNTIFS('Selección días no hábiles'!$C:$C,"X",'Selección días no hábiles'!$A:$A,"&gt;="&amp;AI47,'Selección días no hábiles'!$A:$A,"&lt;="&amp;AJ47),0))))))</f>
        <v>0</v>
      </c>
      <c r="C47" s="148">
        <v>42</v>
      </c>
      <c r="D47" s="149" t="s">
        <v>2352</v>
      </c>
      <c r="E47" s="149" t="s">
        <v>113</v>
      </c>
      <c r="F47" s="149" t="s">
        <v>309</v>
      </c>
      <c r="G47" s="149" t="s">
        <v>2319</v>
      </c>
      <c r="H47" s="150" t="s">
        <v>113</v>
      </c>
      <c r="I47" s="149" t="str">
        <f t="shared" ca="1" si="3"/>
        <v/>
      </c>
      <c r="J47" s="143" t="s">
        <v>113</v>
      </c>
      <c r="K47" s="143" t="s">
        <v>113</v>
      </c>
      <c r="L47" s="143" t="s">
        <v>113</v>
      </c>
      <c r="M47" s="149" t="s">
        <v>2350</v>
      </c>
      <c r="N47" s="150">
        <v>43588</v>
      </c>
      <c r="O47" s="149" t="s">
        <v>183</v>
      </c>
      <c r="P47" s="150"/>
      <c r="Q47" s="149"/>
      <c r="R47" s="149" t="s">
        <v>223</v>
      </c>
      <c r="S47" s="150" t="s">
        <v>113</v>
      </c>
      <c r="T47" s="151" t="str">
        <f t="shared" ca="1" si="4"/>
        <v/>
      </c>
      <c r="U47" s="149" t="s">
        <v>113</v>
      </c>
      <c r="V47" s="150" t="s">
        <v>113</v>
      </c>
      <c r="W47" s="151" t="str">
        <f t="shared" ca="1" si="5"/>
        <v/>
      </c>
      <c r="X47" s="146" t="s">
        <v>113</v>
      </c>
      <c r="Y47" s="149" t="s">
        <v>113</v>
      </c>
      <c r="Z47" s="149" t="s">
        <v>113</v>
      </c>
      <c r="AA47" s="149" t="s">
        <v>113</v>
      </c>
      <c r="AB47" s="150" t="s">
        <v>113</v>
      </c>
      <c r="AC47" s="149" t="s">
        <v>114</v>
      </c>
      <c r="AD47" s="149" t="s">
        <v>186</v>
      </c>
      <c r="AE47" s="149" t="s">
        <v>113</v>
      </c>
      <c r="AF47" s="149" t="s">
        <v>184</v>
      </c>
      <c r="AG47" s="150">
        <v>43584</v>
      </c>
      <c r="AH47" s="150">
        <v>43587</v>
      </c>
      <c r="AI47" s="150">
        <v>43584</v>
      </c>
      <c r="AJ47" s="150">
        <v>43584</v>
      </c>
      <c r="AK47" s="149">
        <v>1</v>
      </c>
      <c r="AL47" s="149">
        <v>1</v>
      </c>
      <c r="AM47" s="150">
        <v>43585</v>
      </c>
      <c r="AN47" s="150">
        <v>43585</v>
      </c>
      <c r="AO47" s="150" t="s">
        <v>193</v>
      </c>
      <c r="AP47" s="150" t="s">
        <v>113</v>
      </c>
      <c r="AQ47" s="149" t="s">
        <v>2462</v>
      </c>
      <c r="AR47" s="149" t="s">
        <v>187</v>
      </c>
      <c r="AS47" s="149" t="s">
        <v>188</v>
      </c>
      <c r="AT47" s="149" t="s">
        <v>113</v>
      </c>
      <c r="AU47" s="149" t="s">
        <v>113</v>
      </c>
      <c r="AV47" s="150" t="s">
        <v>113</v>
      </c>
      <c r="AW47" s="149" t="s">
        <v>113</v>
      </c>
      <c r="AX47" s="150" t="s">
        <v>113</v>
      </c>
      <c r="AY47" s="150" t="s">
        <v>113</v>
      </c>
      <c r="AZ47" s="150" t="s">
        <v>113</v>
      </c>
      <c r="BA47" s="150" t="s">
        <v>113</v>
      </c>
      <c r="BB47" s="149" t="s">
        <v>113</v>
      </c>
      <c r="BC47" s="150" t="s">
        <v>113</v>
      </c>
      <c r="BD47" s="150" t="s">
        <v>113</v>
      </c>
      <c r="BE47" s="150" t="s">
        <v>113</v>
      </c>
      <c r="BF47" s="149" t="s">
        <v>113</v>
      </c>
      <c r="BG47" s="150" t="s">
        <v>113</v>
      </c>
      <c r="BH47" s="149" t="s">
        <v>113</v>
      </c>
      <c r="BI47" s="149" t="s">
        <v>113</v>
      </c>
      <c r="BJ47" s="149" t="s">
        <v>113</v>
      </c>
      <c r="BK47" s="149" t="s">
        <v>113</v>
      </c>
      <c r="BL47" s="149" t="s">
        <v>113</v>
      </c>
      <c r="BM47" s="149" t="s">
        <v>113</v>
      </c>
      <c r="BN47" s="149" t="s">
        <v>113</v>
      </c>
    </row>
    <row r="48" spans="1:66">
      <c r="A48" s="8">
        <f>IF(OR(AI48&gt;Parámetros!$D$5,AJ48&lt;Parámetros!$B$5),0,(IF(Parámetros!$D$5&gt;AJ48,AJ48,Parámetros!$D$5)-IF(Parámetros!$B$5&gt;AI48,Parámetros!$B$5,AI48))+1)-(IF(OR(,AI48&gt;Parámetros!$D$5,AJ48&lt;Parámetros!$B$5),0,IF(AND(AI48&lt;=Parámetros!$B$5,AJ48&gt;=Parámetros!$D$5),COUNTIFS('Selección días no hábiles'!$C:$C,"X",'Selección días no hábiles'!$A:$A,"&gt;="&amp;Parámetros!$B$5,'Selección días no hábiles'!$A:$A,"&lt;="&amp;Parámetros!$D$5),IF(AND(AI48&lt;=Parámetros!$B$5,AJ48&lt;=Parámetros!$D$5),COUNTIFS('Selección días no hábiles'!$C:$C,"X",'Selección días no hábiles'!$A:$A,"&gt;="&amp;Parámetros!$B$5,'Selección días no hábiles'!$A:$A,"&lt;="&amp;AJ48),IF(AND(AI48&gt;=Parámetros!$B$5,AJ48&gt;=Parámetros!$D$5),COUNTIFS('Selección días no hábiles'!$C:$C,"X",'Selección días no hábiles'!$A:$A,"&gt;="&amp;AI48,'Selección días no hábiles'!$A:$A,"&lt;="&amp;Parámetros!$D$5),IF(AND(AI48&gt;=Parámetros!$B$5,AJ48&lt;=Parámetros!$D$5),COUNTIFS('Selección días no hábiles'!$C:$C,"X",'Selección días no hábiles'!$A:$A,"&gt;="&amp;AI48,'Selección días no hábiles'!$A:$A,"&lt;="&amp;AJ48),0))))))</f>
        <v>1</v>
      </c>
      <c r="B48" s="8">
        <f>IF(OR(AI48&gt;Parámetros!$D$8,AJ48&lt;Parámetros!$B$8),0,(IF(Parámetros!$D$8&gt;AJ48,AJ48,Parámetros!$D$8)-IF(Parámetros!$B$8&gt;AI48,Parámetros!$B$8,AI48))+1)-(IF(OR(,AI48&gt;Parámetros!$D$8,AJ48&lt;Parámetros!$B$8),0,IF(AND(AI48&lt;=Parámetros!$B$8,AJ48&gt;=Parámetros!$D$8),COUNTIFS('Selección días no hábiles'!$C:$C,"X",'Selección días no hábiles'!$A:$A,"&gt;="&amp;Parámetros!$B$8,'Selección días no hábiles'!$A:$A,"&lt;="&amp;Parámetros!$D$8),IF(AND(AI48&lt;=Parámetros!$B$8,AJ48&lt;=Parámetros!$D$8),COUNTIFS('Selección días no hábiles'!$C:$C,"X",'Selección días no hábiles'!$A:$A,"&gt;="&amp;Parámetros!$B$8,'Selección días no hábiles'!$A:$A,"&lt;="&amp;AJ48),IF(AND(AI48&gt;=Parámetros!$B$8,AJ48&gt;=Parámetros!$D$8),COUNTIFS('Selección días no hábiles'!$C:$C,"X",'Selección días no hábiles'!$A:$A,"&gt;="&amp;AI48,'Selección días no hábiles'!$A:$A,"&lt;="&amp;Parámetros!$D$8),IF(AND(AI48&gt;=Parámetros!$B$8,AJ48&lt;=Parámetros!$D$8),COUNTIFS('Selección días no hábiles'!$C:$C,"X",'Selección días no hábiles'!$A:$A,"&gt;="&amp;AI48,'Selección días no hábiles'!$A:$A,"&lt;="&amp;AJ48),0))))))</f>
        <v>0</v>
      </c>
      <c r="C48" s="148">
        <v>41</v>
      </c>
      <c r="D48" s="149" t="s">
        <v>2372</v>
      </c>
      <c r="E48" s="149" t="s">
        <v>113</v>
      </c>
      <c r="F48" s="149" t="s">
        <v>44</v>
      </c>
      <c r="G48" s="149" t="s">
        <v>2345</v>
      </c>
      <c r="H48" s="150" t="s">
        <v>113</v>
      </c>
      <c r="I48" s="149" t="str">
        <f t="shared" ca="1" si="3"/>
        <v/>
      </c>
      <c r="J48" s="143" t="s">
        <v>113</v>
      </c>
      <c r="K48" s="143" t="s">
        <v>113</v>
      </c>
      <c r="L48" s="143" t="s">
        <v>113</v>
      </c>
      <c r="M48" s="149" t="s">
        <v>2350</v>
      </c>
      <c r="N48" s="150">
        <v>43588</v>
      </c>
      <c r="O48" s="149" t="s">
        <v>183</v>
      </c>
      <c r="P48" s="150"/>
      <c r="Q48" s="149"/>
      <c r="R48" s="149" t="s">
        <v>223</v>
      </c>
      <c r="S48" s="150" t="s">
        <v>113</v>
      </c>
      <c r="T48" s="151" t="str">
        <f t="shared" ca="1" si="4"/>
        <v/>
      </c>
      <c r="U48" s="149" t="s">
        <v>113</v>
      </c>
      <c r="V48" s="150" t="s">
        <v>113</v>
      </c>
      <c r="W48" s="151" t="str">
        <f t="shared" ca="1" si="5"/>
        <v/>
      </c>
      <c r="X48" s="146" t="s">
        <v>113</v>
      </c>
      <c r="Y48" s="149" t="s">
        <v>113</v>
      </c>
      <c r="Z48" s="149" t="s">
        <v>113</v>
      </c>
      <c r="AA48" s="149" t="s">
        <v>113</v>
      </c>
      <c r="AB48" s="150" t="s">
        <v>113</v>
      </c>
      <c r="AC48" s="149" t="s">
        <v>114</v>
      </c>
      <c r="AD48" s="149" t="s">
        <v>186</v>
      </c>
      <c r="AE48" s="149" t="s">
        <v>113</v>
      </c>
      <c r="AF48" s="149" t="s">
        <v>184</v>
      </c>
      <c r="AG48" s="150">
        <v>43581</v>
      </c>
      <c r="AH48" s="150">
        <v>43587</v>
      </c>
      <c r="AI48" s="150">
        <v>43581</v>
      </c>
      <c r="AJ48" s="150">
        <v>43581</v>
      </c>
      <c r="AK48" s="149">
        <v>1</v>
      </c>
      <c r="AL48" s="149">
        <v>1</v>
      </c>
      <c r="AM48" s="150">
        <v>43582</v>
      </c>
      <c r="AN48" s="150">
        <v>43582</v>
      </c>
      <c r="AO48" s="150" t="s">
        <v>193</v>
      </c>
      <c r="AP48" s="150" t="s">
        <v>113</v>
      </c>
      <c r="AQ48" s="149" t="s">
        <v>2463</v>
      </c>
      <c r="AR48" s="149" t="s">
        <v>140</v>
      </c>
      <c r="AS48" s="149" t="s">
        <v>2464</v>
      </c>
      <c r="AT48" s="149" t="s">
        <v>113</v>
      </c>
      <c r="AU48" s="149" t="s">
        <v>113</v>
      </c>
      <c r="AV48" s="150" t="s">
        <v>113</v>
      </c>
      <c r="AW48" s="149" t="s">
        <v>113</v>
      </c>
      <c r="AX48" s="150" t="s">
        <v>113</v>
      </c>
      <c r="AY48" s="150" t="s">
        <v>113</v>
      </c>
      <c r="AZ48" s="150" t="s">
        <v>113</v>
      </c>
      <c r="BA48" s="150" t="s">
        <v>113</v>
      </c>
      <c r="BB48" s="149" t="s">
        <v>113</v>
      </c>
      <c r="BC48" s="150" t="s">
        <v>113</v>
      </c>
      <c r="BD48" s="150" t="s">
        <v>113</v>
      </c>
      <c r="BE48" s="150" t="s">
        <v>113</v>
      </c>
      <c r="BF48" s="149" t="s">
        <v>113</v>
      </c>
      <c r="BG48" s="150" t="s">
        <v>113</v>
      </c>
      <c r="BH48" s="149" t="s">
        <v>113</v>
      </c>
      <c r="BI48" s="149" t="s">
        <v>113</v>
      </c>
      <c r="BJ48" s="149" t="s">
        <v>113</v>
      </c>
      <c r="BK48" s="149" t="s">
        <v>113</v>
      </c>
      <c r="BL48" s="149" t="s">
        <v>113</v>
      </c>
      <c r="BM48" s="149" t="s">
        <v>113</v>
      </c>
      <c r="BN48" s="149" t="s">
        <v>113</v>
      </c>
    </row>
    <row r="49" spans="1:66">
      <c r="A49" s="8">
        <f>IF(OR(AI49&gt;Parámetros!$D$5,AJ49&lt;Parámetros!$B$5),0,(IF(Parámetros!$D$5&gt;AJ49,AJ49,Parámetros!$D$5)-IF(Parámetros!$B$5&gt;AI49,Parámetros!$B$5,AI49))+1)-(IF(OR(,AI49&gt;Parámetros!$D$5,AJ49&lt;Parámetros!$B$5),0,IF(AND(AI49&lt;=Parámetros!$B$5,AJ49&gt;=Parámetros!$D$5),COUNTIFS('Selección días no hábiles'!$C:$C,"X",'Selección días no hábiles'!$A:$A,"&gt;="&amp;Parámetros!$B$5,'Selección días no hábiles'!$A:$A,"&lt;="&amp;Parámetros!$D$5),IF(AND(AI49&lt;=Parámetros!$B$5,AJ49&lt;=Parámetros!$D$5),COUNTIFS('Selección días no hábiles'!$C:$C,"X",'Selección días no hábiles'!$A:$A,"&gt;="&amp;Parámetros!$B$5,'Selección días no hábiles'!$A:$A,"&lt;="&amp;AJ49),IF(AND(AI49&gt;=Parámetros!$B$5,AJ49&gt;=Parámetros!$D$5),COUNTIFS('Selección días no hábiles'!$C:$C,"X",'Selección días no hábiles'!$A:$A,"&gt;="&amp;AI49,'Selección días no hábiles'!$A:$A,"&lt;="&amp;Parámetros!$D$5),IF(AND(AI49&gt;=Parámetros!$B$5,AJ49&lt;=Parámetros!$D$5),COUNTIFS('Selección días no hábiles'!$C:$C,"X",'Selección días no hábiles'!$A:$A,"&gt;="&amp;AI49,'Selección días no hábiles'!$A:$A,"&lt;="&amp;AJ49),0))))))</f>
        <v>1</v>
      </c>
      <c r="B49" s="8">
        <f>IF(OR(AI49&gt;Parámetros!$D$8,AJ49&lt;Parámetros!$B$8),0,(IF(Parámetros!$D$8&gt;AJ49,AJ49,Parámetros!$D$8)-IF(Parámetros!$B$8&gt;AI49,Parámetros!$B$8,AI49))+1)-(IF(OR(,AI49&gt;Parámetros!$D$8,AJ49&lt;Parámetros!$B$8),0,IF(AND(AI49&lt;=Parámetros!$B$8,AJ49&gt;=Parámetros!$D$8),COUNTIFS('Selección días no hábiles'!$C:$C,"X",'Selección días no hábiles'!$A:$A,"&gt;="&amp;Parámetros!$B$8,'Selección días no hábiles'!$A:$A,"&lt;="&amp;Parámetros!$D$8),IF(AND(AI49&lt;=Parámetros!$B$8,AJ49&lt;=Parámetros!$D$8),COUNTIFS('Selección días no hábiles'!$C:$C,"X",'Selección días no hábiles'!$A:$A,"&gt;="&amp;Parámetros!$B$8,'Selección días no hábiles'!$A:$A,"&lt;="&amp;AJ49),IF(AND(AI49&gt;=Parámetros!$B$8,AJ49&gt;=Parámetros!$D$8),COUNTIFS('Selección días no hábiles'!$C:$C,"X",'Selección días no hábiles'!$A:$A,"&gt;="&amp;AI49,'Selección días no hábiles'!$A:$A,"&lt;="&amp;Parámetros!$D$8),IF(AND(AI49&gt;=Parámetros!$B$8,AJ49&lt;=Parámetros!$D$8),COUNTIFS('Selección días no hábiles'!$C:$C,"X",'Selección días no hábiles'!$A:$A,"&gt;="&amp;AI49,'Selección días no hábiles'!$A:$A,"&lt;="&amp;AJ49),0))))))</f>
        <v>0</v>
      </c>
      <c r="C49" s="148">
        <v>40</v>
      </c>
      <c r="D49" s="149" t="s">
        <v>2372</v>
      </c>
      <c r="E49" s="149" t="s">
        <v>113</v>
      </c>
      <c r="F49" s="149" t="s">
        <v>44</v>
      </c>
      <c r="G49" s="149" t="s">
        <v>2345</v>
      </c>
      <c r="H49" s="150" t="s">
        <v>113</v>
      </c>
      <c r="I49" s="149" t="str">
        <f t="shared" ca="1" si="3"/>
        <v/>
      </c>
      <c r="J49" s="143" t="s">
        <v>113</v>
      </c>
      <c r="K49" s="143" t="s">
        <v>113</v>
      </c>
      <c r="L49" s="143" t="s">
        <v>113</v>
      </c>
      <c r="M49" s="149" t="s">
        <v>2350</v>
      </c>
      <c r="N49" s="150">
        <v>43588</v>
      </c>
      <c r="O49" s="149" t="s">
        <v>183</v>
      </c>
      <c r="P49" s="150"/>
      <c r="Q49" s="149"/>
      <c r="R49" s="149" t="s">
        <v>223</v>
      </c>
      <c r="S49" s="150" t="s">
        <v>113</v>
      </c>
      <c r="T49" s="151" t="str">
        <f t="shared" ca="1" si="4"/>
        <v/>
      </c>
      <c r="U49" s="149" t="s">
        <v>113</v>
      </c>
      <c r="V49" s="150" t="s">
        <v>113</v>
      </c>
      <c r="W49" s="151" t="str">
        <f t="shared" ca="1" si="5"/>
        <v/>
      </c>
      <c r="X49" s="146" t="s">
        <v>113</v>
      </c>
      <c r="Y49" s="149" t="s">
        <v>113</v>
      </c>
      <c r="Z49" s="149" t="s">
        <v>113</v>
      </c>
      <c r="AA49" s="149" t="s">
        <v>113</v>
      </c>
      <c r="AB49" s="150" t="s">
        <v>113</v>
      </c>
      <c r="AC49" s="149" t="s">
        <v>114</v>
      </c>
      <c r="AD49" s="149" t="s">
        <v>186</v>
      </c>
      <c r="AE49" s="149" t="s">
        <v>113</v>
      </c>
      <c r="AF49" s="149" t="s">
        <v>184</v>
      </c>
      <c r="AG49" s="150">
        <v>43581</v>
      </c>
      <c r="AH49" s="150">
        <v>43587</v>
      </c>
      <c r="AI49" s="150">
        <v>43581</v>
      </c>
      <c r="AJ49" s="150">
        <v>43581</v>
      </c>
      <c r="AK49" s="149">
        <v>1</v>
      </c>
      <c r="AL49" s="149">
        <v>1</v>
      </c>
      <c r="AM49" s="150">
        <v>43582</v>
      </c>
      <c r="AN49" s="150">
        <v>43492</v>
      </c>
      <c r="AO49" s="150" t="s">
        <v>193</v>
      </c>
      <c r="AP49" s="150" t="s">
        <v>113</v>
      </c>
      <c r="AQ49" s="149" t="s">
        <v>2463</v>
      </c>
      <c r="AR49" s="149" t="s">
        <v>140</v>
      </c>
      <c r="AS49" s="149" t="s">
        <v>2464</v>
      </c>
      <c r="AT49" s="149" t="s">
        <v>113</v>
      </c>
      <c r="AU49" s="149" t="s">
        <v>113</v>
      </c>
      <c r="AV49" s="150" t="s">
        <v>113</v>
      </c>
      <c r="AW49" s="149" t="s">
        <v>113</v>
      </c>
      <c r="AX49" s="150" t="s">
        <v>113</v>
      </c>
      <c r="AY49" s="150" t="s">
        <v>113</v>
      </c>
      <c r="AZ49" s="150" t="s">
        <v>113</v>
      </c>
      <c r="BA49" s="150" t="s">
        <v>113</v>
      </c>
      <c r="BB49" s="149" t="s">
        <v>113</v>
      </c>
      <c r="BC49" s="150" t="s">
        <v>113</v>
      </c>
      <c r="BD49" s="150" t="s">
        <v>113</v>
      </c>
      <c r="BE49" s="150" t="s">
        <v>113</v>
      </c>
      <c r="BF49" s="149" t="s">
        <v>113</v>
      </c>
      <c r="BG49" s="150" t="s">
        <v>113</v>
      </c>
      <c r="BH49" s="149" t="s">
        <v>113</v>
      </c>
      <c r="BI49" s="149" t="s">
        <v>113</v>
      </c>
      <c r="BJ49" s="149" t="s">
        <v>113</v>
      </c>
      <c r="BK49" s="149" t="s">
        <v>113</v>
      </c>
      <c r="BL49" s="149" t="s">
        <v>113</v>
      </c>
      <c r="BM49" s="149" t="s">
        <v>113</v>
      </c>
      <c r="BN49" s="149" t="s">
        <v>113</v>
      </c>
    </row>
    <row r="50" spans="1:66">
      <c r="A50" s="8">
        <f>IF(OR(AI50&gt;Parámetros!$D$5,AJ50&lt;Parámetros!$B$5),0,(IF(Parámetros!$D$5&gt;AJ50,AJ50,Parámetros!$D$5)-IF(Parámetros!$B$5&gt;AI50,Parámetros!$B$5,AI50))+1)-(IF(OR(,AI50&gt;Parámetros!$D$5,AJ50&lt;Parámetros!$B$5),0,IF(AND(AI50&lt;=Parámetros!$B$5,AJ50&gt;=Parámetros!$D$5),COUNTIFS('Selección días no hábiles'!$C:$C,"X",'Selección días no hábiles'!$A:$A,"&gt;="&amp;Parámetros!$B$5,'Selección días no hábiles'!$A:$A,"&lt;="&amp;Parámetros!$D$5),IF(AND(AI50&lt;=Parámetros!$B$5,AJ50&lt;=Parámetros!$D$5),COUNTIFS('Selección días no hábiles'!$C:$C,"X",'Selección días no hábiles'!$A:$A,"&gt;="&amp;Parámetros!$B$5,'Selección días no hábiles'!$A:$A,"&lt;="&amp;AJ50),IF(AND(AI50&gt;=Parámetros!$B$5,AJ50&gt;=Parámetros!$D$5),COUNTIFS('Selección días no hábiles'!$C:$C,"X",'Selección días no hábiles'!$A:$A,"&gt;="&amp;AI50,'Selección días no hábiles'!$A:$A,"&lt;="&amp;Parámetros!$D$5),IF(AND(AI50&gt;=Parámetros!$B$5,AJ50&lt;=Parámetros!$D$5),COUNTIFS('Selección días no hábiles'!$C:$C,"X",'Selección días no hábiles'!$A:$A,"&gt;="&amp;AI50,'Selección días no hábiles'!$A:$A,"&lt;="&amp;AJ50),0))))))</f>
        <v>1</v>
      </c>
      <c r="B50" s="8">
        <f>IF(OR(AI50&gt;Parámetros!$D$8,AJ50&lt;Parámetros!$B$8),0,(IF(Parámetros!$D$8&gt;AJ50,AJ50,Parámetros!$D$8)-IF(Parámetros!$B$8&gt;AI50,Parámetros!$B$8,AI50))+1)-(IF(OR(,AI50&gt;Parámetros!$D$8,AJ50&lt;Parámetros!$B$8),0,IF(AND(AI50&lt;=Parámetros!$B$8,AJ50&gt;=Parámetros!$D$8),COUNTIFS('Selección días no hábiles'!$C:$C,"X",'Selección días no hábiles'!$A:$A,"&gt;="&amp;Parámetros!$B$8,'Selección días no hábiles'!$A:$A,"&lt;="&amp;Parámetros!$D$8),IF(AND(AI50&lt;=Parámetros!$B$8,AJ50&lt;=Parámetros!$D$8),COUNTIFS('Selección días no hábiles'!$C:$C,"X",'Selección días no hábiles'!$A:$A,"&gt;="&amp;Parámetros!$B$8,'Selección días no hábiles'!$A:$A,"&lt;="&amp;AJ50),IF(AND(AI50&gt;=Parámetros!$B$8,AJ50&gt;=Parámetros!$D$8),COUNTIFS('Selección días no hábiles'!$C:$C,"X",'Selección días no hábiles'!$A:$A,"&gt;="&amp;AI50,'Selección días no hábiles'!$A:$A,"&lt;="&amp;Parámetros!$D$8),IF(AND(AI50&gt;=Parámetros!$B$8,AJ50&lt;=Parámetros!$D$8),COUNTIFS('Selección días no hábiles'!$C:$C,"X",'Selección días no hábiles'!$A:$A,"&gt;="&amp;AI50,'Selección días no hábiles'!$A:$A,"&lt;="&amp;AJ50),0))))))</f>
        <v>0</v>
      </c>
      <c r="C50" s="148">
        <v>39</v>
      </c>
      <c r="D50" s="149" t="s">
        <v>2403</v>
      </c>
      <c r="E50" s="149" t="s">
        <v>113</v>
      </c>
      <c r="F50" s="149" t="s">
        <v>1287</v>
      </c>
      <c r="G50" s="149" t="s">
        <v>1943</v>
      </c>
      <c r="H50" s="150" t="s">
        <v>113</v>
      </c>
      <c r="I50" s="149" t="str">
        <f t="shared" ca="1" si="3"/>
        <v/>
      </c>
      <c r="J50" s="143" t="s">
        <v>113</v>
      </c>
      <c r="K50" s="143" t="s">
        <v>113</v>
      </c>
      <c r="L50" s="143" t="s">
        <v>113</v>
      </c>
      <c r="M50" s="149" t="s">
        <v>2350</v>
      </c>
      <c r="N50" s="150">
        <v>43588</v>
      </c>
      <c r="O50" s="149" t="s">
        <v>183</v>
      </c>
      <c r="P50" s="150"/>
      <c r="Q50" s="149"/>
      <c r="R50" s="149" t="s">
        <v>223</v>
      </c>
      <c r="S50" s="150" t="s">
        <v>113</v>
      </c>
      <c r="T50" s="151" t="str">
        <f t="shared" ca="1" si="4"/>
        <v/>
      </c>
      <c r="U50" s="149" t="s">
        <v>113</v>
      </c>
      <c r="V50" s="150" t="s">
        <v>113</v>
      </c>
      <c r="W50" s="151" t="str">
        <f t="shared" ca="1" si="5"/>
        <v/>
      </c>
      <c r="X50" s="146" t="s">
        <v>113</v>
      </c>
      <c r="Y50" s="149" t="s">
        <v>113</v>
      </c>
      <c r="Z50" s="149" t="s">
        <v>113</v>
      </c>
      <c r="AA50" s="149" t="s">
        <v>113</v>
      </c>
      <c r="AB50" s="150" t="s">
        <v>113</v>
      </c>
      <c r="AC50" s="149" t="s">
        <v>114</v>
      </c>
      <c r="AD50" s="149" t="s">
        <v>186</v>
      </c>
      <c r="AE50" s="149" t="s">
        <v>113</v>
      </c>
      <c r="AF50" s="149" t="s">
        <v>184</v>
      </c>
      <c r="AG50" s="150">
        <v>43578</v>
      </c>
      <c r="AH50" s="150">
        <v>43587</v>
      </c>
      <c r="AI50" s="150">
        <v>43578</v>
      </c>
      <c r="AJ50" s="150">
        <v>43578</v>
      </c>
      <c r="AK50" s="149">
        <v>1</v>
      </c>
      <c r="AL50" s="149">
        <v>1</v>
      </c>
      <c r="AM50" s="150">
        <v>43579</v>
      </c>
      <c r="AN50" s="150">
        <v>43579</v>
      </c>
      <c r="AO50" s="150" t="s">
        <v>193</v>
      </c>
      <c r="AP50" s="150" t="s">
        <v>113</v>
      </c>
      <c r="AQ50" s="149" t="s">
        <v>2465</v>
      </c>
      <c r="AR50" s="149" t="s">
        <v>187</v>
      </c>
      <c r="AS50" s="149" t="s">
        <v>188</v>
      </c>
      <c r="AT50" s="149" t="s">
        <v>113</v>
      </c>
      <c r="AU50" s="149" t="s">
        <v>113</v>
      </c>
      <c r="AV50" s="150" t="s">
        <v>113</v>
      </c>
      <c r="AW50" s="149" t="s">
        <v>113</v>
      </c>
      <c r="AX50" s="150" t="s">
        <v>113</v>
      </c>
      <c r="AY50" s="150" t="s">
        <v>113</v>
      </c>
      <c r="AZ50" s="150" t="s">
        <v>113</v>
      </c>
      <c r="BA50" s="150" t="s">
        <v>113</v>
      </c>
      <c r="BB50" s="149" t="s">
        <v>113</v>
      </c>
      <c r="BC50" s="150" t="s">
        <v>113</v>
      </c>
      <c r="BD50" s="150" t="s">
        <v>113</v>
      </c>
      <c r="BE50" s="150" t="s">
        <v>113</v>
      </c>
      <c r="BF50" s="149" t="s">
        <v>113</v>
      </c>
      <c r="BG50" s="150" t="s">
        <v>113</v>
      </c>
      <c r="BH50" s="149" t="s">
        <v>113</v>
      </c>
      <c r="BI50" s="149" t="s">
        <v>113</v>
      </c>
      <c r="BJ50" s="149" t="s">
        <v>113</v>
      </c>
      <c r="BK50" s="149" t="s">
        <v>113</v>
      </c>
      <c r="BL50" s="149" t="s">
        <v>113</v>
      </c>
      <c r="BM50" s="149" t="s">
        <v>113</v>
      </c>
      <c r="BN50" s="149" t="s">
        <v>113</v>
      </c>
    </row>
    <row r="51" spans="1:66">
      <c r="A51" s="8">
        <f>IF(OR(AI51&gt;Parámetros!$D$5,AJ51&lt;Parámetros!$B$5),0,(IF(Parámetros!$D$5&gt;AJ51,AJ51,Parámetros!$D$5)-IF(Parámetros!$B$5&gt;AI51,Parámetros!$B$5,AI51))+1)-(IF(OR(,AI51&gt;Parámetros!$D$5,AJ51&lt;Parámetros!$B$5),0,IF(AND(AI51&lt;=Parámetros!$B$5,AJ51&gt;=Parámetros!$D$5),COUNTIFS('Selección días no hábiles'!$C:$C,"X",'Selección días no hábiles'!$A:$A,"&gt;="&amp;Parámetros!$B$5,'Selección días no hábiles'!$A:$A,"&lt;="&amp;Parámetros!$D$5),IF(AND(AI51&lt;=Parámetros!$B$5,AJ51&lt;=Parámetros!$D$5),COUNTIFS('Selección días no hábiles'!$C:$C,"X",'Selección días no hábiles'!$A:$A,"&gt;="&amp;Parámetros!$B$5,'Selección días no hábiles'!$A:$A,"&lt;="&amp;AJ51),IF(AND(AI51&gt;=Parámetros!$B$5,AJ51&gt;=Parámetros!$D$5),COUNTIFS('Selección días no hábiles'!$C:$C,"X",'Selección días no hábiles'!$A:$A,"&gt;="&amp;AI51,'Selección días no hábiles'!$A:$A,"&lt;="&amp;Parámetros!$D$5),IF(AND(AI51&gt;=Parámetros!$B$5,AJ51&lt;=Parámetros!$D$5),COUNTIFS('Selección días no hábiles'!$C:$C,"X",'Selección días no hábiles'!$A:$A,"&gt;="&amp;AI51,'Selección días no hábiles'!$A:$A,"&lt;="&amp;AJ51),0))))))</f>
        <v>3</v>
      </c>
      <c r="B51" s="8">
        <f>IF(OR(AI51&gt;Parámetros!$D$8,AJ51&lt;Parámetros!$B$8),0,(IF(Parámetros!$D$8&gt;AJ51,AJ51,Parámetros!$D$8)-IF(Parámetros!$B$8&gt;AI51,Parámetros!$B$8,AI51))+1)-(IF(OR(,AI51&gt;Parámetros!$D$8,AJ51&lt;Parámetros!$B$8),0,IF(AND(AI51&lt;=Parámetros!$B$8,AJ51&gt;=Parámetros!$D$8),COUNTIFS('Selección días no hábiles'!$C:$C,"X",'Selección días no hábiles'!$A:$A,"&gt;="&amp;Parámetros!$B$8,'Selección días no hábiles'!$A:$A,"&lt;="&amp;Parámetros!$D$8),IF(AND(AI51&lt;=Parámetros!$B$8,AJ51&lt;=Parámetros!$D$8),COUNTIFS('Selección días no hábiles'!$C:$C,"X",'Selección días no hábiles'!$A:$A,"&gt;="&amp;Parámetros!$B$8,'Selección días no hábiles'!$A:$A,"&lt;="&amp;AJ51),IF(AND(AI51&gt;=Parámetros!$B$8,AJ51&gt;=Parámetros!$D$8),COUNTIFS('Selección días no hábiles'!$C:$C,"X",'Selección días no hábiles'!$A:$A,"&gt;="&amp;AI51,'Selección días no hábiles'!$A:$A,"&lt;="&amp;Parámetros!$D$8),IF(AND(AI51&gt;=Parámetros!$B$8,AJ51&lt;=Parámetros!$D$8),COUNTIFS('Selección días no hábiles'!$C:$C,"X",'Selección días no hábiles'!$A:$A,"&gt;="&amp;AI51,'Selección días no hábiles'!$A:$A,"&lt;="&amp;AJ51),0))))))</f>
        <v>0</v>
      </c>
      <c r="C51" s="148">
        <v>38</v>
      </c>
      <c r="D51" s="149" t="s">
        <v>2466</v>
      </c>
      <c r="E51" s="149" t="s">
        <v>113</v>
      </c>
      <c r="F51" s="149" t="s">
        <v>1302</v>
      </c>
      <c r="G51" s="149" t="s">
        <v>2320</v>
      </c>
      <c r="H51" s="150" t="s">
        <v>113</v>
      </c>
      <c r="I51" s="149" t="str">
        <f t="shared" ca="1" si="3"/>
        <v/>
      </c>
      <c r="J51" s="143" t="s">
        <v>113</v>
      </c>
      <c r="K51" s="143" t="s">
        <v>113</v>
      </c>
      <c r="L51" s="143" t="s">
        <v>113</v>
      </c>
      <c r="M51" s="149" t="s">
        <v>2350</v>
      </c>
      <c r="N51" s="150">
        <v>43585</v>
      </c>
      <c r="O51" s="149" t="s">
        <v>183</v>
      </c>
      <c r="P51" s="150"/>
      <c r="Q51" s="149"/>
      <c r="R51" s="149" t="s">
        <v>223</v>
      </c>
      <c r="S51" s="150" t="s">
        <v>113</v>
      </c>
      <c r="T51" s="151" t="str">
        <f t="shared" ca="1" si="4"/>
        <v/>
      </c>
      <c r="U51" s="149" t="s">
        <v>113</v>
      </c>
      <c r="V51" s="150" t="s">
        <v>113</v>
      </c>
      <c r="W51" s="151" t="str">
        <f t="shared" ca="1" si="5"/>
        <v/>
      </c>
      <c r="X51" s="146" t="s">
        <v>113</v>
      </c>
      <c r="Y51" s="149" t="s">
        <v>113</v>
      </c>
      <c r="Z51" s="149" t="s">
        <v>113</v>
      </c>
      <c r="AA51" s="149" t="s">
        <v>113</v>
      </c>
      <c r="AB51" s="150" t="s">
        <v>113</v>
      </c>
      <c r="AC51" s="149" t="s">
        <v>114</v>
      </c>
      <c r="AD51" s="149" t="s">
        <v>186</v>
      </c>
      <c r="AE51" s="149" t="s">
        <v>113</v>
      </c>
      <c r="AF51" s="149" t="s">
        <v>184</v>
      </c>
      <c r="AG51" s="150">
        <v>43579</v>
      </c>
      <c r="AH51" s="150">
        <v>43585</v>
      </c>
      <c r="AI51" s="150">
        <v>43579</v>
      </c>
      <c r="AJ51" s="150">
        <v>43581</v>
      </c>
      <c r="AK51" s="149">
        <v>3</v>
      </c>
      <c r="AL51" s="149">
        <v>3</v>
      </c>
      <c r="AM51" s="150">
        <v>43582</v>
      </c>
      <c r="AN51" s="150">
        <v>43582</v>
      </c>
      <c r="AO51" s="150" t="s">
        <v>193</v>
      </c>
      <c r="AP51" s="150" t="s">
        <v>113</v>
      </c>
      <c r="AQ51" s="149" t="s">
        <v>2467</v>
      </c>
      <c r="AR51" s="149" t="s">
        <v>187</v>
      </c>
      <c r="AS51" s="149" t="s">
        <v>188</v>
      </c>
      <c r="AT51" s="149" t="s">
        <v>113</v>
      </c>
      <c r="AU51" s="149" t="s">
        <v>113</v>
      </c>
      <c r="AV51" s="150" t="s">
        <v>113</v>
      </c>
      <c r="AW51" s="149" t="s">
        <v>113</v>
      </c>
      <c r="AX51" s="150" t="s">
        <v>113</v>
      </c>
      <c r="AY51" s="150" t="s">
        <v>113</v>
      </c>
      <c r="AZ51" s="150" t="s">
        <v>113</v>
      </c>
      <c r="BA51" s="150" t="s">
        <v>113</v>
      </c>
      <c r="BB51" s="149" t="s">
        <v>113</v>
      </c>
      <c r="BC51" s="150" t="s">
        <v>113</v>
      </c>
      <c r="BD51" s="150" t="s">
        <v>113</v>
      </c>
      <c r="BE51" s="150" t="s">
        <v>113</v>
      </c>
      <c r="BF51" s="149" t="s">
        <v>113</v>
      </c>
      <c r="BG51" s="150" t="s">
        <v>113</v>
      </c>
      <c r="BH51" s="149" t="s">
        <v>113</v>
      </c>
      <c r="BI51" s="149" t="s">
        <v>2468</v>
      </c>
      <c r="BJ51" s="149" t="s">
        <v>113</v>
      </c>
      <c r="BK51" s="149" t="s">
        <v>113</v>
      </c>
      <c r="BL51" s="149" t="s">
        <v>113</v>
      </c>
      <c r="BM51" s="149" t="s">
        <v>113</v>
      </c>
      <c r="BN51" s="149" t="s">
        <v>113</v>
      </c>
    </row>
    <row r="52" spans="1:66">
      <c r="A52" s="8">
        <f>IF(OR(AI52&gt;Parámetros!$D$5,AJ52&lt;Parámetros!$B$5),0,(IF(Parámetros!$D$5&gt;AJ52,AJ52,Parámetros!$D$5)-IF(Parámetros!$B$5&gt;AI52,Parámetros!$B$5,AI52))+1)-(IF(OR(,AI52&gt;Parámetros!$D$5,AJ52&lt;Parámetros!$B$5),0,IF(AND(AI52&lt;=Parámetros!$B$5,AJ52&gt;=Parámetros!$D$5),COUNTIFS('Selección días no hábiles'!$C:$C,"X",'Selección días no hábiles'!$A:$A,"&gt;="&amp;Parámetros!$B$5,'Selección días no hábiles'!$A:$A,"&lt;="&amp;Parámetros!$D$5),IF(AND(AI52&lt;=Parámetros!$B$5,AJ52&lt;=Parámetros!$D$5),COUNTIFS('Selección días no hábiles'!$C:$C,"X",'Selección días no hábiles'!$A:$A,"&gt;="&amp;Parámetros!$B$5,'Selección días no hábiles'!$A:$A,"&lt;="&amp;AJ52),IF(AND(AI52&gt;=Parámetros!$B$5,AJ52&gt;=Parámetros!$D$5),COUNTIFS('Selección días no hábiles'!$C:$C,"X",'Selección días no hábiles'!$A:$A,"&gt;="&amp;AI52,'Selección días no hábiles'!$A:$A,"&lt;="&amp;Parámetros!$D$5),IF(AND(AI52&gt;=Parámetros!$B$5,AJ52&lt;=Parámetros!$D$5),COUNTIFS('Selección días no hábiles'!$C:$C,"X",'Selección días no hábiles'!$A:$A,"&gt;="&amp;AI52,'Selección días no hábiles'!$A:$A,"&lt;="&amp;AJ52),0))))))</f>
        <v>3</v>
      </c>
      <c r="B52" s="8">
        <f>IF(OR(AI52&gt;Parámetros!$D$8,AJ52&lt;Parámetros!$B$8),0,(IF(Parámetros!$D$8&gt;AJ52,AJ52,Parámetros!$D$8)-IF(Parámetros!$B$8&gt;AI52,Parámetros!$B$8,AI52))+1)-(IF(OR(,AI52&gt;Parámetros!$D$8,AJ52&lt;Parámetros!$B$8),0,IF(AND(AI52&lt;=Parámetros!$B$8,AJ52&gt;=Parámetros!$D$8),COUNTIFS('Selección días no hábiles'!$C:$C,"X",'Selección días no hábiles'!$A:$A,"&gt;="&amp;Parámetros!$B$8,'Selección días no hábiles'!$A:$A,"&lt;="&amp;Parámetros!$D$8),IF(AND(AI52&lt;=Parámetros!$B$8,AJ52&lt;=Parámetros!$D$8),COUNTIFS('Selección días no hábiles'!$C:$C,"X",'Selección días no hábiles'!$A:$A,"&gt;="&amp;Parámetros!$B$8,'Selección días no hábiles'!$A:$A,"&lt;="&amp;AJ52),IF(AND(AI52&gt;=Parámetros!$B$8,AJ52&gt;=Parámetros!$D$8),COUNTIFS('Selección días no hábiles'!$C:$C,"X",'Selección días no hábiles'!$A:$A,"&gt;="&amp;AI52,'Selección días no hábiles'!$A:$A,"&lt;="&amp;Parámetros!$D$8),IF(AND(AI52&gt;=Parámetros!$B$8,AJ52&lt;=Parámetros!$D$8),COUNTIFS('Selección días no hábiles'!$C:$C,"X",'Selección días no hábiles'!$A:$A,"&gt;="&amp;AI52,'Selección días no hábiles'!$A:$A,"&lt;="&amp;AJ52),0))))))</f>
        <v>0</v>
      </c>
      <c r="C52" s="148">
        <v>37</v>
      </c>
      <c r="D52" s="149" t="s">
        <v>2469</v>
      </c>
      <c r="E52" s="149" t="s">
        <v>113</v>
      </c>
      <c r="F52" s="149" t="s">
        <v>1289</v>
      </c>
      <c r="G52" s="149" t="s">
        <v>1435</v>
      </c>
      <c r="H52" s="150" t="s">
        <v>113</v>
      </c>
      <c r="I52" s="149" t="str">
        <f t="shared" ca="1" si="3"/>
        <v/>
      </c>
      <c r="J52" s="143" t="s">
        <v>113</v>
      </c>
      <c r="K52" s="143" t="s">
        <v>113</v>
      </c>
      <c r="L52" s="143" t="s">
        <v>113</v>
      </c>
      <c r="M52" s="149" t="s">
        <v>2350</v>
      </c>
      <c r="N52" s="150">
        <v>43580</v>
      </c>
      <c r="O52" s="149" t="s">
        <v>183</v>
      </c>
      <c r="P52" s="150"/>
      <c r="Q52" s="149"/>
      <c r="R52" s="149" t="s">
        <v>223</v>
      </c>
      <c r="S52" s="150" t="s">
        <v>113</v>
      </c>
      <c r="T52" s="151" t="str">
        <f t="shared" ca="1" si="4"/>
        <v/>
      </c>
      <c r="U52" s="149" t="s">
        <v>113</v>
      </c>
      <c r="V52" s="150" t="s">
        <v>113</v>
      </c>
      <c r="W52" s="151" t="str">
        <f t="shared" ca="1" si="5"/>
        <v/>
      </c>
      <c r="X52" s="146" t="s">
        <v>113</v>
      </c>
      <c r="Y52" s="149" t="s">
        <v>113</v>
      </c>
      <c r="Z52" s="149" t="s">
        <v>113</v>
      </c>
      <c r="AA52" s="149" t="s">
        <v>113</v>
      </c>
      <c r="AB52" s="150" t="s">
        <v>113</v>
      </c>
      <c r="AC52" s="149" t="s">
        <v>114</v>
      </c>
      <c r="AD52" s="149" t="s">
        <v>186</v>
      </c>
      <c r="AE52" s="149" t="s">
        <v>113</v>
      </c>
      <c r="AF52" s="149" t="s">
        <v>184</v>
      </c>
      <c r="AG52" s="150">
        <v>43577</v>
      </c>
      <c r="AH52" s="150">
        <v>43580</v>
      </c>
      <c r="AI52" s="150">
        <v>43577</v>
      </c>
      <c r="AJ52" s="150">
        <v>43579</v>
      </c>
      <c r="AK52" s="149">
        <v>3</v>
      </c>
      <c r="AL52" s="149">
        <v>3</v>
      </c>
      <c r="AM52" s="150">
        <v>43580</v>
      </c>
      <c r="AN52" s="150">
        <v>43580</v>
      </c>
      <c r="AO52" s="150" t="s">
        <v>193</v>
      </c>
      <c r="AP52" s="150" t="s">
        <v>113</v>
      </c>
      <c r="AQ52" s="149" t="s">
        <v>2470</v>
      </c>
      <c r="AR52" s="149" t="s">
        <v>187</v>
      </c>
      <c r="AS52" s="149" t="s">
        <v>2443</v>
      </c>
      <c r="AT52" s="149" t="s">
        <v>113</v>
      </c>
      <c r="AU52" s="149" t="s">
        <v>113</v>
      </c>
      <c r="AV52" s="150" t="s">
        <v>113</v>
      </c>
      <c r="AW52" s="149" t="s">
        <v>113</v>
      </c>
      <c r="AX52" s="150" t="s">
        <v>113</v>
      </c>
      <c r="AY52" s="150" t="s">
        <v>113</v>
      </c>
      <c r="AZ52" s="150" t="s">
        <v>113</v>
      </c>
      <c r="BA52" s="150" t="s">
        <v>113</v>
      </c>
      <c r="BB52" s="149" t="s">
        <v>113</v>
      </c>
      <c r="BC52" s="150" t="s">
        <v>113</v>
      </c>
      <c r="BD52" s="150" t="s">
        <v>113</v>
      </c>
      <c r="BE52" s="150" t="s">
        <v>113</v>
      </c>
      <c r="BF52" s="149" t="s">
        <v>113</v>
      </c>
      <c r="BG52" s="150" t="s">
        <v>113</v>
      </c>
      <c r="BH52" s="149" t="s">
        <v>113</v>
      </c>
      <c r="BI52" s="149" t="s">
        <v>113</v>
      </c>
      <c r="BJ52" s="149" t="s">
        <v>113</v>
      </c>
      <c r="BK52" s="149" t="s">
        <v>113</v>
      </c>
      <c r="BL52" s="149" t="s">
        <v>113</v>
      </c>
      <c r="BM52" s="149" t="s">
        <v>113</v>
      </c>
      <c r="BN52" s="149" t="s">
        <v>113</v>
      </c>
    </row>
    <row r="53" spans="1:66">
      <c r="A53" s="8">
        <f>IF(OR(AI53&gt;Parámetros!$D$5,AJ53&lt;Parámetros!$B$5),0,(IF(Parámetros!$D$5&gt;AJ53,AJ53,Parámetros!$D$5)-IF(Parámetros!$B$5&gt;AI53,Parámetros!$B$5,AI53))+1)-(IF(OR(,AI53&gt;Parámetros!$D$5,AJ53&lt;Parámetros!$B$5),0,IF(AND(AI53&lt;=Parámetros!$B$5,AJ53&gt;=Parámetros!$D$5),COUNTIFS('Selección días no hábiles'!$C:$C,"X",'Selección días no hábiles'!$A:$A,"&gt;="&amp;Parámetros!$B$5,'Selección días no hábiles'!$A:$A,"&lt;="&amp;Parámetros!$D$5),IF(AND(AI53&lt;=Parámetros!$B$5,AJ53&lt;=Parámetros!$D$5),COUNTIFS('Selección días no hábiles'!$C:$C,"X",'Selección días no hábiles'!$A:$A,"&gt;="&amp;Parámetros!$B$5,'Selección días no hábiles'!$A:$A,"&lt;="&amp;AJ53),IF(AND(AI53&gt;=Parámetros!$B$5,AJ53&gt;=Parámetros!$D$5),COUNTIFS('Selección días no hábiles'!$C:$C,"X",'Selección días no hábiles'!$A:$A,"&gt;="&amp;AI53,'Selección días no hábiles'!$A:$A,"&lt;="&amp;Parámetros!$D$5),IF(AND(AI53&gt;=Parámetros!$B$5,AJ53&lt;=Parámetros!$D$5),COUNTIFS('Selección días no hábiles'!$C:$C,"X",'Selección días no hábiles'!$A:$A,"&gt;="&amp;AI53,'Selección días no hábiles'!$A:$A,"&lt;="&amp;AJ53),0))))))</f>
        <v>2</v>
      </c>
      <c r="B53" s="8">
        <f>IF(OR(AI53&gt;Parámetros!$D$8,AJ53&lt;Parámetros!$B$8),0,(IF(Parámetros!$D$8&gt;AJ53,AJ53,Parámetros!$D$8)-IF(Parámetros!$B$8&gt;AI53,Parámetros!$B$8,AI53))+1)-(IF(OR(,AI53&gt;Parámetros!$D$8,AJ53&lt;Parámetros!$B$8),0,IF(AND(AI53&lt;=Parámetros!$B$8,AJ53&gt;=Parámetros!$D$8),COUNTIFS('Selección días no hábiles'!$C:$C,"X",'Selección días no hábiles'!$A:$A,"&gt;="&amp;Parámetros!$B$8,'Selección días no hábiles'!$A:$A,"&lt;="&amp;Parámetros!$D$8),IF(AND(AI53&lt;=Parámetros!$B$8,AJ53&lt;=Parámetros!$D$8),COUNTIFS('Selección días no hábiles'!$C:$C,"X",'Selección días no hábiles'!$A:$A,"&gt;="&amp;Parámetros!$B$8,'Selección días no hábiles'!$A:$A,"&lt;="&amp;AJ53),IF(AND(AI53&gt;=Parámetros!$B$8,AJ53&gt;=Parámetros!$D$8),COUNTIFS('Selección días no hábiles'!$C:$C,"X",'Selección días no hábiles'!$A:$A,"&gt;="&amp;AI53,'Selección días no hábiles'!$A:$A,"&lt;="&amp;Parámetros!$D$8),IF(AND(AI53&gt;=Parámetros!$B$8,AJ53&lt;=Parámetros!$D$8),COUNTIFS('Selección días no hábiles'!$C:$C,"X",'Selección días no hábiles'!$A:$A,"&gt;="&amp;AI53,'Selección días no hábiles'!$A:$A,"&lt;="&amp;AJ53),0))))))</f>
        <v>0</v>
      </c>
      <c r="C53" s="148">
        <v>36</v>
      </c>
      <c r="D53" s="149" t="s">
        <v>2471</v>
      </c>
      <c r="E53" s="149" t="s">
        <v>113</v>
      </c>
      <c r="F53" s="149" t="s">
        <v>39</v>
      </c>
      <c r="G53" s="149" t="s">
        <v>2328</v>
      </c>
      <c r="H53" s="150" t="s">
        <v>113</v>
      </c>
      <c r="I53" s="149" t="str">
        <f t="shared" ca="1" si="3"/>
        <v/>
      </c>
      <c r="J53" s="143" t="s">
        <v>113</v>
      </c>
      <c r="K53" s="143" t="s">
        <v>113</v>
      </c>
      <c r="L53" s="143" t="s">
        <v>113</v>
      </c>
      <c r="M53" s="149" t="s">
        <v>2350</v>
      </c>
      <c r="N53" s="150">
        <v>43578</v>
      </c>
      <c r="O53" s="149" t="s">
        <v>183</v>
      </c>
      <c r="P53" s="150"/>
      <c r="Q53" s="149"/>
      <c r="R53" s="149" t="s">
        <v>223</v>
      </c>
      <c r="S53" s="150" t="s">
        <v>113</v>
      </c>
      <c r="T53" s="151" t="str">
        <f t="shared" ca="1" si="4"/>
        <v/>
      </c>
      <c r="U53" s="149" t="s">
        <v>113</v>
      </c>
      <c r="V53" s="150" t="s">
        <v>113</v>
      </c>
      <c r="W53" s="151" t="str">
        <f t="shared" ca="1" si="5"/>
        <v/>
      </c>
      <c r="X53" s="146" t="s">
        <v>113</v>
      </c>
      <c r="Y53" s="149" t="s">
        <v>113</v>
      </c>
      <c r="Z53" s="149" t="s">
        <v>113</v>
      </c>
      <c r="AA53" s="149" t="s">
        <v>113</v>
      </c>
      <c r="AB53" s="150" t="s">
        <v>113</v>
      </c>
      <c r="AC53" s="149" t="s">
        <v>114</v>
      </c>
      <c r="AD53" s="149" t="s">
        <v>186</v>
      </c>
      <c r="AE53" s="149" t="s">
        <v>113</v>
      </c>
      <c r="AF53" s="149" t="s">
        <v>184</v>
      </c>
      <c r="AG53" s="150">
        <v>43571</v>
      </c>
      <c r="AH53" s="150">
        <v>43577</v>
      </c>
      <c r="AI53" s="150">
        <v>43571</v>
      </c>
      <c r="AJ53" s="150">
        <v>43572</v>
      </c>
      <c r="AK53" s="149">
        <v>2</v>
      </c>
      <c r="AL53" s="149">
        <v>2</v>
      </c>
      <c r="AM53" s="150">
        <v>43573</v>
      </c>
      <c r="AN53" s="150">
        <v>43573</v>
      </c>
      <c r="AO53" s="150" t="s">
        <v>193</v>
      </c>
      <c r="AP53" s="150" t="s">
        <v>113</v>
      </c>
      <c r="AQ53" s="149" t="s">
        <v>2472</v>
      </c>
      <c r="AR53" s="149" t="s">
        <v>140</v>
      </c>
      <c r="AS53" s="149" t="s">
        <v>2440</v>
      </c>
      <c r="AT53" s="149" t="s">
        <v>113</v>
      </c>
      <c r="AU53" s="149" t="s">
        <v>113</v>
      </c>
      <c r="AV53" s="150" t="s">
        <v>113</v>
      </c>
      <c r="AW53" s="149" t="s">
        <v>113</v>
      </c>
      <c r="AX53" s="150" t="s">
        <v>113</v>
      </c>
      <c r="AY53" s="150" t="s">
        <v>113</v>
      </c>
      <c r="AZ53" s="150" t="s">
        <v>113</v>
      </c>
      <c r="BA53" s="150" t="s">
        <v>113</v>
      </c>
      <c r="BB53" s="149" t="s">
        <v>113</v>
      </c>
      <c r="BC53" s="150" t="s">
        <v>113</v>
      </c>
      <c r="BD53" s="150" t="s">
        <v>113</v>
      </c>
      <c r="BE53" s="150" t="s">
        <v>113</v>
      </c>
      <c r="BF53" s="149" t="s">
        <v>113</v>
      </c>
      <c r="BG53" s="150" t="s">
        <v>113</v>
      </c>
      <c r="BH53" s="149" t="s">
        <v>113</v>
      </c>
      <c r="BI53" s="149" t="s">
        <v>113</v>
      </c>
      <c r="BJ53" s="149" t="s">
        <v>113</v>
      </c>
      <c r="BK53" s="149" t="s">
        <v>113</v>
      </c>
      <c r="BL53" s="149" t="s">
        <v>113</v>
      </c>
      <c r="BM53" s="149" t="s">
        <v>113</v>
      </c>
      <c r="BN53" s="149" t="s">
        <v>113</v>
      </c>
    </row>
    <row r="54" spans="1:66">
      <c r="A54" s="8">
        <f>IF(OR(AI54&gt;Parámetros!$D$5,AJ54&lt;Parámetros!$B$5),0,(IF(Parámetros!$D$5&gt;AJ54,AJ54,Parámetros!$D$5)-IF(Parámetros!$B$5&gt;AI54,Parámetros!$B$5,AI54))+1)-(IF(OR(,AI54&gt;Parámetros!$D$5,AJ54&lt;Parámetros!$B$5),0,IF(AND(AI54&lt;=Parámetros!$B$5,AJ54&gt;=Parámetros!$D$5),COUNTIFS('Selección días no hábiles'!$C:$C,"X",'Selección días no hábiles'!$A:$A,"&gt;="&amp;Parámetros!$B$5,'Selección días no hábiles'!$A:$A,"&lt;="&amp;Parámetros!$D$5),IF(AND(AI54&lt;=Parámetros!$B$5,AJ54&lt;=Parámetros!$D$5),COUNTIFS('Selección días no hábiles'!$C:$C,"X",'Selección días no hábiles'!$A:$A,"&gt;="&amp;Parámetros!$B$5,'Selección días no hábiles'!$A:$A,"&lt;="&amp;AJ54),IF(AND(AI54&gt;=Parámetros!$B$5,AJ54&gt;=Parámetros!$D$5),COUNTIFS('Selección días no hábiles'!$C:$C,"X",'Selección días no hábiles'!$A:$A,"&gt;="&amp;AI54,'Selección días no hábiles'!$A:$A,"&lt;="&amp;Parámetros!$D$5),IF(AND(AI54&gt;=Parámetros!$B$5,AJ54&lt;=Parámetros!$D$5),COUNTIFS('Selección días no hábiles'!$C:$C,"X",'Selección días no hábiles'!$A:$A,"&gt;="&amp;AI54,'Selección días no hábiles'!$A:$A,"&lt;="&amp;AJ54),0))))))</f>
        <v>1</v>
      </c>
      <c r="B54" s="8">
        <f>IF(OR(AI54&gt;Parámetros!$D$8,AJ54&lt;Parámetros!$B$8),0,(IF(Parámetros!$D$8&gt;AJ54,AJ54,Parámetros!$D$8)-IF(Parámetros!$B$8&gt;AI54,Parámetros!$B$8,AI54))+1)-(IF(OR(,AI54&gt;Parámetros!$D$8,AJ54&lt;Parámetros!$B$8),0,IF(AND(AI54&lt;=Parámetros!$B$8,AJ54&gt;=Parámetros!$D$8),COUNTIFS('Selección días no hábiles'!$C:$C,"X",'Selección días no hábiles'!$A:$A,"&gt;="&amp;Parámetros!$B$8,'Selección días no hábiles'!$A:$A,"&lt;="&amp;Parámetros!$D$8),IF(AND(AI54&lt;=Parámetros!$B$8,AJ54&lt;=Parámetros!$D$8),COUNTIFS('Selección días no hábiles'!$C:$C,"X",'Selección días no hábiles'!$A:$A,"&gt;="&amp;Parámetros!$B$8,'Selección días no hábiles'!$A:$A,"&lt;="&amp;AJ54),IF(AND(AI54&gt;=Parámetros!$B$8,AJ54&gt;=Parámetros!$D$8),COUNTIFS('Selección días no hábiles'!$C:$C,"X",'Selección días no hábiles'!$A:$A,"&gt;="&amp;AI54,'Selección días no hábiles'!$A:$A,"&lt;="&amp;Parámetros!$D$8),IF(AND(AI54&gt;=Parámetros!$B$8,AJ54&lt;=Parámetros!$D$8),COUNTIFS('Selección días no hábiles'!$C:$C,"X",'Selección días no hábiles'!$A:$A,"&gt;="&amp;AI54,'Selección días no hábiles'!$A:$A,"&lt;="&amp;AJ54),0))))))</f>
        <v>0</v>
      </c>
      <c r="C54" s="148">
        <v>35</v>
      </c>
      <c r="D54" s="149" t="s">
        <v>2436</v>
      </c>
      <c r="E54" s="149" t="s">
        <v>113</v>
      </c>
      <c r="F54" s="149" t="s">
        <v>1320</v>
      </c>
      <c r="G54" s="149" t="s">
        <v>75</v>
      </c>
      <c r="H54" s="150" t="s">
        <v>113</v>
      </c>
      <c r="I54" s="149" t="str">
        <f t="shared" ca="1" si="3"/>
        <v/>
      </c>
      <c r="J54" s="143" t="s">
        <v>113</v>
      </c>
      <c r="K54" s="143" t="s">
        <v>113</v>
      </c>
      <c r="L54" s="143" t="s">
        <v>113</v>
      </c>
      <c r="M54" s="149" t="s">
        <v>2350</v>
      </c>
      <c r="N54" s="150">
        <v>43578</v>
      </c>
      <c r="O54" s="149" t="s">
        <v>183</v>
      </c>
      <c r="P54" s="150"/>
      <c r="Q54" s="149"/>
      <c r="R54" s="149" t="s">
        <v>223</v>
      </c>
      <c r="S54" s="150" t="s">
        <v>113</v>
      </c>
      <c r="T54" s="151" t="str">
        <f t="shared" ca="1" si="4"/>
        <v/>
      </c>
      <c r="U54" s="149" t="s">
        <v>113</v>
      </c>
      <c r="V54" s="150" t="s">
        <v>113</v>
      </c>
      <c r="W54" s="151" t="str">
        <f t="shared" ca="1" si="5"/>
        <v/>
      </c>
      <c r="X54" s="146" t="s">
        <v>113</v>
      </c>
      <c r="Y54" s="149" t="s">
        <v>113</v>
      </c>
      <c r="Z54" s="149" t="s">
        <v>113</v>
      </c>
      <c r="AA54" s="149" t="s">
        <v>113</v>
      </c>
      <c r="AB54" s="150" t="s">
        <v>113</v>
      </c>
      <c r="AC54" s="149" t="s">
        <v>114</v>
      </c>
      <c r="AD54" s="149" t="s">
        <v>186</v>
      </c>
      <c r="AE54" s="149" t="s">
        <v>113</v>
      </c>
      <c r="AF54" s="149" t="s">
        <v>184</v>
      </c>
      <c r="AG54" s="150">
        <v>43572</v>
      </c>
      <c r="AH54" s="150">
        <v>43576</v>
      </c>
      <c r="AI54" s="150">
        <v>43572</v>
      </c>
      <c r="AJ54" s="150">
        <v>43572</v>
      </c>
      <c r="AK54" s="149">
        <v>1</v>
      </c>
      <c r="AL54" s="149">
        <v>1</v>
      </c>
      <c r="AM54" s="150">
        <v>43573</v>
      </c>
      <c r="AN54" s="150">
        <v>43573</v>
      </c>
      <c r="AO54" s="150" t="s">
        <v>193</v>
      </c>
      <c r="AP54" s="150" t="s">
        <v>113</v>
      </c>
      <c r="AQ54" s="149" t="s">
        <v>2473</v>
      </c>
      <c r="AR54" s="149" t="s">
        <v>138</v>
      </c>
      <c r="AS54" s="149" t="s">
        <v>2438</v>
      </c>
      <c r="AT54" s="149" t="s">
        <v>113</v>
      </c>
      <c r="AU54" s="149" t="s">
        <v>113</v>
      </c>
      <c r="AV54" s="150" t="s">
        <v>113</v>
      </c>
      <c r="AW54" s="149" t="s">
        <v>113</v>
      </c>
      <c r="AX54" s="150" t="s">
        <v>113</v>
      </c>
      <c r="AY54" s="150" t="s">
        <v>113</v>
      </c>
      <c r="AZ54" s="150" t="s">
        <v>113</v>
      </c>
      <c r="BA54" s="150" t="s">
        <v>113</v>
      </c>
      <c r="BB54" s="149" t="s">
        <v>113</v>
      </c>
      <c r="BC54" s="150" t="s">
        <v>113</v>
      </c>
      <c r="BD54" s="150" t="s">
        <v>113</v>
      </c>
      <c r="BE54" s="150" t="s">
        <v>113</v>
      </c>
      <c r="BF54" s="149" t="s">
        <v>113</v>
      </c>
      <c r="BG54" s="150" t="s">
        <v>113</v>
      </c>
      <c r="BH54" s="149" t="s">
        <v>113</v>
      </c>
      <c r="BI54" s="149" t="s">
        <v>113</v>
      </c>
      <c r="BJ54" s="149" t="s">
        <v>113</v>
      </c>
      <c r="BK54" s="149" t="s">
        <v>113</v>
      </c>
      <c r="BL54" s="149" t="s">
        <v>113</v>
      </c>
      <c r="BM54" s="149" t="s">
        <v>113</v>
      </c>
      <c r="BN54" s="149" t="s">
        <v>113</v>
      </c>
    </row>
    <row r="55" spans="1:66">
      <c r="A55" s="8">
        <f>IF(OR(AI55&gt;Parámetros!$D$5,AJ55&lt;Parámetros!$B$5),0,(IF(Parámetros!$D$5&gt;AJ55,AJ55,Parámetros!$D$5)-IF(Parámetros!$B$5&gt;AI55,Parámetros!$B$5,AI55))+1)-(IF(OR(,AI55&gt;Parámetros!$D$5,AJ55&lt;Parámetros!$B$5),0,IF(AND(AI55&lt;=Parámetros!$B$5,AJ55&gt;=Parámetros!$D$5),COUNTIFS('Selección días no hábiles'!$C:$C,"X",'Selección días no hábiles'!$A:$A,"&gt;="&amp;Parámetros!$B$5,'Selección días no hábiles'!$A:$A,"&lt;="&amp;Parámetros!$D$5),IF(AND(AI55&lt;=Parámetros!$B$5,AJ55&lt;=Parámetros!$D$5),COUNTIFS('Selección días no hábiles'!$C:$C,"X",'Selección días no hábiles'!$A:$A,"&gt;="&amp;Parámetros!$B$5,'Selección días no hábiles'!$A:$A,"&lt;="&amp;AJ55),IF(AND(AI55&gt;=Parámetros!$B$5,AJ55&gt;=Parámetros!$D$5),COUNTIFS('Selección días no hábiles'!$C:$C,"X",'Selección días no hábiles'!$A:$A,"&gt;="&amp;AI55,'Selección días no hábiles'!$A:$A,"&lt;="&amp;Parámetros!$D$5),IF(AND(AI55&gt;=Parámetros!$B$5,AJ55&lt;=Parámetros!$D$5),COUNTIFS('Selección días no hábiles'!$C:$C,"X",'Selección días no hábiles'!$A:$A,"&gt;="&amp;AI55,'Selección días no hábiles'!$A:$A,"&lt;="&amp;AJ55),0))))))</f>
        <v>2</v>
      </c>
      <c r="B55" s="8">
        <f>IF(OR(AI55&gt;Parámetros!$D$8,AJ55&lt;Parámetros!$B$8),0,(IF(Parámetros!$D$8&gt;AJ55,AJ55,Parámetros!$D$8)-IF(Parámetros!$B$8&gt;AI55,Parámetros!$B$8,AI55))+1)-(IF(OR(,AI55&gt;Parámetros!$D$8,AJ55&lt;Parámetros!$B$8),0,IF(AND(AI55&lt;=Parámetros!$B$8,AJ55&gt;=Parámetros!$D$8),COUNTIFS('Selección días no hábiles'!$C:$C,"X",'Selección días no hábiles'!$A:$A,"&gt;="&amp;Parámetros!$B$8,'Selección días no hábiles'!$A:$A,"&lt;="&amp;Parámetros!$D$8),IF(AND(AI55&lt;=Parámetros!$B$8,AJ55&lt;=Parámetros!$D$8),COUNTIFS('Selección días no hábiles'!$C:$C,"X",'Selección días no hábiles'!$A:$A,"&gt;="&amp;Parámetros!$B$8,'Selección días no hábiles'!$A:$A,"&lt;="&amp;AJ55),IF(AND(AI55&gt;=Parámetros!$B$8,AJ55&gt;=Parámetros!$D$8),COUNTIFS('Selección días no hábiles'!$C:$C,"X",'Selección días no hábiles'!$A:$A,"&gt;="&amp;AI55,'Selección días no hábiles'!$A:$A,"&lt;="&amp;Parámetros!$D$8),IF(AND(AI55&gt;=Parámetros!$B$8,AJ55&lt;=Parámetros!$D$8),COUNTIFS('Selección días no hábiles'!$C:$C,"X",'Selección días no hábiles'!$A:$A,"&gt;="&amp;AI55,'Selección días no hábiles'!$A:$A,"&lt;="&amp;AJ55),0))))))</f>
        <v>0</v>
      </c>
      <c r="C55" s="148">
        <v>34</v>
      </c>
      <c r="D55" s="149" t="s">
        <v>2474</v>
      </c>
      <c r="E55" s="149" t="s">
        <v>113</v>
      </c>
      <c r="F55" s="149" t="s">
        <v>1316</v>
      </c>
      <c r="G55" s="149" t="s">
        <v>2339</v>
      </c>
      <c r="H55" s="150" t="s">
        <v>113</v>
      </c>
      <c r="I55" s="149" t="str">
        <f t="shared" ca="1" si="3"/>
        <v/>
      </c>
      <c r="J55" s="143" t="s">
        <v>113</v>
      </c>
      <c r="K55" s="143" t="s">
        <v>113</v>
      </c>
      <c r="L55" s="143" t="s">
        <v>113</v>
      </c>
      <c r="M55" s="149" t="s">
        <v>2350</v>
      </c>
      <c r="N55" s="150">
        <v>43578</v>
      </c>
      <c r="O55" s="149" t="s">
        <v>183</v>
      </c>
      <c r="P55" s="150"/>
      <c r="Q55" s="149"/>
      <c r="R55" s="149" t="s">
        <v>223</v>
      </c>
      <c r="S55" s="150" t="s">
        <v>113</v>
      </c>
      <c r="T55" s="151" t="str">
        <f t="shared" ca="1" si="4"/>
        <v/>
      </c>
      <c r="U55" s="149" t="s">
        <v>113</v>
      </c>
      <c r="V55" s="150" t="s">
        <v>113</v>
      </c>
      <c r="W55" s="151" t="str">
        <f t="shared" ca="1" si="5"/>
        <v/>
      </c>
      <c r="X55" s="146" t="s">
        <v>113</v>
      </c>
      <c r="Y55" s="149" t="s">
        <v>113</v>
      </c>
      <c r="Z55" s="149" t="s">
        <v>113</v>
      </c>
      <c r="AA55" s="149" t="s">
        <v>113</v>
      </c>
      <c r="AB55" s="150" t="s">
        <v>113</v>
      </c>
      <c r="AC55" s="149" t="s">
        <v>114</v>
      </c>
      <c r="AD55" s="149" t="s">
        <v>186</v>
      </c>
      <c r="AE55" s="149" t="s">
        <v>113</v>
      </c>
      <c r="AF55" s="149" t="s">
        <v>184</v>
      </c>
      <c r="AG55" s="150">
        <v>43566</v>
      </c>
      <c r="AH55" s="150">
        <v>43572</v>
      </c>
      <c r="AI55" s="150">
        <v>43566</v>
      </c>
      <c r="AJ55" s="150">
        <v>43567</v>
      </c>
      <c r="AK55" s="149">
        <v>2</v>
      </c>
      <c r="AL55" s="149">
        <v>2</v>
      </c>
      <c r="AM55" s="150">
        <v>43568</v>
      </c>
      <c r="AN55" s="150">
        <v>43568</v>
      </c>
      <c r="AO55" s="150" t="s">
        <v>193</v>
      </c>
      <c r="AP55" s="150" t="s">
        <v>113</v>
      </c>
      <c r="AQ55" s="149" t="s">
        <v>2475</v>
      </c>
      <c r="AR55" s="149" t="s">
        <v>185</v>
      </c>
      <c r="AS55" s="149" t="s">
        <v>2440</v>
      </c>
      <c r="AT55" s="149" t="s">
        <v>113</v>
      </c>
      <c r="AU55" s="149" t="s">
        <v>113</v>
      </c>
      <c r="AV55" s="150" t="s">
        <v>113</v>
      </c>
      <c r="AW55" s="149" t="s">
        <v>113</v>
      </c>
      <c r="AX55" s="150" t="s">
        <v>113</v>
      </c>
      <c r="AY55" s="150" t="s">
        <v>113</v>
      </c>
      <c r="AZ55" s="150" t="s">
        <v>113</v>
      </c>
      <c r="BA55" s="150" t="s">
        <v>113</v>
      </c>
      <c r="BB55" s="149" t="s">
        <v>113</v>
      </c>
      <c r="BC55" s="150" t="s">
        <v>113</v>
      </c>
      <c r="BD55" s="150" t="s">
        <v>113</v>
      </c>
      <c r="BE55" s="150" t="s">
        <v>113</v>
      </c>
      <c r="BF55" s="149" t="s">
        <v>113</v>
      </c>
      <c r="BG55" s="150" t="s">
        <v>113</v>
      </c>
      <c r="BH55" s="149" t="s">
        <v>113</v>
      </c>
      <c r="BI55" s="149" t="s">
        <v>113</v>
      </c>
      <c r="BJ55" s="149" t="s">
        <v>113</v>
      </c>
      <c r="BK55" s="149" t="s">
        <v>113</v>
      </c>
      <c r="BL55" s="149" t="s">
        <v>113</v>
      </c>
      <c r="BM55" s="149" t="s">
        <v>113</v>
      </c>
      <c r="BN55" s="149" t="s">
        <v>113</v>
      </c>
    </row>
    <row r="56" spans="1:66">
      <c r="A56" s="8">
        <f>IF(OR(AI56&gt;Parámetros!$D$5,AJ56&lt;Parámetros!$B$5),0,(IF(Parámetros!$D$5&gt;AJ56,AJ56,Parámetros!$D$5)-IF(Parámetros!$B$5&gt;AI56,Parámetros!$B$5,AI56))+1)-(IF(OR(,AI56&gt;Parámetros!$D$5,AJ56&lt;Parámetros!$B$5),0,IF(AND(AI56&lt;=Parámetros!$B$5,AJ56&gt;=Parámetros!$D$5),COUNTIFS('Selección días no hábiles'!$C:$C,"X",'Selección días no hábiles'!$A:$A,"&gt;="&amp;Parámetros!$B$5,'Selección días no hábiles'!$A:$A,"&lt;="&amp;Parámetros!$D$5),IF(AND(AI56&lt;=Parámetros!$B$5,AJ56&lt;=Parámetros!$D$5),COUNTIFS('Selección días no hábiles'!$C:$C,"X",'Selección días no hábiles'!$A:$A,"&gt;="&amp;Parámetros!$B$5,'Selección días no hábiles'!$A:$A,"&lt;="&amp;AJ56),IF(AND(AI56&gt;=Parámetros!$B$5,AJ56&gt;=Parámetros!$D$5),COUNTIFS('Selección días no hábiles'!$C:$C,"X",'Selección días no hábiles'!$A:$A,"&gt;="&amp;AI56,'Selección días no hábiles'!$A:$A,"&lt;="&amp;Parámetros!$D$5),IF(AND(AI56&gt;=Parámetros!$B$5,AJ56&lt;=Parámetros!$D$5),COUNTIFS('Selección días no hábiles'!$C:$C,"X",'Selección días no hábiles'!$A:$A,"&gt;="&amp;AI56,'Selección días no hábiles'!$A:$A,"&lt;="&amp;AJ56),0))))))</f>
        <v>1</v>
      </c>
      <c r="B56" s="8">
        <f>IF(OR(AI56&gt;Parámetros!$D$8,AJ56&lt;Parámetros!$B$8),0,(IF(Parámetros!$D$8&gt;AJ56,AJ56,Parámetros!$D$8)-IF(Parámetros!$B$8&gt;AI56,Parámetros!$B$8,AI56))+1)-(IF(OR(,AI56&gt;Parámetros!$D$8,AJ56&lt;Parámetros!$B$8),0,IF(AND(AI56&lt;=Parámetros!$B$8,AJ56&gt;=Parámetros!$D$8),COUNTIFS('Selección días no hábiles'!$C:$C,"X",'Selección días no hábiles'!$A:$A,"&gt;="&amp;Parámetros!$B$8,'Selección días no hábiles'!$A:$A,"&lt;="&amp;Parámetros!$D$8),IF(AND(AI56&lt;=Parámetros!$B$8,AJ56&lt;=Parámetros!$D$8),COUNTIFS('Selección días no hábiles'!$C:$C,"X",'Selección días no hábiles'!$A:$A,"&gt;="&amp;Parámetros!$B$8,'Selección días no hábiles'!$A:$A,"&lt;="&amp;AJ56),IF(AND(AI56&gt;=Parámetros!$B$8,AJ56&gt;=Parámetros!$D$8),COUNTIFS('Selección días no hábiles'!$C:$C,"X",'Selección días no hábiles'!$A:$A,"&gt;="&amp;AI56,'Selección días no hábiles'!$A:$A,"&lt;="&amp;Parámetros!$D$8),IF(AND(AI56&gt;=Parámetros!$B$8,AJ56&lt;=Parámetros!$D$8),COUNTIFS('Selección días no hábiles'!$C:$C,"X",'Selección días no hábiles'!$A:$A,"&gt;="&amp;AI56,'Selección días no hábiles'!$A:$A,"&lt;="&amp;AJ56),0))))))</f>
        <v>0</v>
      </c>
      <c r="C56" s="148">
        <v>33</v>
      </c>
      <c r="D56" s="149" t="s">
        <v>2387</v>
      </c>
      <c r="E56" s="149" t="s">
        <v>113</v>
      </c>
      <c r="F56" s="149" t="s">
        <v>1280</v>
      </c>
      <c r="G56" s="149" t="s">
        <v>2293</v>
      </c>
      <c r="H56" s="150" t="s">
        <v>113</v>
      </c>
      <c r="I56" s="149" t="str">
        <f t="shared" ca="1" si="3"/>
        <v/>
      </c>
      <c r="J56" s="143" t="s">
        <v>113</v>
      </c>
      <c r="K56" s="143" t="s">
        <v>113</v>
      </c>
      <c r="L56" s="143" t="s">
        <v>113</v>
      </c>
      <c r="M56" s="149" t="s">
        <v>2350</v>
      </c>
      <c r="N56" s="150">
        <v>43551</v>
      </c>
      <c r="O56" s="149" t="s">
        <v>183</v>
      </c>
      <c r="P56" s="150"/>
      <c r="Q56" s="149"/>
      <c r="R56" s="149" t="s">
        <v>223</v>
      </c>
      <c r="S56" s="150" t="s">
        <v>113</v>
      </c>
      <c r="T56" s="151" t="str">
        <f t="shared" ca="1" si="4"/>
        <v/>
      </c>
      <c r="U56" s="149" t="s">
        <v>113</v>
      </c>
      <c r="V56" s="150" t="s">
        <v>113</v>
      </c>
      <c r="W56" s="151" t="str">
        <f t="shared" ca="1" si="5"/>
        <v/>
      </c>
      <c r="X56" s="146" t="s">
        <v>113</v>
      </c>
      <c r="Y56" s="149" t="s">
        <v>113</v>
      </c>
      <c r="Z56" s="149" t="s">
        <v>113</v>
      </c>
      <c r="AA56" s="149" t="s">
        <v>113</v>
      </c>
      <c r="AB56" s="150" t="s">
        <v>113</v>
      </c>
      <c r="AC56" s="149" t="s">
        <v>114</v>
      </c>
      <c r="AD56" s="149" t="s">
        <v>186</v>
      </c>
      <c r="AE56" s="149" t="s">
        <v>113</v>
      </c>
      <c r="AF56" s="149" t="s">
        <v>184</v>
      </c>
      <c r="AG56" s="150">
        <v>43550</v>
      </c>
      <c r="AH56" s="150">
        <v>43551</v>
      </c>
      <c r="AI56" s="150">
        <v>43550</v>
      </c>
      <c r="AJ56" s="150">
        <v>43550</v>
      </c>
      <c r="AK56" s="149">
        <v>1</v>
      </c>
      <c r="AL56" s="149">
        <v>1</v>
      </c>
      <c r="AM56" s="150">
        <v>43551</v>
      </c>
      <c r="AN56" s="150">
        <v>43551</v>
      </c>
      <c r="AO56" s="150" t="s">
        <v>193</v>
      </c>
      <c r="AP56" s="150" t="s">
        <v>113</v>
      </c>
      <c r="AQ56" s="149" t="s">
        <v>2435</v>
      </c>
      <c r="AR56" s="149" t="s">
        <v>187</v>
      </c>
      <c r="AS56" s="149" t="s">
        <v>113</v>
      </c>
      <c r="AT56" s="149" t="s">
        <v>113</v>
      </c>
      <c r="AU56" s="149" t="s">
        <v>113</v>
      </c>
      <c r="AV56" s="150" t="s">
        <v>113</v>
      </c>
      <c r="AW56" s="149" t="s">
        <v>113</v>
      </c>
      <c r="AX56" s="150" t="s">
        <v>113</v>
      </c>
      <c r="AY56" s="150" t="s">
        <v>113</v>
      </c>
      <c r="AZ56" s="150" t="s">
        <v>113</v>
      </c>
      <c r="BA56" s="150" t="s">
        <v>113</v>
      </c>
      <c r="BB56" s="149" t="s">
        <v>113</v>
      </c>
      <c r="BC56" s="150" t="s">
        <v>113</v>
      </c>
      <c r="BD56" s="150" t="s">
        <v>113</v>
      </c>
      <c r="BE56" s="150" t="s">
        <v>113</v>
      </c>
      <c r="BF56" s="149" t="s">
        <v>113</v>
      </c>
      <c r="BG56" s="150" t="s">
        <v>113</v>
      </c>
      <c r="BH56" s="149" t="s">
        <v>113</v>
      </c>
      <c r="BI56" s="149" t="s">
        <v>113</v>
      </c>
      <c r="BJ56" s="149" t="s">
        <v>113</v>
      </c>
      <c r="BK56" s="149" t="s">
        <v>113</v>
      </c>
      <c r="BL56" s="149" t="s">
        <v>113</v>
      </c>
      <c r="BM56" s="149" t="s">
        <v>113</v>
      </c>
      <c r="BN56" s="149" t="s">
        <v>113</v>
      </c>
    </row>
    <row r="57" spans="1:66">
      <c r="A57" s="8">
        <f>IF(OR(AI57&gt;Parámetros!$D$5,AJ57&lt;Parámetros!$B$5),0,(IF(Parámetros!$D$5&gt;AJ57,AJ57,Parámetros!$D$5)-IF(Parámetros!$B$5&gt;AI57,Parámetros!$B$5,AI57))+1)-(IF(OR(,AI57&gt;Parámetros!$D$5,AJ57&lt;Parámetros!$B$5),0,IF(AND(AI57&lt;=Parámetros!$B$5,AJ57&gt;=Parámetros!$D$5),COUNTIFS('Selección días no hábiles'!$C:$C,"X",'Selección días no hábiles'!$A:$A,"&gt;="&amp;Parámetros!$B$5,'Selección días no hábiles'!$A:$A,"&lt;="&amp;Parámetros!$D$5),IF(AND(AI57&lt;=Parámetros!$B$5,AJ57&lt;=Parámetros!$D$5),COUNTIFS('Selección días no hábiles'!$C:$C,"X",'Selección días no hábiles'!$A:$A,"&gt;="&amp;Parámetros!$B$5,'Selección días no hábiles'!$A:$A,"&lt;="&amp;AJ57),IF(AND(AI57&gt;=Parámetros!$B$5,AJ57&gt;=Parámetros!$D$5),COUNTIFS('Selección días no hábiles'!$C:$C,"X",'Selección días no hábiles'!$A:$A,"&gt;="&amp;AI57,'Selección días no hábiles'!$A:$A,"&lt;="&amp;Parámetros!$D$5),IF(AND(AI57&gt;=Parámetros!$B$5,AJ57&lt;=Parámetros!$D$5),COUNTIFS('Selección días no hábiles'!$C:$C,"X",'Selección días no hábiles'!$A:$A,"&gt;="&amp;AI57,'Selección días no hábiles'!$A:$A,"&lt;="&amp;AJ57),0))))))</f>
        <v>1</v>
      </c>
      <c r="B57" s="8">
        <f>IF(OR(AI57&gt;Parámetros!$D$8,AJ57&lt;Parámetros!$B$8),0,(IF(Parámetros!$D$8&gt;AJ57,AJ57,Parámetros!$D$8)-IF(Parámetros!$B$8&gt;AI57,Parámetros!$B$8,AI57))+1)-(IF(OR(,AI57&gt;Parámetros!$D$8,AJ57&lt;Parámetros!$B$8),0,IF(AND(AI57&lt;=Parámetros!$B$8,AJ57&gt;=Parámetros!$D$8),COUNTIFS('Selección días no hábiles'!$C:$C,"X",'Selección días no hábiles'!$A:$A,"&gt;="&amp;Parámetros!$B$8,'Selección días no hábiles'!$A:$A,"&lt;="&amp;Parámetros!$D$8),IF(AND(AI57&lt;=Parámetros!$B$8,AJ57&lt;=Parámetros!$D$8),COUNTIFS('Selección días no hábiles'!$C:$C,"X",'Selección días no hábiles'!$A:$A,"&gt;="&amp;Parámetros!$B$8,'Selección días no hábiles'!$A:$A,"&lt;="&amp;AJ57),IF(AND(AI57&gt;=Parámetros!$B$8,AJ57&gt;=Parámetros!$D$8),COUNTIFS('Selección días no hábiles'!$C:$C,"X",'Selección días no hábiles'!$A:$A,"&gt;="&amp;AI57,'Selección días no hábiles'!$A:$A,"&lt;="&amp;Parámetros!$D$8),IF(AND(AI57&gt;=Parámetros!$B$8,AJ57&lt;=Parámetros!$D$8),COUNTIFS('Selección días no hábiles'!$C:$C,"X",'Selección días no hábiles'!$A:$A,"&gt;="&amp;AI57,'Selección días no hábiles'!$A:$A,"&lt;="&amp;AJ57),0))))))</f>
        <v>0</v>
      </c>
      <c r="C57" s="148">
        <v>32</v>
      </c>
      <c r="D57" s="149" t="s">
        <v>2436</v>
      </c>
      <c r="E57" s="149" t="s">
        <v>113</v>
      </c>
      <c r="F57" s="149" t="s">
        <v>1320</v>
      </c>
      <c r="G57" s="149" t="s">
        <v>75</v>
      </c>
      <c r="H57" s="150" t="s">
        <v>113</v>
      </c>
      <c r="I57" s="149" t="str">
        <f t="shared" ca="1" si="3"/>
        <v/>
      </c>
      <c r="J57" s="143" t="s">
        <v>113</v>
      </c>
      <c r="K57" s="143" t="s">
        <v>113</v>
      </c>
      <c r="L57" s="143" t="s">
        <v>113</v>
      </c>
      <c r="M57" s="149" t="s">
        <v>2350</v>
      </c>
      <c r="N57" s="150">
        <v>43549</v>
      </c>
      <c r="O57" s="149" t="s">
        <v>183</v>
      </c>
      <c r="P57" s="150"/>
      <c r="Q57" s="149"/>
      <c r="R57" s="149" t="s">
        <v>223</v>
      </c>
      <c r="S57" s="150" t="s">
        <v>113</v>
      </c>
      <c r="T57" s="151" t="str">
        <f t="shared" ca="1" si="4"/>
        <v/>
      </c>
      <c r="U57" s="149" t="s">
        <v>113</v>
      </c>
      <c r="V57" s="150" t="s">
        <v>113</v>
      </c>
      <c r="W57" s="151" t="str">
        <f t="shared" ca="1" si="5"/>
        <v/>
      </c>
      <c r="X57" s="146" t="s">
        <v>113</v>
      </c>
      <c r="Y57" s="149" t="s">
        <v>113</v>
      </c>
      <c r="Z57" s="149" t="s">
        <v>113</v>
      </c>
      <c r="AA57" s="149" t="s">
        <v>113</v>
      </c>
      <c r="AB57" s="150" t="s">
        <v>113</v>
      </c>
      <c r="AC57" s="149" t="s">
        <v>114</v>
      </c>
      <c r="AD57" s="149" t="s">
        <v>186</v>
      </c>
      <c r="AE57" s="149" t="s">
        <v>113</v>
      </c>
      <c r="AF57" s="149" t="s">
        <v>184</v>
      </c>
      <c r="AG57" s="150">
        <v>43546</v>
      </c>
      <c r="AH57" s="150">
        <v>43549</v>
      </c>
      <c r="AI57" s="150">
        <v>43546</v>
      </c>
      <c r="AJ57" s="150">
        <v>43546</v>
      </c>
      <c r="AK57" s="149">
        <v>1</v>
      </c>
      <c r="AL57" s="149">
        <v>1</v>
      </c>
      <c r="AM57" s="150">
        <v>43547</v>
      </c>
      <c r="AN57" s="150">
        <v>43547</v>
      </c>
      <c r="AO57" s="150" t="s">
        <v>193</v>
      </c>
      <c r="AP57" s="150" t="s">
        <v>113</v>
      </c>
      <c r="AQ57" s="149" t="s">
        <v>2437</v>
      </c>
      <c r="AR57" s="149" t="s">
        <v>138</v>
      </c>
      <c r="AS57" s="149" t="s">
        <v>2438</v>
      </c>
      <c r="AT57" s="149" t="s">
        <v>113</v>
      </c>
      <c r="AU57" s="149" t="s">
        <v>113</v>
      </c>
      <c r="AV57" s="150" t="s">
        <v>113</v>
      </c>
      <c r="AW57" s="149" t="s">
        <v>113</v>
      </c>
      <c r="AX57" s="150" t="s">
        <v>113</v>
      </c>
      <c r="AY57" s="150" t="s">
        <v>113</v>
      </c>
      <c r="AZ57" s="150" t="s">
        <v>113</v>
      </c>
      <c r="BA57" s="150" t="s">
        <v>113</v>
      </c>
      <c r="BB57" s="149" t="s">
        <v>113</v>
      </c>
      <c r="BC57" s="150" t="s">
        <v>113</v>
      </c>
      <c r="BD57" s="150" t="s">
        <v>113</v>
      </c>
      <c r="BE57" s="150" t="s">
        <v>113</v>
      </c>
      <c r="BF57" s="149" t="s">
        <v>113</v>
      </c>
      <c r="BG57" s="150" t="s">
        <v>113</v>
      </c>
      <c r="BH57" s="149" t="s">
        <v>113</v>
      </c>
      <c r="BI57" s="149" t="s">
        <v>113</v>
      </c>
      <c r="BJ57" s="149" t="s">
        <v>113</v>
      </c>
      <c r="BK57" s="149" t="s">
        <v>113</v>
      </c>
      <c r="BL57" s="149" t="s">
        <v>113</v>
      </c>
      <c r="BM57" s="149" t="s">
        <v>113</v>
      </c>
      <c r="BN57" s="149" t="s">
        <v>113</v>
      </c>
    </row>
    <row r="58" spans="1:66">
      <c r="A58" s="8">
        <f>IF(OR(AI58&gt;Parámetros!$D$5,AJ58&lt;Parámetros!$B$5),0,(IF(Parámetros!$D$5&gt;AJ58,AJ58,Parámetros!$D$5)-IF(Parámetros!$B$5&gt;AI58,Parámetros!$B$5,AI58))+1)-(IF(OR(,AI58&gt;Parámetros!$D$5,AJ58&lt;Parámetros!$B$5),0,IF(AND(AI58&lt;=Parámetros!$B$5,AJ58&gt;=Parámetros!$D$5),COUNTIFS('Selección días no hábiles'!$C:$C,"X",'Selección días no hábiles'!$A:$A,"&gt;="&amp;Parámetros!$B$5,'Selección días no hábiles'!$A:$A,"&lt;="&amp;Parámetros!$D$5),IF(AND(AI58&lt;=Parámetros!$B$5,AJ58&lt;=Parámetros!$D$5),COUNTIFS('Selección días no hábiles'!$C:$C,"X",'Selección días no hábiles'!$A:$A,"&gt;="&amp;Parámetros!$B$5,'Selección días no hábiles'!$A:$A,"&lt;="&amp;AJ58),IF(AND(AI58&gt;=Parámetros!$B$5,AJ58&gt;=Parámetros!$D$5),COUNTIFS('Selección días no hábiles'!$C:$C,"X",'Selección días no hábiles'!$A:$A,"&gt;="&amp;AI58,'Selección días no hábiles'!$A:$A,"&lt;="&amp;Parámetros!$D$5),IF(AND(AI58&gt;=Parámetros!$B$5,AJ58&lt;=Parámetros!$D$5),COUNTIFS('Selección días no hábiles'!$C:$C,"X",'Selección días no hábiles'!$A:$A,"&gt;="&amp;AI58,'Selección días no hábiles'!$A:$A,"&lt;="&amp;AJ58),0))))))</f>
        <v>1</v>
      </c>
      <c r="B58" s="8">
        <f>IF(OR(AI58&gt;Parámetros!$D$8,AJ58&lt;Parámetros!$B$8),0,(IF(Parámetros!$D$8&gt;AJ58,AJ58,Parámetros!$D$8)-IF(Parámetros!$B$8&gt;AI58,Parámetros!$B$8,AI58))+1)-(IF(OR(,AI58&gt;Parámetros!$D$8,AJ58&lt;Parámetros!$B$8),0,IF(AND(AI58&lt;=Parámetros!$B$8,AJ58&gt;=Parámetros!$D$8),COUNTIFS('Selección días no hábiles'!$C:$C,"X",'Selección días no hábiles'!$A:$A,"&gt;="&amp;Parámetros!$B$8,'Selección días no hábiles'!$A:$A,"&lt;="&amp;Parámetros!$D$8),IF(AND(AI58&lt;=Parámetros!$B$8,AJ58&lt;=Parámetros!$D$8),COUNTIFS('Selección días no hábiles'!$C:$C,"X",'Selección días no hábiles'!$A:$A,"&gt;="&amp;Parámetros!$B$8,'Selección días no hábiles'!$A:$A,"&lt;="&amp;AJ58),IF(AND(AI58&gt;=Parámetros!$B$8,AJ58&gt;=Parámetros!$D$8),COUNTIFS('Selección días no hábiles'!$C:$C,"X",'Selección días no hábiles'!$A:$A,"&gt;="&amp;AI58,'Selección días no hábiles'!$A:$A,"&lt;="&amp;Parámetros!$D$8),IF(AND(AI58&gt;=Parámetros!$B$8,AJ58&lt;=Parámetros!$D$8),COUNTIFS('Selección días no hábiles'!$C:$C,"X",'Selección días no hábiles'!$A:$A,"&gt;="&amp;AI58,'Selección días no hábiles'!$A:$A,"&lt;="&amp;AJ58),0))))))</f>
        <v>0</v>
      </c>
      <c r="C58" s="148">
        <v>31</v>
      </c>
      <c r="D58" s="149" t="s">
        <v>2423</v>
      </c>
      <c r="E58" s="149" t="s">
        <v>113</v>
      </c>
      <c r="F58" s="149" t="s">
        <v>1309</v>
      </c>
      <c r="G58" s="149" t="s">
        <v>2330</v>
      </c>
      <c r="H58" s="150" t="s">
        <v>113</v>
      </c>
      <c r="I58" s="149" t="str">
        <f t="shared" ca="1" si="3"/>
        <v/>
      </c>
      <c r="J58" s="143" t="s">
        <v>113</v>
      </c>
      <c r="K58" s="143" t="s">
        <v>113</v>
      </c>
      <c r="L58" s="143" t="s">
        <v>113</v>
      </c>
      <c r="M58" s="149" t="s">
        <v>2350</v>
      </c>
      <c r="N58" s="150">
        <v>43545</v>
      </c>
      <c r="O58" s="149" t="s">
        <v>183</v>
      </c>
      <c r="P58" s="150"/>
      <c r="Q58" s="149"/>
      <c r="R58" s="149" t="s">
        <v>223</v>
      </c>
      <c r="S58" s="150" t="s">
        <v>113</v>
      </c>
      <c r="T58" s="151" t="str">
        <f t="shared" ca="1" si="4"/>
        <v/>
      </c>
      <c r="U58" s="149" t="s">
        <v>113</v>
      </c>
      <c r="V58" s="150" t="s">
        <v>113</v>
      </c>
      <c r="W58" s="151" t="str">
        <f t="shared" ca="1" si="5"/>
        <v/>
      </c>
      <c r="X58" s="146" t="s">
        <v>113</v>
      </c>
      <c r="Y58" s="149" t="s">
        <v>113</v>
      </c>
      <c r="Z58" s="149" t="s">
        <v>113</v>
      </c>
      <c r="AA58" s="149" t="s">
        <v>113</v>
      </c>
      <c r="AB58" s="150" t="s">
        <v>113</v>
      </c>
      <c r="AC58" s="149" t="s">
        <v>114</v>
      </c>
      <c r="AD58" s="149" t="s">
        <v>186</v>
      </c>
      <c r="AE58" s="149" t="s">
        <v>113</v>
      </c>
      <c r="AF58" s="149" t="s">
        <v>184</v>
      </c>
      <c r="AG58" s="150">
        <v>43544</v>
      </c>
      <c r="AH58" s="150">
        <v>43545</v>
      </c>
      <c r="AI58" s="150">
        <v>43544</v>
      </c>
      <c r="AJ58" s="150">
        <v>43544</v>
      </c>
      <c r="AK58" s="149">
        <v>1</v>
      </c>
      <c r="AL58" s="149">
        <v>1</v>
      </c>
      <c r="AM58" s="150">
        <v>43545</v>
      </c>
      <c r="AN58" s="150">
        <v>43545</v>
      </c>
      <c r="AO58" s="150" t="s">
        <v>193</v>
      </c>
      <c r="AP58" s="150" t="s">
        <v>113</v>
      </c>
      <c r="AQ58" s="149" t="s">
        <v>2439</v>
      </c>
      <c r="AR58" s="149" t="s">
        <v>140</v>
      </c>
      <c r="AS58" s="149" t="s">
        <v>2440</v>
      </c>
      <c r="AT58" s="149" t="s">
        <v>113</v>
      </c>
      <c r="AU58" s="149" t="s">
        <v>113</v>
      </c>
      <c r="AV58" s="150" t="s">
        <v>113</v>
      </c>
      <c r="AW58" s="149" t="s">
        <v>113</v>
      </c>
      <c r="AX58" s="150" t="s">
        <v>113</v>
      </c>
      <c r="AY58" s="150" t="s">
        <v>113</v>
      </c>
      <c r="AZ58" s="150" t="s">
        <v>113</v>
      </c>
      <c r="BA58" s="150" t="s">
        <v>113</v>
      </c>
      <c r="BB58" s="149" t="s">
        <v>113</v>
      </c>
      <c r="BC58" s="150" t="s">
        <v>113</v>
      </c>
      <c r="BD58" s="150" t="s">
        <v>113</v>
      </c>
      <c r="BE58" s="150" t="s">
        <v>113</v>
      </c>
      <c r="BF58" s="149" t="s">
        <v>113</v>
      </c>
      <c r="BG58" s="150" t="s">
        <v>113</v>
      </c>
      <c r="BH58" s="149" t="s">
        <v>113</v>
      </c>
      <c r="BI58" s="149" t="s">
        <v>113</v>
      </c>
      <c r="BJ58" s="149" t="s">
        <v>113</v>
      </c>
      <c r="BK58" s="149" t="s">
        <v>113</v>
      </c>
      <c r="BL58" s="149" t="s">
        <v>113</v>
      </c>
      <c r="BM58" s="149" t="s">
        <v>113</v>
      </c>
      <c r="BN58" s="149" t="s">
        <v>113</v>
      </c>
    </row>
    <row r="59" spans="1:66">
      <c r="A59" s="8">
        <f>IF(OR(AI59&gt;Parámetros!$D$5,AJ59&lt;Parámetros!$B$5),0,(IF(Parámetros!$D$5&gt;AJ59,AJ59,Parámetros!$D$5)-IF(Parámetros!$B$5&gt;AI59,Parámetros!$B$5,AI59))+1)-(IF(OR(,AI59&gt;Parámetros!$D$5,AJ59&lt;Parámetros!$B$5),0,IF(AND(AI59&lt;=Parámetros!$B$5,AJ59&gt;=Parámetros!$D$5),COUNTIFS('Selección días no hábiles'!$C:$C,"X",'Selección días no hábiles'!$A:$A,"&gt;="&amp;Parámetros!$B$5,'Selección días no hábiles'!$A:$A,"&lt;="&amp;Parámetros!$D$5),IF(AND(AI59&lt;=Parámetros!$B$5,AJ59&lt;=Parámetros!$D$5),COUNTIFS('Selección días no hábiles'!$C:$C,"X",'Selección días no hábiles'!$A:$A,"&gt;="&amp;Parámetros!$B$5,'Selección días no hábiles'!$A:$A,"&lt;="&amp;AJ59),IF(AND(AI59&gt;=Parámetros!$B$5,AJ59&gt;=Parámetros!$D$5),COUNTIFS('Selección días no hábiles'!$C:$C,"X",'Selección días no hábiles'!$A:$A,"&gt;="&amp;AI59,'Selección días no hábiles'!$A:$A,"&lt;="&amp;Parámetros!$D$5),IF(AND(AI59&gt;=Parámetros!$B$5,AJ59&lt;=Parámetros!$D$5),COUNTIFS('Selección días no hábiles'!$C:$C,"X",'Selección días no hábiles'!$A:$A,"&gt;="&amp;AI59,'Selección días no hábiles'!$A:$A,"&lt;="&amp;AJ59),0))))))</f>
        <v>1</v>
      </c>
      <c r="B59" s="8">
        <f>IF(OR(AI59&gt;Parámetros!$D$8,AJ59&lt;Parámetros!$B$8),0,(IF(Parámetros!$D$8&gt;AJ59,AJ59,Parámetros!$D$8)-IF(Parámetros!$B$8&gt;AI59,Parámetros!$B$8,AI59))+1)-(IF(OR(,AI59&gt;Parámetros!$D$8,AJ59&lt;Parámetros!$B$8),0,IF(AND(AI59&lt;=Parámetros!$B$8,AJ59&gt;=Parámetros!$D$8),COUNTIFS('Selección días no hábiles'!$C:$C,"X",'Selección días no hábiles'!$A:$A,"&gt;="&amp;Parámetros!$B$8,'Selección días no hábiles'!$A:$A,"&lt;="&amp;Parámetros!$D$8),IF(AND(AI59&lt;=Parámetros!$B$8,AJ59&lt;=Parámetros!$D$8),COUNTIFS('Selección días no hábiles'!$C:$C,"X",'Selección días no hábiles'!$A:$A,"&gt;="&amp;Parámetros!$B$8,'Selección días no hábiles'!$A:$A,"&lt;="&amp;AJ59),IF(AND(AI59&gt;=Parámetros!$B$8,AJ59&gt;=Parámetros!$D$8),COUNTIFS('Selección días no hábiles'!$C:$C,"X",'Selección días no hábiles'!$A:$A,"&gt;="&amp;AI59,'Selección días no hábiles'!$A:$A,"&lt;="&amp;Parámetros!$D$8),IF(AND(AI59&gt;=Parámetros!$B$8,AJ59&lt;=Parámetros!$D$8),COUNTIFS('Selección días no hábiles'!$C:$C,"X",'Selección días no hábiles'!$A:$A,"&gt;="&amp;AI59,'Selección días no hábiles'!$A:$A,"&lt;="&amp;AJ59),0))))))</f>
        <v>0</v>
      </c>
      <c r="C59" s="148">
        <v>30</v>
      </c>
      <c r="D59" s="149" t="s">
        <v>2441</v>
      </c>
      <c r="E59" s="149" t="s">
        <v>113</v>
      </c>
      <c r="F59" s="149" t="s">
        <v>1292</v>
      </c>
      <c r="G59" s="149" t="s">
        <v>2305</v>
      </c>
      <c r="H59" s="150" t="s">
        <v>113</v>
      </c>
      <c r="I59" s="149" t="str">
        <f t="shared" ca="1" si="3"/>
        <v/>
      </c>
      <c r="J59" s="143" t="s">
        <v>113</v>
      </c>
      <c r="K59" s="143" t="s">
        <v>113</v>
      </c>
      <c r="L59" s="143" t="s">
        <v>113</v>
      </c>
      <c r="M59" s="149" t="s">
        <v>2350</v>
      </c>
      <c r="N59" s="150">
        <v>43542</v>
      </c>
      <c r="O59" s="149" t="s">
        <v>183</v>
      </c>
      <c r="P59" s="150"/>
      <c r="Q59" s="149"/>
      <c r="R59" s="149" t="s">
        <v>223</v>
      </c>
      <c r="S59" s="150" t="s">
        <v>113</v>
      </c>
      <c r="T59" s="151" t="str">
        <f t="shared" ca="1" si="4"/>
        <v/>
      </c>
      <c r="U59" s="149" t="s">
        <v>113</v>
      </c>
      <c r="V59" s="150" t="s">
        <v>113</v>
      </c>
      <c r="W59" s="151" t="str">
        <f t="shared" ca="1" si="5"/>
        <v/>
      </c>
      <c r="X59" s="146" t="s">
        <v>113</v>
      </c>
      <c r="Y59" s="149" t="s">
        <v>113</v>
      </c>
      <c r="Z59" s="149" t="s">
        <v>113</v>
      </c>
      <c r="AA59" s="149" t="s">
        <v>113</v>
      </c>
      <c r="AB59" s="150" t="s">
        <v>113</v>
      </c>
      <c r="AC59" s="149" t="s">
        <v>114</v>
      </c>
      <c r="AD59" s="149" t="s">
        <v>186</v>
      </c>
      <c r="AE59" s="149" t="s">
        <v>113</v>
      </c>
      <c r="AF59" s="149" t="s">
        <v>184</v>
      </c>
      <c r="AG59" s="150">
        <v>43539</v>
      </c>
      <c r="AH59" s="150">
        <v>43542</v>
      </c>
      <c r="AI59" s="150">
        <v>43539</v>
      </c>
      <c r="AJ59" s="150">
        <v>43539</v>
      </c>
      <c r="AK59" s="149">
        <v>1</v>
      </c>
      <c r="AL59" s="149">
        <v>1</v>
      </c>
      <c r="AM59" s="150">
        <v>43540</v>
      </c>
      <c r="AN59" s="150">
        <v>43540</v>
      </c>
      <c r="AO59" s="150" t="s">
        <v>193</v>
      </c>
      <c r="AP59" s="150" t="s">
        <v>113</v>
      </c>
      <c r="AQ59" s="149" t="s">
        <v>2442</v>
      </c>
      <c r="AR59" s="149" t="s">
        <v>187</v>
      </c>
      <c r="AS59" s="149" t="s">
        <v>2443</v>
      </c>
      <c r="AT59" s="149" t="s">
        <v>113</v>
      </c>
      <c r="AU59" s="149" t="s">
        <v>113</v>
      </c>
      <c r="AV59" s="150" t="s">
        <v>113</v>
      </c>
      <c r="AW59" s="149" t="s">
        <v>113</v>
      </c>
      <c r="AX59" s="150" t="s">
        <v>113</v>
      </c>
      <c r="AY59" s="150" t="s">
        <v>113</v>
      </c>
      <c r="AZ59" s="150" t="s">
        <v>113</v>
      </c>
      <c r="BA59" s="150" t="s">
        <v>113</v>
      </c>
      <c r="BB59" s="149" t="s">
        <v>113</v>
      </c>
      <c r="BC59" s="150" t="s">
        <v>113</v>
      </c>
      <c r="BD59" s="150" t="s">
        <v>113</v>
      </c>
      <c r="BE59" s="150" t="s">
        <v>113</v>
      </c>
      <c r="BF59" s="149" t="s">
        <v>113</v>
      </c>
      <c r="BG59" s="150" t="s">
        <v>113</v>
      </c>
      <c r="BH59" s="149" t="s">
        <v>113</v>
      </c>
      <c r="BI59" s="149" t="s">
        <v>113</v>
      </c>
      <c r="BJ59" s="149" t="s">
        <v>113</v>
      </c>
      <c r="BK59" s="149" t="s">
        <v>113</v>
      </c>
      <c r="BL59" s="149" t="s">
        <v>113</v>
      </c>
      <c r="BM59" s="149" t="s">
        <v>113</v>
      </c>
      <c r="BN59" s="149" t="s">
        <v>113</v>
      </c>
    </row>
    <row r="60" spans="1:66">
      <c r="A60" s="8">
        <f>IF(OR(AI60&gt;Parámetros!$D$5,AJ60&lt;Parámetros!$B$5),0,(IF(Parámetros!$D$5&gt;AJ60,AJ60,Parámetros!$D$5)-IF(Parámetros!$B$5&gt;AI60,Parámetros!$B$5,AI60))+1)-(IF(OR(,AI60&gt;Parámetros!$D$5,AJ60&lt;Parámetros!$B$5),0,IF(AND(AI60&lt;=Parámetros!$B$5,AJ60&gt;=Parámetros!$D$5),COUNTIFS('Selección días no hábiles'!$C:$C,"X",'Selección días no hábiles'!$A:$A,"&gt;="&amp;Parámetros!$B$5,'Selección días no hábiles'!$A:$A,"&lt;="&amp;Parámetros!$D$5),IF(AND(AI60&lt;=Parámetros!$B$5,AJ60&lt;=Parámetros!$D$5),COUNTIFS('Selección días no hábiles'!$C:$C,"X",'Selección días no hábiles'!$A:$A,"&gt;="&amp;Parámetros!$B$5,'Selección días no hábiles'!$A:$A,"&lt;="&amp;AJ60),IF(AND(AI60&gt;=Parámetros!$B$5,AJ60&gt;=Parámetros!$D$5),COUNTIFS('Selección días no hábiles'!$C:$C,"X",'Selección días no hábiles'!$A:$A,"&gt;="&amp;AI60,'Selección días no hábiles'!$A:$A,"&lt;="&amp;Parámetros!$D$5),IF(AND(AI60&gt;=Parámetros!$B$5,AJ60&lt;=Parámetros!$D$5),COUNTIFS('Selección días no hábiles'!$C:$C,"X",'Selección días no hábiles'!$A:$A,"&gt;="&amp;AI60,'Selección días no hábiles'!$A:$A,"&lt;="&amp;AJ60),0))))))</f>
        <v>15</v>
      </c>
      <c r="B60" s="8">
        <f>IF(OR(AI60&gt;Parámetros!$D$8,AJ60&lt;Parámetros!$B$8),0,(IF(Parámetros!$D$8&gt;AJ60,AJ60,Parámetros!$D$8)-IF(Parámetros!$B$8&gt;AI60,Parámetros!$B$8,AI60))+1)-(IF(OR(,AI60&gt;Parámetros!$D$8,AJ60&lt;Parámetros!$B$8),0,IF(AND(AI60&lt;=Parámetros!$B$8,AJ60&gt;=Parámetros!$D$8),COUNTIFS('Selección días no hábiles'!$C:$C,"X",'Selección días no hábiles'!$A:$A,"&gt;="&amp;Parámetros!$B$8,'Selección días no hábiles'!$A:$A,"&lt;="&amp;Parámetros!$D$8),IF(AND(AI60&lt;=Parámetros!$B$8,AJ60&lt;=Parámetros!$D$8),COUNTIFS('Selección días no hábiles'!$C:$C,"X",'Selección días no hábiles'!$A:$A,"&gt;="&amp;Parámetros!$B$8,'Selección días no hábiles'!$A:$A,"&lt;="&amp;AJ60),IF(AND(AI60&gt;=Parámetros!$B$8,AJ60&gt;=Parámetros!$D$8),COUNTIFS('Selección días no hábiles'!$C:$C,"X",'Selección días no hábiles'!$A:$A,"&gt;="&amp;AI60,'Selección días no hábiles'!$A:$A,"&lt;="&amp;Parámetros!$D$8),IF(AND(AI60&gt;=Parámetros!$B$8,AJ60&lt;=Parámetros!$D$8),COUNTIFS('Selección días no hábiles'!$C:$C,"X",'Selección días no hábiles'!$A:$A,"&gt;="&amp;AI60,'Selección días no hábiles'!$A:$A,"&lt;="&amp;AJ60),0))))))</f>
        <v>0</v>
      </c>
      <c r="C60" s="148">
        <v>29</v>
      </c>
      <c r="D60" s="149" t="s">
        <v>2444</v>
      </c>
      <c r="E60" s="149" t="s">
        <v>113</v>
      </c>
      <c r="F60" s="149" t="s">
        <v>1319</v>
      </c>
      <c r="G60" s="149" t="s">
        <v>1870</v>
      </c>
      <c r="H60" s="150" t="s">
        <v>113</v>
      </c>
      <c r="I60" s="149" t="str">
        <f t="shared" ca="1" si="3"/>
        <v/>
      </c>
      <c r="J60" s="143" t="s">
        <v>113</v>
      </c>
      <c r="K60" s="143" t="s">
        <v>113</v>
      </c>
      <c r="L60" s="143" t="s">
        <v>113</v>
      </c>
      <c r="M60" s="149" t="s">
        <v>2350</v>
      </c>
      <c r="N60" s="150">
        <v>43542</v>
      </c>
      <c r="O60" s="149" t="s">
        <v>183</v>
      </c>
      <c r="P60" s="150"/>
      <c r="Q60" s="149"/>
      <c r="R60" s="149" t="s">
        <v>223</v>
      </c>
      <c r="S60" s="150" t="s">
        <v>113</v>
      </c>
      <c r="T60" s="151" t="str">
        <f t="shared" ca="1" si="4"/>
        <v/>
      </c>
      <c r="U60" s="149" t="s">
        <v>113</v>
      </c>
      <c r="V60" s="150" t="s">
        <v>113</v>
      </c>
      <c r="W60" s="151" t="str">
        <f t="shared" ca="1" si="5"/>
        <v/>
      </c>
      <c r="X60" s="146" t="s">
        <v>113</v>
      </c>
      <c r="Y60" s="149" t="s">
        <v>113</v>
      </c>
      <c r="Z60" s="149" t="s">
        <v>113</v>
      </c>
      <c r="AA60" s="149" t="s">
        <v>113</v>
      </c>
      <c r="AB60" s="150" t="s">
        <v>113</v>
      </c>
      <c r="AC60" s="149" t="s">
        <v>114</v>
      </c>
      <c r="AD60" s="149" t="s">
        <v>186</v>
      </c>
      <c r="AE60" s="149" t="s">
        <v>113</v>
      </c>
      <c r="AF60" s="149" t="s">
        <v>184</v>
      </c>
      <c r="AG60" s="150">
        <v>43535</v>
      </c>
      <c r="AH60" s="150">
        <v>43542</v>
      </c>
      <c r="AI60" s="150">
        <v>43535</v>
      </c>
      <c r="AJ60" s="150">
        <v>43549</v>
      </c>
      <c r="AK60" s="149">
        <v>15</v>
      </c>
      <c r="AL60" s="149">
        <v>15</v>
      </c>
      <c r="AM60" s="150">
        <v>43550</v>
      </c>
      <c r="AN60" s="150">
        <v>43550</v>
      </c>
      <c r="AO60" s="150" t="s">
        <v>193</v>
      </c>
      <c r="AP60" s="150" t="s">
        <v>113</v>
      </c>
      <c r="AQ60" s="149" t="s">
        <v>2445</v>
      </c>
      <c r="AR60" s="149" t="s">
        <v>2382</v>
      </c>
      <c r="AS60" s="149" t="s">
        <v>2385</v>
      </c>
      <c r="AT60" s="149" t="s">
        <v>113</v>
      </c>
      <c r="AU60" s="149" t="s">
        <v>113</v>
      </c>
      <c r="AV60" s="150" t="s">
        <v>113</v>
      </c>
      <c r="AW60" s="149" t="s">
        <v>113</v>
      </c>
      <c r="AX60" s="150" t="s">
        <v>113</v>
      </c>
      <c r="AY60" s="150" t="s">
        <v>113</v>
      </c>
      <c r="AZ60" s="150" t="s">
        <v>113</v>
      </c>
      <c r="BA60" s="150" t="s">
        <v>113</v>
      </c>
      <c r="BB60" s="149" t="s">
        <v>113</v>
      </c>
      <c r="BC60" s="150" t="s">
        <v>113</v>
      </c>
      <c r="BD60" s="150" t="s">
        <v>113</v>
      </c>
      <c r="BE60" s="150" t="s">
        <v>113</v>
      </c>
      <c r="BF60" s="149" t="s">
        <v>113</v>
      </c>
      <c r="BG60" s="150" t="s">
        <v>113</v>
      </c>
      <c r="BH60" s="149" t="s">
        <v>113</v>
      </c>
      <c r="BI60" s="149" t="s">
        <v>113</v>
      </c>
      <c r="BJ60" s="149" t="s">
        <v>113</v>
      </c>
      <c r="BK60" s="149" t="s">
        <v>113</v>
      </c>
      <c r="BL60" s="149" t="s">
        <v>113</v>
      </c>
      <c r="BM60" s="149" t="s">
        <v>113</v>
      </c>
      <c r="BN60" s="149" t="s">
        <v>113</v>
      </c>
    </row>
    <row r="61" spans="1:66">
      <c r="A61" s="8">
        <f>IF(OR(AI61&gt;Parámetros!$D$5,AJ61&lt;Parámetros!$B$5),0,(IF(Parámetros!$D$5&gt;AJ61,AJ61,Parámetros!$D$5)-IF(Parámetros!$B$5&gt;AI61,Parámetros!$B$5,AI61))+1)-(IF(OR(,AI61&gt;Parámetros!$D$5,AJ61&lt;Parámetros!$B$5),0,IF(AND(AI61&lt;=Parámetros!$B$5,AJ61&gt;=Parámetros!$D$5),COUNTIFS('Selección días no hábiles'!$C:$C,"X",'Selección días no hábiles'!$A:$A,"&gt;="&amp;Parámetros!$B$5,'Selección días no hábiles'!$A:$A,"&lt;="&amp;Parámetros!$D$5),IF(AND(AI61&lt;=Parámetros!$B$5,AJ61&lt;=Parámetros!$D$5),COUNTIFS('Selección días no hábiles'!$C:$C,"X",'Selección días no hábiles'!$A:$A,"&gt;="&amp;Parámetros!$B$5,'Selección días no hábiles'!$A:$A,"&lt;="&amp;AJ61),IF(AND(AI61&gt;=Parámetros!$B$5,AJ61&gt;=Parámetros!$D$5),COUNTIFS('Selección días no hábiles'!$C:$C,"X",'Selección días no hábiles'!$A:$A,"&gt;="&amp;AI61,'Selección días no hábiles'!$A:$A,"&lt;="&amp;Parámetros!$D$5),IF(AND(AI61&gt;=Parámetros!$B$5,AJ61&lt;=Parámetros!$D$5),COUNTIFS('Selección días no hábiles'!$C:$C,"X",'Selección días no hábiles'!$A:$A,"&gt;="&amp;AI61,'Selección días no hábiles'!$A:$A,"&lt;="&amp;AJ61),0))))))</f>
        <v>4</v>
      </c>
      <c r="B61" s="8">
        <f>IF(OR(AI61&gt;Parámetros!$D$8,AJ61&lt;Parámetros!$B$8),0,(IF(Parámetros!$D$8&gt;AJ61,AJ61,Parámetros!$D$8)-IF(Parámetros!$B$8&gt;AI61,Parámetros!$B$8,AI61))+1)-(IF(OR(,AI61&gt;Parámetros!$D$8,AJ61&lt;Parámetros!$B$8),0,IF(AND(AI61&lt;=Parámetros!$B$8,AJ61&gt;=Parámetros!$D$8),COUNTIFS('Selección días no hábiles'!$C:$C,"X",'Selección días no hábiles'!$A:$A,"&gt;="&amp;Parámetros!$B$8,'Selección días no hábiles'!$A:$A,"&lt;="&amp;Parámetros!$D$8),IF(AND(AI61&lt;=Parámetros!$B$8,AJ61&lt;=Parámetros!$D$8),COUNTIFS('Selección días no hábiles'!$C:$C,"X",'Selección días no hábiles'!$A:$A,"&gt;="&amp;Parámetros!$B$8,'Selección días no hábiles'!$A:$A,"&lt;="&amp;AJ61),IF(AND(AI61&gt;=Parámetros!$B$8,AJ61&gt;=Parámetros!$D$8),COUNTIFS('Selección días no hábiles'!$C:$C,"X",'Selección días no hábiles'!$A:$A,"&gt;="&amp;AI61,'Selección días no hábiles'!$A:$A,"&lt;="&amp;Parámetros!$D$8),IF(AND(AI61&gt;=Parámetros!$B$8,AJ61&lt;=Parámetros!$D$8),COUNTIFS('Selección días no hábiles'!$C:$C,"X",'Selección días no hábiles'!$A:$A,"&gt;="&amp;AI61,'Selección días no hábiles'!$A:$A,"&lt;="&amp;AJ61),0))))))</f>
        <v>0</v>
      </c>
      <c r="C61" s="148">
        <v>28</v>
      </c>
      <c r="D61" s="149" t="s">
        <v>2416</v>
      </c>
      <c r="E61" s="149" t="s">
        <v>113</v>
      </c>
      <c r="F61" s="149" t="s">
        <v>1308</v>
      </c>
      <c r="G61" s="149" t="s">
        <v>2329</v>
      </c>
      <c r="H61" s="150" t="s">
        <v>113</v>
      </c>
      <c r="I61" s="149" t="str">
        <f t="shared" ca="1" si="3"/>
        <v/>
      </c>
      <c r="J61" s="143" t="s">
        <v>113</v>
      </c>
      <c r="K61" s="143" t="s">
        <v>113</v>
      </c>
      <c r="L61" s="143" t="s">
        <v>113</v>
      </c>
      <c r="M61" s="149" t="s">
        <v>2350</v>
      </c>
      <c r="N61" s="150">
        <v>43532</v>
      </c>
      <c r="O61" s="149" t="s">
        <v>183</v>
      </c>
      <c r="P61" s="150"/>
      <c r="Q61" s="149"/>
      <c r="R61" s="149" t="s">
        <v>223</v>
      </c>
      <c r="S61" s="150" t="s">
        <v>113</v>
      </c>
      <c r="T61" s="151" t="str">
        <f t="shared" ca="1" si="4"/>
        <v/>
      </c>
      <c r="U61" s="149" t="s">
        <v>113</v>
      </c>
      <c r="V61" s="150" t="s">
        <v>113</v>
      </c>
      <c r="W61" s="151" t="str">
        <f t="shared" ca="1" si="5"/>
        <v/>
      </c>
      <c r="X61" s="146" t="s">
        <v>113</v>
      </c>
      <c r="Y61" s="149" t="s">
        <v>113</v>
      </c>
      <c r="Z61" s="149" t="s">
        <v>113</v>
      </c>
      <c r="AA61" s="149" t="s">
        <v>113</v>
      </c>
      <c r="AB61" s="150" t="s">
        <v>113</v>
      </c>
      <c r="AC61" s="149" t="s">
        <v>114</v>
      </c>
      <c r="AD61" s="149" t="s">
        <v>186</v>
      </c>
      <c r="AE61" s="149" t="s">
        <v>113</v>
      </c>
      <c r="AF61" s="149" t="s">
        <v>184</v>
      </c>
      <c r="AG61" s="150">
        <v>43522</v>
      </c>
      <c r="AH61" s="150">
        <v>43531</v>
      </c>
      <c r="AI61" s="150">
        <v>43522</v>
      </c>
      <c r="AJ61" s="150">
        <v>43525</v>
      </c>
      <c r="AK61" s="149">
        <v>4</v>
      </c>
      <c r="AL61" s="149">
        <v>4</v>
      </c>
      <c r="AM61" s="150">
        <v>43526</v>
      </c>
      <c r="AN61" s="150">
        <v>43526</v>
      </c>
      <c r="AO61" s="150" t="s">
        <v>193</v>
      </c>
      <c r="AP61" s="150" t="s">
        <v>113</v>
      </c>
      <c r="AQ61" s="149" t="s">
        <v>2417</v>
      </c>
      <c r="AR61" s="149" t="s">
        <v>192</v>
      </c>
      <c r="AS61" s="149" t="s">
        <v>2418</v>
      </c>
      <c r="AT61" s="149" t="s">
        <v>113</v>
      </c>
      <c r="AU61" s="149" t="s">
        <v>113</v>
      </c>
      <c r="AV61" s="150" t="s">
        <v>113</v>
      </c>
      <c r="AW61" s="149" t="s">
        <v>113</v>
      </c>
      <c r="AX61" s="150" t="s">
        <v>113</v>
      </c>
      <c r="AY61" s="150" t="s">
        <v>113</v>
      </c>
      <c r="AZ61" s="150" t="s">
        <v>113</v>
      </c>
      <c r="BA61" s="150" t="s">
        <v>113</v>
      </c>
      <c r="BB61" s="149" t="s">
        <v>113</v>
      </c>
      <c r="BC61" s="150" t="s">
        <v>113</v>
      </c>
      <c r="BD61" s="150" t="s">
        <v>113</v>
      </c>
      <c r="BE61" s="150" t="s">
        <v>113</v>
      </c>
      <c r="BF61" s="149" t="s">
        <v>113</v>
      </c>
      <c r="BG61" s="150" t="s">
        <v>113</v>
      </c>
      <c r="BH61" s="149" t="s">
        <v>113</v>
      </c>
      <c r="BI61" s="149" t="s">
        <v>2419</v>
      </c>
      <c r="BJ61" s="149" t="s">
        <v>113</v>
      </c>
      <c r="BK61" s="149" t="s">
        <v>113</v>
      </c>
      <c r="BL61" s="149" t="s">
        <v>113</v>
      </c>
      <c r="BM61" s="149" t="s">
        <v>113</v>
      </c>
      <c r="BN61" s="149" t="s">
        <v>113</v>
      </c>
    </row>
    <row r="62" spans="1:66">
      <c r="A62" s="8">
        <f>IF(OR(AI62&gt;Parámetros!$D$5,AJ62&lt;Parámetros!$B$5),0,(IF(Parámetros!$D$5&gt;AJ62,AJ62,Parámetros!$D$5)-IF(Parámetros!$B$5&gt;AI62,Parámetros!$B$5,AI62))+1)-(IF(OR(,AI62&gt;Parámetros!$D$5,AJ62&lt;Parámetros!$B$5),0,IF(AND(AI62&lt;=Parámetros!$B$5,AJ62&gt;=Parámetros!$D$5),COUNTIFS('Selección días no hábiles'!$C:$C,"X",'Selección días no hábiles'!$A:$A,"&gt;="&amp;Parámetros!$B$5,'Selección días no hábiles'!$A:$A,"&lt;="&amp;Parámetros!$D$5),IF(AND(AI62&lt;=Parámetros!$B$5,AJ62&lt;=Parámetros!$D$5),COUNTIFS('Selección días no hábiles'!$C:$C,"X",'Selección días no hábiles'!$A:$A,"&gt;="&amp;Parámetros!$B$5,'Selección días no hábiles'!$A:$A,"&lt;="&amp;AJ62),IF(AND(AI62&gt;=Parámetros!$B$5,AJ62&gt;=Parámetros!$D$5),COUNTIFS('Selección días no hábiles'!$C:$C,"X",'Selección días no hábiles'!$A:$A,"&gt;="&amp;AI62,'Selección días no hábiles'!$A:$A,"&lt;="&amp;Parámetros!$D$5),IF(AND(AI62&gt;=Parámetros!$B$5,AJ62&lt;=Parámetros!$D$5),COUNTIFS('Selección días no hábiles'!$C:$C,"X",'Selección días no hábiles'!$A:$A,"&gt;="&amp;AI62,'Selección días no hábiles'!$A:$A,"&lt;="&amp;AJ62),0))))))</f>
        <v>3</v>
      </c>
      <c r="B62" s="8">
        <f>IF(OR(AI62&gt;Parámetros!$D$8,AJ62&lt;Parámetros!$B$8),0,(IF(Parámetros!$D$8&gt;AJ62,AJ62,Parámetros!$D$8)-IF(Parámetros!$B$8&gt;AI62,Parámetros!$B$8,AI62))+1)-(IF(OR(,AI62&gt;Parámetros!$D$8,AJ62&lt;Parámetros!$B$8),0,IF(AND(AI62&lt;=Parámetros!$B$8,AJ62&gt;=Parámetros!$D$8),COUNTIFS('Selección días no hábiles'!$C:$C,"X",'Selección días no hábiles'!$A:$A,"&gt;="&amp;Parámetros!$B$8,'Selección días no hábiles'!$A:$A,"&lt;="&amp;Parámetros!$D$8),IF(AND(AI62&lt;=Parámetros!$B$8,AJ62&lt;=Parámetros!$D$8),COUNTIFS('Selección días no hábiles'!$C:$C,"X",'Selección días no hábiles'!$A:$A,"&gt;="&amp;Parámetros!$B$8,'Selección días no hábiles'!$A:$A,"&lt;="&amp;AJ62),IF(AND(AI62&gt;=Parámetros!$B$8,AJ62&gt;=Parámetros!$D$8),COUNTIFS('Selección días no hábiles'!$C:$C,"X",'Selección días no hábiles'!$A:$A,"&gt;="&amp;AI62,'Selección días no hábiles'!$A:$A,"&lt;="&amp;Parámetros!$D$8),IF(AND(AI62&gt;=Parámetros!$B$8,AJ62&lt;=Parámetros!$D$8),COUNTIFS('Selección días no hábiles'!$C:$C,"X",'Selección días no hábiles'!$A:$A,"&gt;="&amp;AI62,'Selección días no hábiles'!$A:$A,"&lt;="&amp;AJ62),0))))))</f>
        <v>0</v>
      </c>
      <c r="C62" s="148">
        <v>27</v>
      </c>
      <c r="D62" s="149" t="s">
        <v>2387</v>
      </c>
      <c r="E62" s="149" t="s">
        <v>113</v>
      </c>
      <c r="F62" s="149" t="s">
        <v>1280</v>
      </c>
      <c r="G62" s="149" t="s">
        <v>2293</v>
      </c>
      <c r="H62" s="150" t="s">
        <v>113</v>
      </c>
      <c r="I62" s="149" t="str">
        <f t="shared" ca="1" si="3"/>
        <v/>
      </c>
      <c r="J62" s="143" t="s">
        <v>113</v>
      </c>
      <c r="K62" s="143" t="s">
        <v>113</v>
      </c>
      <c r="L62" s="143" t="s">
        <v>113</v>
      </c>
      <c r="M62" s="149" t="s">
        <v>2350</v>
      </c>
      <c r="N62" s="150">
        <v>43531</v>
      </c>
      <c r="O62" s="149" t="s">
        <v>183</v>
      </c>
      <c r="P62" s="150"/>
      <c r="Q62" s="149"/>
      <c r="R62" s="149" t="s">
        <v>223</v>
      </c>
      <c r="S62" s="150" t="s">
        <v>113</v>
      </c>
      <c r="T62" s="151" t="str">
        <f t="shared" ca="1" si="4"/>
        <v/>
      </c>
      <c r="U62" s="149" t="s">
        <v>113</v>
      </c>
      <c r="V62" s="150" t="s">
        <v>113</v>
      </c>
      <c r="W62" s="151" t="str">
        <f t="shared" ca="1" si="5"/>
        <v/>
      </c>
      <c r="X62" s="146" t="s">
        <v>113</v>
      </c>
      <c r="Y62" s="149" t="s">
        <v>113</v>
      </c>
      <c r="Z62" s="149" t="s">
        <v>113</v>
      </c>
      <c r="AA62" s="149" t="s">
        <v>113</v>
      </c>
      <c r="AB62" s="150" t="s">
        <v>113</v>
      </c>
      <c r="AC62" s="149" t="s">
        <v>114</v>
      </c>
      <c r="AD62" s="149" t="s">
        <v>186</v>
      </c>
      <c r="AE62" s="149" t="s">
        <v>113</v>
      </c>
      <c r="AF62" s="149" t="s">
        <v>184</v>
      </c>
      <c r="AG62" s="150">
        <v>43530</v>
      </c>
      <c r="AH62" s="150">
        <v>43531</v>
      </c>
      <c r="AI62" s="150">
        <v>43530</v>
      </c>
      <c r="AJ62" s="150">
        <v>43532</v>
      </c>
      <c r="AK62" s="149">
        <v>3</v>
      </c>
      <c r="AL62" s="149">
        <v>3</v>
      </c>
      <c r="AM62" s="150">
        <v>43533</v>
      </c>
      <c r="AN62" s="150">
        <v>43533</v>
      </c>
      <c r="AO62" s="150" t="s">
        <v>193</v>
      </c>
      <c r="AP62" s="150" t="s">
        <v>113</v>
      </c>
      <c r="AQ62" s="149" t="s">
        <v>2420</v>
      </c>
      <c r="AR62" s="149" t="s">
        <v>2382</v>
      </c>
      <c r="AS62" s="149" t="s">
        <v>2421</v>
      </c>
      <c r="AT62" s="149" t="s">
        <v>113</v>
      </c>
      <c r="AU62" s="149" t="s">
        <v>113</v>
      </c>
      <c r="AV62" s="150" t="s">
        <v>113</v>
      </c>
      <c r="AW62" s="149" t="s">
        <v>113</v>
      </c>
      <c r="AX62" s="150" t="s">
        <v>113</v>
      </c>
      <c r="AY62" s="150" t="s">
        <v>113</v>
      </c>
      <c r="AZ62" s="150" t="s">
        <v>113</v>
      </c>
      <c r="BA62" s="150" t="s">
        <v>113</v>
      </c>
      <c r="BB62" s="149" t="s">
        <v>113</v>
      </c>
      <c r="BC62" s="150" t="s">
        <v>113</v>
      </c>
      <c r="BD62" s="150" t="s">
        <v>113</v>
      </c>
      <c r="BE62" s="150" t="s">
        <v>113</v>
      </c>
      <c r="BF62" s="149" t="s">
        <v>113</v>
      </c>
      <c r="BG62" s="150" t="s">
        <v>113</v>
      </c>
      <c r="BH62" s="149" t="s">
        <v>113</v>
      </c>
      <c r="BI62" s="149" t="s">
        <v>2422</v>
      </c>
      <c r="BJ62" s="149" t="s">
        <v>113</v>
      </c>
      <c r="BK62" s="149" t="s">
        <v>113</v>
      </c>
      <c r="BL62" s="149" t="s">
        <v>113</v>
      </c>
      <c r="BM62" s="149" t="s">
        <v>113</v>
      </c>
      <c r="BN62" s="149" t="s">
        <v>113</v>
      </c>
    </row>
    <row r="63" spans="1:66">
      <c r="A63" s="8">
        <f>IF(OR(AI63&gt;Parámetros!$D$5,AJ63&lt;Parámetros!$B$5),0,(IF(Parámetros!$D$5&gt;AJ63,AJ63,Parámetros!$D$5)-IF(Parámetros!$B$5&gt;AI63,Parámetros!$B$5,AI63))+1)-(IF(OR(,AI63&gt;Parámetros!$D$5,AJ63&lt;Parámetros!$B$5),0,IF(AND(AI63&lt;=Parámetros!$B$5,AJ63&gt;=Parámetros!$D$5),COUNTIFS('Selección días no hábiles'!$C:$C,"X",'Selección días no hábiles'!$A:$A,"&gt;="&amp;Parámetros!$B$5,'Selección días no hábiles'!$A:$A,"&lt;="&amp;Parámetros!$D$5),IF(AND(AI63&lt;=Parámetros!$B$5,AJ63&lt;=Parámetros!$D$5),COUNTIFS('Selección días no hábiles'!$C:$C,"X",'Selección días no hábiles'!$A:$A,"&gt;="&amp;Parámetros!$B$5,'Selección días no hábiles'!$A:$A,"&lt;="&amp;AJ63),IF(AND(AI63&gt;=Parámetros!$B$5,AJ63&gt;=Parámetros!$D$5),COUNTIFS('Selección días no hábiles'!$C:$C,"X",'Selección días no hábiles'!$A:$A,"&gt;="&amp;AI63,'Selección días no hábiles'!$A:$A,"&lt;="&amp;Parámetros!$D$5),IF(AND(AI63&gt;=Parámetros!$B$5,AJ63&lt;=Parámetros!$D$5),COUNTIFS('Selección días no hábiles'!$C:$C,"X",'Selección días no hábiles'!$A:$A,"&gt;="&amp;AI63,'Selección días no hábiles'!$A:$A,"&lt;="&amp;AJ63),0))))))</f>
        <v>1</v>
      </c>
      <c r="B63" s="8">
        <f>IF(OR(AI63&gt;Parámetros!$D$8,AJ63&lt;Parámetros!$B$8),0,(IF(Parámetros!$D$8&gt;AJ63,AJ63,Parámetros!$D$8)-IF(Parámetros!$B$8&gt;AI63,Parámetros!$B$8,AI63))+1)-(IF(OR(,AI63&gt;Parámetros!$D$8,AJ63&lt;Parámetros!$B$8),0,IF(AND(AI63&lt;=Parámetros!$B$8,AJ63&gt;=Parámetros!$D$8),COUNTIFS('Selección días no hábiles'!$C:$C,"X",'Selección días no hábiles'!$A:$A,"&gt;="&amp;Parámetros!$B$8,'Selección días no hábiles'!$A:$A,"&lt;="&amp;Parámetros!$D$8),IF(AND(AI63&lt;=Parámetros!$B$8,AJ63&lt;=Parámetros!$D$8),COUNTIFS('Selección días no hábiles'!$C:$C,"X",'Selección días no hábiles'!$A:$A,"&gt;="&amp;Parámetros!$B$8,'Selección días no hábiles'!$A:$A,"&lt;="&amp;AJ63),IF(AND(AI63&gt;=Parámetros!$B$8,AJ63&gt;=Parámetros!$D$8),COUNTIFS('Selección días no hábiles'!$C:$C,"X",'Selección días no hábiles'!$A:$A,"&gt;="&amp;AI63,'Selección días no hábiles'!$A:$A,"&lt;="&amp;Parámetros!$D$8),IF(AND(AI63&gt;=Parámetros!$B$8,AJ63&lt;=Parámetros!$D$8),COUNTIFS('Selección días no hábiles'!$C:$C,"X",'Selección días no hábiles'!$A:$A,"&gt;="&amp;AI63,'Selección días no hábiles'!$A:$A,"&lt;="&amp;AJ63),0))))))</f>
        <v>0</v>
      </c>
      <c r="C63" s="148">
        <v>26</v>
      </c>
      <c r="D63" s="149" t="s">
        <v>2423</v>
      </c>
      <c r="E63" s="149" t="s">
        <v>113</v>
      </c>
      <c r="F63" s="149" t="s">
        <v>1309</v>
      </c>
      <c r="G63" s="149" t="s">
        <v>2330</v>
      </c>
      <c r="H63" s="150" t="s">
        <v>113</v>
      </c>
      <c r="I63" s="149" t="str">
        <f t="shared" ca="1" si="3"/>
        <v/>
      </c>
      <c r="J63" s="143" t="s">
        <v>113</v>
      </c>
      <c r="K63" s="143" t="s">
        <v>113</v>
      </c>
      <c r="L63" s="143" t="s">
        <v>113</v>
      </c>
      <c r="M63" s="149" t="s">
        <v>2350</v>
      </c>
      <c r="N63" s="150">
        <v>43531</v>
      </c>
      <c r="O63" s="149" t="s">
        <v>183</v>
      </c>
      <c r="P63" s="150"/>
      <c r="Q63" s="149"/>
      <c r="R63" s="149" t="s">
        <v>223</v>
      </c>
      <c r="S63" s="150" t="s">
        <v>113</v>
      </c>
      <c r="T63" s="151" t="str">
        <f t="shared" ca="1" si="4"/>
        <v/>
      </c>
      <c r="U63" s="149" t="s">
        <v>113</v>
      </c>
      <c r="V63" s="150" t="s">
        <v>113</v>
      </c>
      <c r="W63" s="151" t="str">
        <f t="shared" ca="1" si="5"/>
        <v/>
      </c>
      <c r="X63" s="146" t="s">
        <v>113</v>
      </c>
      <c r="Y63" s="149" t="s">
        <v>113</v>
      </c>
      <c r="Z63" s="149" t="s">
        <v>113</v>
      </c>
      <c r="AA63" s="149" t="s">
        <v>113</v>
      </c>
      <c r="AB63" s="150" t="s">
        <v>113</v>
      </c>
      <c r="AC63" s="149" t="s">
        <v>114</v>
      </c>
      <c r="AD63" s="149" t="s">
        <v>186</v>
      </c>
      <c r="AE63" s="149" t="s">
        <v>113</v>
      </c>
      <c r="AF63" s="149" t="s">
        <v>184</v>
      </c>
      <c r="AG63" s="150">
        <v>43530</v>
      </c>
      <c r="AH63" s="150">
        <v>43531</v>
      </c>
      <c r="AI63" s="150">
        <v>43530</v>
      </c>
      <c r="AJ63" s="150">
        <v>43530</v>
      </c>
      <c r="AK63" s="149">
        <v>1</v>
      </c>
      <c r="AL63" s="149">
        <v>1</v>
      </c>
      <c r="AM63" s="150">
        <v>43531</v>
      </c>
      <c r="AN63" s="150">
        <v>43531</v>
      </c>
      <c r="AO63" s="150" t="s">
        <v>193</v>
      </c>
      <c r="AP63" s="150" t="s">
        <v>113</v>
      </c>
      <c r="AQ63" s="149" t="s">
        <v>2424</v>
      </c>
      <c r="AR63" s="149" t="s">
        <v>190</v>
      </c>
      <c r="AS63" s="149" t="s">
        <v>205</v>
      </c>
      <c r="AT63" s="149" t="s">
        <v>113</v>
      </c>
      <c r="AU63" s="149" t="s">
        <v>113</v>
      </c>
      <c r="AV63" s="150" t="s">
        <v>113</v>
      </c>
      <c r="AW63" s="149" t="s">
        <v>113</v>
      </c>
      <c r="AX63" s="150" t="s">
        <v>113</v>
      </c>
      <c r="AY63" s="150" t="s">
        <v>113</v>
      </c>
      <c r="AZ63" s="150" t="s">
        <v>113</v>
      </c>
      <c r="BA63" s="150" t="s">
        <v>113</v>
      </c>
      <c r="BB63" s="149" t="s">
        <v>113</v>
      </c>
      <c r="BC63" s="150" t="s">
        <v>113</v>
      </c>
      <c r="BD63" s="150" t="s">
        <v>113</v>
      </c>
      <c r="BE63" s="150" t="s">
        <v>113</v>
      </c>
      <c r="BF63" s="149" t="s">
        <v>113</v>
      </c>
      <c r="BG63" s="150" t="s">
        <v>113</v>
      </c>
      <c r="BH63" s="149" t="s">
        <v>113</v>
      </c>
      <c r="BI63" s="149" t="s">
        <v>2425</v>
      </c>
      <c r="BJ63" s="149" t="s">
        <v>113</v>
      </c>
      <c r="BK63" s="149" t="s">
        <v>113</v>
      </c>
      <c r="BL63" s="149" t="s">
        <v>113</v>
      </c>
      <c r="BM63" s="149" t="s">
        <v>113</v>
      </c>
      <c r="BN63" s="149" t="s">
        <v>113</v>
      </c>
    </row>
    <row r="64" spans="1:66">
      <c r="A64" s="8">
        <f>IF(OR(AI64&gt;Parámetros!$D$5,AJ64&lt;Parámetros!$B$5),0,(IF(Parámetros!$D$5&gt;AJ64,AJ64,Parámetros!$D$5)-IF(Parámetros!$B$5&gt;AI64,Parámetros!$B$5,AI64))+1)-(IF(OR(,AI64&gt;Parámetros!$D$5,AJ64&lt;Parámetros!$B$5),0,IF(AND(AI64&lt;=Parámetros!$B$5,AJ64&gt;=Parámetros!$D$5),COUNTIFS('Selección días no hábiles'!$C:$C,"X",'Selección días no hábiles'!$A:$A,"&gt;="&amp;Parámetros!$B$5,'Selección días no hábiles'!$A:$A,"&lt;="&amp;Parámetros!$D$5),IF(AND(AI64&lt;=Parámetros!$B$5,AJ64&lt;=Parámetros!$D$5),COUNTIFS('Selección días no hábiles'!$C:$C,"X",'Selección días no hábiles'!$A:$A,"&gt;="&amp;Parámetros!$B$5,'Selección días no hábiles'!$A:$A,"&lt;="&amp;AJ64),IF(AND(AI64&gt;=Parámetros!$B$5,AJ64&gt;=Parámetros!$D$5),COUNTIFS('Selección días no hábiles'!$C:$C,"X",'Selección días no hábiles'!$A:$A,"&gt;="&amp;AI64,'Selección días no hábiles'!$A:$A,"&lt;="&amp;Parámetros!$D$5),IF(AND(AI64&gt;=Parámetros!$B$5,AJ64&lt;=Parámetros!$D$5),COUNTIFS('Selección días no hábiles'!$C:$C,"X",'Selección días no hábiles'!$A:$A,"&gt;="&amp;AI64,'Selección días no hábiles'!$A:$A,"&lt;="&amp;AJ64),0))))))</f>
        <v>1</v>
      </c>
      <c r="B64" s="8">
        <f>IF(OR(AI64&gt;Parámetros!$D$8,AJ64&lt;Parámetros!$B$8),0,(IF(Parámetros!$D$8&gt;AJ64,AJ64,Parámetros!$D$8)-IF(Parámetros!$B$8&gt;AI64,Parámetros!$B$8,AI64))+1)-(IF(OR(,AI64&gt;Parámetros!$D$8,AJ64&lt;Parámetros!$B$8),0,IF(AND(AI64&lt;=Parámetros!$B$8,AJ64&gt;=Parámetros!$D$8),COUNTIFS('Selección días no hábiles'!$C:$C,"X",'Selección días no hábiles'!$A:$A,"&gt;="&amp;Parámetros!$B$8,'Selección días no hábiles'!$A:$A,"&lt;="&amp;Parámetros!$D$8),IF(AND(AI64&lt;=Parámetros!$B$8,AJ64&lt;=Parámetros!$D$8),COUNTIFS('Selección días no hábiles'!$C:$C,"X",'Selección días no hábiles'!$A:$A,"&gt;="&amp;Parámetros!$B$8,'Selección días no hábiles'!$A:$A,"&lt;="&amp;AJ64),IF(AND(AI64&gt;=Parámetros!$B$8,AJ64&gt;=Parámetros!$D$8),COUNTIFS('Selección días no hábiles'!$C:$C,"X",'Selección días no hábiles'!$A:$A,"&gt;="&amp;AI64,'Selección días no hábiles'!$A:$A,"&lt;="&amp;Parámetros!$D$8),IF(AND(AI64&gt;=Parámetros!$B$8,AJ64&lt;=Parámetros!$D$8),COUNTIFS('Selección días no hábiles'!$C:$C,"X",'Selección días no hábiles'!$A:$A,"&gt;="&amp;AI64,'Selección días no hábiles'!$A:$A,"&lt;="&amp;AJ64),0))))))</f>
        <v>0</v>
      </c>
      <c r="C64" s="148">
        <v>25</v>
      </c>
      <c r="D64" s="149" t="s">
        <v>2407</v>
      </c>
      <c r="E64" s="149" t="s">
        <v>113</v>
      </c>
      <c r="F64" s="149" t="s">
        <v>1313</v>
      </c>
      <c r="G64" s="149" t="s">
        <v>2336</v>
      </c>
      <c r="H64" s="150" t="s">
        <v>113</v>
      </c>
      <c r="I64" s="149" t="str">
        <f t="shared" ca="1" si="3"/>
        <v/>
      </c>
      <c r="J64" s="143" t="s">
        <v>113</v>
      </c>
      <c r="K64" s="143" t="s">
        <v>113</v>
      </c>
      <c r="L64" s="143" t="s">
        <v>113</v>
      </c>
      <c r="M64" s="149" t="s">
        <v>2350</v>
      </c>
      <c r="N64" s="150">
        <v>43531</v>
      </c>
      <c r="O64" s="149" t="s">
        <v>183</v>
      </c>
      <c r="P64" s="150"/>
      <c r="Q64" s="149"/>
      <c r="R64" s="149" t="s">
        <v>223</v>
      </c>
      <c r="S64" s="150" t="s">
        <v>113</v>
      </c>
      <c r="T64" s="151" t="str">
        <f t="shared" ca="1" si="4"/>
        <v/>
      </c>
      <c r="U64" s="149" t="s">
        <v>113</v>
      </c>
      <c r="V64" s="150" t="s">
        <v>113</v>
      </c>
      <c r="W64" s="151" t="str">
        <f t="shared" ca="1" si="5"/>
        <v/>
      </c>
      <c r="X64" s="146" t="s">
        <v>113</v>
      </c>
      <c r="Y64" s="149" t="s">
        <v>113</v>
      </c>
      <c r="Z64" s="149" t="s">
        <v>113</v>
      </c>
      <c r="AA64" s="149" t="s">
        <v>113</v>
      </c>
      <c r="AB64" s="150" t="s">
        <v>113</v>
      </c>
      <c r="AC64" s="149" t="s">
        <v>114</v>
      </c>
      <c r="AD64" s="149" t="s">
        <v>186</v>
      </c>
      <c r="AE64" s="149" t="s">
        <v>113</v>
      </c>
      <c r="AF64" s="149" t="s">
        <v>184</v>
      </c>
      <c r="AG64" s="150">
        <v>43525</v>
      </c>
      <c r="AH64" s="150">
        <v>43531</v>
      </c>
      <c r="AI64" s="150">
        <v>43525</v>
      </c>
      <c r="AJ64" s="150">
        <v>43525</v>
      </c>
      <c r="AK64" s="149">
        <v>1</v>
      </c>
      <c r="AL64" s="149">
        <v>1</v>
      </c>
      <c r="AM64" s="150">
        <v>43526</v>
      </c>
      <c r="AN64" s="150">
        <v>43526</v>
      </c>
      <c r="AO64" s="150" t="s">
        <v>193</v>
      </c>
      <c r="AP64" s="150" t="s">
        <v>113</v>
      </c>
      <c r="AQ64" s="149" t="s">
        <v>2426</v>
      </c>
      <c r="AR64" s="149" t="s">
        <v>2382</v>
      </c>
      <c r="AS64" s="149" t="s">
        <v>2427</v>
      </c>
      <c r="AT64" s="149" t="s">
        <v>113</v>
      </c>
      <c r="AU64" s="149" t="s">
        <v>113</v>
      </c>
      <c r="AV64" s="150" t="s">
        <v>113</v>
      </c>
      <c r="AW64" s="149" t="s">
        <v>113</v>
      </c>
      <c r="AX64" s="150" t="s">
        <v>113</v>
      </c>
      <c r="AY64" s="150" t="s">
        <v>113</v>
      </c>
      <c r="AZ64" s="150" t="s">
        <v>113</v>
      </c>
      <c r="BA64" s="150" t="s">
        <v>113</v>
      </c>
      <c r="BB64" s="149" t="s">
        <v>113</v>
      </c>
      <c r="BC64" s="150" t="s">
        <v>113</v>
      </c>
      <c r="BD64" s="150" t="s">
        <v>113</v>
      </c>
      <c r="BE64" s="150" t="s">
        <v>113</v>
      </c>
      <c r="BF64" s="149" t="s">
        <v>113</v>
      </c>
      <c r="BG64" s="150" t="s">
        <v>113</v>
      </c>
      <c r="BH64" s="149" t="s">
        <v>113</v>
      </c>
      <c r="BI64" s="149" t="s">
        <v>113</v>
      </c>
      <c r="BJ64" s="149" t="s">
        <v>113</v>
      </c>
      <c r="BK64" s="149" t="s">
        <v>113</v>
      </c>
      <c r="BL64" s="149" t="s">
        <v>113</v>
      </c>
      <c r="BM64" s="149" t="s">
        <v>113</v>
      </c>
      <c r="BN64" s="149" t="s">
        <v>113</v>
      </c>
    </row>
    <row r="65" spans="1:66">
      <c r="A65" s="8">
        <f>IF(OR(AI65&gt;Parámetros!$D$5,AJ65&lt;Parámetros!$B$5),0,(IF(Parámetros!$D$5&gt;AJ65,AJ65,Parámetros!$D$5)-IF(Parámetros!$B$5&gt;AI65,Parámetros!$B$5,AI65))+1)-(IF(OR(,AI65&gt;Parámetros!$D$5,AJ65&lt;Parámetros!$B$5),0,IF(AND(AI65&lt;=Parámetros!$B$5,AJ65&gt;=Parámetros!$D$5),COUNTIFS('Selección días no hábiles'!$C:$C,"X",'Selección días no hábiles'!$A:$A,"&gt;="&amp;Parámetros!$B$5,'Selección días no hábiles'!$A:$A,"&lt;="&amp;Parámetros!$D$5),IF(AND(AI65&lt;=Parámetros!$B$5,AJ65&lt;=Parámetros!$D$5),COUNTIFS('Selección días no hábiles'!$C:$C,"X",'Selección días no hábiles'!$A:$A,"&gt;="&amp;Parámetros!$B$5,'Selección días no hábiles'!$A:$A,"&lt;="&amp;AJ65),IF(AND(AI65&gt;=Parámetros!$B$5,AJ65&gt;=Parámetros!$D$5),COUNTIFS('Selección días no hábiles'!$C:$C,"X",'Selección días no hábiles'!$A:$A,"&gt;="&amp;AI65,'Selección días no hábiles'!$A:$A,"&lt;="&amp;Parámetros!$D$5),IF(AND(AI65&gt;=Parámetros!$B$5,AJ65&lt;=Parámetros!$D$5),COUNTIFS('Selección días no hábiles'!$C:$C,"X",'Selección días no hábiles'!$A:$A,"&gt;="&amp;AI65,'Selección días no hábiles'!$A:$A,"&lt;="&amp;AJ65),0))))))</f>
        <v>1</v>
      </c>
      <c r="B65" s="8">
        <f>IF(OR(AI65&gt;Parámetros!$D$8,AJ65&lt;Parámetros!$B$8),0,(IF(Parámetros!$D$8&gt;AJ65,AJ65,Parámetros!$D$8)-IF(Parámetros!$B$8&gt;AI65,Parámetros!$B$8,AI65))+1)-(IF(OR(,AI65&gt;Parámetros!$D$8,AJ65&lt;Parámetros!$B$8),0,IF(AND(AI65&lt;=Parámetros!$B$8,AJ65&gt;=Parámetros!$D$8),COUNTIFS('Selección días no hábiles'!$C:$C,"X",'Selección días no hábiles'!$A:$A,"&gt;="&amp;Parámetros!$B$8,'Selección días no hábiles'!$A:$A,"&lt;="&amp;Parámetros!$D$8),IF(AND(AI65&lt;=Parámetros!$B$8,AJ65&lt;=Parámetros!$D$8),COUNTIFS('Selección días no hábiles'!$C:$C,"X",'Selección días no hábiles'!$A:$A,"&gt;="&amp;Parámetros!$B$8,'Selección días no hábiles'!$A:$A,"&lt;="&amp;AJ65),IF(AND(AI65&gt;=Parámetros!$B$8,AJ65&gt;=Parámetros!$D$8),COUNTIFS('Selección días no hábiles'!$C:$C,"X",'Selección días no hábiles'!$A:$A,"&gt;="&amp;AI65,'Selección días no hábiles'!$A:$A,"&lt;="&amp;Parámetros!$D$8),IF(AND(AI65&gt;=Parámetros!$B$8,AJ65&lt;=Parámetros!$D$8),COUNTIFS('Selección días no hábiles'!$C:$C,"X",'Selección días no hábiles'!$A:$A,"&gt;="&amp;AI65,'Selección días no hábiles'!$A:$A,"&lt;="&amp;AJ65),0))))))</f>
        <v>0</v>
      </c>
      <c r="C65" s="148">
        <v>24</v>
      </c>
      <c r="D65" s="149" t="s">
        <v>2428</v>
      </c>
      <c r="E65" s="149" t="s">
        <v>113</v>
      </c>
      <c r="F65" s="149" t="s">
        <v>1276</v>
      </c>
      <c r="G65" s="149" t="s">
        <v>2290</v>
      </c>
      <c r="H65" s="150" t="s">
        <v>113</v>
      </c>
      <c r="I65" s="149" t="str">
        <f t="shared" ca="1" si="3"/>
        <v/>
      </c>
      <c r="J65" s="143" t="s">
        <v>113</v>
      </c>
      <c r="K65" s="143" t="s">
        <v>113</v>
      </c>
      <c r="L65" s="143" t="s">
        <v>113</v>
      </c>
      <c r="M65" s="149" t="s">
        <v>2350</v>
      </c>
      <c r="N65" s="150">
        <v>43525</v>
      </c>
      <c r="O65" s="149" t="s">
        <v>183</v>
      </c>
      <c r="P65" s="150"/>
      <c r="Q65" s="149"/>
      <c r="R65" s="149" t="s">
        <v>223</v>
      </c>
      <c r="S65" s="150" t="s">
        <v>113</v>
      </c>
      <c r="T65" s="151" t="str">
        <f t="shared" ca="1" si="4"/>
        <v/>
      </c>
      <c r="U65" s="149" t="s">
        <v>2429</v>
      </c>
      <c r="V65" s="150" t="s">
        <v>113</v>
      </c>
      <c r="W65" s="151" t="str">
        <f t="shared" ca="1" si="5"/>
        <v/>
      </c>
      <c r="X65" s="146" t="s">
        <v>113</v>
      </c>
      <c r="Y65" s="149" t="s">
        <v>113</v>
      </c>
      <c r="Z65" s="149" t="s">
        <v>113</v>
      </c>
      <c r="AA65" s="149" t="s">
        <v>113</v>
      </c>
      <c r="AB65" s="150" t="s">
        <v>113</v>
      </c>
      <c r="AC65" s="149" t="s">
        <v>114</v>
      </c>
      <c r="AD65" s="149" t="s">
        <v>186</v>
      </c>
      <c r="AE65" s="149" t="s">
        <v>113</v>
      </c>
      <c r="AF65" s="149" t="s">
        <v>184</v>
      </c>
      <c r="AG65" s="150">
        <v>43525</v>
      </c>
      <c r="AH65" s="150">
        <v>43524</v>
      </c>
      <c r="AI65" s="150">
        <v>43524</v>
      </c>
      <c r="AJ65" s="150">
        <v>43524</v>
      </c>
      <c r="AK65" s="149">
        <v>1</v>
      </c>
      <c r="AL65" s="149">
        <v>1</v>
      </c>
      <c r="AM65" s="150">
        <v>43525</v>
      </c>
      <c r="AN65" s="150">
        <v>43525</v>
      </c>
      <c r="AO65" s="150" t="s">
        <v>193</v>
      </c>
      <c r="AP65" s="150" t="s">
        <v>113</v>
      </c>
      <c r="AQ65" s="149" t="s">
        <v>2430</v>
      </c>
      <c r="AR65" s="149" t="s">
        <v>185</v>
      </c>
      <c r="AS65" s="149" t="s">
        <v>2431</v>
      </c>
      <c r="AT65" s="149" t="s">
        <v>113</v>
      </c>
      <c r="AU65" s="149" t="s">
        <v>113</v>
      </c>
      <c r="AV65" s="150" t="s">
        <v>113</v>
      </c>
      <c r="AW65" s="149" t="s">
        <v>113</v>
      </c>
      <c r="AX65" s="150" t="s">
        <v>113</v>
      </c>
      <c r="AY65" s="150" t="s">
        <v>113</v>
      </c>
      <c r="AZ65" s="150" t="s">
        <v>113</v>
      </c>
      <c r="BA65" s="150" t="s">
        <v>113</v>
      </c>
      <c r="BB65" s="149" t="s">
        <v>113</v>
      </c>
      <c r="BC65" s="150" t="s">
        <v>113</v>
      </c>
      <c r="BD65" s="150" t="s">
        <v>113</v>
      </c>
      <c r="BE65" s="150" t="s">
        <v>113</v>
      </c>
      <c r="BF65" s="149" t="s">
        <v>113</v>
      </c>
      <c r="BG65" s="150" t="s">
        <v>113</v>
      </c>
      <c r="BH65" s="149" t="s">
        <v>113</v>
      </c>
      <c r="BI65" s="149" t="s">
        <v>113</v>
      </c>
      <c r="BJ65" s="149" t="s">
        <v>113</v>
      </c>
      <c r="BK65" s="149" t="s">
        <v>113</v>
      </c>
      <c r="BL65" s="149" t="s">
        <v>113</v>
      </c>
      <c r="BM65" s="149" t="s">
        <v>113</v>
      </c>
      <c r="BN65" s="149" t="s">
        <v>113</v>
      </c>
    </row>
    <row r="66" spans="1:66">
      <c r="A66" s="8">
        <f>IF(OR(AI66&gt;Parámetros!$D$5,AJ66&lt;Parámetros!$B$5),0,(IF(Parámetros!$D$5&gt;AJ66,AJ66,Parámetros!$D$5)-IF(Parámetros!$B$5&gt;AI66,Parámetros!$B$5,AI66))+1)-(IF(OR(,AI66&gt;Parámetros!$D$5,AJ66&lt;Parámetros!$B$5),0,IF(AND(AI66&lt;=Parámetros!$B$5,AJ66&gt;=Parámetros!$D$5),COUNTIFS('Selección días no hábiles'!$C:$C,"X",'Selección días no hábiles'!$A:$A,"&gt;="&amp;Parámetros!$B$5,'Selección días no hábiles'!$A:$A,"&lt;="&amp;Parámetros!$D$5),IF(AND(AI66&lt;=Parámetros!$B$5,AJ66&lt;=Parámetros!$D$5),COUNTIFS('Selección días no hábiles'!$C:$C,"X",'Selección días no hábiles'!$A:$A,"&gt;="&amp;Parámetros!$B$5,'Selección días no hábiles'!$A:$A,"&lt;="&amp;AJ66),IF(AND(AI66&gt;=Parámetros!$B$5,AJ66&gt;=Parámetros!$D$5),COUNTIFS('Selección días no hábiles'!$C:$C,"X",'Selección días no hábiles'!$A:$A,"&gt;="&amp;AI66,'Selección días no hábiles'!$A:$A,"&lt;="&amp;Parámetros!$D$5),IF(AND(AI66&gt;=Parámetros!$B$5,AJ66&lt;=Parámetros!$D$5),COUNTIFS('Selección días no hábiles'!$C:$C,"X",'Selección días no hábiles'!$A:$A,"&gt;="&amp;AI66,'Selección días no hábiles'!$A:$A,"&lt;="&amp;AJ66),0))))))</f>
        <v>2</v>
      </c>
      <c r="B66" s="8">
        <f>IF(OR(AI66&gt;Parámetros!$D$8,AJ66&lt;Parámetros!$B$8),0,(IF(Parámetros!$D$8&gt;AJ66,AJ66,Parámetros!$D$8)-IF(Parámetros!$B$8&gt;AI66,Parámetros!$B$8,AI66))+1)-(IF(OR(,AI66&gt;Parámetros!$D$8,AJ66&lt;Parámetros!$B$8),0,IF(AND(AI66&lt;=Parámetros!$B$8,AJ66&gt;=Parámetros!$D$8),COUNTIFS('Selección días no hábiles'!$C:$C,"X",'Selección días no hábiles'!$A:$A,"&gt;="&amp;Parámetros!$B$8,'Selección días no hábiles'!$A:$A,"&lt;="&amp;Parámetros!$D$8),IF(AND(AI66&lt;=Parámetros!$B$8,AJ66&lt;=Parámetros!$D$8),COUNTIFS('Selección días no hábiles'!$C:$C,"X",'Selección días no hábiles'!$A:$A,"&gt;="&amp;Parámetros!$B$8,'Selección días no hábiles'!$A:$A,"&lt;="&amp;AJ66),IF(AND(AI66&gt;=Parámetros!$B$8,AJ66&gt;=Parámetros!$D$8),COUNTIFS('Selección días no hábiles'!$C:$C,"X",'Selección días no hábiles'!$A:$A,"&gt;="&amp;AI66,'Selección días no hábiles'!$A:$A,"&lt;="&amp;Parámetros!$D$8),IF(AND(AI66&gt;=Parámetros!$B$8,AJ66&lt;=Parámetros!$D$8),COUNTIFS('Selección días no hábiles'!$C:$C,"X",'Selección días no hábiles'!$A:$A,"&gt;="&amp;AI66,'Selección días no hábiles'!$A:$A,"&lt;="&amp;AJ66),0))))))</f>
        <v>0</v>
      </c>
      <c r="C66" s="148">
        <v>23</v>
      </c>
      <c r="D66" s="149" t="s">
        <v>2395</v>
      </c>
      <c r="E66" s="149" t="s">
        <v>113</v>
      </c>
      <c r="F66" s="149" t="s">
        <v>871</v>
      </c>
      <c r="G66" s="149" t="s">
        <v>2303</v>
      </c>
      <c r="H66" s="150" t="s">
        <v>113</v>
      </c>
      <c r="I66" s="149" t="str">
        <f t="shared" ca="1" si="3"/>
        <v/>
      </c>
      <c r="J66" s="143" t="s">
        <v>113</v>
      </c>
      <c r="K66" s="143" t="s">
        <v>113</v>
      </c>
      <c r="L66" s="143" t="s">
        <v>113</v>
      </c>
      <c r="M66" s="149" t="s">
        <v>2350</v>
      </c>
      <c r="N66" s="150">
        <v>43525</v>
      </c>
      <c r="O66" s="149" t="s">
        <v>183</v>
      </c>
      <c r="P66" s="150"/>
      <c r="Q66" s="149"/>
      <c r="R66" s="149" t="s">
        <v>223</v>
      </c>
      <c r="S66" s="150" t="s">
        <v>113</v>
      </c>
      <c r="T66" s="151" t="str">
        <f t="shared" ca="1" si="4"/>
        <v/>
      </c>
      <c r="U66" s="149" t="s">
        <v>113</v>
      </c>
      <c r="V66" s="150" t="s">
        <v>113</v>
      </c>
      <c r="W66" s="151" t="str">
        <f t="shared" ca="1" si="5"/>
        <v/>
      </c>
      <c r="X66" s="146" t="s">
        <v>113</v>
      </c>
      <c r="Y66" s="149" t="s">
        <v>113</v>
      </c>
      <c r="Z66" s="149" t="s">
        <v>113</v>
      </c>
      <c r="AA66" s="149" t="s">
        <v>113</v>
      </c>
      <c r="AB66" s="150" t="s">
        <v>113</v>
      </c>
      <c r="AC66" s="149" t="s">
        <v>114</v>
      </c>
      <c r="AD66" s="149" t="s">
        <v>186</v>
      </c>
      <c r="AE66" s="149" t="s">
        <v>113</v>
      </c>
      <c r="AF66" s="149" t="s">
        <v>184</v>
      </c>
      <c r="AG66" s="150">
        <v>43521</v>
      </c>
      <c r="AH66" s="150">
        <v>43524</v>
      </c>
      <c r="AI66" s="150">
        <v>43521</v>
      </c>
      <c r="AJ66" s="150">
        <v>43522</v>
      </c>
      <c r="AK66" s="149">
        <v>2</v>
      </c>
      <c r="AL66" s="149">
        <v>2</v>
      </c>
      <c r="AM66" s="150">
        <v>43523</v>
      </c>
      <c r="AN66" s="150">
        <v>43523</v>
      </c>
      <c r="AO66" s="150" t="s">
        <v>193</v>
      </c>
      <c r="AP66" s="150" t="s">
        <v>113</v>
      </c>
      <c r="AQ66" s="149" t="s">
        <v>2432</v>
      </c>
      <c r="AR66" s="149" t="s">
        <v>138</v>
      </c>
      <c r="AS66" s="149" t="s">
        <v>2433</v>
      </c>
      <c r="AT66" s="149" t="s">
        <v>113</v>
      </c>
      <c r="AU66" s="149" t="s">
        <v>113</v>
      </c>
      <c r="AV66" s="150" t="s">
        <v>113</v>
      </c>
      <c r="AW66" s="149" t="s">
        <v>113</v>
      </c>
      <c r="AX66" s="150" t="s">
        <v>113</v>
      </c>
      <c r="AY66" s="150" t="s">
        <v>113</v>
      </c>
      <c r="AZ66" s="150" t="s">
        <v>113</v>
      </c>
      <c r="BA66" s="150" t="s">
        <v>113</v>
      </c>
      <c r="BB66" s="149" t="s">
        <v>113</v>
      </c>
      <c r="BC66" s="150" t="s">
        <v>113</v>
      </c>
      <c r="BD66" s="150" t="s">
        <v>113</v>
      </c>
      <c r="BE66" s="150" t="s">
        <v>113</v>
      </c>
      <c r="BF66" s="149" t="s">
        <v>113</v>
      </c>
      <c r="BG66" s="150" t="s">
        <v>113</v>
      </c>
      <c r="BH66" s="149" t="s">
        <v>113</v>
      </c>
      <c r="BI66" s="149" t="s">
        <v>2434</v>
      </c>
      <c r="BJ66" s="149" t="s">
        <v>113</v>
      </c>
      <c r="BK66" s="149" t="s">
        <v>113</v>
      </c>
      <c r="BL66" s="149" t="s">
        <v>113</v>
      </c>
      <c r="BM66" s="149" t="s">
        <v>113</v>
      </c>
      <c r="BN66" s="149" t="s">
        <v>113</v>
      </c>
    </row>
    <row r="67" spans="1:66">
      <c r="A67" s="8">
        <f>IF(OR(AI67&gt;Parámetros!$D$5,AJ67&lt;Parámetros!$B$5),0,(IF(Parámetros!$D$5&gt;AJ67,AJ67,Parámetros!$D$5)-IF(Parámetros!$B$5&gt;AI67,Parámetros!$B$5,AI67))+1)-(IF(OR(,AI67&gt;Parámetros!$D$5,AJ67&lt;Parámetros!$B$5),0,IF(AND(AI67&lt;=Parámetros!$B$5,AJ67&gt;=Parámetros!$D$5),COUNTIFS('Selección días no hábiles'!$C:$C,"X",'Selección días no hábiles'!$A:$A,"&gt;="&amp;Parámetros!$B$5,'Selección días no hábiles'!$A:$A,"&lt;="&amp;Parámetros!$D$5),IF(AND(AI67&lt;=Parámetros!$B$5,AJ67&lt;=Parámetros!$D$5),COUNTIFS('Selección días no hábiles'!$C:$C,"X",'Selección días no hábiles'!$A:$A,"&gt;="&amp;Parámetros!$B$5,'Selección días no hábiles'!$A:$A,"&lt;="&amp;AJ67),IF(AND(AI67&gt;=Parámetros!$B$5,AJ67&gt;=Parámetros!$D$5),COUNTIFS('Selección días no hábiles'!$C:$C,"X",'Selección días no hábiles'!$A:$A,"&gt;="&amp;AI67,'Selección días no hábiles'!$A:$A,"&lt;="&amp;Parámetros!$D$5),IF(AND(AI67&gt;=Parámetros!$B$5,AJ67&lt;=Parámetros!$D$5),COUNTIFS('Selección días no hábiles'!$C:$C,"X",'Selección días no hábiles'!$A:$A,"&gt;="&amp;AI67,'Selección días no hábiles'!$A:$A,"&lt;="&amp;AJ67),0))))))</f>
        <v>1</v>
      </c>
      <c r="B67" s="8">
        <f>IF(OR(AI67&gt;Parámetros!$D$8,AJ67&lt;Parámetros!$B$8),0,(IF(Parámetros!$D$8&gt;AJ67,AJ67,Parámetros!$D$8)-IF(Parámetros!$B$8&gt;AI67,Parámetros!$B$8,AI67))+1)-(IF(OR(,AI67&gt;Parámetros!$D$8,AJ67&lt;Parámetros!$B$8),0,IF(AND(AI67&lt;=Parámetros!$B$8,AJ67&gt;=Parámetros!$D$8),COUNTIFS('Selección días no hábiles'!$C:$C,"X",'Selección días no hábiles'!$A:$A,"&gt;="&amp;Parámetros!$B$8,'Selección días no hábiles'!$A:$A,"&lt;="&amp;Parámetros!$D$8),IF(AND(AI67&lt;=Parámetros!$B$8,AJ67&lt;=Parámetros!$D$8),COUNTIFS('Selección días no hábiles'!$C:$C,"X",'Selección días no hábiles'!$A:$A,"&gt;="&amp;Parámetros!$B$8,'Selección días no hábiles'!$A:$A,"&lt;="&amp;AJ67),IF(AND(AI67&gt;=Parámetros!$B$8,AJ67&gt;=Parámetros!$D$8),COUNTIFS('Selección días no hábiles'!$C:$C,"X",'Selección días no hábiles'!$A:$A,"&gt;="&amp;AI67,'Selección días no hábiles'!$A:$A,"&lt;="&amp;Parámetros!$D$8),IF(AND(AI67&gt;=Parámetros!$B$8,AJ67&lt;=Parámetros!$D$8),COUNTIFS('Selección días no hábiles'!$C:$C,"X",'Selección días no hábiles'!$A:$A,"&gt;="&amp;AI67,'Selección días no hábiles'!$A:$A,"&lt;="&amp;AJ67),0))))))</f>
        <v>0</v>
      </c>
      <c r="C67" s="148">
        <v>22</v>
      </c>
      <c r="D67" s="149" t="s">
        <v>2403</v>
      </c>
      <c r="E67" s="149" t="s">
        <v>113</v>
      </c>
      <c r="F67" s="149" t="s">
        <v>1287</v>
      </c>
      <c r="G67" s="149" t="s">
        <v>1943</v>
      </c>
      <c r="H67" s="150" t="s">
        <v>113</v>
      </c>
      <c r="I67" s="149" t="str">
        <f t="shared" ca="1" si="3"/>
        <v/>
      </c>
      <c r="J67" s="143" t="s">
        <v>113</v>
      </c>
      <c r="K67" s="143" t="s">
        <v>113</v>
      </c>
      <c r="L67" s="143" t="s">
        <v>113</v>
      </c>
      <c r="M67" s="149" t="s">
        <v>2350</v>
      </c>
      <c r="N67" s="150">
        <v>43523</v>
      </c>
      <c r="O67" s="149" t="s">
        <v>183</v>
      </c>
      <c r="P67" s="150"/>
      <c r="Q67" s="149"/>
      <c r="R67" s="149" t="s">
        <v>223</v>
      </c>
      <c r="S67" s="150" t="s">
        <v>113</v>
      </c>
      <c r="T67" s="151" t="str">
        <f t="shared" ca="1" si="4"/>
        <v/>
      </c>
      <c r="U67" s="149" t="s">
        <v>113</v>
      </c>
      <c r="V67" s="150" t="s">
        <v>113</v>
      </c>
      <c r="W67" s="151" t="str">
        <f t="shared" ca="1" si="5"/>
        <v/>
      </c>
      <c r="X67" s="146" t="s">
        <v>113</v>
      </c>
      <c r="Y67" s="149" t="s">
        <v>113</v>
      </c>
      <c r="Z67" s="149" t="s">
        <v>113</v>
      </c>
      <c r="AA67" s="149" t="s">
        <v>113</v>
      </c>
      <c r="AB67" s="150" t="s">
        <v>113</v>
      </c>
      <c r="AC67" s="149" t="s">
        <v>114</v>
      </c>
      <c r="AD67" s="149" t="s">
        <v>186</v>
      </c>
      <c r="AE67" s="149" t="s">
        <v>113</v>
      </c>
      <c r="AF67" s="149" t="s">
        <v>184</v>
      </c>
      <c r="AG67" s="150">
        <v>43482</v>
      </c>
      <c r="AH67" s="150">
        <v>43523</v>
      </c>
      <c r="AI67" s="150">
        <v>43482</v>
      </c>
      <c r="AJ67" s="150">
        <v>43482</v>
      </c>
      <c r="AK67" s="149">
        <v>1</v>
      </c>
      <c r="AL67" s="149">
        <v>1</v>
      </c>
      <c r="AM67" s="150">
        <v>43483</v>
      </c>
      <c r="AN67" s="150">
        <v>43483</v>
      </c>
      <c r="AO67" s="150" t="s">
        <v>193</v>
      </c>
      <c r="AP67" s="150" t="s">
        <v>113</v>
      </c>
      <c r="AQ67" s="149" t="s">
        <v>2404</v>
      </c>
      <c r="AR67" s="149" t="s">
        <v>2405</v>
      </c>
      <c r="AS67" s="149" t="s">
        <v>2406</v>
      </c>
      <c r="AT67" s="149" t="s">
        <v>113</v>
      </c>
      <c r="AU67" s="149" t="s">
        <v>113</v>
      </c>
      <c r="AV67" s="150" t="s">
        <v>113</v>
      </c>
      <c r="AW67" s="149" t="s">
        <v>113</v>
      </c>
      <c r="AX67" s="150" t="s">
        <v>113</v>
      </c>
      <c r="AY67" s="150" t="s">
        <v>113</v>
      </c>
      <c r="AZ67" s="150" t="s">
        <v>113</v>
      </c>
      <c r="BA67" s="150" t="s">
        <v>113</v>
      </c>
      <c r="BB67" s="149" t="s">
        <v>113</v>
      </c>
      <c r="BC67" s="150" t="s">
        <v>113</v>
      </c>
      <c r="BD67" s="150" t="s">
        <v>113</v>
      </c>
      <c r="BE67" s="150" t="s">
        <v>113</v>
      </c>
      <c r="BF67" s="149" t="s">
        <v>113</v>
      </c>
      <c r="BG67" s="150" t="s">
        <v>113</v>
      </c>
      <c r="BH67" s="149" t="s">
        <v>113</v>
      </c>
      <c r="BI67" s="149" t="s">
        <v>113</v>
      </c>
      <c r="BJ67" s="149" t="s">
        <v>113</v>
      </c>
      <c r="BK67" s="149" t="s">
        <v>113</v>
      </c>
      <c r="BL67" s="149" t="s">
        <v>113</v>
      </c>
      <c r="BM67" s="149" t="s">
        <v>113</v>
      </c>
      <c r="BN67" s="149" t="s">
        <v>113</v>
      </c>
    </row>
    <row r="68" spans="1:66">
      <c r="A68" s="8">
        <f>IF(OR(AI68&gt;Parámetros!$D$5,AJ68&lt;Parámetros!$B$5),0,(IF(Parámetros!$D$5&gt;AJ68,AJ68,Parámetros!$D$5)-IF(Parámetros!$B$5&gt;AI68,Parámetros!$B$5,AI68))+1)-(IF(OR(,AI68&gt;Parámetros!$D$5,AJ68&lt;Parámetros!$B$5),0,IF(AND(AI68&lt;=Parámetros!$B$5,AJ68&gt;=Parámetros!$D$5),COUNTIFS('Selección días no hábiles'!$C:$C,"X",'Selección días no hábiles'!$A:$A,"&gt;="&amp;Parámetros!$B$5,'Selección días no hábiles'!$A:$A,"&lt;="&amp;Parámetros!$D$5),IF(AND(AI68&lt;=Parámetros!$B$5,AJ68&lt;=Parámetros!$D$5),COUNTIFS('Selección días no hábiles'!$C:$C,"X",'Selección días no hábiles'!$A:$A,"&gt;="&amp;Parámetros!$B$5,'Selección días no hábiles'!$A:$A,"&lt;="&amp;AJ68),IF(AND(AI68&gt;=Parámetros!$B$5,AJ68&gt;=Parámetros!$D$5),COUNTIFS('Selección días no hábiles'!$C:$C,"X",'Selección días no hábiles'!$A:$A,"&gt;="&amp;AI68,'Selección días no hábiles'!$A:$A,"&lt;="&amp;Parámetros!$D$5),IF(AND(AI68&gt;=Parámetros!$B$5,AJ68&lt;=Parámetros!$D$5),COUNTIFS('Selección días no hábiles'!$C:$C,"X",'Selección días no hábiles'!$A:$A,"&gt;="&amp;AI68,'Selección días no hábiles'!$A:$A,"&lt;="&amp;AJ68),0))))))</f>
        <v>2</v>
      </c>
      <c r="B68" s="8">
        <f>IF(OR(AI68&gt;Parámetros!$D$8,AJ68&lt;Parámetros!$B$8),0,(IF(Parámetros!$D$8&gt;AJ68,AJ68,Parámetros!$D$8)-IF(Parámetros!$B$8&gt;AI68,Parámetros!$B$8,AI68))+1)-(IF(OR(,AI68&gt;Parámetros!$D$8,AJ68&lt;Parámetros!$B$8),0,IF(AND(AI68&lt;=Parámetros!$B$8,AJ68&gt;=Parámetros!$D$8),COUNTIFS('Selección días no hábiles'!$C:$C,"X",'Selección días no hábiles'!$A:$A,"&gt;="&amp;Parámetros!$B$8,'Selección días no hábiles'!$A:$A,"&lt;="&amp;Parámetros!$D$8),IF(AND(AI68&lt;=Parámetros!$B$8,AJ68&lt;=Parámetros!$D$8),COUNTIFS('Selección días no hábiles'!$C:$C,"X",'Selección días no hábiles'!$A:$A,"&gt;="&amp;Parámetros!$B$8,'Selección días no hábiles'!$A:$A,"&lt;="&amp;AJ68),IF(AND(AI68&gt;=Parámetros!$B$8,AJ68&gt;=Parámetros!$D$8),COUNTIFS('Selección días no hábiles'!$C:$C,"X",'Selección días no hábiles'!$A:$A,"&gt;="&amp;AI68,'Selección días no hábiles'!$A:$A,"&lt;="&amp;Parámetros!$D$8),IF(AND(AI68&gt;=Parámetros!$B$8,AJ68&lt;=Parámetros!$D$8),COUNTIFS('Selección días no hábiles'!$C:$C,"X",'Selección días no hábiles'!$A:$A,"&gt;="&amp;AI68,'Selección días no hábiles'!$A:$A,"&lt;="&amp;AJ68),0))))))</f>
        <v>0</v>
      </c>
      <c r="C68" s="148">
        <v>21</v>
      </c>
      <c r="D68" s="149" t="s">
        <v>2407</v>
      </c>
      <c r="E68" s="149" t="s">
        <v>113</v>
      </c>
      <c r="F68" s="149" t="s">
        <v>1313</v>
      </c>
      <c r="G68" s="149" t="s">
        <v>2336</v>
      </c>
      <c r="H68" s="150" t="s">
        <v>113</v>
      </c>
      <c r="I68" s="149" t="str">
        <f t="shared" ca="1" si="3"/>
        <v/>
      </c>
      <c r="J68" s="143" t="s">
        <v>113</v>
      </c>
      <c r="K68" s="143" t="s">
        <v>113</v>
      </c>
      <c r="L68" s="143" t="s">
        <v>113</v>
      </c>
      <c r="M68" s="149" t="s">
        <v>2350</v>
      </c>
      <c r="N68" s="150">
        <v>43523</v>
      </c>
      <c r="O68" s="149" t="s">
        <v>183</v>
      </c>
      <c r="P68" s="150"/>
      <c r="Q68" s="149"/>
      <c r="R68" s="149" t="s">
        <v>223</v>
      </c>
      <c r="S68" s="150" t="s">
        <v>113</v>
      </c>
      <c r="T68" s="151" t="str">
        <f t="shared" ca="1" si="4"/>
        <v/>
      </c>
      <c r="U68" s="149" t="s">
        <v>113</v>
      </c>
      <c r="V68" s="150" t="s">
        <v>113</v>
      </c>
      <c r="W68" s="151" t="str">
        <f t="shared" ca="1" si="5"/>
        <v/>
      </c>
      <c r="X68" s="146" t="s">
        <v>113</v>
      </c>
      <c r="Y68" s="149" t="s">
        <v>113</v>
      </c>
      <c r="Z68" s="149" t="s">
        <v>113</v>
      </c>
      <c r="AA68" s="149" t="s">
        <v>113</v>
      </c>
      <c r="AB68" s="150" t="s">
        <v>113</v>
      </c>
      <c r="AC68" s="149" t="s">
        <v>114</v>
      </c>
      <c r="AD68" s="149" t="s">
        <v>186</v>
      </c>
      <c r="AE68" s="149" t="s">
        <v>113</v>
      </c>
      <c r="AF68" s="149" t="s">
        <v>184</v>
      </c>
      <c r="AG68" s="150">
        <v>43517</v>
      </c>
      <c r="AH68" s="150">
        <v>43523</v>
      </c>
      <c r="AI68" s="150">
        <v>43517</v>
      </c>
      <c r="AJ68" s="150">
        <v>43518</v>
      </c>
      <c r="AK68" s="149">
        <v>2</v>
      </c>
      <c r="AL68" s="149">
        <v>1</v>
      </c>
      <c r="AM68" s="150">
        <v>43519</v>
      </c>
      <c r="AN68" s="150">
        <v>43519</v>
      </c>
      <c r="AO68" s="150" t="s">
        <v>193</v>
      </c>
      <c r="AP68" s="150" t="s">
        <v>113</v>
      </c>
      <c r="AQ68" s="149" t="s">
        <v>2408</v>
      </c>
      <c r="AR68" s="149" t="s">
        <v>2382</v>
      </c>
      <c r="AS68" s="149" t="s">
        <v>2400</v>
      </c>
      <c r="AT68" s="149" t="s">
        <v>113</v>
      </c>
      <c r="AU68" s="149" t="s">
        <v>113</v>
      </c>
      <c r="AV68" s="150" t="s">
        <v>113</v>
      </c>
      <c r="AW68" s="149" t="s">
        <v>113</v>
      </c>
      <c r="AX68" s="150" t="s">
        <v>113</v>
      </c>
      <c r="AY68" s="150" t="s">
        <v>113</v>
      </c>
      <c r="AZ68" s="150" t="s">
        <v>113</v>
      </c>
      <c r="BA68" s="150" t="s">
        <v>113</v>
      </c>
      <c r="BB68" s="149" t="s">
        <v>113</v>
      </c>
      <c r="BC68" s="150" t="s">
        <v>113</v>
      </c>
      <c r="BD68" s="150" t="s">
        <v>113</v>
      </c>
      <c r="BE68" s="150" t="s">
        <v>113</v>
      </c>
      <c r="BF68" s="149" t="s">
        <v>113</v>
      </c>
      <c r="BG68" s="150" t="s">
        <v>113</v>
      </c>
      <c r="BH68" s="149" t="s">
        <v>113</v>
      </c>
      <c r="BI68" s="149" t="s">
        <v>113</v>
      </c>
      <c r="BJ68" s="149" t="s">
        <v>113</v>
      </c>
      <c r="BK68" s="149" t="s">
        <v>113</v>
      </c>
      <c r="BL68" s="149" t="s">
        <v>113</v>
      </c>
      <c r="BM68" s="149" t="s">
        <v>113</v>
      </c>
      <c r="BN68" s="149" t="s">
        <v>113</v>
      </c>
    </row>
    <row r="69" spans="1:66">
      <c r="A69" s="8">
        <f>IF(OR(AI69&gt;Parámetros!$D$5,AJ69&lt;Parámetros!$B$5),0,(IF(Parámetros!$D$5&gt;AJ69,AJ69,Parámetros!$D$5)-IF(Parámetros!$B$5&gt;AI69,Parámetros!$B$5,AI69))+1)-(IF(OR(,AI69&gt;Parámetros!$D$5,AJ69&lt;Parámetros!$B$5),0,IF(AND(AI69&lt;=Parámetros!$B$5,AJ69&gt;=Parámetros!$D$5),COUNTIFS('Selección días no hábiles'!$C:$C,"X",'Selección días no hábiles'!$A:$A,"&gt;="&amp;Parámetros!$B$5,'Selección días no hábiles'!$A:$A,"&lt;="&amp;Parámetros!$D$5),IF(AND(AI69&lt;=Parámetros!$B$5,AJ69&lt;=Parámetros!$D$5),COUNTIFS('Selección días no hábiles'!$C:$C,"X",'Selección días no hábiles'!$A:$A,"&gt;="&amp;Parámetros!$B$5,'Selección días no hábiles'!$A:$A,"&lt;="&amp;AJ69),IF(AND(AI69&gt;=Parámetros!$B$5,AJ69&gt;=Parámetros!$D$5),COUNTIFS('Selección días no hábiles'!$C:$C,"X",'Selección días no hábiles'!$A:$A,"&gt;="&amp;AI69,'Selección días no hábiles'!$A:$A,"&lt;="&amp;Parámetros!$D$5),IF(AND(AI69&gt;=Parámetros!$B$5,AJ69&lt;=Parámetros!$D$5),COUNTIFS('Selección días no hábiles'!$C:$C,"X",'Selección días no hábiles'!$A:$A,"&gt;="&amp;AI69,'Selección días no hábiles'!$A:$A,"&lt;="&amp;AJ69),0))))))</f>
        <v>1</v>
      </c>
      <c r="B69" s="8">
        <f>IF(OR(AI69&gt;Parámetros!$D$8,AJ69&lt;Parámetros!$B$8),0,(IF(Parámetros!$D$8&gt;AJ69,AJ69,Parámetros!$D$8)-IF(Parámetros!$B$8&gt;AI69,Parámetros!$B$8,AI69))+1)-(IF(OR(,AI69&gt;Parámetros!$D$8,AJ69&lt;Parámetros!$B$8),0,IF(AND(AI69&lt;=Parámetros!$B$8,AJ69&gt;=Parámetros!$D$8),COUNTIFS('Selección días no hábiles'!$C:$C,"X",'Selección días no hábiles'!$A:$A,"&gt;="&amp;Parámetros!$B$8,'Selección días no hábiles'!$A:$A,"&lt;="&amp;Parámetros!$D$8),IF(AND(AI69&lt;=Parámetros!$B$8,AJ69&lt;=Parámetros!$D$8),COUNTIFS('Selección días no hábiles'!$C:$C,"X",'Selección días no hábiles'!$A:$A,"&gt;="&amp;Parámetros!$B$8,'Selección días no hábiles'!$A:$A,"&lt;="&amp;AJ69),IF(AND(AI69&gt;=Parámetros!$B$8,AJ69&gt;=Parámetros!$D$8),COUNTIFS('Selección días no hábiles'!$C:$C,"X",'Selección días no hábiles'!$A:$A,"&gt;="&amp;AI69,'Selección días no hábiles'!$A:$A,"&lt;="&amp;Parámetros!$D$8),IF(AND(AI69&gt;=Parámetros!$B$8,AJ69&lt;=Parámetros!$D$8),COUNTIFS('Selección días no hábiles'!$C:$C,"X",'Selección días no hábiles'!$A:$A,"&gt;="&amp;AI69,'Selección días no hábiles'!$A:$A,"&lt;="&amp;AJ69),0))))))</f>
        <v>0</v>
      </c>
      <c r="C69" s="148">
        <v>20</v>
      </c>
      <c r="D69" s="149" t="s">
        <v>2375</v>
      </c>
      <c r="E69" s="149" t="s">
        <v>113</v>
      </c>
      <c r="F69" s="149" t="s">
        <v>1301</v>
      </c>
      <c r="G69" s="149" t="s">
        <v>2318</v>
      </c>
      <c r="H69" s="150" t="s">
        <v>113</v>
      </c>
      <c r="I69" s="149" t="str">
        <f t="shared" ca="1" si="3"/>
        <v/>
      </c>
      <c r="J69" s="143" t="s">
        <v>113</v>
      </c>
      <c r="K69" s="143" t="s">
        <v>113</v>
      </c>
      <c r="L69" s="143" t="s">
        <v>113</v>
      </c>
      <c r="M69" s="149" t="s">
        <v>2350</v>
      </c>
      <c r="N69" s="150">
        <v>43523</v>
      </c>
      <c r="O69" s="149" t="s">
        <v>183</v>
      </c>
      <c r="P69" s="150"/>
      <c r="Q69" s="149"/>
      <c r="R69" s="149" t="s">
        <v>223</v>
      </c>
      <c r="S69" s="150" t="s">
        <v>113</v>
      </c>
      <c r="T69" s="151" t="str">
        <f t="shared" ca="1" si="4"/>
        <v/>
      </c>
      <c r="U69" s="149" t="s">
        <v>113</v>
      </c>
      <c r="V69" s="150" t="s">
        <v>113</v>
      </c>
      <c r="W69" s="151" t="str">
        <f t="shared" ca="1" si="5"/>
        <v/>
      </c>
      <c r="X69" s="146" t="s">
        <v>113</v>
      </c>
      <c r="Y69" s="149" t="s">
        <v>113</v>
      </c>
      <c r="Z69" s="149" t="s">
        <v>113</v>
      </c>
      <c r="AA69" s="149" t="s">
        <v>113</v>
      </c>
      <c r="AB69" s="150" t="s">
        <v>113</v>
      </c>
      <c r="AC69" s="149" t="s">
        <v>114</v>
      </c>
      <c r="AD69" s="149" t="s">
        <v>186</v>
      </c>
      <c r="AE69" s="149" t="s">
        <v>113</v>
      </c>
      <c r="AF69" s="149" t="s">
        <v>184</v>
      </c>
      <c r="AG69" s="150">
        <v>43521</v>
      </c>
      <c r="AH69" s="150">
        <v>43523</v>
      </c>
      <c r="AI69" s="150">
        <v>43521</v>
      </c>
      <c r="AJ69" s="150">
        <v>43521</v>
      </c>
      <c r="AK69" s="149">
        <v>1</v>
      </c>
      <c r="AL69" s="149">
        <v>1</v>
      </c>
      <c r="AM69" s="150">
        <v>43522</v>
      </c>
      <c r="AN69" s="150" t="s">
        <v>2409</v>
      </c>
      <c r="AO69" s="150" t="s">
        <v>193</v>
      </c>
      <c r="AP69" s="150" t="s">
        <v>113</v>
      </c>
      <c r="AQ69" s="149" t="s">
        <v>2410</v>
      </c>
      <c r="AR69" s="149" t="s">
        <v>190</v>
      </c>
      <c r="AS69" s="149" t="s">
        <v>202</v>
      </c>
      <c r="AT69" s="149" t="s">
        <v>113</v>
      </c>
      <c r="AU69" s="149" t="s">
        <v>113</v>
      </c>
      <c r="AV69" s="150" t="s">
        <v>113</v>
      </c>
      <c r="AW69" s="149" t="s">
        <v>113</v>
      </c>
      <c r="AX69" s="150" t="s">
        <v>113</v>
      </c>
      <c r="AY69" s="150" t="s">
        <v>113</v>
      </c>
      <c r="AZ69" s="150" t="s">
        <v>113</v>
      </c>
      <c r="BA69" s="150" t="s">
        <v>113</v>
      </c>
      <c r="BB69" s="149" t="s">
        <v>113</v>
      </c>
      <c r="BC69" s="150" t="s">
        <v>113</v>
      </c>
      <c r="BD69" s="150" t="s">
        <v>113</v>
      </c>
      <c r="BE69" s="150" t="s">
        <v>113</v>
      </c>
      <c r="BF69" s="149" t="s">
        <v>113</v>
      </c>
      <c r="BG69" s="150" t="s">
        <v>113</v>
      </c>
      <c r="BH69" s="149" t="s">
        <v>113</v>
      </c>
      <c r="BI69" s="149" t="s">
        <v>113</v>
      </c>
      <c r="BJ69" s="149" t="s">
        <v>113</v>
      </c>
      <c r="BK69" s="149" t="s">
        <v>113</v>
      </c>
      <c r="BL69" s="149" t="s">
        <v>113</v>
      </c>
      <c r="BM69" s="149" t="s">
        <v>113</v>
      </c>
      <c r="BN69" s="149" t="s">
        <v>113</v>
      </c>
    </row>
    <row r="70" spans="1:66">
      <c r="A70" s="8">
        <f>IF(OR(AI70&gt;Parámetros!$D$5,AJ70&lt;Parámetros!$B$5),0,(IF(Parámetros!$D$5&gt;AJ70,AJ70,Parámetros!$D$5)-IF(Parámetros!$B$5&gt;AI70,Parámetros!$B$5,AI70))+1)-(IF(OR(,AI70&gt;Parámetros!$D$5,AJ70&lt;Parámetros!$B$5),0,IF(AND(AI70&lt;=Parámetros!$B$5,AJ70&gt;=Parámetros!$D$5),COUNTIFS('Selección días no hábiles'!$C:$C,"X",'Selección días no hábiles'!$A:$A,"&gt;="&amp;Parámetros!$B$5,'Selección días no hábiles'!$A:$A,"&lt;="&amp;Parámetros!$D$5),IF(AND(AI70&lt;=Parámetros!$B$5,AJ70&lt;=Parámetros!$D$5),COUNTIFS('Selección días no hábiles'!$C:$C,"X",'Selección días no hábiles'!$A:$A,"&gt;="&amp;Parámetros!$B$5,'Selección días no hábiles'!$A:$A,"&lt;="&amp;AJ70),IF(AND(AI70&gt;=Parámetros!$B$5,AJ70&gt;=Parámetros!$D$5),COUNTIFS('Selección días no hábiles'!$C:$C,"X",'Selección días no hábiles'!$A:$A,"&gt;="&amp;AI70,'Selección días no hábiles'!$A:$A,"&lt;="&amp;Parámetros!$D$5),IF(AND(AI70&gt;=Parámetros!$B$5,AJ70&lt;=Parámetros!$D$5),COUNTIFS('Selección días no hábiles'!$C:$C,"X",'Selección días no hábiles'!$A:$A,"&gt;="&amp;AI70,'Selección días no hábiles'!$A:$A,"&lt;="&amp;AJ70),0))))))</f>
        <v>8</v>
      </c>
      <c r="B70" s="8">
        <f>IF(OR(AI70&gt;Parámetros!$D$8,AJ70&lt;Parámetros!$B$8),0,(IF(Parámetros!$D$8&gt;AJ70,AJ70,Parámetros!$D$8)-IF(Parámetros!$B$8&gt;AI70,Parámetros!$B$8,AI70))+1)-(IF(OR(,AI70&gt;Parámetros!$D$8,AJ70&lt;Parámetros!$B$8),0,IF(AND(AI70&lt;=Parámetros!$B$8,AJ70&gt;=Parámetros!$D$8),COUNTIFS('Selección días no hábiles'!$C:$C,"X",'Selección días no hábiles'!$A:$A,"&gt;="&amp;Parámetros!$B$8,'Selección días no hábiles'!$A:$A,"&lt;="&amp;Parámetros!$D$8),IF(AND(AI70&lt;=Parámetros!$B$8,AJ70&lt;=Parámetros!$D$8),COUNTIFS('Selección días no hábiles'!$C:$C,"X",'Selección días no hábiles'!$A:$A,"&gt;="&amp;Parámetros!$B$8,'Selección días no hábiles'!$A:$A,"&lt;="&amp;AJ70),IF(AND(AI70&gt;=Parámetros!$B$8,AJ70&gt;=Parámetros!$D$8),COUNTIFS('Selección días no hábiles'!$C:$C,"X",'Selección días no hábiles'!$A:$A,"&gt;="&amp;AI70,'Selección días no hábiles'!$A:$A,"&lt;="&amp;Parámetros!$D$8),IF(AND(AI70&gt;=Parámetros!$B$8,AJ70&lt;=Parámetros!$D$8),COUNTIFS('Selección días no hábiles'!$C:$C,"X",'Selección días no hábiles'!$A:$A,"&gt;="&amp;AI70,'Selección días no hábiles'!$A:$A,"&lt;="&amp;AJ70),0))))))</f>
        <v>0</v>
      </c>
      <c r="C70" s="148">
        <v>19</v>
      </c>
      <c r="D70" s="149" t="s">
        <v>2411</v>
      </c>
      <c r="E70" s="149" t="s">
        <v>113</v>
      </c>
      <c r="F70" s="149" t="s">
        <v>364</v>
      </c>
      <c r="G70" s="149" t="s">
        <v>2312</v>
      </c>
      <c r="H70" s="150" t="s">
        <v>113</v>
      </c>
      <c r="I70" s="149" t="str">
        <f t="shared" ca="1" si="3"/>
        <v/>
      </c>
      <c r="J70" s="143" t="s">
        <v>113</v>
      </c>
      <c r="K70" s="143" t="s">
        <v>113</v>
      </c>
      <c r="L70" s="143" t="s">
        <v>113</v>
      </c>
      <c r="M70" s="149" t="s">
        <v>2350</v>
      </c>
      <c r="N70" s="150">
        <v>43523</v>
      </c>
      <c r="O70" s="149" t="s">
        <v>183</v>
      </c>
      <c r="P70" s="150"/>
      <c r="Q70" s="149"/>
      <c r="R70" s="149" t="s">
        <v>223</v>
      </c>
      <c r="S70" s="150" t="s">
        <v>113</v>
      </c>
      <c r="T70" s="151" t="str">
        <f t="shared" ca="1" si="4"/>
        <v/>
      </c>
      <c r="U70" s="149" t="s">
        <v>113</v>
      </c>
      <c r="V70" s="150" t="s">
        <v>113</v>
      </c>
      <c r="W70" s="151" t="str">
        <f t="shared" ca="1" si="5"/>
        <v/>
      </c>
      <c r="X70" s="146" t="s">
        <v>113</v>
      </c>
      <c r="Y70" s="149" t="s">
        <v>113</v>
      </c>
      <c r="Z70" s="149" t="s">
        <v>113</v>
      </c>
      <c r="AA70" s="149" t="s">
        <v>113</v>
      </c>
      <c r="AB70" s="150" t="s">
        <v>113</v>
      </c>
      <c r="AC70" s="149" t="s">
        <v>114</v>
      </c>
      <c r="AD70" s="149" t="s">
        <v>186</v>
      </c>
      <c r="AE70" s="149" t="s">
        <v>113</v>
      </c>
      <c r="AF70" s="149" t="s">
        <v>184</v>
      </c>
      <c r="AG70" s="150">
        <v>43514</v>
      </c>
      <c r="AH70" s="150">
        <v>43523</v>
      </c>
      <c r="AI70" s="150">
        <v>43514</v>
      </c>
      <c r="AJ70" s="150">
        <v>43521</v>
      </c>
      <c r="AK70" s="149">
        <v>8</v>
      </c>
      <c r="AL70" s="149">
        <v>8</v>
      </c>
      <c r="AM70" s="150">
        <v>43522</v>
      </c>
      <c r="AN70" s="150">
        <v>43522</v>
      </c>
      <c r="AO70" s="150" t="s">
        <v>193</v>
      </c>
      <c r="AP70" s="150" t="s">
        <v>113</v>
      </c>
      <c r="AQ70" s="149" t="s">
        <v>2412</v>
      </c>
      <c r="AR70" s="149" t="s">
        <v>2413</v>
      </c>
      <c r="AS70" s="149" t="s">
        <v>2414</v>
      </c>
      <c r="AT70" s="149" t="s">
        <v>113</v>
      </c>
      <c r="AU70" s="149" t="s">
        <v>113</v>
      </c>
      <c r="AV70" s="150" t="s">
        <v>113</v>
      </c>
      <c r="AW70" s="149" t="s">
        <v>113</v>
      </c>
      <c r="AX70" s="150" t="s">
        <v>113</v>
      </c>
      <c r="AY70" s="150" t="s">
        <v>113</v>
      </c>
      <c r="AZ70" s="150" t="s">
        <v>113</v>
      </c>
      <c r="BA70" s="150" t="s">
        <v>113</v>
      </c>
      <c r="BB70" s="149" t="s">
        <v>113</v>
      </c>
      <c r="BC70" s="150" t="s">
        <v>113</v>
      </c>
      <c r="BD70" s="150" t="s">
        <v>113</v>
      </c>
      <c r="BE70" s="150" t="s">
        <v>113</v>
      </c>
      <c r="BF70" s="149" t="s">
        <v>113</v>
      </c>
      <c r="BG70" s="150" t="s">
        <v>113</v>
      </c>
      <c r="BH70" s="149" t="s">
        <v>113</v>
      </c>
      <c r="BI70" s="149" t="s">
        <v>113</v>
      </c>
      <c r="BJ70" s="149" t="s">
        <v>113</v>
      </c>
      <c r="BK70" s="149" t="s">
        <v>113</v>
      </c>
      <c r="BL70" s="149" t="s">
        <v>113</v>
      </c>
      <c r="BM70" s="149" t="s">
        <v>113</v>
      </c>
      <c r="BN70" s="149" t="s">
        <v>113</v>
      </c>
    </row>
    <row r="71" spans="1:66">
      <c r="A71" s="8">
        <f>IF(OR(AI71&gt;Parámetros!$D$5,AJ71&lt;Parámetros!$B$5),0,(IF(Parámetros!$D$5&gt;AJ71,AJ71,Parámetros!$D$5)-IF(Parámetros!$B$5&gt;AI71,Parámetros!$B$5,AI71))+1)-(IF(OR(,AI71&gt;Parámetros!$D$5,AJ71&lt;Parámetros!$B$5),0,IF(AND(AI71&lt;=Parámetros!$B$5,AJ71&gt;=Parámetros!$D$5),COUNTIFS('Selección días no hábiles'!$C:$C,"X",'Selección días no hábiles'!$A:$A,"&gt;="&amp;Parámetros!$B$5,'Selección días no hábiles'!$A:$A,"&lt;="&amp;Parámetros!$D$5),IF(AND(AI71&lt;=Parámetros!$B$5,AJ71&lt;=Parámetros!$D$5),COUNTIFS('Selección días no hábiles'!$C:$C,"X",'Selección días no hábiles'!$A:$A,"&gt;="&amp;Parámetros!$B$5,'Selección días no hábiles'!$A:$A,"&lt;="&amp;AJ71),IF(AND(AI71&gt;=Parámetros!$B$5,AJ71&gt;=Parámetros!$D$5),COUNTIFS('Selección días no hábiles'!$C:$C,"X",'Selección días no hábiles'!$A:$A,"&gt;="&amp;AI71,'Selección días no hábiles'!$A:$A,"&lt;="&amp;Parámetros!$D$5),IF(AND(AI71&gt;=Parámetros!$B$5,AJ71&lt;=Parámetros!$D$5),COUNTIFS('Selección días no hábiles'!$C:$C,"X",'Selección días no hábiles'!$A:$A,"&gt;="&amp;AI71,'Selección días no hábiles'!$A:$A,"&lt;="&amp;AJ71),0))))))</f>
        <v>40</v>
      </c>
      <c r="B71" s="8">
        <f>IF(OR(AI71&gt;Parámetros!$D$8,AJ71&lt;Parámetros!$B$8),0,(IF(Parámetros!$D$8&gt;AJ71,AJ71,Parámetros!$D$8)-IF(Parámetros!$B$8&gt;AI71,Parámetros!$B$8,AI71))+1)-(IF(OR(,AI71&gt;Parámetros!$D$8,AJ71&lt;Parámetros!$B$8),0,IF(AND(AI71&lt;=Parámetros!$B$8,AJ71&gt;=Parámetros!$D$8),COUNTIFS('Selección días no hábiles'!$C:$C,"X",'Selección días no hábiles'!$A:$A,"&gt;="&amp;Parámetros!$B$8,'Selección días no hábiles'!$A:$A,"&lt;="&amp;Parámetros!$D$8),IF(AND(AI71&lt;=Parámetros!$B$8,AJ71&lt;=Parámetros!$D$8),COUNTIFS('Selección días no hábiles'!$C:$C,"X",'Selección días no hábiles'!$A:$A,"&gt;="&amp;Parámetros!$B$8,'Selección días no hábiles'!$A:$A,"&lt;="&amp;AJ71),IF(AND(AI71&gt;=Parámetros!$B$8,AJ71&gt;=Parámetros!$D$8),COUNTIFS('Selección días no hábiles'!$C:$C,"X",'Selección días no hábiles'!$A:$A,"&gt;="&amp;AI71,'Selección días no hábiles'!$A:$A,"&lt;="&amp;Parámetros!$D$8),IF(AND(AI71&gt;=Parámetros!$B$8,AJ71&lt;=Parámetros!$D$8),COUNTIFS('Selección días no hábiles'!$C:$C,"X",'Selección días no hábiles'!$A:$A,"&gt;="&amp;AI71,'Selección días no hábiles'!$A:$A,"&lt;="&amp;AJ71),0))))))</f>
        <v>0</v>
      </c>
      <c r="C71" s="148">
        <v>18</v>
      </c>
      <c r="D71" s="149" t="s">
        <v>2383</v>
      </c>
      <c r="E71" s="149" t="s">
        <v>113</v>
      </c>
      <c r="F71" s="149" t="s">
        <v>559</v>
      </c>
      <c r="G71" s="149" t="s">
        <v>2343</v>
      </c>
      <c r="H71" s="150" t="s">
        <v>113</v>
      </c>
      <c r="I71" s="149" t="str">
        <f t="shared" ca="1" si="3"/>
        <v/>
      </c>
      <c r="J71" s="143" t="s">
        <v>113</v>
      </c>
      <c r="K71" s="143" t="s">
        <v>113</v>
      </c>
      <c r="L71" s="143" t="s">
        <v>113</v>
      </c>
      <c r="M71" s="149" t="s">
        <v>2350</v>
      </c>
      <c r="N71" s="150">
        <v>43515</v>
      </c>
      <c r="O71" s="149" t="s">
        <v>183</v>
      </c>
      <c r="P71" s="150"/>
      <c r="Q71" s="149"/>
      <c r="R71" s="149" t="s">
        <v>223</v>
      </c>
      <c r="S71" s="150" t="s">
        <v>113</v>
      </c>
      <c r="T71" s="151" t="str">
        <f t="shared" ca="1" si="4"/>
        <v/>
      </c>
      <c r="U71" s="149" t="s">
        <v>113</v>
      </c>
      <c r="V71" s="150" t="s">
        <v>113</v>
      </c>
      <c r="W71" s="151" t="str">
        <f t="shared" ca="1" si="5"/>
        <v/>
      </c>
      <c r="X71" s="146" t="s">
        <v>113</v>
      </c>
      <c r="Y71" s="149" t="s">
        <v>113</v>
      </c>
      <c r="Z71" s="149" t="s">
        <v>113</v>
      </c>
      <c r="AA71" s="149" t="s">
        <v>113</v>
      </c>
      <c r="AB71" s="150" t="s">
        <v>113</v>
      </c>
      <c r="AC71" s="149" t="s">
        <v>114</v>
      </c>
      <c r="AD71" s="149" t="s">
        <v>186</v>
      </c>
      <c r="AE71" s="149" t="s">
        <v>113</v>
      </c>
      <c r="AF71" s="149" t="s">
        <v>184</v>
      </c>
      <c r="AG71" s="150">
        <v>43508</v>
      </c>
      <c r="AH71" s="150">
        <v>43515</v>
      </c>
      <c r="AI71" s="150">
        <v>43508</v>
      </c>
      <c r="AJ71" s="150">
        <v>43547</v>
      </c>
      <c r="AK71" s="149">
        <v>40</v>
      </c>
      <c r="AL71" s="149">
        <v>40</v>
      </c>
      <c r="AM71" s="150">
        <v>43548</v>
      </c>
      <c r="AN71" s="150">
        <v>43549</v>
      </c>
      <c r="AO71" s="150" t="s">
        <v>193</v>
      </c>
      <c r="AP71" s="150" t="s">
        <v>113</v>
      </c>
      <c r="AQ71" s="149" t="s">
        <v>2384</v>
      </c>
      <c r="AR71" s="149" t="s">
        <v>2382</v>
      </c>
      <c r="AS71" s="149" t="s">
        <v>2385</v>
      </c>
      <c r="AT71" s="149" t="s">
        <v>113</v>
      </c>
      <c r="AU71" s="149" t="s">
        <v>113</v>
      </c>
      <c r="AV71" s="150" t="s">
        <v>113</v>
      </c>
      <c r="AW71" s="149" t="s">
        <v>113</v>
      </c>
      <c r="AX71" s="150" t="s">
        <v>113</v>
      </c>
      <c r="AY71" s="150" t="s">
        <v>113</v>
      </c>
      <c r="AZ71" s="150" t="s">
        <v>113</v>
      </c>
      <c r="BA71" s="150" t="s">
        <v>113</v>
      </c>
      <c r="BB71" s="149" t="s">
        <v>113</v>
      </c>
      <c r="BC71" s="150" t="s">
        <v>113</v>
      </c>
      <c r="BD71" s="150" t="s">
        <v>113</v>
      </c>
      <c r="BE71" s="150" t="s">
        <v>113</v>
      </c>
      <c r="BF71" s="149" t="s">
        <v>113</v>
      </c>
      <c r="BG71" s="150" t="s">
        <v>113</v>
      </c>
      <c r="BH71" s="149" t="s">
        <v>113</v>
      </c>
      <c r="BI71" s="149" t="s">
        <v>2386</v>
      </c>
      <c r="BJ71" s="149" t="s">
        <v>113</v>
      </c>
      <c r="BK71" s="149" t="s">
        <v>113</v>
      </c>
      <c r="BL71" s="149" t="s">
        <v>113</v>
      </c>
      <c r="BM71" s="149" t="s">
        <v>113</v>
      </c>
      <c r="BN71" s="149" t="s">
        <v>113</v>
      </c>
    </row>
    <row r="72" spans="1:66">
      <c r="A72" s="8">
        <f>IF(OR(AI72&gt;Parámetros!$D$5,AJ72&lt;Parámetros!$B$5),0,(IF(Parámetros!$D$5&gt;AJ72,AJ72,Parámetros!$D$5)-IF(Parámetros!$B$5&gt;AI72,Parámetros!$B$5,AI72))+1)-(IF(OR(,AI72&gt;Parámetros!$D$5,AJ72&lt;Parámetros!$B$5),0,IF(AND(AI72&lt;=Parámetros!$B$5,AJ72&gt;=Parámetros!$D$5),COUNTIFS('Selección días no hábiles'!$C:$C,"X",'Selección días no hábiles'!$A:$A,"&gt;="&amp;Parámetros!$B$5,'Selección días no hábiles'!$A:$A,"&lt;="&amp;Parámetros!$D$5),IF(AND(AI72&lt;=Parámetros!$B$5,AJ72&lt;=Parámetros!$D$5),COUNTIFS('Selección días no hábiles'!$C:$C,"X",'Selección días no hábiles'!$A:$A,"&gt;="&amp;Parámetros!$B$5,'Selección días no hábiles'!$A:$A,"&lt;="&amp;AJ72),IF(AND(AI72&gt;=Parámetros!$B$5,AJ72&gt;=Parámetros!$D$5),COUNTIFS('Selección días no hábiles'!$C:$C,"X",'Selección días no hábiles'!$A:$A,"&gt;="&amp;AI72,'Selección días no hábiles'!$A:$A,"&lt;="&amp;Parámetros!$D$5),IF(AND(AI72&gt;=Parámetros!$B$5,AJ72&lt;=Parámetros!$D$5),COUNTIFS('Selección días no hábiles'!$C:$C,"X",'Selección días no hábiles'!$A:$A,"&gt;="&amp;AI72,'Selección días no hábiles'!$A:$A,"&lt;="&amp;AJ72),0))))))</f>
        <v>15</v>
      </c>
      <c r="B72" s="8">
        <f>IF(OR(AI72&gt;Parámetros!$D$8,AJ72&lt;Parámetros!$B$8),0,(IF(Parámetros!$D$8&gt;AJ72,AJ72,Parámetros!$D$8)-IF(Parámetros!$B$8&gt;AI72,Parámetros!$B$8,AI72))+1)-(IF(OR(,AI72&gt;Parámetros!$D$8,AJ72&lt;Parámetros!$B$8),0,IF(AND(AI72&lt;=Parámetros!$B$8,AJ72&gt;=Parámetros!$D$8),COUNTIFS('Selección días no hábiles'!$C:$C,"X",'Selección días no hábiles'!$A:$A,"&gt;="&amp;Parámetros!$B$8,'Selección días no hábiles'!$A:$A,"&lt;="&amp;Parámetros!$D$8),IF(AND(AI72&lt;=Parámetros!$B$8,AJ72&lt;=Parámetros!$D$8),COUNTIFS('Selección días no hábiles'!$C:$C,"X",'Selección días no hábiles'!$A:$A,"&gt;="&amp;Parámetros!$B$8,'Selección días no hábiles'!$A:$A,"&lt;="&amp;AJ72),IF(AND(AI72&gt;=Parámetros!$B$8,AJ72&gt;=Parámetros!$D$8),COUNTIFS('Selección días no hábiles'!$C:$C,"X",'Selección días no hábiles'!$A:$A,"&gt;="&amp;AI72,'Selección días no hábiles'!$A:$A,"&lt;="&amp;Parámetros!$D$8),IF(AND(AI72&gt;=Parámetros!$B$8,AJ72&lt;=Parámetros!$D$8),COUNTIFS('Selección días no hábiles'!$C:$C,"X",'Selección días no hábiles'!$A:$A,"&gt;="&amp;AI72,'Selección días no hábiles'!$A:$A,"&lt;="&amp;AJ72),0))))))</f>
        <v>0</v>
      </c>
      <c r="C72" s="148">
        <v>17</v>
      </c>
      <c r="D72" s="149" t="s">
        <v>2387</v>
      </c>
      <c r="E72" s="149" t="s">
        <v>113</v>
      </c>
      <c r="F72" s="149" t="s">
        <v>1280</v>
      </c>
      <c r="G72" s="149" t="s">
        <v>2293</v>
      </c>
      <c r="H72" s="150" t="s">
        <v>113</v>
      </c>
      <c r="I72" s="149" t="str">
        <f t="shared" ca="1" si="3"/>
        <v/>
      </c>
      <c r="J72" s="143" t="s">
        <v>113</v>
      </c>
      <c r="K72" s="143" t="s">
        <v>113</v>
      </c>
      <c r="L72" s="143" t="s">
        <v>113</v>
      </c>
      <c r="M72" s="149" t="s">
        <v>2350</v>
      </c>
      <c r="N72" s="150">
        <v>43515</v>
      </c>
      <c r="O72" s="149" t="s">
        <v>183</v>
      </c>
      <c r="P72" s="150"/>
      <c r="Q72" s="149"/>
      <c r="R72" s="149" t="s">
        <v>223</v>
      </c>
      <c r="S72" s="150" t="s">
        <v>113</v>
      </c>
      <c r="T72" s="151" t="str">
        <f t="shared" ca="1" si="4"/>
        <v/>
      </c>
      <c r="U72" s="149" t="s">
        <v>113</v>
      </c>
      <c r="V72" s="150" t="s">
        <v>113</v>
      </c>
      <c r="W72" s="151" t="str">
        <f t="shared" ca="1" si="5"/>
        <v/>
      </c>
      <c r="X72" s="146" t="s">
        <v>113</v>
      </c>
      <c r="Y72" s="149" t="s">
        <v>113</v>
      </c>
      <c r="Z72" s="149" t="s">
        <v>113</v>
      </c>
      <c r="AA72" s="149" t="s">
        <v>113</v>
      </c>
      <c r="AB72" s="150" t="s">
        <v>113</v>
      </c>
      <c r="AC72" s="149" t="s">
        <v>114</v>
      </c>
      <c r="AD72" s="149" t="s">
        <v>186</v>
      </c>
      <c r="AE72" s="149" t="s">
        <v>113</v>
      </c>
      <c r="AF72" s="149" t="s">
        <v>184</v>
      </c>
      <c r="AG72" s="150">
        <v>43514</v>
      </c>
      <c r="AH72" s="150">
        <v>43515</v>
      </c>
      <c r="AI72" s="150">
        <v>43514</v>
      </c>
      <c r="AJ72" s="150">
        <v>43528</v>
      </c>
      <c r="AK72" s="149">
        <v>15</v>
      </c>
      <c r="AL72" s="149">
        <v>15</v>
      </c>
      <c r="AM72" s="150">
        <v>43529</v>
      </c>
      <c r="AN72" s="150">
        <v>43530</v>
      </c>
      <c r="AO72" s="150" t="s">
        <v>193</v>
      </c>
      <c r="AP72" s="150" t="s">
        <v>113</v>
      </c>
      <c r="AQ72" s="149" t="s">
        <v>2388</v>
      </c>
      <c r="AR72" s="149" t="s">
        <v>192</v>
      </c>
      <c r="AS72" s="149" t="s">
        <v>2389</v>
      </c>
      <c r="AT72" s="149" t="s">
        <v>113</v>
      </c>
      <c r="AU72" s="149" t="s">
        <v>113</v>
      </c>
      <c r="AV72" s="150" t="s">
        <v>113</v>
      </c>
      <c r="AW72" s="149" t="s">
        <v>113</v>
      </c>
      <c r="AX72" s="150" t="s">
        <v>113</v>
      </c>
      <c r="AY72" s="150" t="s">
        <v>113</v>
      </c>
      <c r="AZ72" s="150" t="s">
        <v>113</v>
      </c>
      <c r="BA72" s="150" t="s">
        <v>113</v>
      </c>
      <c r="BB72" s="149" t="s">
        <v>113</v>
      </c>
      <c r="BC72" s="150" t="s">
        <v>113</v>
      </c>
      <c r="BD72" s="150" t="s">
        <v>113</v>
      </c>
      <c r="BE72" s="150" t="s">
        <v>113</v>
      </c>
      <c r="BF72" s="149" t="s">
        <v>113</v>
      </c>
      <c r="BG72" s="150" t="s">
        <v>113</v>
      </c>
      <c r="BH72" s="149" t="s">
        <v>113</v>
      </c>
      <c r="BI72" s="149" t="s">
        <v>113</v>
      </c>
      <c r="BJ72" s="149" t="s">
        <v>113</v>
      </c>
      <c r="BK72" s="149" t="s">
        <v>113</v>
      </c>
      <c r="BL72" s="149" t="s">
        <v>113</v>
      </c>
      <c r="BM72" s="149" t="s">
        <v>113</v>
      </c>
      <c r="BN72" s="149" t="s">
        <v>113</v>
      </c>
    </row>
    <row r="73" spans="1:66">
      <c r="A73" s="8">
        <f>IF(OR(AI73&gt;Parámetros!$D$5,AJ73&lt;Parámetros!$B$5),0,(IF(Parámetros!$D$5&gt;AJ73,AJ73,Parámetros!$D$5)-IF(Parámetros!$B$5&gt;AI73,Parámetros!$B$5,AI73))+1)-(IF(OR(,AI73&gt;Parámetros!$D$5,AJ73&lt;Parámetros!$B$5),0,IF(AND(AI73&lt;=Parámetros!$B$5,AJ73&gt;=Parámetros!$D$5),COUNTIFS('Selección días no hábiles'!$C:$C,"X",'Selección días no hábiles'!$A:$A,"&gt;="&amp;Parámetros!$B$5,'Selección días no hábiles'!$A:$A,"&lt;="&amp;Parámetros!$D$5),IF(AND(AI73&lt;=Parámetros!$B$5,AJ73&lt;=Parámetros!$D$5),COUNTIFS('Selección días no hábiles'!$C:$C,"X",'Selección días no hábiles'!$A:$A,"&gt;="&amp;Parámetros!$B$5,'Selección días no hábiles'!$A:$A,"&lt;="&amp;AJ73),IF(AND(AI73&gt;=Parámetros!$B$5,AJ73&gt;=Parámetros!$D$5),COUNTIFS('Selección días no hábiles'!$C:$C,"X",'Selección días no hábiles'!$A:$A,"&gt;="&amp;AI73,'Selección días no hábiles'!$A:$A,"&lt;="&amp;Parámetros!$D$5),IF(AND(AI73&gt;=Parámetros!$B$5,AJ73&lt;=Parámetros!$D$5),COUNTIFS('Selección días no hábiles'!$C:$C,"X",'Selección días no hábiles'!$A:$A,"&gt;="&amp;AI73,'Selección días no hábiles'!$A:$A,"&lt;="&amp;AJ73),0))))))</f>
        <v>8</v>
      </c>
      <c r="B73" s="8">
        <f>IF(OR(AI73&gt;Parámetros!$D$8,AJ73&lt;Parámetros!$B$8),0,(IF(Parámetros!$D$8&gt;AJ73,AJ73,Parámetros!$D$8)-IF(Parámetros!$B$8&gt;AI73,Parámetros!$B$8,AI73))+1)-(IF(OR(,AI73&gt;Parámetros!$D$8,AJ73&lt;Parámetros!$B$8),0,IF(AND(AI73&lt;=Parámetros!$B$8,AJ73&gt;=Parámetros!$D$8),COUNTIFS('Selección días no hábiles'!$C:$C,"X",'Selección días no hábiles'!$A:$A,"&gt;="&amp;Parámetros!$B$8,'Selección días no hábiles'!$A:$A,"&lt;="&amp;Parámetros!$D$8),IF(AND(AI73&lt;=Parámetros!$B$8,AJ73&lt;=Parámetros!$D$8),COUNTIFS('Selección días no hábiles'!$C:$C,"X",'Selección días no hábiles'!$A:$A,"&gt;="&amp;Parámetros!$B$8,'Selección días no hábiles'!$A:$A,"&lt;="&amp;AJ73),IF(AND(AI73&gt;=Parámetros!$B$8,AJ73&gt;=Parámetros!$D$8),COUNTIFS('Selección días no hábiles'!$C:$C,"X",'Selección días no hábiles'!$A:$A,"&gt;="&amp;AI73,'Selección días no hábiles'!$A:$A,"&lt;="&amp;Parámetros!$D$8),IF(AND(AI73&gt;=Parámetros!$B$8,AJ73&lt;=Parámetros!$D$8),COUNTIFS('Selección días no hábiles'!$C:$C,"X",'Selección días no hábiles'!$A:$A,"&gt;="&amp;AI73,'Selección días no hábiles'!$A:$A,"&lt;="&amp;AJ73),0))))))</f>
        <v>0</v>
      </c>
      <c r="C73" s="148">
        <v>16</v>
      </c>
      <c r="D73" s="149" t="s">
        <v>2379</v>
      </c>
      <c r="E73" s="149" t="s">
        <v>113</v>
      </c>
      <c r="F73" s="149" t="s">
        <v>1275</v>
      </c>
      <c r="G73" s="149" t="s">
        <v>2289</v>
      </c>
      <c r="H73" s="150" t="s">
        <v>113</v>
      </c>
      <c r="I73" s="149" t="str">
        <f t="shared" ca="1" si="3"/>
        <v/>
      </c>
      <c r="J73" s="143" t="s">
        <v>113</v>
      </c>
      <c r="K73" s="143" t="s">
        <v>113</v>
      </c>
      <c r="L73" s="143" t="s">
        <v>113</v>
      </c>
      <c r="M73" s="149" t="s">
        <v>2350</v>
      </c>
      <c r="N73" s="150">
        <v>43514</v>
      </c>
      <c r="O73" s="149" t="s">
        <v>183</v>
      </c>
      <c r="P73" s="150"/>
      <c r="Q73" s="149"/>
      <c r="R73" s="149" t="s">
        <v>223</v>
      </c>
      <c r="S73" s="150" t="s">
        <v>113</v>
      </c>
      <c r="T73" s="151" t="str">
        <f t="shared" ca="1" si="4"/>
        <v/>
      </c>
      <c r="U73" s="149" t="s">
        <v>2380</v>
      </c>
      <c r="V73" s="150" t="s">
        <v>113</v>
      </c>
      <c r="W73" s="151" t="str">
        <f t="shared" ca="1" si="5"/>
        <v/>
      </c>
      <c r="X73" s="146" t="s">
        <v>113</v>
      </c>
      <c r="Y73" s="149" t="s">
        <v>113</v>
      </c>
      <c r="Z73" s="149" t="s">
        <v>113</v>
      </c>
      <c r="AA73" s="149" t="s">
        <v>113</v>
      </c>
      <c r="AB73" s="150" t="s">
        <v>113</v>
      </c>
      <c r="AC73" s="149" t="s">
        <v>114</v>
      </c>
      <c r="AD73" s="149" t="s">
        <v>186</v>
      </c>
      <c r="AE73" s="149" t="s">
        <v>113</v>
      </c>
      <c r="AF73" s="149" t="s">
        <v>184</v>
      </c>
      <c r="AG73" s="150">
        <v>43504</v>
      </c>
      <c r="AH73" s="150">
        <v>43509</v>
      </c>
      <c r="AI73" s="150">
        <v>43504</v>
      </c>
      <c r="AJ73" s="150">
        <v>43511</v>
      </c>
      <c r="AK73" s="149">
        <v>8</v>
      </c>
      <c r="AL73" s="149">
        <v>8</v>
      </c>
      <c r="AM73" s="150">
        <v>43514</v>
      </c>
      <c r="AN73" s="150">
        <v>43514</v>
      </c>
      <c r="AO73" s="150" t="s">
        <v>193</v>
      </c>
      <c r="AP73" s="150" t="s">
        <v>113</v>
      </c>
      <c r="AQ73" s="149" t="s">
        <v>2381</v>
      </c>
      <c r="AR73" s="149" t="s">
        <v>2382</v>
      </c>
      <c r="AS73" s="149" t="s">
        <v>2390</v>
      </c>
      <c r="AT73" s="149" t="s">
        <v>113</v>
      </c>
      <c r="AU73" s="149" t="s">
        <v>113</v>
      </c>
      <c r="AV73" s="150" t="s">
        <v>113</v>
      </c>
      <c r="AW73" s="149" t="s">
        <v>113</v>
      </c>
      <c r="AX73" s="150" t="s">
        <v>113</v>
      </c>
      <c r="AY73" s="150" t="s">
        <v>113</v>
      </c>
      <c r="AZ73" s="150" t="s">
        <v>113</v>
      </c>
      <c r="BA73" s="150" t="s">
        <v>113</v>
      </c>
      <c r="BB73" s="149" t="s">
        <v>113</v>
      </c>
      <c r="BC73" s="150" t="s">
        <v>113</v>
      </c>
      <c r="BD73" s="150" t="s">
        <v>113</v>
      </c>
      <c r="BE73" s="150" t="s">
        <v>113</v>
      </c>
      <c r="BF73" s="149" t="s">
        <v>113</v>
      </c>
      <c r="BG73" s="150" t="s">
        <v>113</v>
      </c>
      <c r="BH73" s="149" t="s">
        <v>113</v>
      </c>
      <c r="BI73" s="149" t="s">
        <v>2391</v>
      </c>
      <c r="BJ73" s="149" t="s">
        <v>113</v>
      </c>
      <c r="BK73" s="149" t="s">
        <v>113</v>
      </c>
      <c r="BL73" s="149" t="s">
        <v>113</v>
      </c>
      <c r="BM73" s="149" t="s">
        <v>113</v>
      </c>
      <c r="BN73" s="149" t="s">
        <v>113</v>
      </c>
    </row>
    <row r="74" spans="1:66">
      <c r="A74" s="8">
        <f>IF(OR(AI74&gt;Parámetros!$D$5,AJ74&lt;Parámetros!$B$5),0,(IF(Parámetros!$D$5&gt;AJ74,AJ74,Parámetros!$D$5)-IF(Parámetros!$B$5&gt;AI74,Parámetros!$B$5,AI74))+1)-(IF(OR(,AI74&gt;Parámetros!$D$5,AJ74&lt;Parámetros!$B$5),0,IF(AND(AI74&lt;=Parámetros!$B$5,AJ74&gt;=Parámetros!$D$5),COUNTIFS('Selección días no hábiles'!$C:$C,"X",'Selección días no hábiles'!$A:$A,"&gt;="&amp;Parámetros!$B$5,'Selección días no hábiles'!$A:$A,"&lt;="&amp;Parámetros!$D$5),IF(AND(AI74&lt;=Parámetros!$B$5,AJ74&lt;=Parámetros!$D$5),COUNTIFS('Selección días no hábiles'!$C:$C,"X",'Selección días no hábiles'!$A:$A,"&gt;="&amp;Parámetros!$B$5,'Selección días no hábiles'!$A:$A,"&lt;="&amp;AJ74),IF(AND(AI74&gt;=Parámetros!$B$5,AJ74&gt;=Parámetros!$D$5),COUNTIFS('Selección días no hábiles'!$C:$C,"X",'Selección días no hábiles'!$A:$A,"&gt;="&amp;AI74,'Selección días no hábiles'!$A:$A,"&lt;="&amp;Parámetros!$D$5),IF(AND(AI74&gt;=Parámetros!$B$5,AJ74&lt;=Parámetros!$D$5),COUNTIFS('Selección días no hábiles'!$C:$C,"X",'Selección días no hábiles'!$A:$A,"&gt;="&amp;AI74,'Selección días no hábiles'!$A:$A,"&lt;="&amp;AJ74),0))))))</f>
        <v>2</v>
      </c>
      <c r="B74" s="8">
        <f>IF(OR(AI74&gt;Parámetros!$D$8,AJ74&lt;Parámetros!$B$8),0,(IF(Parámetros!$D$8&gt;AJ74,AJ74,Parámetros!$D$8)-IF(Parámetros!$B$8&gt;AI74,Parámetros!$B$8,AI74))+1)-(IF(OR(,AI74&gt;Parámetros!$D$8,AJ74&lt;Parámetros!$B$8),0,IF(AND(AI74&lt;=Parámetros!$B$8,AJ74&gt;=Parámetros!$D$8),COUNTIFS('Selección días no hábiles'!$C:$C,"X",'Selección días no hábiles'!$A:$A,"&gt;="&amp;Parámetros!$B$8,'Selección días no hábiles'!$A:$A,"&lt;="&amp;Parámetros!$D$8),IF(AND(AI74&lt;=Parámetros!$B$8,AJ74&lt;=Parámetros!$D$8),COUNTIFS('Selección días no hábiles'!$C:$C,"X",'Selección días no hábiles'!$A:$A,"&gt;="&amp;Parámetros!$B$8,'Selección días no hábiles'!$A:$A,"&lt;="&amp;AJ74),IF(AND(AI74&gt;=Parámetros!$B$8,AJ74&gt;=Parámetros!$D$8),COUNTIFS('Selección días no hábiles'!$C:$C,"X",'Selección días no hábiles'!$A:$A,"&gt;="&amp;AI74,'Selección días no hábiles'!$A:$A,"&lt;="&amp;Parámetros!$D$8),IF(AND(AI74&gt;=Parámetros!$B$8,AJ74&lt;=Parámetros!$D$8),COUNTIFS('Selección días no hábiles'!$C:$C,"X",'Selección días no hábiles'!$A:$A,"&gt;="&amp;AI74,'Selección días no hábiles'!$A:$A,"&lt;="&amp;AJ74),0))))))</f>
        <v>0</v>
      </c>
      <c r="C74" s="148">
        <v>15</v>
      </c>
      <c r="D74" s="149" t="s">
        <v>2372</v>
      </c>
      <c r="E74" s="149" t="s">
        <v>113</v>
      </c>
      <c r="F74" s="149" t="s">
        <v>44</v>
      </c>
      <c r="G74" s="149" t="s">
        <v>2345</v>
      </c>
      <c r="H74" s="150" t="s">
        <v>113</v>
      </c>
      <c r="I74" s="149" t="str">
        <f t="shared" ca="1" si="3"/>
        <v/>
      </c>
      <c r="J74" s="143" t="s">
        <v>113</v>
      </c>
      <c r="K74" s="143" t="s">
        <v>113</v>
      </c>
      <c r="L74" s="143" t="s">
        <v>113</v>
      </c>
      <c r="M74" s="149" t="s">
        <v>2350</v>
      </c>
      <c r="N74" s="150">
        <v>43514</v>
      </c>
      <c r="O74" s="149" t="s">
        <v>183</v>
      </c>
      <c r="P74" s="150"/>
      <c r="Q74" s="149"/>
      <c r="R74" s="149" t="s">
        <v>223</v>
      </c>
      <c r="S74" s="150" t="s">
        <v>113</v>
      </c>
      <c r="T74" s="151" t="str">
        <f t="shared" ca="1" si="4"/>
        <v/>
      </c>
      <c r="U74" s="149" t="s">
        <v>113</v>
      </c>
      <c r="V74" s="150" t="s">
        <v>113</v>
      </c>
      <c r="W74" s="151" t="str">
        <f t="shared" ca="1" si="5"/>
        <v/>
      </c>
      <c r="X74" s="146" t="s">
        <v>113</v>
      </c>
      <c r="Y74" s="149" t="s">
        <v>113</v>
      </c>
      <c r="Z74" s="149" t="s">
        <v>113</v>
      </c>
      <c r="AA74" s="149" t="s">
        <v>113</v>
      </c>
      <c r="AB74" s="150" t="s">
        <v>113</v>
      </c>
      <c r="AC74" s="149" t="s">
        <v>114</v>
      </c>
      <c r="AD74" s="149" t="s">
        <v>186</v>
      </c>
      <c r="AE74" s="149" t="s">
        <v>113</v>
      </c>
      <c r="AF74" s="149" t="s">
        <v>184</v>
      </c>
      <c r="AG74" s="150">
        <v>43507</v>
      </c>
      <c r="AH74" s="150">
        <v>43507</v>
      </c>
      <c r="AI74" s="150">
        <v>43507</v>
      </c>
      <c r="AJ74" s="150">
        <v>43508</v>
      </c>
      <c r="AK74" s="149">
        <v>2</v>
      </c>
      <c r="AL74" s="149">
        <v>2</v>
      </c>
      <c r="AM74" s="150">
        <v>43509</v>
      </c>
      <c r="AN74" s="150">
        <v>43509</v>
      </c>
      <c r="AO74" s="150" t="s">
        <v>193</v>
      </c>
      <c r="AP74" s="150" t="s">
        <v>113</v>
      </c>
      <c r="AQ74" s="149" t="s">
        <v>2392</v>
      </c>
      <c r="AR74" s="149" t="s">
        <v>219</v>
      </c>
      <c r="AS74" s="149" t="s">
        <v>2393</v>
      </c>
      <c r="AT74" s="149" t="s">
        <v>113</v>
      </c>
      <c r="AU74" s="149" t="s">
        <v>113</v>
      </c>
      <c r="AV74" s="150" t="s">
        <v>113</v>
      </c>
      <c r="AW74" s="149" t="s">
        <v>113</v>
      </c>
      <c r="AX74" s="150" t="s">
        <v>113</v>
      </c>
      <c r="AY74" s="150" t="s">
        <v>113</v>
      </c>
      <c r="AZ74" s="150" t="s">
        <v>113</v>
      </c>
      <c r="BA74" s="150" t="s">
        <v>113</v>
      </c>
      <c r="BB74" s="149" t="s">
        <v>113</v>
      </c>
      <c r="BC74" s="150" t="s">
        <v>113</v>
      </c>
      <c r="BD74" s="150" t="s">
        <v>113</v>
      </c>
      <c r="BE74" s="150" t="s">
        <v>113</v>
      </c>
      <c r="BF74" s="149" t="s">
        <v>113</v>
      </c>
      <c r="BG74" s="150" t="s">
        <v>113</v>
      </c>
      <c r="BH74" s="149" t="s">
        <v>113</v>
      </c>
      <c r="BI74" s="149" t="s">
        <v>2394</v>
      </c>
      <c r="BJ74" s="149" t="s">
        <v>113</v>
      </c>
      <c r="BK74" s="149" t="s">
        <v>113</v>
      </c>
      <c r="BL74" s="149" t="s">
        <v>113</v>
      </c>
      <c r="BM74" s="149" t="s">
        <v>113</v>
      </c>
      <c r="BN74" s="149" t="s">
        <v>113</v>
      </c>
    </row>
    <row r="75" spans="1:66">
      <c r="A75" s="8">
        <f>IF(OR(AI75&gt;Parámetros!$D$5,AJ75&lt;Parámetros!$B$5),0,(IF(Parámetros!$D$5&gt;AJ75,AJ75,Parámetros!$D$5)-IF(Parámetros!$B$5&gt;AI75,Parámetros!$B$5,AI75))+1)-(IF(OR(,AI75&gt;Parámetros!$D$5,AJ75&lt;Parámetros!$B$5),0,IF(AND(AI75&lt;=Parámetros!$B$5,AJ75&gt;=Parámetros!$D$5),COUNTIFS('Selección días no hábiles'!$C:$C,"X",'Selección días no hábiles'!$A:$A,"&gt;="&amp;Parámetros!$B$5,'Selección días no hábiles'!$A:$A,"&lt;="&amp;Parámetros!$D$5),IF(AND(AI75&lt;=Parámetros!$B$5,AJ75&lt;=Parámetros!$D$5),COUNTIFS('Selección días no hábiles'!$C:$C,"X",'Selección días no hábiles'!$A:$A,"&gt;="&amp;Parámetros!$B$5,'Selección días no hábiles'!$A:$A,"&lt;="&amp;AJ75),IF(AND(AI75&gt;=Parámetros!$B$5,AJ75&gt;=Parámetros!$D$5),COUNTIFS('Selección días no hábiles'!$C:$C,"X",'Selección días no hábiles'!$A:$A,"&gt;="&amp;AI75,'Selección días no hábiles'!$A:$A,"&lt;="&amp;Parámetros!$D$5),IF(AND(AI75&gt;=Parámetros!$B$5,AJ75&lt;=Parámetros!$D$5),COUNTIFS('Selección días no hábiles'!$C:$C,"X",'Selección días no hábiles'!$A:$A,"&gt;="&amp;AI75,'Selección días no hábiles'!$A:$A,"&lt;="&amp;AJ75),0))))))</f>
        <v>2</v>
      </c>
      <c r="B75" s="8">
        <f>IF(OR(AI75&gt;Parámetros!$D$8,AJ75&lt;Parámetros!$B$8),0,(IF(Parámetros!$D$8&gt;AJ75,AJ75,Parámetros!$D$8)-IF(Parámetros!$B$8&gt;AI75,Parámetros!$B$8,AI75))+1)-(IF(OR(,AI75&gt;Parámetros!$D$8,AJ75&lt;Parámetros!$B$8),0,IF(AND(AI75&lt;=Parámetros!$B$8,AJ75&gt;=Parámetros!$D$8),COUNTIFS('Selección días no hábiles'!$C:$C,"X",'Selección días no hábiles'!$A:$A,"&gt;="&amp;Parámetros!$B$8,'Selección días no hábiles'!$A:$A,"&lt;="&amp;Parámetros!$D$8),IF(AND(AI75&lt;=Parámetros!$B$8,AJ75&lt;=Parámetros!$D$8),COUNTIFS('Selección días no hábiles'!$C:$C,"X",'Selección días no hábiles'!$A:$A,"&gt;="&amp;Parámetros!$B$8,'Selección días no hábiles'!$A:$A,"&lt;="&amp;AJ75),IF(AND(AI75&gt;=Parámetros!$B$8,AJ75&gt;=Parámetros!$D$8),COUNTIFS('Selección días no hábiles'!$C:$C,"X",'Selección días no hábiles'!$A:$A,"&gt;="&amp;AI75,'Selección días no hábiles'!$A:$A,"&lt;="&amp;Parámetros!$D$8),IF(AND(AI75&gt;=Parámetros!$B$8,AJ75&lt;=Parámetros!$D$8),COUNTIFS('Selección días no hábiles'!$C:$C,"X",'Selección días no hábiles'!$A:$A,"&gt;="&amp;AI75,'Selección días no hábiles'!$A:$A,"&lt;="&amp;AJ75),0))))))</f>
        <v>0</v>
      </c>
      <c r="C75" s="148">
        <v>14</v>
      </c>
      <c r="D75" s="149" t="s">
        <v>2395</v>
      </c>
      <c r="E75" s="149" t="s">
        <v>113</v>
      </c>
      <c r="F75" s="149" t="s">
        <v>871</v>
      </c>
      <c r="G75" s="149" t="s">
        <v>2303</v>
      </c>
      <c r="H75" s="150" t="s">
        <v>113</v>
      </c>
      <c r="I75" s="149" t="str">
        <f t="shared" ca="1" si="3"/>
        <v/>
      </c>
      <c r="J75" s="143" t="s">
        <v>113</v>
      </c>
      <c r="K75" s="143" t="s">
        <v>113</v>
      </c>
      <c r="L75" s="143" t="s">
        <v>113</v>
      </c>
      <c r="M75" s="149" t="s">
        <v>2350</v>
      </c>
      <c r="N75" s="150">
        <v>43514</v>
      </c>
      <c r="O75" s="149" t="s">
        <v>183</v>
      </c>
      <c r="P75" s="150"/>
      <c r="Q75" s="149"/>
      <c r="R75" s="149" t="s">
        <v>223</v>
      </c>
      <c r="S75" s="150" t="s">
        <v>113</v>
      </c>
      <c r="T75" s="151" t="str">
        <f t="shared" ca="1" si="4"/>
        <v/>
      </c>
      <c r="U75" s="149" t="s">
        <v>113</v>
      </c>
      <c r="V75" s="150" t="s">
        <v>113</v>
      </c>
      <c r="W75" s="151" t="str">
        <f t="shared" ca="1" si="5"/>
        <v/>
      </c>
      <c r="X75" s="146" t="s">
        <v>113</v>
      </c>
      <c r="Y75" s="149" t="s">
        <v>113</v>
      </c>
      <c r="Z75" s="149" t="s">
        <v>113</v>
      </c>
      <c r="AA75" s="149" t="s">
        <v>113</v>
      </c>
      <c r="AB75" s="150" t="s">
        <v>113</v>
      </c>
      <c r="AC75" s="149" t="s">
        <v>114</v>
      </c>
      <c r="AD75" s="149" t="s">
        <v>186</v>
      </c>
      <c r="AE75" s="149" t="s">
        <v>113</v>
      </c>
      <c r="AF75" s="149" t="s">
        <v>184</v>
      </c>
      <c r="AG75" s="150">
        <v>43507</v>
      </c>
      <c r="AH75" s="150">
        <v>43509</v>
      </c>
      <c r="AI75" s="150">
        <v>43507</v>
      </c>
      <c r="AJ75" s="150">
        <v>43508</v>
      </c>
      <c r="AK75" s="149">
        <v>2</v>
      </c>
      <c r="AL75" s="149">
        <v>2</v>
      </c>
      <c r="AM75" s="150">
        <v>43509</v>
      </c>
      <c r="AN75" s="150">
        <v>43509</v>
      </c>
      <c r="AO75" s="150" t="s">
        <v>193</v>
      </c>
      <c r="AP75" s="150" t="s">
        <v>113</v>
      </c>
      <c r="AQ75" s="149" t="s">
        <v>2396</v>
      </c>
      <c r="AR75" s="149" t="s">
        <v>190</v>
      </c>
      <c r="AS75" s="149" t="s">
        <v>2397</v>
      </c>
      <c r="AT75" s="149" t="s">
        <v>113</v>
      </c>
      <c r="AU75" s="149" t="s">
        <v>113</v>
      </c>
      <c r="AV75" s="150" t="s">
        <v>113</v>
      </c>
      <c r="AW75" s="149" t="s">
        <v>113</v>
      </c>
      <c r="AX75" s="150" t="s">
        <v>113</v>
      </c>
      <c r="AY75" s="150" t="s">
        <v>113</v>
      </c>
      <c r="AZ75" s="150" t="s">
        <v>113</v>
      </c>
      <c r="BA75" s="150" t="s">
        <v>113</v>
      </c>
      <c r="BB75" s="149" t="s">
        <v>113</v>
      </c>
      <c r="BC75" s="150" t="s">
        <v>113</v>
      </c>
      <c r="BD75" s="150" t="s">
        <v>113</v>
      </c>
      <c r="BE75" s="150" t="s">
        <v>113</v>
      </c>
      <c r="BF75" s="149" t="s">
        <v>113</v>
      </c>
      <c r="BG75" s="150" t="s">
        <v>113</v>
      </c>
      <c r="BH75" s="149" t="s">
        <v>113</v>
      </c>
      <c r="BI75" s="149" t="s">
        <v>113</v>
      </c>
      <c r="BJ75" s="149" t="s">
        <v>113</v>
      </c>
      <c r="BK75" s="149" t="s">
        <v>113</v>
      </c>
      <c r="BL75" s="149" t="s">
        <v>113</v>
      </c>
      <c r="BM75" s="149" t="s">
        <v>113</v>
      </c>
      <c r="BN75" s="149" t="s">
        <v>113</v>
      </c>
    </row>
    <row r="76" spans="1:66">
      <c r="A76" s="8">
        <f>IF(OR(AI76&gt;Parámetros!$D$5,AJ76&lt;Parámetros!$B$5),0,(IF(Parámetros!$D$5&gt;AJ76,AJ76,Parámetros!$D$5)-IF(Parámetros!$B$5&gt;AI76,Parámetros!$B$5,AI76))+1)-(IF(OR(,AI76&gt;Parámetros!$D$5,AJ76&lt;Parámetros!$B$5),0,IF(AND(AI76&lt;=Parámetros!$B$5,AJ76&gt;=Parámetros!$D$5),COUNTIFS('Selección días no hábiles'!$C:$C,"X",'Selección días no hábiles'!$A:$A,"&gt;="&amp;Parámetros!$B$5,'Selección días no hábiles'!$A:$A,"&lt;="&amp;Parámetros!$D$5),IF(AND(AI76&lt;=Parámetros!$B$5,AJ76&lt;=Parámetros!$D$5),COUNTIFS('Selección días no hábiles'!$C:$C,"X",'Selección días no hábiles'!$A:$A,"&gt;="&amp;Parámetros!$B$5,'Selección días no hábiles'!$A:$A,"&lt;="&amp;AJ76),IF(AND(AI76&gt;=Parámetros!$B$5,AJ76&gt;=Parámetros!$D$5),COUNTIFS('Selección días no hábiles'!$C:$C,"X",'Selección días no hábiles'!$A:$A,"&gt;="&amp;AI76,'Selección días no hábiles'!$A:$A,"&lt;="&amp;Parámetros!$D$5),IF(AND(AI76&gt;=Parámetros!$B$5,AJ76&lt;=Parámetros!$D$5),COUNTIFS('Selección días no hábiles'!$C:$C,"X",'Selección días no hábiles'!$A:$A,"&gt;="&amp;AI76,'Selección días no hábiles'!$A:$A,"&lt;="&amp;AJ76),0))))))</f>
        <v>5</v>
      </c>
      <c r="B76" s="8">
        <f>IF(OR(AI76&gt;Parámetros!$D$8,AJ76&lt;Parámetros!$B$8),0,(IF(Parámetros!$D$8&gt;AJ76,AJ76,Parámetros!$D$8)-IF(Parámetros!$B$8&gt;AI76,Parámetros!$B$8,AI76))+1)-(IF(OR(,AI76&gt;Parámetros!$D$8,AJ76&lt;Parámetros!$B$8),0,IF(AND(AI76&lt;=Parámetros!$B$8,AJ76&gt;=Parámetros!$D$8),COUNTIFS('Selección días no hábiles'!$C:$C,"X",'Selección días no hábiles'!$A:$A,"&gt;="&amp;Parámetros!$B$8,'Selección días no hábiles'!$A:$A,"&lt;="&amp;Parámetros!$D$8),IF(AND(AI76&lt;=Parámetros!$B$8,AJ76&lt;=Parámetros!$D$8),COUNTIFS('Selección días no hábiles'!$C:$C,"X",'Selección días no hábiles'!$A:$A,"&gt;="&amp;Parámetros!$B$8,'Selección días no hábiles'!$A:$A,"&lt;="&amp;AJ76),IF(AND(AI76&gt;=Parámetros!$B$8,AJ76&gt;=Parámetros!$D$8),COUNTIFS('Selección días no hábiles'!$C:$C,"X",'Selección días no hábiles'!$A:$A,"&gt;="&amp;AI76,'Selección días no hábiles'!$A:$A,"&lt;="&amp;Parámetros!$D$8),IF(AND(AI76&gt;=Parámetros!$B$8,AJ76&lt;=Parámetros!$D$8),COUNTIFS('Selección días no hábiles'!$C:$C,"X",'Selección días no hábiles'!$A:$A,"&gt;="&amp;AI76,'Selección días no hábiles'!$A:$A,"&lt;="&amp;AJ76),0))))))</f>
        <v>0</v>
      </c>
      <c r="C76" s="148">
        <v>13</v>
      </c>
      <c r="D76" s="149" t="s">
        <v>2398</v>
      </c>
      <c r="E76" s="149" t="s">
        <v>113</v>
      </c>
      <c r="F76" s="149" t="s">
        <v>1322</v>
      </c>
      <c r="G76" s="149" t="s">
        <v>69</v>
      </c>
      <c r="H76" s="150" t="s">
        <v>113</v>
      </c>
      <c r="I76" s="149" t="str">
        <f t="shared" ca="1" si="3"/>
        <v/>
      </c>
      <c r="J76" s="143" t="s">
        <v>113</v>
      </c>
      <c r="K76" s="143" t="s">
        <v>113</v>
      </c>
      <c r="L76" s="143" t="s">
        <v>113</v>
      </c>
      <c r="M76" s="149" t="s">
        <v>2350</v>
      </c>
      <c r="N76" s="150">
        <v>43514</v>
      </c>
      <c r="O76" s="149" t="s">
        <v>183</v>
      </c>
      <c r="P76" s="150"/>
      <c r="Q76" s="149"/>
      <c r="R76" s="149" t="s">
        <v>223</v>
      </c>
      <c r="S76" s="150" t="s">
        <v>113</v>
      </c>
      <c r="T76" s="151" t="str">
        <f t="shared" ca="1" si="4"/>
        <v/>
      </c>
      <c r="U76" s="149" t="s">
        <v>113</v>
      </c>
      <c r="V76" s="150" t="s">
        <v>113</v>
      </c>
      <c r="W76" s="151" t="str">
        <f t="shared" ca="1" si="5"/>
        <v/>
      </c>
      <c r="X76" s="146" t="s">
        <v>113</v>
      </c>
      <c r="Y76" s="149" t="s">
        <v>113</v>
      </c>
      <c r="Z76" s="149" t="s">
        <v>113</v>
      </c>
      <c r="AA76" s="149" t="s">
        <v>113</v>
      </c>
      <c r="AB76" s="150" t="s">
        <v>113</v>
      </c>
      <c r="AC76" s="149" t="s">
        <v>114</v>
      </c>
      <c r="AD76" s="149" t="s">
        <v>186</v>
      </c>
      <c r="AE76" s="149" t="s">
        <v>113</v>
      </c>
      <c r="AF76" s="149" t="s">
        <v>184</v>
      </c>
      <c r="AG76" s="150">
        <v>43507</v>
      </c>
      <c r="AH76" s="150">
        <v>43509</v>
      </c>
      <c r="AI76" s="150">
        <v>43507</v>
      </c>
      <c r="AJ76" s="150">
        <v>43511</v>
      </c>
      <c r="AK76" s="149">
        <v>5</v>
      </c>
      <c r="AL76" s="149">
        <v>5</v>
      </c>
      <c r="AM76" s="150">
        <v>43512</v>
      </c>
      <c r="AN76" s="150">
        <v>43512</v>
      </c>
      <c r="AO76" s="150" t="s">
        <v>193</v>
      </c>
      <c r="AP76" s="150" t="s">
        <v>113</v>
      </c>
      <c r="AQ76" s="149" t="s">
        <v>2399</v>
      </c>
      <c r="AR76" s="149" t="s">
        <v>219</v>
      </c>
      <c r="AS76" s="149" t="s">
        <v>2400</v>
      </c>
      <c r="AT76" s="149" t="s">
        <v>113</v>
      </c>
      <c r="AU76" s="149" t="s">
        <v>113</v>
      </c>
      <c r="AV76" s="150" t="s">
        <v>113</v>
      </c>
      <c r="AW76" s="149" t="s">
        <v>113</v>
      </c>
      <c r="AX76" s="150" t="s">
        <v>113</v>
      </c>
      <c r="AY76" s="150" t="s">
        <v>113</v>
      </c>
      <c r="AZ76" s="150" t="s">
        <v>113</v>
      </c>
      <c r="BA76" s="150" t="s">
        <v>113</v>
      </c>
      <c r="BB76" s="149" t="s">
        <v>113</v>
      </c>
      <c r="BC76" s="150" t="s">
        <v>113</v>
      </c>
      <c r="BD76" s="150" t="s">
        <v>113</v>
      </c>
      <c r="BE76" s="150" t="s">
        <v>113</v>
      </c>
      <c r="BF76" s="149" t="s">
        <v>113</v>
      </c>
      <c r="BG76" s="150" t="s">
        <v>113</v>
      </c>
      <c r="BH76" s="149" t="s">
        <v>113</v>
      </c>
      <c r="BI76" s="149" t="s">
        <v>113</v>
      </c>
      <c r="BJ76" s="149" t="s">
        <v>113</v>
      </c>
      <c r="BK76" s="149" t="s">
        <v>113</v>
      </c>
      <c r="BL76" s="149" t="s">
        <v>113</v>
      </c>
      <c r="BM76" s="149" t="s">
        <v>113</v>
      </c>
      <c r="BN76" s="149" t="s">
        <v>113</v>
      </c>
    </row>
    <row r="77" spans="1:66">
      <c r="A77" s="8">
        <f>IF(OR(AI77&gt;Parámetros!$D$5,AJ77&lt;Parámetros!$B$5),0,(IF(Parámetros!$D$5&gt;AJ77,AJ77,Parámetros!$D$5)-IF(Parámetros!$B$5&gt;AI77,Parámetros!$B$5,AI77))+1)-(IF(OR(,AI77&gt;Parámetros!$D$5,AJ77&lt;Parámetros!$B$5),0,IF(AND(AI77&lt;=Parámetros!$B$5,AJ77&gt;=Parámetros!$D$5),COUNTIFS('Selección días no hábiles'!$C:$C,"X",'Selección días no hábiles'!$A:$A,"&gt;="&amp;Parámetros!$B$5,'Selección días no hábiles'!$A:$A,"&lt;="&amp;Parámetros!$D$5),IF(AND(AI77&lt;=Parámetros!$B$5,AJ77&lt;=Parámetros!$D$5),COUNTIFS('Selección días no hábiles'!$C:$C,"X",'Selección días no hábiles'!$A:$A,"&gt;="&amp;Parámetros!$B$5,'Selección días no hábiles'!$A:$A,"&lt;="&amp;AJ77),IF(AND(AI77&gt;=Parámetros!$B$5,AJ77&gt;=Parámetros!$D$5),COUNTIFS('Selección días no hábiles'!$C:$C,"X",'Selección días no hábiles'!$A:$A,"&gt;="&amp;AI77,'Selección días no hábiles'!$A:$A,"&lt;="&amp;Parámetros!$D$5),IF(AND(AI77&gt;=Parámetros!$B$5,AJ77&lt;=Parámetros!$D$5),COUNTIFS('Selección días no hábiles'!$C:$C,"X",'Selección días no hábiles'!$A:$A,"&gt;="&amp;AI77,'Selección días no hábiles'!$A:$A,"&lt;="&amp;AJ77),0))))))</f>
        <v>2</v>
      </c>
      <c r="B77" s="8">
        <f>IF(OR(AI77&gt;Parámetros!$D$8,AJ77&lt;Parámetros!$B$8),0,(IF(Parámetros!$D$8&gt;AJ77,AJ77,Parámetros!$D$8)-IF(Parámetros!$B$8&gt;AI77,Parámetros!$B$8,AI77))+1)-(IF(OR(,AI77&gt;Parámetros!$D$8,AJ77&lt;Parámetros!$B$8),0,IF(AND(AI77&lt;=Parámetros!$B$8,AJ77&gt;=Parámetros!$D$8),COUNTIFS('Selección días no hábiles'!$C:$C,"X",'Selección días no hábiles'!$A:$A,"&gt;="&amp;Parámetros!$B$8,'Selección días no hábiles'!$A:$A,"&lt;="&amp;Parámetros!$D$8),IF(AND(AI77&lt;=Parámetros!$B$8,AJ77&lt;=Parámetros!$D$8),COUNTIFS('Selección días no hábiles'!$C:$C,"X",'Selección días no hábiles'!$A:$A,"&gt;="&amp;Parámetros!$B$8,'Selección días no hábiles'!$A:$A,"&lt;="&amp;AJ77),IF(AND(AI77&gt;=Parámetros!$B$8,AJ77&gt;=Parámetros!$D$8),COUNTIFS('Selección días no hábiles'!$C:$C,"X",'Selección días no hábiles'!$A:$A,"&gt;="&amp;AI77,'Selección días no hábiles'!$A:$A,"&lt;="&amp;Parámetros!$D$8),IF(AND(AI77&gt;=Parámetros!$B$8,AJ77&lt;=Parámetros!$D$8),COUNTIFS('Selección días no hábiles'!$C:$C,"X",'Selección días no hábiles'!$A:$A,"&gt;="&amp;AI77,'Selección días no hábiles'!$A:$A,"&lt;="&amp;AJ77),0))))))</f>
        <v>0</v>
      </c>
      <c r="C77" s="148">
        <v>12</v>
      </c>
      <c r="D77" s="149" t="s">
        <v>2401</v>
      </c>
      <c r="E77" s="149" t="s">
        <v>113</v>
      </c>
      <c r="F77" s="149" t="s">
        <v>1285</v>
      </c>
      <c r="G77" s="149" t="s">
        <v>2300</v>
      </c>
      <c r="H77" s="150" t="s">
        <v>113</v>
      </c>
      <c r="I77" s="149" t="str">
        <f t="shared" ca="1" si="3"/>
        <v/>
      </c>
      <c r="J77" s="143" t="s">
        <v>113</v>
      </c>
      <c r="K77" s="143" t="s">
        <v>113</v>
      </c>
      <c r="L77" s="143" t="s">
        <v>113</v>
      </c>
      <c r="M77" s="149" t="s">
        <v>2350</v>
      </c>
      <c r="N77" s="150">
        <v>43514</v>
      </c>
      <c r="O77" s="149" t="s">
        <v>183</v>
      </c>
      <c r="P77" s="150"/>
      <c r="Q77" s="149"/>
      <c r="R77" s="149" t="s">
        <v>223</v>
      </c>
      <c r="S77" s="150" t="s">
        <v>113</v>
      </c>
      <c r="T77" s="151" t="str">
        <f t="shared" ca="1" si="4"/>
        <v/>
      </c>
      <c r="U77" s="149" t="s">
        <v>113</v>
      </c>
      <c r="V77" s="150" t="s">
        <v>113</v>
      </c>
      <c r="W77" s="151" t="str">
        <f t="shared" ca="1" si="5"/>
        <v/>
      </c>
      <c r="X77" s="146" t="s">
        <v>113</v>
      </c>
      <c r="Y77" s="149" t="s">
        <v>113</v>
      </c>
      <c r="Z77" s="149" t="s">
        <v>113</v>
      </c>
      <c r="AA77" s="149" t="s">
        <v>113</v>
      </c>
      <c r="AB77" s="150" t="s">
        <v>113</v>
      </c>
      <c r="AC77" s="149" t="s">
        <v>114</v>
      </c>
      <c r="AD77" s="149" t="s">
        <v>186</v>
      </c>
      <c r="AE77" s="149" t="s">
        <v>113</v>
      </c>
      <c r="AF77" s="149" t="s">
        <v>184</v>
      </c>
      <c r="AG77" s="150">
        <v>43507</v>
      </c>
      <c r="AH77" s="150">
        <v>43509</v>
      </c>
      <c r="AI77" s="150">
        <v>43507</v>
      </c>
      <c r="AJ77" s="150">
        <v>43508</v>
      </c>
      <c r="AK77" s="149">
        <v>2</v>
      </c>
      <c r="AL77" s="149">
        <v>2</v>
      </c>
      <c r="AM77" s="150">
        <v>43509</v>
      </c>
      <c r="AN77" s="150">
        <v>43509</v>
      </c>
      <c r="AO77" s="150" t="s">
        <v>193</v>
      </c>
      <c r="AP77" s="150" t="s">
        <v>113</v>
      </c>
      <c r="AQ77" s="149" t="s">
        <v>2402</v>
      </c>
      <c r="AR77" s="149" t="s">
        <v>140</v>
      </c>
      <c r="AS77" s="149" t="s">
        <v>141</v>
      </c>
      <c r="AT77" s="149" t="s">
        <v>113</v>
      </c>
      <c r="AU77" s="149" t="s">
        <v>113</v>
      </c>
      <c r="AV77" s="150" t="s">
        <v>113</v>
      </c>
      <c r="AW77" s="149" t="s">
        <v>113</v>
      </c>
      <c r="AX77" s="150" t="s">
        <v>113</v>
      </c>
      <c r="AY77" s="150" t="s">
        <v>113</v>
      </c>
      <c r="AZ77" s="150" t="s">
        <v>113</v>
      </c>
      <c r="BA77" s="150" t="s">
        <v>113</v>
      </c>
      <c r="BB77" s="149" t="s">
        <v>113</v>
      </c>
      <c r="BC77" s="150" t="s">
        <v>113</v>
      </c>
      <c r="BD77" s="150" t="s">
        <v>113</v>
      </c>
      <c r="BE77" s="150" t="s">
        <v>113</v>
      </c>
      <c r="BF77" s="149" t="s">
        <v>113</v>
      </c>
      <c r="BG77" s="150" t="s">
        <v>113</v>
      </c>
      <c r="BH77" s="149" t="s">
        <v>113</v>
      </c>
      <c r="BI77" s="149" t="s">
        <v>113</v>
      </c>
      <c r="BJ77" s="149" t="s">
        <v>113</v>
      </c>
      <c r="BK77" s="149" t="s">
        <v>113</v>
      </c>
      <c r="BL77" s="149" t="s">
        <v>113</v>
      </c>
      <c r="BM77" s="149" t="s">
        <v>113</v>
      </c>
      <c r="BN77" s="149" t="s">
        <v>113</v>
      </c>
    </row>
    <row r="78" spans="1:66">
      <c r="A78" s="8">
        <f>IF(OR(AI78&gt;Parámetros!$D$5,AJ78&lt;Parámetros!$B$5),0,(IF(Parámetros!$D$5&gt;AJ78,AJ78,Parámetros!$D$5)-IF(Parámetros!$B$5&gt;AI78,Parámetros!$B$5,AI78))+1)-(IF(OR(,AI78&gt;Parámetros!$D$5,AJ78&lt;Parámetros!$B$5),0,IF(AND(AI78&lt;=Parámetros!$B$5,AJ78&gt;=Parámetros!$D$5),COUNTIFS('Selección días no hábiles'!$C:$C,"X",'Selección días no hábiles'!$A:$A,"&gt;="&amp;Parámetros!$B$5,'Selección días no hábiles'!$A:$A,"&lt;="&amp;Parámetros!$D$5),IF(AND(AI78&lt;=Parámetros!$B$5,AJ78&lt;=Parámetros!$D$5),COUNTIFS('Selección días no hábiles'!$C:$C,"X",'Selección días no hábiles'!$A:$A,"&gt;="&amp;Parámetros!$B$5,'Selección días no hábiles'!$A:$A,"&lt;="&amp;AJ78),IF(AND(AI78&gt;=Parámetros!$B$5,AJ78&gt;=Parámetros!$D$5),COUNTIFS('Selección días no hábiles'!$C:$C,"X",'Selección días no hábiles'!$A:$A,"&gt;="&amp;AI78,'Selección días no hábiles'!$A:$A,"&lt;="&amp;Parámetros!$D$5),IF(AND(AI78&gt;=Parámetros!$B$5,AJ78&lt;=Parámetros!$D$5),COUNTIFS('Selección días no hábiles'!$C:$C,"X",'Selección días no hábiles'!$A:$A,"&gt;="&amp;AI78,'Selección días no hábiles'!$A:$A,"&lt;="&amp;AJ78),0))))))</f>
        <v>2</v>
      </c>
      <c r="B78" s="8">
        <f>IF(OR(AI78&gt;Parámetros!$D$8,AJ78&lt;Parámetros!$B$8),0,(IF(Parámetros!$D$8&gt;AJ78,AJ78,Parámetros!$D$8)-IF(Parámetros!$B$8&gt;AI78,Parámetros!$B$8,AI78))+1)-(IF(OR(,AI78&gt;Parámetros!$D$8,AJ78&lt;Parámetros!$B$8),0,IF(AND(AI78&lt;=Parámetros!$B$8,AJ78&gt;=Parámetros!$D$8),COUNTIFS('Selección días no hábiles'!$C:$C,"X",'Selección días no hábiles'!$A:$A,"&gt;="&amp;Parámetros!$B$8,'Selección días no hábiles'!$A:$A,"&lt;="&amp;Parámetros!$D$8),IF(AND(AI78&lt;=Parámetros!$B$8,AJ78&lt;=Parámetros!$D$8),COUNTIFS('Selección días no hábiles'!$C:$C,"X",'Selección días no hábiles'!$A:$A,"&gt;="&amp;Parámetros!$B$8,'Selección días no hábiles'!$A:$A,"&lt;="&amp;AJ78),IF(AND(AI78&gt;=Parámetros!$B$8,AJ78&gt;=Parámetros!$D$8),COUNTIFS('Selección días no hábiles'!$C:$C,"X",'Selección días no hábiles'!$A:$A,"&gt;="&amp;AI78,'Selección días no hábiles'!$A:$A,"&lt;="&amp;Parámetros!$D$8),IF(AND(AI78&gt;=Parámetros!$B$8,AJ78&lt;=Parámetros!$D$8),COUNTIFS('Selección días no hábiles'!$C:$C,"X",'Selección días no hábiles'!$A:$A,"&gt;="&amp;AI78,'Selección días no hábiles'!$A:$A,"&lt;="&amp;AJ78),0))))))</f>
        <v>0</v>
      </c>
      <c r="C78" s="148">
        <v>11</v>
      </c>
      <c r="D78" s="149" t="s">
        <v>2349</v>
      </c>
      <c r="E78" s="149" t="s">
        <v>113</v>
      </c>
      <c r="F78" s="149" t="s">
        <v>221</v>
      </c>
      <c r="G78" s="149" t="s">
        <v>2295</v>
      </c>
      <c r="H78" s="150" t="s">
        <v>113</v>
      </c>
      <c r="I78" s="149" t="str">
        <f t="shared" ca="1" si="3"/>
        <v/>
      </c>
      <c r="J78" s="143" t="s">
        <v>113</v>
      </c>
      <c r="K78" s="143" t="s">
        <v>113</v>
      </c>
      <c r="L78" s="143" t="s">
        <v>113</v>
      </c>
      <c r="M78" s="149" t="s">
        <v>2350</v>
      </c>
      <c r="N78" s="150">
        <v>43508</v>
      </c>
      <c r="O78" s="149" t="s">
        <v>183</v>
      </c>
      <c r="P78" s="150"/>
      <c r="Q78" s="149"/>
      <c r="R78" s="149" t="s">
        <v>223</v>
      </c>
      <c r="S78" s="150" t="s">
        <v>113</v>
      </c>
      <c r="T78" s="151" t="str">
        <f t="shared" ca="1" si="4"/>
        <v/>
      </c>
      <c r="U78" s="149" t="s">
        <v>113</v>
      </c>
      <c r="V78" s="150" t="s">
        <v>113</v>
      </c>
      <c r="W78" s="151" t="str">
        <f t="shared" ca="1" si="5"/>
        <v/>
      </c>
      <c r="X78" s="146" t="s">
        <v>113</v>
      </c>
      <c r="Y78" s="149" t="s">
        <v>113</v>
      </c>
      <c r="Z78" s="149" t="s">
        <v>113</v>
      </c>
      <c r="AA78" s="149" t="s">
        <v>113</v>
      </c>
      <c r="AB78" s="150" t="s">
        <v>113</v>
      </c>
      <c r="AC78" s="149" t="s">
        <v>114</v>
      </c>
      <c r="AD78" s="149" t="s">
        <v>186</v>
      </c>
      <c r="AE78" s="149" t="s">
        <v>113</v>
      </c>
      <c r="AF78" s="149" t="s">
        <v>184</v>
      </c>
      <c r="AG78" s="150">
        <v>43493</v>
      </c>
      <c r="AH78" s="150">
        <v>43503</v>
      </c>
      <c r="AI78" s="150">
        <v>43493</v>
      </c>
      <c r="AJ78" s="150">
        <v>43494</v>
      </c>
      <c r="AK78" s="149">
        <v>2</v>
      </c>
      <c r="AL78" s="149">
        <v>2</v>
      </c>
      <c r="AM78" s="150">
        <v>43495</v>
      </c>
      <c r="AN78" s="150">
        <v>43495</v>
      </c>
      <c r="AO78" s="150" t="s">
        <v>193</v>
      </c>
      <c r="AP78" s="150" t="s">
        <v>113</v>
      </c>
      <c r="AQ78" s="149" t="s">
        <v>2351</v>
      </c>
      <c r="AR78" s="149" t="s">
        <v>185</v>
      </c>
      <c r="AS78" s="149" t="s">
        <v>222</v>
      </c>
      <c r="AT78" s="149" t="s">
        <v>113</v>
      </c>
      <c r="AU78" s="149" t="s">
        <v>113</v>
      </c>
      <c r="AV78" s="150" t="s">
        <v>113</v>
      </c>
      <c r="AW78" s="149" t="s">
        <v>113</v>
      </c>
      <c r="AX78" s="150" t="s">
        <v>113</v>
      </c>
      <c r="AY78" s="150" t="s">
        <v>113</v>
      </c>
      <c r="AZ78" s="150" t="s">
        <v>113</v>
      </c>
      <c r="BA78" s="150" t="s">
        <v>113</v>
      </c>
      <c r="BB78" s="149" t="s">
        <v>113</v>
      </c>
      <c r="BC78" s="150" t="s">
        <v>113</v>
      </c>
      <c r="BD78" s="150" t="s">
        <v>113</v>
      </c>
      <c r="BE78" s="150" t="s">
        <v>113</v>
      </c>
      <c r="BF78" s="149" t="s">
        <v>113</v>
      </c>
      <c r="BG78" s="150" t="s">
        <v>113</v>
      </c>
      <c r="BH78" s="149" t="s">
        <v>113</v>
      </c>
      <c r="BI78" s="149" t="s">
        <v>113</v>
      </c>
      <c r="BJ78" s="149" t="s">
        <v>113</v>
      </c>
      <c r="BK78" s="149" t="s">
        <v>113</v>
      </c>
      <c r="BL78" s="149" t="s">
        <v>113</v>
      </c>
      <c r="BM78" s="149" t="s">
        <v>113</v>
      </c>
      <c r="BN78" s="149" t="s">
        <v>113</v>
      </c>
    </row>
    <row r="79" spans="1:66">
      <c r="A79" s="8">
        <f>IF(OR(AI79&gt;Parámetros!$D$5,AJ79&lt;Parámetros!$B$5),0,(IF(Parámetros!$D$5&gt;AJ79,AJ79,Parámetros!$D$5)-IF(Parámetros!$B$5&gt;AI79,Parámetros!$B$5,AI79))+1)-(IF(OR(,AI79&gt;Parámetros!$D$5,AJ79&lt;Parámetros!$B$5),0,IF(AND(AI79&lt;=Parámetros!$B$5,AJ79&gt;=Parámetros!$D$5),COUNTIFS('Selección días no hábiles'!$C:$C,"X",'Selección días no hábiles'!$A:$A,"&gt;="&amp;Parámetros!$B$5,'Selección días no hábiles'!$A:$A,"&lt;="&amp;Parámetros!$D$5),IF(AND(AI79&lt;=Parámetros!$B$5,AJ79&lt;=Parámetros!$D$5),COUNTIFS('Selección días no hábiles'!$C:$C,"X",'Selección días no hábiles'!$A:$A,"&gt;="&amp;Parámetros!$B$5,'Selección días no hábiles'!$A:$A,"&lt;="&amp;AJ79),IF(AND(AI79&gt;=Parámetros!$B$5,AJ79&gt;=Parámetros!$D$5),COUNTIFS('Selección días no hábiles'!$C:$C,"X",'Selección días no hábiles'!$A:$A,"&gt;="&amp;AI79,'Selección días no hábiles'!$A:$A,"&lt;="&amp;Parámetros!$D$5),IF(AND(AI79&gt;=Parámetros!$B$5,AJ79&lt;=Parámetros!$D$5),COUNTIFS('Selección días no hábiles'!$C:$C,"X",'Selección días no hábiles'!$A:$A,"&gt;="&amp;AI79,'Selección días no hábiles'!$A:$A,"&lt;="&amp;AJ79),0))))))</f>
        <v>1</v>
      </c>
      <c r="B79" s="8">
        <f>IF(OR(AI79&gt;Parámetros!$D$8,AJ79&lt;Parámetros!$B$8),0,(IF(Parámetros!$D$8&gt;AJ79,AJ79,Parámetros!$D$8)-IF(Parámetros!$B$8&gt;AI79,Parámetros!$B$8,AI79))+1)-(IF(OR(,AI79&gt;Parámetros!$D$8,AJ79&lt;Parámetros!$B$8),0,IF(AND(AI79&lt;=Parámetros!$B$8,AJ79&gt;=Parámetros!$D$8),COUNTIFS('Selección días no hábiles'!$C:$C,"X",'Selección días no hábiles'!$A:$A,"&gt;="&amp;Parámetros!$B$8,'Selección días no hábiles'!$A:$A,"&lt;="&amp;Parámetros!$D$8),IF(AND(AI79&lt;=Parámetros!$B$8,AJ79&lt;=Parámetros!$D$8),COUNTIFS('Selección días no hábiles'!$C:$C,"X",'Selección días no hábiles'!$A:$A,"&gt;="&amp;Parámetros!$B$8,'Selección días no hábiles'!$A:$A,"&lt;="&amp;AJ79),IF(AND(AI79&gt;=Parámetros!$B$8,AJ79&gt;=Parámetros!$D$8),COUNTIFS('Selección días no hábiles'!$C:$C,"X",'Selección días no hábiles'!$A:$A,"&gt;="&amp;AI79,'Selección días no hábiles'!$A:$A,"&lt;="&amp;Parámetros!$D$8),IF(AND(AI79&gt;=Parámetros!$B$8,AJ79&lt;=Parámetros!$D$8),COUNTIFS('Selección días no hábiles'!$C:$C,"X",'Selección días no hábiles'!$A:$A,"&gt;="&amp;AI79,'Selección días no hábiles'!$A:$A,"&lt;="&amp;AJ79),0))))))</f>
        <v>0</v>
      </c>
      <c r="C79" s="148">
        <v>10</v>
      </c>
      <c r="D79" s="149" t="s">
        <v>2352</v>
      </c>
      <c r="E79" s="149" t="s">
        <v>113</v>
      </c>
      <c r="F79" s="149" t="s">
        <v>309</v>
      </c>
      <c r="G79" s="149" t="s">
        <v>2319</v>
      </c>
      <c r="H79" s="150" t="s">
        <v>113</v>
      </c>
      <c r="I79" s="149" t="str">
        <f t="shared" ca="1" si="3"/>
        <v/>
      </c>
      <c r="J79" s="143" t="s">
        <v>113</v>
      </c>
      <c r="K79" s="143" t="s">
        <v>113</v>
      </c>
      <c r="L79" s="143" t="s">
        <v>113</v>
      </c>
      <c r="M79" s="149" t="s">
        <v>2350</v>
      </c>
      <c r="N79" s="150">
        <v>43508</v>
      </c>
      <c r="O79" s="149" t="s">
        <v>183</v>
      </c>
      <c r="P79" s="150"/>
      <c r="Q79" s="149"/>
      <c r="R79" s="149" t="s">
        <v>223</v>
      </c>
      <c r="S79" s="150" t="s">
        <v>113</v>
      </c>
      <c r="T79" s="151" t="str">
        <f t="shared" ca="1" si="4"/>
        <v/>
      </c>
      <c r="U79" s="149" t="s">
        <v>113</v>
      </c>
      <c r="V79" s="150" t="s">
        <v>113</v>
      </c>
      <c r="W79" s="151" t="str">
        <f t="shared" ca="1" si="5"/>
        <v/>
      </c>
      <c r="X79" s="146" t="s">
        <v>113</v>
      </c>
      <c r="Y79" s="149" t="s">
        <v>113</v>
      </c>
      <c r="Z79" s="149" t="s">
        <v>113</v>
      </c>
      <c r="AA79" s="149" t="s">
        <v>113</v>
      </c>
      <c r="AB79" s="150" t="s">
        <v>113</v>
      </c>
      <c r="AC79" s="149" t="s">
        <v>114</v>
      </c>
      <c r="AD79" s="149" t="s">
        <v>186</v>
      </c>
      <c r="AE79" s="149" t="s">
        <v>113</v>
      </c>
      <c r="AF79" s="149" t="s">
        <v>184</v>
      </c>
      <c r="AG79" s="150">
        <v>43500</v>
      </c>
      <c r="AH79" s="150">
        <v>43503</v>
      </c>
      <c r="AI79" s="150">
        <v>43500</v>
      </c>
      <c r="AJ79" s="150">
        <v>43500</v>
      </c>
      <c r="AK79" s="149">
        <v>1</v>
      </c>
      <c r="AL79" s="149">
        <v>1</v>
      </c>
      <c r="AM79" s="150">
        <v>43501</v>
      </c>
      <c r="AN79" s="150">
        <v>43501</v>
      </c>
      <c r="AO79" s="150" t="s">
        <v>193</v>
      </c>
      <c r="AP79" s="150" t="s">
        <v>113</v>
      </c>
      <c r="AQ79" s="149" t="s">
        <v>2353</v>
      </c>
      <c r="AR79" s="149" t="s">
        <v>187</v>
      </c>
      <c r="AS79" s="149" t="s">
        <v>188</v>
      </c>
      <c r="AT79" s="149" t="s">
        <v>113</v>
      </c>
      <c r="AU79" s="149" t="s">
        <v>113</v>
      </c>
      <c r="AV79" s="150" t="s">
        <v>113</v>
      </c>
      <c r="AW79" s="149" t="s">
        <v>113</v>
      </c>
      <c r="AX79" s="150" t="s">
        <v>113</v>
      </c>
      <c r="AY79" s="150" t="s">
        <v>113</v>
      </c>
      <c r="AZ79" s="150" t="s">
        <v>113</v>
      </c>
      <c r="BA79" s="150" t="s">
        <v>113</v>
      </c>
      <c r="BB79" s="149" t="s">
        <v>113</v>
      </c>
      <c r="BC79" s="150" t="s">
        <v>113</v>
      </c>
      <c r="BD79" s="150" t="s">
        <v>113</v>
      </c>
      <c r="BE79" s="150" t="s">
        <v>113</v>
      </c>
      <c r="BF79" s="149" t="s">
        <v>113</v>
      </c>
      <c r="BG79" s="150" t="s">
        <v>113</v>
      </c>
      <c r="BH79" s="149" t="s">
        <v>113</v>
      </c>
      <c r="BI79" s="149" t="s">
        <v>113</v>
      </c>
      <c r="BJ79" s="149" t="s">
        <v>113</v>
      </c>
      <c r="BK79" s="149" t="s">
        <v>113</v>
      </c>
      <c r="BL79" s="149" t="s">
        <v>113</v>
      </c>
      <c r="BM79" s="149" t="s">
        <v>113</v>
      </c>
      <c r="BN79" s="149" t="s">
        <v>113</v>
      </c>
    </row>
    <row r="80" spans="1:66">
      <c r="A80" s="8">
        <f>IF(OR(AI80&gt;Parámetros!$D$5,AJ80&lt;Parámetros!$B$5),0,(IF(Parámetros!$D$5&gt;AJ80,AJ80,Parámetros!$D$5)-IF(Parámetros!$B$5&gt;AI80,Parámetros!$B$5,AI80))+1)-(IF(OR(,AI80&gt;Parámetros!$D$5,AJ80&lt;Parámetros!$B$5),0,IF(AND(AI80&lt;=Parámetros!$B$5,AJ80&gt;=Parámetros!$D$5),COUNTIFS('Selección días no hábiles'!$C:$C,"X",'Selección días no hábiles'!$A:$A,"&gt;="&amp;Parámetros!$B$5,'Selección días no hábiles'!$A:$A,"&lt;="&amp;Parámetros!$D$5),IF(AND(AI80&lt;=Parámetros!$B$5,AJ80&lt;=Parámetros!$D$5),COUNTIFS('Selección días no hábiles'!$C:$C,"X",'Selección días no hábiles'!$A:$A,"&gt;="&amp;Parámetros!$B$5,'Selección días no hábiles'!$A:$A,"&lt;="&amp;AJ80),IF(AND(AI80&gt;=Parámetros!$B$5,AJ80&gt;=Parámetros!$D$5),COUNTIFS('Selección días no hábiles'!$C:$C,"X",'Selección días no hábiles'!$A:$A,"&gt;="&amp;AI80,'Selección días no hábiles'!$A:$A,"&lt;="&amp;Parámetros!$D$5),IF(AND(AI80&gt;=Parámetros!$B$5,AJ80&lt;=Parámetros!$D$5),COUNTIFS('Selección días no hábiles'!$C:$C,"X",'Selección días no hábiles'!$A:$A,"&gt;="&amp;AI80,'Selección días no hábiles'!$A:$A,"&lt;="&amp;AJ80),0))))))</f>
        <v>3</v>
      </c>
      <c r="B80" s="8">
        <f>IF(OR(AI80&gt;Parámetros!$D$8,AJ80&lt;Parámetros!$B$8),0,(IF(Parámetros!$D$8&gt;AJ80,AJ80,Parámetros!$D$8)-IF(Parámetros!$B$8&gt;AI80,Parámetros!$B$8,AI80))+1)-(IF(OR(,AI80&gt;Parámetros!$D$8,AJ80&lt;Parámetros!$B$8),0,IF(AND(AI80&lt;=Parámetros!$B$8,AJ80&gt;=Parámetros!$D$8),COUNTIFS('Selección días no hábiles'!$C:$C,"X",'Selección días no hábiles'!$A:$A,"&gt;="&amp;Parámetros!$B$8,'Selección días no hábiles'!$A:$A,"&lt;="&amp;Parámetros!$D$8),IF(AND(AI80&lt;=Parámetros!$B$8,AJ80&lt;=Parámetros!$D$8),COUNTIFS('Selección días no hábiles'!$C:$C,"X",'Selección días no hábiles'!$A:$A,"&gt;="&amp;Parámetros!$B$8,'Selección días no hábiles'!$A:$A,"&lt;="&amp;AJ80),IF(AND(AI80&gt;=Parámetros!$B$8,AJ80&gt;=Parámetros!$D$8),COUNTIFS('Selección días no hábiles'!$C:$C,"X",'Selección días no hábiles'!$A:$A,"&gt;="&amp;AI80,'Selección días no hábiles'!$A:$A,"&lt;="&amp;Parámetros!$D$8),IF(AND(AI80&gt;=Parámetros!$B$8,AJ80&lt;=Parámetros!$D$8),COUNTIFS('Selección días no hábiles'!$C:$C,"X",'Selección días no hábiles'!$A:$A,"&gt;="&amp;AI80,'Selección días no hábiles'!$A:$A,"&lt;="&amp;AJ80),0))))))</f>
        <v>0</v>
      </c>
      <c r="C80" s="148">
        <v>9</v>
      </c>
      <c r="D80" s="149" t="s">
        <v>2354</v>
      </c>
      <c r="E80" s="149" t="s">
        <v>113</v>
      </c>
      <c r="F80" s="149" t="s">
        <v>1277</v>
      </c>
      <c r="G80" s="149" t="s">
        <v>2291</v>
      </c>
      <c r="H80" s="150" t="s">
        <v>113</v>
      </c>
      <c r="I80" s="149" t="str">
        <f t="shared" ca="1" si="3"/>
        <v/>
      </c>
      <c r="J80" s="143" t="s">
        <v>113</v>
      </c>
      <c r="K80" s="143" t="s">
        <v>113</v>
      </c>
      <c r="L80" s="143" t="s">
        <v>113</v>
      </c>
      <c r="M80" s="149" t="s">
        <v>2350</v>
      </c>
      <c r="N80" s="150">
        <v>43508</v>
      </c>
      <c r="O80" s="149" t="s">
        <v>183</v>
      </c>
      <c r="P80" s="150"/>
      <c r="Q80" s="149"/>
      <c r="R80" s="149" t="s">
        <v>223</v>
      </c>
      <c r="S80" s="150" t="s">
        <v>113</v>
      </c>
      <c r="T80" s="151" t="str">
        <f t="shared" ca="1" si="4"/>
        <v/>
      </c>
      <c r="U80" s="149" t="s">
        <v>2355</v>
      </c>
      <c r="V80" s="150" t="s">
        <v>113</v>
      </c>
      <c r="W80" s="151" t="str">
        <f t="shared" ca="1" si="5"/>
        <v/>
      </c>
      <c r="X80" s="146" t="s">
        <v>113</v>
      </c>
      <c r="Y80" s="149" t="s">
        <v>113</v>
      </c>
      <c r="Z80" s="149" t="s">
        <v>113</v>
      </c>
      <c r="AA80" s="149" t="s">
        <v>113</v>
      </c>
      <c r="AB80" s="150" t="s">
        <v>113</v>
      </c>
      <c r="AC80" s="149" t="s">
        <v>114</v>
      </c>
      <c r="AD80" s="149" t="s">
        <v>186</v>
      </c>
      <c r="AE80" s="149" t="s">
        <v>113</v>
      </c>
      <c r="AF80" s="149" t="s">
        <v>184</v>
      </c>
      <c r="AG80" s="150">
        <v>43486</v>
      </c>
      <c r="AH80" s="150">
        <v>43503</v>
      </c>
      <c r="AI80" s="150">
        <v>43486</v>
      </c>
      <c r="AJ80" s="150">
        <v>43488</v>
      </c>
      <c r="AK80" s="149">
        <v>3</v>
      </c>
      <c r="AL80" s="149">
        <v>3</v>
      </c>
      <c r="AM80" s="150">
        <v>43489</v>
      </c>
      <c r="AN80" s="150">
        <v>43489</v>
      </c>
      <c r="AO80" s="150" t="s">
        <v>193</v>
      </c>
      <c r="AP80" s="150" t="s">
        <v>113</v>
      </c>
      <c r="AQ80" s="149" t="s">
        <v>2356</v>
      </c>
      <c r="AR80" s="149" t="s">
        <v>190</v>
      </c>
      <c r="AS80" s="149" t="s">
        <v>191</v>
      </c>
      <c r="AT80" s="149" t="s">
        <v>113</v>
      </c>
      <c r="AU80" s="149" t="s">
        <v>113</v>
      </c>
      <c r="AV80" s="150" t="s">
        <v>113</v>
      </c>
      <c r="AW80" s="149" t="s">
        <v>113</v>
      </c>
      <c r="AX80" s="150" t="s">
        <v>113</v>
      </c>
      <c r="AY80" s="150" t="s">
        <v>113</v>
      </c>
      <c r="AZ80" s="150" t="s">
        <v>113</v>
      </c>
      <c r="BA80" s="150" t="s">
        <v>113</v>
      </c>
      <c r="BB80" s="149" t="s">
        <v>113</v>
      </c>
      <c r="BC80" s="150" t="s">
        <v>113</v>
      </c>
      <c r="BD80" s="150" t="s">
        <v>113</v>
      </c>
      <c r="BE80" s="150" t="s">
        <v>113</v>
      </c>
      <c r="BF80" s="149" t="s">
        <v>113</v>
      </c>
      <c r="BG80" s="150" t="s">
        <v>113</v>
      </c>
      <c r="BH80" s="149" t="s">
        <v>113</v>
      </c>
      <c r="BI80" s="149" t="s">
        <v>113</v>
      </c>
      <c r="BJ80" s="149" t="s">
        <v>113</v>
      </c>
      <c r="BK80" s="149" t="s">
        <v>113</v>
      </c>
      <c r="BL80" s="149" t="s">
        <v>113</v>
      </c>
      <c r="BM80" s="149" t="s">
        <v>113</v>
      </c>
      <c r="BN80" s="149" t="s">
        <v>113</v>
      </c>
    </row>
    <row r="81" spans="1:66">
      <c r="A81" s="8">
        <f>IF(OR(AI81&gt;Parámetros!$D$5,AJ81&lt;Parámetros!$B$5),0,(IF(Parámetros!$D$5&gt;AJ81,AJ81,Parámetros!$D$5)-IF(Parámetros!$B$5&gt;AI81,Parámetros!$B$5,AI81))+1)-(IF(OR(,AI81&gt;Parámetros!$D$5,AJ81&lt;Parámetros!$B$5),0,IF(AND(AI81&lt;=Parámetros!$B$5,AJ81&gt;=Parámetros!$D$5),COUNTIFS('Selección días no hábiles'!$C:$C,"X",'Selección días no hábiles'!$A:$A,"&gt;="&amp;Parámetros!$B$5,'Selección días no hábiles'!$A:$A,"&lt;="&amp;Parámetros!$D$5),IF(AND(AI81&lt;=Parámetros!$B$5,AJ81&lt;=Parámetros!$D$5),COUNTIFS('Selección días no hábiles'!$C:$C,"X",'Selección días no hábiles'!$A:$A,"&gt;="&amp;Parámetros!$B$5,'Selección días no hábiles'!$A:$A,"&lt;="&amp;AJ81),IF(AND(AI81&gt;=Parámetros!$B$5,AJ81&gt;=Parámetros!$D$5),COUNTIFS('Selección días no hábiles'!$C:$C,"X",'Selección días no hábiles'!$A:$A,"&gt;="&amp;AI81,'Selección días no hábiles'!$A:$A,"&lt;="&amp;Parámetros!$D$5),IF(AND(AI81&gt;=Parámetros!$B$5,AJ81&lt;=Parámetros!$D$5),COUNTIFS('Selección días no hábiles'!$C:$C,"X",'Selección días no hábiles'!$A:$A,"&gt;="&amp;AI81,'Selección días no hábiles'!$A:$A,"&lt;="&amp;AJ81),0))))))</f>
        <v>2</v>
      </c>
      <c r="B81" s="8">
        <f>IF(OR(AI81&gt;Parámetros!$D$8,AJ81&lt;Parámetros!$B$8),0,(IF(Parámetros!$D$8&gt;AJ81,AJ81,Parámetros!$D$8)-IF(Parámetros!$B$8&gt;AI81,Parámetros!$B$8,AI81))+1)-(IF(OR(,AI81&gt;Parámetros!$D$8,AJ81&lt;Parámetros!$B$8),0,IF(AND(AI81&lt;=Parámetros!$B$8,AJ81&gt;=Parámetros!$D$8),COUNTIFS('Selección días no hábiles'!$C:$C,"X",'Selección días no hábiles'!$A:$A,"&gt;="&amp;Parámetros!$B$8,'Selección días no hábiles'!$A:$A,"&lt;="&amp;Parámetros!$D$8),IF(AND(AI81&lt;=Parámetros!$B$8,AJ81&lt;=Parámetros!$D$8),COUNTIFS('Selección días no hábiles'!$C:$C,"X",'Selección días no hábiles'!$A:$A,"&gt;="&amp;Parámetros!$B$8,'Selección días no hábiles'!$A:$A,"&lt;="&amp;AJ81),IF(AND(AI81&gt;=Parámetros!$B$8,AJ81&gt;=Parámetros!$D$8),COUNTIFS('Selección días no hábiles'!$C:$C,"X",'Selección días no hábiles'!$A:$A,"&gt;="&amp;AI81,'Selección días no hábiles'!$A:$A,"&lt;="&amp;Parámetros!$D$8),IF(AND(AI81&gt;=Parámetros!$B$8,AJ81&lt;=Parámetros!$D$8),COUNTIFS('Selección días no hábiles'!$C:$C,"X",'Selección días no hábiles'!$A:$A,"&gt;="&amp;AI81,'Selección días no hábiles'!$A:$A,"&lt;="&amp;AJ81),0))))))</f>
        <v>0</v>
      </c>
      <c r="C81" s="148">
        <v>8</v>
      </c>
      <c r="D81" s="149" t="s">
        <v>2357</v>
      </c>
      <c r="E81" s="149" t="s">
        <v>113</v>
      </c>
      <c r="F81" s="149" t="s">
        <v>1283</v>
      </c>
      <c r="G81" s="149" t="s">
        <v>2297</v>
      </c>
      <c r="H81" s="150" t="s">
        <v>113</v>
      </c>
      <c r="I81" s="149" t="str">
        <f t="shared" ca="1" si="3"/>
        <v/>
      </c>
      <c r="J81" s="143" t="s">
        <v>113</v>
      </c>
      <c r="K81" s="143" t="s">
        <v>113</v>
      </c>
      <c r="L81" s="143" t="s">
        <v>113</v>
      </c>
      <c r="M81" s="149" t="s">
        <v>2350</v>
      </c>
      <c r="N81" s="150">
        <v>43508</v>
      </c>
      <c r="O81" s="149" t="s">
        <v>183</v>
      </c>
      <c r="P81" s="150"/>
      <c r="Q81" s="149"/>
      <c r="R81" s="149" t="s">
        <v>223</v>
      </c>
      <c r="S81" s="150" t="s">
        <v>113</v>
      </c>
      <c r="T81" s="151" t="str">
        <f t="shared" ca="1" si="4"/>
        <v/>
      </c>
      <c r="U81" s="149" t="s">
        <v>113</v>
      </c>
      <c r="V81" s="150" t="s">
        <v>113</v>
      </c>
      <c r="W81" s="151" t="str">
        <f t="shared" ca="1" si="5"/>
        <v/>
      </c>
      <c r="X81" s="146" t="s">
        <v>113</v>
      </c>
      <c r="Y81" s="149" t="s">
        <v>113</v>
      </c>
      <c r="Z81" s="149" t="s">
        <v>113</v>
      </c>
      <c r="AA81" s="149" t="s">
        <v>113</v>
      </c>
      <c r="AB81" s="150" t="s">
        <v>113</v>
      </c>
      <c r="AC81" s="149" t="s">
        <v>114</v>
      </c>
      <c r="AD81" s="149" t="s">
        <v>186</v>
      </c>
      <c r="AE81" s="149" t="s">
        <v>113</v>
      </c>
      <c r="AF81" s="149" t="s">
        <v>184</v>
      </c>
      <c r="AG81" s="150">
        <v>43494</v>
      </c>
      <c r="AH81" s="150">
        <v>43503</v>
      </c>
      <c r="AI81" s="150">
        <v>43494</v>
      </c>
      <c r="AJ81" s="150">
        <v>43495</v>
      </c>
      <c r="AK81" s="149">
        <v>2</v>
      </c>
      <c r="AL81" s="149">
        <v>2</v>
      </c>
      <c r="AM81" s="150">
        <v>43496</v>
      </c>
      <c r="AN81" s="150">
        <v>43496</v>
      </c>
      <c r="AO81" s="150" t="s">
        <v>193</v>
      </c>
      <c r="AP81" s="150" t="s">
        <v>113</v>
      </c>
      <c r="AQ81" s="149" t="s">
        <v>2358</v>
      </c>
      <c r="AR81" s="149" t="s">
        <v>190</v>
      </c>
      <c r="AS81" s="149" t="s">
        <v>205</v>
      </c>
      <c r="AT81" s="149" t="s">
        <v>113</v>
      </c>
      <c r="AU81" s="149" t="s">
        <v>113</v>
      </c>
      <c r="AV81" s="150" t="s">
        <v>113</v>
      </c>
      <c r="AW81" s="149" t="s">
        <v>113</v>
      </c>
      <c r="AX81" s="150" t="s">
        <v>113</v>
      </c>
      <c r="AY81" s="150" t="s">
        <v>113</v>
      </c>
      <c r="AZ81" s="150" t="s">
        <v>113</v>
      </c>
      <c r="BA81" s="150" t="s">
        <v>113</v>
      </c>
      <c r="BB81" s="149" t="s">
        <v>113</v>
      </c>
      <c r="BC81" s="150" t="s">
        <v>113</v>
      </c>
      <c r="BD81" s="150" t="s">
        <v>113</v>
      </c>
      <c r="BE81" s="150" t="s">
        <v>113</v>
      </c>
      <c r="BF81" s="149" t="s">
        <v>113</v>
      </c>
      <c r="BG81" s="150" t="s">
        <v>113</v>
      </c>
      <c r="BH81" s="149" t="s">
        <v>113</v>
      </c>
      <c r="BI81" s="149" t="s">
        <v>113</v>
      </c>
      <c r="BJ81" s="149" t="s">
        <v>113</v>
      </c>
      <c r="BK81" s="149" t="s">
        <v>113</v>
      </c>
      <c r="BL81" s="149" t="s">
        <v>113</v>
      </c>
      <c r="BM81" s="149" t="s">
        <v>113</v>
      </c>
      <c r="BN81" s="149" t="s">
        <v>113</v>
      </c>
    </row>
    <row r="82" spans="1:66">
      <c r="A82" s="8">
        <f>IF(OR(AI82&gt;Parámetros!$D$5,AJ82&lt;Parámetros!$B$5),0,(IF(Parámetros!$D$5&gt;AJ82,AJ82,Parámetros!$D$5)-IF(Parámetros!$B$5&gt;AI82,Parámetros!$B$5,AI82))+1)-(IF(OR(,AI82&gt;Parámetros!$D$5,AJ82&lt;Parámetros!$B$5),0,IF(AND(AI82&lt;=Parámetros!$B$5,AJ82&gt;=Parámetros!$D$5),COUNTIFS('Selección días no hábiles'!$C:$C,"X",'Selección días no hábiles'!$A:$A,"&gt;="&amp;Parámetros!$B$5,'Selección días no hábiles'!$A:$A,"&lt;="&amp;Parámetros!$D$5),IF(AND(AI82&lt;=Parámetros!$B$5,AJ82&lt;=Parámetros!$D$5),COUNTIFS('Selección días no hábiles'!$C:$C,"X",'Selección días no hábiles'!$A:$A,"&gt;="&amp;Parámetros!$B$5,'Selección días no hábiles'!$A:$A,"&lt;="&amp;AJ82),IF(AND(AI82&gt;=Parámetros!$B$5,AJ82&gt;=Parámetros!$D$5),COUNTIFS('Selección días no hábiles'!$C:$C,"X",'Selección días no hábiles'!$A:$A,"&gt;="&amp;AI82,'Selección días no hábiles'!$A:$A,"&lt;="&amp;Parámetros!$D$5),IF(AND(AI82&gt;=Parámetros!$B$5,AJ82&lt;=Parámetros!$D$5),COUNTIFS('Selección días no hábiles'!$C:$C,"X",'Selección días no hábiles'!$A:$A,"&gt;="&amp;AI82,'Selección días no hábiles'!$A:$A,"&lt;="&amp;AJ82),0))))))</f>
        <v>1</v>
      </c>
      <c r="B82" s="8">
        <f>IF(OR(AI82&gt;Parámetros!$D$8,AJ82&lt;Parámetros!$B$8),0,(IF(Parámetros!$D$8&gt;AJ82,AJ82,Parámetros!$D$8)-IF(Parámetros!$B$8&gt;AI82,Parámetros!$B$8,AI82))+1)-(IF(OR(,AI82&gt;Parámetros!$D$8,AJ82&lt;Parámetros!$B$8),0,IF(AND(AI82&lt;=Parámetros!$B$8,AJ82&gt;=Parámetros!$D$8),COUNTIFS('Selección días no hábiles'!$C:$C,"X",'Selección días no hábiles'!$A:$A,"&gt;="&amp;Parámetros!$B$8,'Selección días no hábiles'!$A:$A,"&lt;="&amp;Parámetros!$D$8),IF(AND(AI82&lt;=Parámetros!$B$8,AJ82&lt;=Parámetros!$D$8),COUNTIFS('Selección días no hábiles'!$C:$C,"X",'Selección días no hábiles'!$A:$A,"&gt;="&amp;Parámetros!$B$8,'Selección días no hábiles'!$A:$A,"&lt;="&amp;AJ82),IF(AND(AI82&gt;=Parámetros!$B$8,AJ82&gt;=Parámetros!$D$8),COUNTIFS('Selección días no hábiles'!$C:$C,"X",'Selección días no hábiles'!$A:$A,"&gt;="&amp;AI82,'Selección días no hábiles'!$A:$A,"&lt;="&amp;Parámetros!$D$8),IF(AND(AI82&gt;=Parámetros!$B$8,AJ82&lt;=Parámetros!$D$8),COUNTIFS('Selección días no hábiles'!$C:$C,"X",'Selección días no hábiles'!$A:$A,"&gt;="&amp;AI82,'Selección días no hábiles'!$A:$A,"&lt;="&amp;AJ82),0))))))</f>
        <v>0</v>
      </c>
      <c r="C82" s="148">
        <v>7</v>
      </c>
      <c r="D82" s="149" t="s">
        <v>2359</v>
      </c>
      <c r="E82" s="149" t="s">
        <v>113</v>
      </c>
      <c r="F82" s="149" t="s">
        <v>1307</v>
      </c>
      <c r="G82" s="149" t="s">
        <v>2327</v>
      </c>
      <c r="H82" s="150" t="s">
        <v>113</v>
      </c>
      <c r="I82" s="149" t="str">
        <f t="shared" ca="1" si="3"/>
        <v/>
      </c>
      <c r="J82" s="143" t="s">
        <v>113</v>
      </c>
      <c r="K82" s="143" t="s">
        <v>113</v>
      </c>
      <c r="L82" s="143" t="s">
        <v>113</v>
      </c>
      <c r="M82" s="149" t="s">
        <v>2350</v>
      </c>
      <c r="N82" s="150">
        <v>43508</v>
      </c>
      <c r="O82" s="149" t="s">
        <v>183</v>
      </c>
      <c r="P82" s="150"/>
      <c r="Q82" s="149"/>
      <c r="R82" s="149" t="s">
        <v>223</v>
      </c>
      <c r="S82" s="150" t="s">
        <v>113</v>
      </c>
      <c r="T82" s="151" t="str">
        <f t="shared" ca="1" si="4"/>
        <v/>
      </c>
      <c r="U82" s="149" t="s">
        <v>113</v>
      </c>
      <c r="V82" s="150" t="s">
        <v>113</v>
      </c>
      <c r="W82" s="151" t="str">
        <f t="shared" ca="1" si="5"/>
        <v/>
      </c>
      <c r="X82" s="146" t="s">
        <v>113</v>
      </c>
      <c r="Y82" s="149" t="s">
        <v>113</v>
      </c>
      <c r="Z82" s="149" t="s">
        <v>113</v>
      </c>
      <c r="AA82" s="149" t="s">
        <v>113</v>
      </c>
      <c r="AB82" s="150" t="s">
        <v>113</v>
      </c>
      <c r="AC82" s="149" t="s">
        <v>114</v>
      </c>
      <c r="AD82" s="149" t="s">
        <v>184</v>
      </c>
      <c r="AE82" s="150">
        <v>43497</v>
      </c>
      <c r="AF82" s="149" t="s">
        <v>184</v>
      </c>
      <c r="AG82" s="150">
        <v>43497</v>
      </c>
      <c r="AH82" s="150">
        <v>43503</v>
      </c>
      <c r="AI82" s="150">
        <v>43497</v>
      </c>
      <c r="AJ82" s="150">
        <v>43497</v>
      </c>
      <c r="AK82" s="149">
        <v>1</v>
      </c>
      <c r="AL82" s="149">
        <v>1</v>
      </c>
      <c r="AM82" s="150">
        <v>43498</v>
      </c>
      <c r="AN82" s="150">
        <v>43498</v>
      </c>
      <c r="AO82" s="150" t="s">
        <v>193</v>
      </c>
      <c r="AP82" s="150" t="s">
        <v>113</v>
      </c>
      <c r="AQ82" s="149" t="s">
        <v>2360</v>
      </c>
      <c r="AR82" s="149" t="s">
        <v>219</v>
      </c>
      <c r="AS82" s="149" t="s">
        <v>189</v>
      </c>
      <c r="AT82" s="149" t="s">
        <v>113</v>
      </c>
      <c r="AU82" s="149" t="s">
        <v>113</v>
      </c>
      <c r="AV82" s="150" t="s">
        <v>113</v>
      </c>
      <c r="AW82" s="149" t="s">
        <v>113</v>
      </c>
      <c r="AX82" s="150" t="s">
        <v>113</v>
      </c>
      <c r="AY82" s="150" t="s">
        <v>113</v>
      </c>
      <c r="AZ82" s="150" t="s">
        <v>113</v>
      </c>
      <c r="BA82" s="150" t="s">
        <v>113</v>
      </c>
      <c r="BB82" s="149" t="s">
        <v>113</v>
      </c>
      <c r="BC82" s="150" t="s">
        <v>113</v>
      </c>
      <c r="BD82" s="150" t="s">
        <v>113</v>
      </c>
      <c r="BE82" s="150" t="s">
        <v>113</v>
      </c>
      <c r="BF82" s="149" t="s">
        <v>113</v>
      </c>
      <c r="BG82" s="150" t="s">
        <v>113</v>
      </c>
      <c r="BH82" s="149" t="s">
        <v>113</v>
      </c>
      <c r="BI82" s="149" t="s">
        <v>2361</v>
      </c>
      <c r="BJ82" s="149" t="s">
        <v>113</v>
      </c>
      <c r="BK82" s="149" t="s">
        <v>113</v>
      </c>
      <c r="BL82" s="149" t="s">
        <v>113</v>
      </c>
      <c r="BM82" s="149" t="s">
        <v>113</v>
      </c>
      <c r="BN82" s="149" t="s">
        <v>113</v>
      </c>
    </row>
    <row r="83" spans="1:66">
      <c r="A83" s="8">
        <f>IF(OR(AI83&gt;Parámetros!$D$5,AJ83&lt;Parámetros!$B$5),0,(IF(Parámetros!$D$5&gt;AJ83,AJ83,Parámetros!$D$5)-IF(Parámetros!$B$5&gt;AI83,Parámetros!$B$5,AI83))+1)-(IF(OR(,AI83&gt;Parámetros!$D$5,AJ83&lt;Parámetros!$B$5),0,IF(AND(AI83&lt;=Parámetros!$B$5,AJ83&gt;=Parámetros!$D$5),COUNTIFS('Selección días no hábiles'!$C:$C,"X",'Selección días no hábiles'!$A:$A,"&gt;="&amp;Parámetros!$B$5,'Selección días no hábiles'!$A:$A,"&lt;="&amp;Parámetros!$D$5),IF(AND(AI83&lt;=Parámetros!$B$5,AJ83&lt;=Parámetros!$D$5),COUNTIFS('Selección días no hábiles'!$C:$C,"X",'Selección días no hábiles'!$A:$A,"&gt;="&amp;Parámetros!$B$5,'Selección días no hábiles'!$A:$A,"&lt;="&amp;AJ83),IF(AND(AI83&gt;=Parámetros!$B$5,AJ83&gt;=Parámetros!$D$5),COUNTIFS('Selección días no hábiles'!$C:$C,"X",'Selección días no hábiles'!$A:$A,"&gt;="&amp;AI83,'Selección días no hábiles'!$A:$A,"&lt;="&amp;Parámetros!$D$5),IF(AND(AI83&gt;=Parámetros!$B$5,AJ83&lt;=Parámetros!$D$5),COUNTIFS('Selección días no hábiles'!$C:$C,"X",'Selección días no hábiles'!$A:$A,"&gt;="&amp;AI83,'Selección días no hábiles'!$A:$A,"&lt;="&amp;AJ83),0))))))</f>
        <v>1</v>
      </c>
      <c r="B83" s="8">
        <f>IF(OR(AI83&gt;Parámetros!$D$8,AJ83&lt;Parámetros!$B$8),0,(IF(Parámetros!$D$8&gt;AJ83,AJ83,Parámetros!$D$8)-IF(Parámetros!$B$8&gt;AI83,Parámetros!$B$8,AI83))+1)-(IF(OR(,AI83&gt;Parámetros!$D$8,AJ83&lt;Parámetros!$B$8),0,IF(AND(AI83&lt;=Parámetros!$B$8,AJ83&gt;=Parámetros!$D$8),COUNTIFS('Selección días no hábiles'!$C:$C,"X",'Selección días no hábiles'!$A:$A,"&gt;="&amp;Parámetros!$B$8,'Selección días no hábiles'!$A:$A,"&lt;="&amp;Parámetros!$D$8),IF(AND(AI83&lt;=Parámetros!$B$8,AJ83&lt;=Parámetros!$D$8),COUNTIFS('Selección días no hábiles'!$C:$C,"X",'Selección días no hábiles'!$A:$A,"&gt;="&amp;Parámetros!$B$8,'Selección días no hábiles'!$A:$A,"&lt;="&amp;AJ83),IF(AND(AI83&gt;=Parámetros!$B$8,AJ83&gt;=Parámetros!$D$8),COUNTIFS('Selección días no hábiles'!$C:$C,"X",'Selección días no hábiles'!$A:$A,"&gt;="&amp;AI83,'Selección días no hábiles'!$A:$A,"&lt;="&amp;Parámetros!$D$8),IF(AND(AI83&gt;=Parámetros!$B$8,AJ83&lt;=Parámetros!$D$8),COUNTIFS('Selección días no hábiles'!$C:$C,"X",'Selección días no hábiles'!$A:$A,"&gt;="&amp;AI83,'Selección días no hábiles'!$A:$A,"&lt;="&amp;AJ83),0))))))</f>
        <v>0</v>
      </c>
      <c r="C83" s="148">
        <v>6</v>
      </c>
      <c r="D83" s="149" t="s">
        <v>2362</v>
      </c>
      <c r="E83" s="149" t="s">
        <v>113</v>
      </c>
      <c r="F83" s="149" t="s">
        <v>1317</v>
      </c>
      <c r="G83" s="149" t="s">
        <v>2340</v>
      </c>
      <c r="H83" s="150" t="s">
        <v>113</v>
      </c>
      <c r="I83" s="149" t="str">
        <f t="shared" ca="1" si="3"/>
        <v/>
      </c>
      <c r="J83" s="143" t="s">
        <v>113</v>
      </c>
      <c r="K83" s="143" t="s">
        <v>113</v>
      </c>
      <c r="L83" s="143" t="s">
        <v>113</v>
      </c>
      <c r="M83" s="149" t="s">
        <v>2350</v>
      </c>
      <c r="N83" s="150">
        <v>43503</v>
      </c>
      <c r="O83" s="149" t="s">
        <v>2415</v>
      </c>
      <c r="P83" s="150"/>
      <c r="Q83" s="149"/>
      <c r="R83" s="149" t="s">
        <v>223</v>
      </c>
      <c r="S83" s="150" t="s">
        <v>113</v>
      </c>
      <c r="T83" s="151" t="str">
        <f t="shared" ca="1" si="4"/>
        <v/>
      </c>
      <c r="U83" s="149" t="s">
        <v>113</v>
      </c>
      <c r="V83" s="150" t="s">
        <v>113</v>
      </c>
      <c r="W83" s="151" t="str">
        <f t="shared" ca="1" si="5"/>
        <v/>
      </c>
      <c r="X83" s="146" t="s">
        <v>113</v>
      </c>
      <c r="Y83" s="149" t="s">
        <v>113</v>
      </c>
      <c r="Z83" s="149" t="s">
        <v>113</v>
      </c>
      <c r="AA83" s="149" t="s">
        <v>113</v>
      </c>
      <c r="AB83" s="150" t="s">
        <v>113</v>
      </c>
      <c r="AC83" s="149" t="s">
        <v>114</v>
      </c>
      <c r="AD83" s="149" t="s">
        <v>186</v>
      </c>
      <c r="AE83" s="149" t="s">
        <v>113</v>
      </c>
      <c r="AF83" s="149" t="s">
        <v>184</v>
      </c>
      <c r="AG83" s="150">
        <v>43497</v>
      </c>
      <c r="AH83" s="150">
        <v>43503</v>
      </c>
      <c r="AI83" s="150">
        <v>43497</v>
      </c>
      <c r="AJ83" s="150">
        <v>43497</v>
      </c>
      <c r="AK83" s="149">
        <v>1</v>
      </c>
      <c r="AL83" s="149">
        <v>1</v>
      </c>
      <c r="AM83" s="150">
        <v>43498</v>
      </c>
      <c r="AN83" s="150">
        <v>43498</v>
      </c>
      <c r="AO83" s="150" t="s">
        <v>193</v>
      </c>
      <c r="AP83" s="150" t="s">
        <v>113</v>
      </c>
      <c r="AQ83" s="149" t="s">
        <v>2363</v>
      </c>
      <c r="AR83" s="149" t="s">
        <v>2364</v>
      </c>
      <c r="AS83" s="149" t="s">
        <v>2365</v>
      </c>
      <c r="AT83" s="149" t="s">
        <v>113</v>
      </c>
      <c r="AU83" s="149" t="s">
        <v>113</v>
      </c>
      <c r="AV83" s="150" t="s">
        <v>113</v>
      </c>
      <c r="AW83" s="149" t="s">
        <v>113</v>
      </c>
      <c r="AX83" s="150" t="s">
        <v>113</v>
      </c>
      <c r="AY83" s="150" t="s">
        <v>113</v>
      </c>
      <c r="AZ83" s="150" t="s">
        <v>113</v>
      </c>
      <c r="BA83" s="150" t="s">
        <v>113</v>
      </c>
      <c r="BB83" s="149" t="s">
        <v>113</v>
      </c>
      <c r="BC83" s="150" t="s">
        <v>113</v>
      </c>
      <c r="BD83" s="150" t="s">
        <v>113</v>
      </c>
      <c r="BE83" s="150" t="s">
        <v>113</v>
      </c>
      <c r="BF83" s="149" t="s">
        <v>113</v>
      </c>
      <c r="BG83" s="150" t="s">
        <v>113</v>
      </c>
      <c r="BH83" s="149" t="s">
        <v>113</v>
      </c>
      <c r="BI83" s="149" t="s">
        <v>2366</v>
      </c>
      <c r="BJ83" s="149" t="s">
        <v>113</v>
      </c>
      <c r="BK83" s="149" t="s">
        <v>113</v>
      </c>
      <c r="BL83" s="149" t="s">
        <v>113</v>
      </c>
      <c r="BM83" s="149" t="s">
        <v>113</v>
      </c>
      <c r="BN83" s="149" t="s">
        <v>113</v>
      </c>
    </row>
    <row r="84" spans="1:66">
      <c r="A84" s="8">
        <f>IF(OR(AI84&gt;Parámetros!$D$5,AJ84&lt;Parámetros!$B$5),0,(IF(Parámetros!$D$5&gt;AJ84,AJ84,Parámetros!$D$5)-IF(Parámetros!$B$5&gt;AI84,Parámetros!$B$5,AI84))+1)-(IF(OR(,AI84&gt;Parámetros!$D$5,AJ84&lt;Parámetros!$B$5),0,IF(AND(AI84&lt;=Parámetros!$B$5,AJ84&gt;=Parámetros!$D$5),COUNTIFS('Selección días no hábiles'!$C:$C,"X",'Selección días no hábiles'!$A:$A,"&gt;="&amp;Parámetros!$B$5,'Selección días no hábiles'!$A:$A,"&lt;="&amp;Parámetros!$D$5),IF(AND(AI84&lt;=Parámetros!$B$5,AJ84&lt;=Parámetros!$D$5),COUNTIFS('Selección días no hábiles'!$C:$C,"X",'Selección días no hábiles'!$A:$A,"&gt;="&amp;Parámetros!$B$5,'Selección días no hábiles'!$A:$A,"&lt;="&amp;AJ84),IF(AND(AI84&gt;=Parámetros!$B$5,AJ84&gt;=Parámetros!$D$5),COUNTIFS('Selección días no hábiles'!$C:$C,"X",'Selección días no hábiles'!$A:$A,"&gt;="&amp;AI84,'Selección días no hábiles'!$A:$A,"&lt;="&amp;Parámetros!$D$5),IF(AND(AI84&gt;=Parámetros!$B$5,AJ84&lt;=Parámetros!$D$5),COUNTIFS('Selección días no hábiles'!$C:$C,"X",'Selección días no hábiles'!$A:$A,"&gt;="&amp;AI84,'Selección días no hábiles'!$A:$A,"&lt;="&amp;AJ84),0))))))</f>
        <v>1</v>
      </c>
      <c r="B84" s="8">
        <f>IF(OR(AI84&gt;Parámetros!$D$8,AJ84&lt;Parámetros!$B$8),0,(IF(Parámetros!$D$8&gt;AJ84,AJ84,Parámetros!$D$8)-IF(Parámetros!$B$8&gt;AI84,Parámetros!$B$8,AI84))+1)-(IF(OR(,AI84&gt;Parámetros!$D$8,AJ84&lt;Parámetros!$B$8),0,IF(AND(AI84&lt;=Parámetros!$B$8,AJ84&gt;=Parámetros!$D$8),COUNTIFS('Selección días no hábiles'!$C:$C,"X",'Selección días no hábiles'!$A:$A,"&gt;="&amp;Parámetros!$B$8,'Selección días no hábiles'!$A:$A,"&lt;="&amp;Parámetros!$D$8),IF(AND(AI84&lt;=Parámetros!$B$8,AJ84&lt;=Parámetros!$D$8),COUNTIFS('Selección días no hábiles'!$C:$C,"X",'Selección días no hábiles'!$A:$A,"&gt;="&amp;Parámetros!$B$8,'Selección días no hábiles'!$A:$A,"&lt;="&amp;AJ84),IF(AND(AI84&gt;=Parámetros!$B$8,AJ84&gt;=Parámetros!$D$8),COUNTIFS('Selección días no hábiles'!$C:$C,"X",'Selección días no hábiles'!$A:$A,"&gt;="&amp;AI84,'Selección días no hábiles'!$A:$A,"&lt;="&amp;Parámetros!$D$8),IF(AND(AI84&gt;=Parámetros!$B$8,AJ84&lt;=Parámetros!$D$8),COUNTIFS('Selección días no hábiles'!$C:$C,"X",'Selección días no hábiles'!$A:$A,"&gt;="&amp;AI84,'Selección días no hábiles'!$A:$A,"&lt;="&amp;AJ84),0))))))</f>
        <v>0</v>
      </c>
      <c r="C84" s="148">
        <v>5</v>
      </c>
      <c r="D84" s="149" t="s">
        <v>2367</v>
      </c>
      <c r="E84" s="149" t="s">
        <v>113</v>
      </c>
      <c r="F84" s="149" t="s">
        <v>1293</v>
      </c>
      <c r="G84" s="149" t="s">
        <v>2306</v>
      </c>
      <c r="H84" s="150" t="s">
        <v>113</v>
      </c>
      <c r="I84" s="149" t="str">
        <f t="shared" ca="1" si="3"/>
        <v/>
      </c>
      <c r="J84" s="143" t="s">
        <v>113</v>
      </c>
      <c r="K84" s="143" t="s">
        <v>113</v>
      </c>
      <c r="L84" s="143" t="s">
        <v>113</v>
      </c>
      <c r="M84" s="149" t="s">
        <v>2350</v>
      </c>
      <c r="N84" s="150">
        <v>43493</v>
      </c>
      <c r="O84" s="149" t="s">
        <v>183</v>
      </c>
      <c r="P84" s="150"/>
      <c r="Q84" s="149"/>
      <c r="R84" s="149" t="s">
        <v>223</v>
      </c>
      <c r="S84" s="150" t="s">
        <v>113</v>
      </c>
      <c r="T84" s="151" t="str">
        <f t="shared" ca="1" si="4"/>
        <v/>
      </c>
      <c r="U84" s="149" t="s">
        <v>113</v>
      </c>
      <c r="V84" s="150" t="s">
        <v>113</v>
      </c>
      <c r="W84" s="151" t="str">
        <f t="shared" ca="1" si="5"/>
        <v/>
      </c>
      <c r="X84" s="146" t="s">
        <v>113</v>
      </c>
      <c r="Y84" s="149" t="s">
        <v>113</v>
      </c>
      <c r="Z84" s="149" t="s">
        <v>113</v>
      </c>
      <c r="AA84" s="149" t="s">
        <v>113</v>
      </c>
      <c r="AB84" s="150" t="s">
        <v>113</v>
      </c>
      <c r="AC84" s="149" t="s">
        <v>114</v>
      </c>
      <c r="AD84" s="149" t="s">
        <v>186</v>
      </c>
      <c r="AE84" s="149" t="s">
        <v>113</v>
      </c>
      <c r="AF84" s="149" t="s">
        <v>184</v>
      </c>
      <c r="AG84" s="150">
        <v>43469</v>
      </c>
      <c r="AH84" s="150">
        <v>43479</v>
      </c>
      <c r="AI84" s="150">
        <v>43469</v>
      </c>
      <c r="AJ84" s="150">
        <v>43469</v>
      </c>
      <c r="AK84" s="149">
        <v>1</v>
      </c>
      <c r="AL84" s="149">
        <v>1</v>
      </c>
      <c r="AM84" s="150">
        <v>43470</v>
      </c>
      <c r="AN84" s="150">
        <v>43470</v>
      </c>
      <c r="AO84" s="150" t="s">
        <v>193</v>
      </c>
      <c r="AP84" s="150" t="s">
        <v>113</v>
      </c>
      <c r="AQ84" s="149" t="s">
        <v>2368</v>
      </c>
      <c r="AR84" s="149" t="s">
        <v>190</v>
      </c>
      <c r="AS84" s="149" t="s">
        <v>202</v>
      </c>
      <c r="AT84" s="149" t="s">
        <v>113</v>
      </c>
      <c r="AU84" s="149" t="s">
        <v>113</v>
      </c>
      <c r="AV84" s="150" t="s">
        <v>113</v>
      </c>
      <c r="AW84" s="149" t="s">
        <v>113</v>
      </c>
      <c r="AX84" s="150" t="s">
        <v>113</v>
      </c>
      <c r="AY84" s="150" t="s">
        <v>113</v>
      </c>
      <c r="AZ84" s="150" t="s">
        <v>113</v>
      </c>
      <c r="BA84" s="150" t="s">
        <v>113</v>
      </c>
      <c r="BB84" s="149" t="s">
        <v>113</v>
      </c>
      <c r="BC84" s="150" t="s">
        <v>113</v>
      </c>
      <c r="BD84" s="150" t="s">
        <v>113</v>
      </c>
      <c r="BE84" s="150" t="s">
        <v>113</v>
      </c>
      <c r="BF84" s="149" t="s">
        <v>113</v>
      </c>
      <c r="BG84" s="150" t="s">
        <v>113</v>
      </c>
      <c r="BH84" s="149" t="s">
        <v>113</v>
      </c>
      <c r="BI84" s="149" t="s">
        <v>113</v>
      </c>
      <c r="BJ84" s="149" t="s">
        <v>113</v>
      </c>
      <c r="BK84" s="149" t="s">
        <v>113</v>
      </c>
      <c r="BL84" s="149" t="s">
        <v>113</v>
      </c>
      <c r="BM84" s="149" t="s">
        <v>113</v>
      </c>
      <c r="BN84" s="149" t="s">
        <v>113</v>
      </c>
    </row>
    <row r="85" spans="1:66">
      <c r="A85" s="8">
        <f>IF(OR(AI85&gt;Parámetros!$D$5,AJ85&lt;Parámetros!$B$5),0,(IF(Parámetros!$D$5&gt;AJ85,AJ85,Parámetros!$D$5)-IF(Parámetros!$B$5&gt;AI85,Parámetros!$B$5,AI85))+1)-(IF(OR(,AI85&gt;Parámetros!$D$5,AJ85&lt;Parámetros!$B$5),0,IF(AND(AI85&lt;=Parámetros!$B$5,AJ85&gt;=Parámetros!$D$5),COUNTIFS('Selección días no hábiles'!$C:$C,"X",'Selección días no hábiles'!$A:$A,"&gt;="&amp;Parámetros!$B$5,'Selección días no hábiles'!$A:$A,"&lt;="&amp;Parámetros!$D$5),IF(AND(AI85&lt;=Parámetros!$B$5,AJ85&lt;=Parámetros!$D$5),COUNTIFS('Selección días no hábiles'!$C:$C,"X",'Selección días no hábiles'!$A:$A,"&gt;="&amp;Parámetros!$B$5,'Selección días no hábiles'!$A:$A,"&lt;="&amp;AJ85),IF(AND(AI85&gt;=Parámetros!$B$5,AJ85&gt;=Parámetros!$D$5),COUNTIFS('Selección días no hábiles'!$C:$C,"X",'Selección días no hábiles'!$A:$A,"&gt;="&amp;AI85,'Selección días no hábiles'!$A:$A,"&lt;="&amp;Parámetros!$D$5),IF(AND(AI85&gt;=Parámetros!$B$5,AJ85&lt;=Parámetros!$D$5),COUNTIFS('Selección días no hábiles'!$C:$C,"X",'Selección días no hábiles'!$A:$A,"&gt;="&amp;AI85,'Selección días no hábiles'!$A:$A,"&lt;="&amp;AJ85),0))))))</f>
        <v>1</v>
      </c>
      <c r="B85" s="8">
        <f>IF(OR(AI85&gt;Parámetros!$D$8,AJ85&lt;Parámetros!$B$8),0,(IF(Parámetros!$D$8&gt;AJ85,AJ85,Parámetros!$D$8)-IF(Parámetros!$B$8&gt;AI85,Parámetros!$B$8,AI85))+1)-(IF(OR(,AI85&gt;Parámetros!$D$8,AJ85&lt;Parámetros!$B$8),0,IF(AND(AI85&lt;=Parámetros!$B$8,AJ85&gt;=Parámetros!$D$8),COUNTIFS('Selección días no hábiles'!$C:$C,"X",'Selección días no hábiles'!$A:$A,"&gt;="&amp;Parámetros!$B$8,'Selección días no hábiles'!$A:$A,"&lt;="&amp;Parámetros!$D$8),IF(AND(AI85&lt;=Parámetros!$B$8,AJ85&lt;=Parámetros!$D$8),COUNTIFS('Selección días no hábiles'!$C:$C,"X",'Selección días no hábiles'!$A:$A,"&gt;="&amp;Parámetros!$B$8,'Selección días no hábiles'!$A:$A,"&lt;="&amp;AJ85),IF(AND(AI85&gt;=Parámetros!$B$8,AJ85&gt;=Parámetros!$D$8),COUNTIFS('Selección días no hábiles'!$C:$C,"X",'Selección días no hábiles'!$A:$A,"&gt;="&amp;AI85,'Selección días no hábiles'!$A:$A,"&lt;="&amp;Parámetros!$D$8),IF(AND(AI85&gt;=Parámetros!$B$8,AJ85&lt;=Parámetros!$D$8),COUNTIFS('Selección días no hábiles'!$C:$C,"X",'Selección días no hábiles'!$A:$A,"&gt;="&amp;AI85,'Selección días no hábiles'!$A:$A,"&lt;="&amp;AJ85),0))))))</f>
        <v>0</v>
      </c>
      <c r="C85" s="148">
        <v>4</v>
      </c>
      <c r="D85" s="149" t="s">
        <v>2369</v>
      </c>
      <c r="E85" s="149" t="s">
        <v>113</v>
      </c>
      <c r="F85" s="149" t="s">
        <v>1305</v>
      </c>
      <c r="G85" s="149" t="s">
        <v>2114</v>
      </c>
      <c r="H85" s="150" t="s">
        <v>113</v>
      </c>
      <c r="I85" s="149" t="str">
        <f t="shared" ca="1" si="3"/>
        <v/>
      </c>
      <c r="J85" s="143" t="s">
        <v>113</v>
      </c>
      <c r="K85" s="143" t="s">
        <v>113</v>
      </c>
      <c r="L85" s="143" t="s">
        <v>113</v>
      </c>
      <c r="M85" s="149" t="s">
        <v>2350</v>
      </c>
      <c r="N85" s="150">
        <v>43493</v>
      </c>
      <c r="O85" s="149" t="s">
        <v>183</v>
      </c>
      <c r="P85" s="150"/>
      <c r="Q85" s="149"/>
      <c r="R85" s="149" t="s">
        <v>223</v>
      </c>
      <c r="S85" s="150" t="s">
        <v>113</v>
      </c>
      <c r="T85" s="151" t="str">
        <f t="shared" ca="1" si="4"/>
        <v/>
      </c>
      <c r="U85" s="149" t="s">
        <v>113</v>
      </c>
      <c r="V85" s="150" t="s">
        <v>113</v>
      </c>
      <c r="W85" s="151" t="str">
        <f t="shared" ca="1" si="5"/>
        <v/>
      </c>
      <c r="X85" s="146" t="s">
        <v>113</v>
      </c>
      <c r="Y85" s="149" t="s">
        <v>113</v>
      </c>
      <c r="Z85" s="149" t="s">
        <v>113</v>
      </c>
      <c r="AA85" s="149" t="s">
        <v>113</v>
      </c>
      <c r="AB85" s="150" t="s">
        <v>113</v>
      </c>
      <c r="AC85" s="149" t="s">
        <v>114</v>
      </c>
      <c r="AD85" s="149" t="s">
        <v>186</v>
      </c>
      <c r="AE85" s="149" t="s">
        <v>113</v>
      </c>
      <c r="AF85" s="149" t="s">
        <v>184</v>
      </c>
      <c r="AG85" s="150">
        <v>43475</v>
      </c>
      <c r="AH85" s="150">
        <v>43479</v>
      </c>
      <c r="AI85" s="150">
        <v>43475</v>
      </c>
      <c r="AJ85" s="150">
        <v>43475</v>
      </c>
      <c r="AK85" s="149">
        <v>1</v>
      </c>
      <c r="AL85" s="149">
        <v>1</v>
      </c>
      <c r="AM85" s="150">
        <v>43476</v>
      </c>
      <c r="AN85" s="150">
        <v>43476</v>
      </c>
      <c r="AO85" s="150" t="s">
        <v>193</v>
      </c>
      <c r="AP85" s="150" t="s">
        <v>113</v>
      </c>
      <c r="AQ85" s="149" t="s">
        <v>2370</v>
      </c>
      <c r="AR85" s="149" t="s">
        <v>219</v>
      </c>
      <c r="AS85" s="149" t="s">
        <v>2371</v>
      </c>
      <c r="AT85" s="149" t="s">
        <v>113</v>
      </c>
      <c r="AU85" s="149" t="s">
        <v>113</v>
      </c>
      <c r="AV85" s="150" t="s">
        <v>113</v>
      </c>
      <c r="AW85" s="149" t="s">
        <v>113</v>
      </c>
      <c r="AX85" s="150" t="s">
        <v>113</v>
      </c>
      <c r="AY85" s="150" t="s">
        <v>113</v>
      </c>
      <c r="AZ85" s="150" t="s">
        <v>113</v>
      </c>
      <c r="BA85" s="150" t="s">
        <v>113</v>
      </c>
      <c r="BB85" s="149" t="s">
        <v>113</v>
      </c>
      <c r="BC85" s="150" t="s">
        <v>113</v>
      </c>
      <c r="BD85" s="150" t="s">
        <v>113</v>
      </c>
      <c r="BE85" s="150" t="s">
        <v>113</v>
      </c>
      <c r="BF85" s="149" t="s">
        <v>113</v>
      </c>
      <c r="BG85" s="150" t="s">
        <v>113</v>
      </c>
      <c r="BH85" s="149" t="s">
        <v>113</v>
      </c>
      <c r="BI85" s="149" t="s">
        <v>113</v>
      </c>
      <c r="BJ85" s="149" t="s">
        <v>113</v>
      </c>
      <c r="BK85" s="149" t="s">
        <v>113</v>
      </c>
      <c r="BL85" s="149" t="s">
        <v>113</v>
      </c>
      <c r="BM85" s="149" t="s">
        <v>113</v>
      </c>
      <c r="BN85" s="149" t="s">
        <v>113</v>
      </c>
    </row>
    <row r="86" spans="1:66">
      <c r="A86" s="8">
        <f>IF(OR(AI86&gt;Parámetros!$D$5,AJ86&lt;Parámetros!$B$5),0,(IF(Parámetros!$D$5&gt;AJ86,AJ86,Parámetros!$D$5)-IF(Parámetros!$B$5&gt;AI86,Parámetros!$B$5,AI86))+1)-(IF(OR(,AI86&gt;Parámetros!$D$5,AJ86&lt;Parámetros!$B$5),0,IF(AND(AI86&lt;=Parámetros!$B$5,AJ86&gt;=Parámetros!$D$5),COUNTIFS('Selección días no hábiles'!$C:$C,"X",'Selección días no hábiles'!$A:$A,"&gt;="&amp;Parámetros!$B$5,'Selección días no hábiles'!$A:$A,"&lt;="&amp;Parámetros!$D$5),IF(AND(AI86&lt;=Parámetros!$B$5,AJ86&lt;=Parámetros!$D$5),COUNTIFS('Selección días no hábiles'!$C:$C,"X",'Selección días no hábiles'!$A:$A,"&gt;="&amp;Parámetros!$B$5,'Selección días no hábiles'!$A:$A,"&lt;="&amp;AJ86),IF(AND(AI86&gt;=Parámetros!$B$5,AJ86&gt;=Parámetros!$D$5),COUNTIFS('Selección días no hábiles'!$C:$C,"X",'Selección días no hábiles'!$A:$A,"&gt;="&amp;AI86,'Selección días no hábiles'!$A:$A,"&lt;="&amp;Parámetros!$D$5),IF(AND(AI86&gt;=Parámetros!$B$5,AJ86&lt;=Parámetros!$D$5),COUNTIFS('Selección días no hábiles'!$C:$C,"X",'Selección días no hábiles'!$A:$A,"&gt;="&amp;AI86,'Selección días no hábiles'!$A:$A,"&lt;="&amp;AJ86),0))))))</f>
        <v>15</v>
      </c>
      <c r="B86" s="8">
        <f>IF(OR(AI86&gt;Parámetros!$D$8,AJ86&lt;Parámetros!$B$8),0,(IF(Parámetros!$D$8&gt;AJ86,AJ86,Parámetros!$D$8)-IF(Parámetros!$B$8&gt;AI86,Parámetros!$B$8,AI86))+1)-(IF(OR(,AI86&gt;Parámetros!$D$8,AJ86&lt;Parámetros!$B$8),0,IF(AND(AI86&lt;=Parámetros!$B$8,AJ86&gt;=Parámetros!$D$8),COUNTIFS('Selección días no hábiles'!$C:$C,"X",'Selección días no hábiles'!$A:$A,"&gt;="&amp;Parámetros!$B$8,'Selección días no hábiles'!$A:$A,"&lt;="&amp;Parámetros!$D$8),IF(AND(AI86&lt;=Parámetros!$B$8,AJ86&lt;=Parámetros!$D$8),COUNTIFS('Selección días no hábiles'!$C:$C,"X",'Selección días no hábiles'!$A:$A,"&gt;="&amp;Parámetros!$B$8,'Selección días no hábiles'!$A:$A,"&lt;="&amp;AJ86),IF(AND(AI86&gt;=Parámetros!$B$8,AJ86&gt;=Parámetros!$D$8),COUNTIFS('Selección días no hábiles'!$C:$C,"X",'Selección días no hábiles'!$A:$A,"&gt;="&amp;AI86,'Selección días no hábiles'!$A:$A,"&lt;="&amp;Parámetros!$D$8),IF(AND(AI86&gt;=Parámetros!$B$8,AJ86&lt;=Parámetros!$D$8),COUNTIFS('Selección días no hábiles'!$C:$C,"X",'Selección días no hábiles'!$A:$A,"&gt;="&amp;AI86,'Selección días no hábiles'!$A:$A,"&lt;="&amp;AJ86),0))))))</f>
        <v>0</v>
      </c>
      <c r="C86" s="148">
        <v>3</v>
      </c>
      <c r="D86" s="149" t="s">
        <v>2372</v>
      </c>
      <c r="E86" s="149" t="s">
        <v>113</v>
      </c>
      <c r="F86" s="149" t="s">
        <v>44</v>
      </c>
      <c r="G86" s="149" t="s">
        <v>2345</v>
      </c>
      <c r="H86" s="150" t="s">
        <v>113</v>
      </c>
      <c r="I86" s="149" t="str">
        <f t="shared" ca="1" si="3"/>
        <v/>
      </c>
      <c r="J86" s="143" t="s">
        <v>113</v>
      </c>
      <c r="K86" s="143" t="s">
        <v>113</v>
      </c>
      <c r="L86" s="143" t="s">
        <v>113</v>
      </c>
      <c r="M86" s="149" t="s">
        <v>2350</v>
      </c>
      <c r="N86" s="150">
        <v>43474</v>
      </c>
      <c r="O86" s="149" t="s">
        <v>183</v>
      </c>
      <c r="P86" s="150"/>
      <c r="Q86" s="149"/>
      <c r="R86" s="149" t="s">
        <v>223</v>
      </c>
      <c r="S86" s="150" t="s">
        <v>113</v>
      </c>
      <c r="T86" s="151" t="str">
        <f t="shared" ca="1" si="4"/>
        <v/>
      </c>
      <c r="U86" s="149" t="s">
        <v>113</v>
      </c>
      <c r="V86" s="150" t="s">
        <v>113</v>
      </c>
      <c r="W86" s="151" t="str">
        <f t="shared" ca="1" si="5"/>
        <v/>
      </c>
      <c r="X86" s="146" t="s">
        <v>113</v>
      </c>
      <c r="Y86" s="149" t="s">
        <v>113</v>
      </c>
      <c r="Z86" s="149" t="s">
        <v>113</v>
      </c>
      <c r="AA86" s="149" t="s">
        <v>113</v>
      </c>
      <c r="AB86" s="150" t="s">
        <v>113</v>
      </c>
      <c r="AC86" s="149" t="s">
        <v>114</v>
      </c>
      <c r="AD86" s="149" t="s">
        <v>186</v>
      </c>
      <c r="AE86" s="149" t="s">
        <v>113</v>
      </c>
      <c r="AF86" s="149" t="s">
        <v>184</v>
      </c>
      <c r="AG86" s="150">
        <v>43473</v>
      </c>
      <c r="AH86" s="150">
        <v>43474</v>
      </c>
      <c r="AI86" s="150">
        <v>43473</v>
      </c>
      <c r="AJ86" s="150">
        <v>43487</v>
      </c>
      <c r="AK86" s="149">
        <v>15</v>
      </c>
      <c r="AL86" s="149">
        <v>15</v>
      </c>
      <c r="AM86" s="150">
        <v>43488</v>
      </c>
      <c r="AN86" s="150" t="s">
        <v>113</v>
      </c>
      <c r="AO86" s="150" t="s">
        <v>113</v>
      </c>
      <c r="AP86" s="150" t="s">
        <v>113</v>
      </c>
      <c r="AQ86" s="149" t="s">
        <v>2373</v>
      </c>
      <c r="AR86" s="149" t="s">
        <v>192</v>
      </c>
      <c r="AS86" s="149" t="s">
        <v>204</v>
      </c>
      <c r="AT86" s="149" t="s">
        <v>113</v>
      </c>
      <c r="AU86" s="149" t="s">
        <v>113</v>
      </c>
      <c r="AV86" s="150" t="s">
        <v>113</v>
      </c>
      <c r="AW86" s="149" t="s">
        <v>113</v>
      </c>
      <c r="AX86" s="150" t="s">
        <v>113</v>
      </c>
      <c r="AY86" s="150" t="s">
        <v>113</v>
      </c>
      <c r="AZ86" s="150" t="s">
        <v>113</v>
      </c>
      <c r="BA86" s="150" t="s">
        <v>113</v>
      </c>
      <c r="BB86" s="149" t="s">
        <v>113</v>
      </c>
      <c r="BC86" s="150" t="s">
        <v>113</v>
      </c>
      <c r="BD86" s="150" t="s">
        <v>113</v>
      </c>
      <c r="BE86" s="150" t="s">
        <v>113</v>
      </c>
      <c r="BF86" s="149" t="s">
        <v>113</v>
      </c>
      <c r="BG86" s="150" t="s">
        <v>113</v>
      </c>
      <c r="BH86" s="149" t="s">
        <v>113</v>
      </c>
      <c r="BI86" s="149" t="s">
        <v>2374</v>
      </c>
      <c r="BJ86" s="149" t="s">
        <v>113</v>
      </c>
      <c r="BK86" s="149" t="s">
        <v>113</v>
      </c>
      <c r="BL86" s="149" t="s">
        <v>113</v>
      </c>
      <c r="BM86" s="149" t="s">
        <v>113</v>
      </c>
      <c r="BN86" s="149" t="s">
        <v>113</v>
      </c>
    </row>
    <row r="87" spans="1:66">
      <c r="A87" s="8">
        <f>IF(OR(AI87&gt;Parámetros!$D$5,AJ87&lt;Parámetros!$B$5),0,(IF(Parámetros!$D$5&gt;AJ87,AJ87,Parámetros!$D$5)-IF(Parámetros!$B$5&gt;AI87,Parámetros!$B$5,AI87))+1)-(IF(OR(,AI87&gt;Parámetros!$D$5,AJ87&lt;Parámetros!$B$5),0,IF(AND(AI87&lt;=Parámetros!$B$5,AJ87&gt;=Parámetros!$D$5),COUNTIFS('Selección días no hábiles'!$C:$C,"X",'Selección días no hábiles'!$A:$A,"&gt;="&amp;Parámetros!$B$5,'Selección días no hábiles'!$A:$A,"&lt;="&amp;Parámetros!$D$5),IF(AND(AI87&lt;=Parámetros!$B$5,AJ87&lt;=Parámetros!$D$5),COUNTIFS('Selección días no hábiles'!$C:$C,"X",'Selección días no hábiles'!$A:$A,"&gt;="&amp;Parámetros!$B$5,'Selección días no hábiles'!$A:$A,"&lt;="&amp;AJ87),IF(AND(AI87&gt;=Parámetros!$B$5,AJ87&gt;=Parámetros!$D$5),COUNTIFS('Selección días no hábiles'!$C:$C,"X",'Selección días no hábiles'!$A:$A,"&gt;="&amp;AI87,'Selección días no hábiles'!$A:$A,"&lt;="&amp;Parámetros!$D$5),IF(AND(AI87&gt;=Parámetros!$B$5,AJ87&lt;=Parámetros!$D$5),COUNTIFS('Selección días no hábiles'!$C:$C,"X",'Selección días no hábiles'!$A:$A,"&gt;="&amp;AI87,'Selección días no hábiles'!$A:$A,"&lt;="&amp;AJ87),0))))))</f>
        <v>1</v>
      </c>
      <c r="B87" s="8">
        <f>IF(OR(AI87&gt;Parámetros!$D$8,AJ87&lt;Parámetros!$B$8),0,(IF(Parámetros!$D$8&gt;AJ87,AJ87,Parámetros!$D$8)-IF(Parámetros!$B$8&gt;AI87,Parámetros!$B$8,AI87))+1)-(IF(OR(,AI87&gt;Parámetros!$D$8,AJ87&lt;Parámetros!$B$8),0,IF(AND(AI87&lt;=Parámetros!$B$8,AJ87&gt;=Parámetros!$D$8),COUNTIFS('Selección días no hábiles'!$C:$C,"X",'Selección días no hábiles'!$A:$A,"&gt;="&amp;Parámetros!$B$8,'Selección días no hábiles'!$A:$A,"&lt;="&amp;Parámetros!$D$8),IF(AND(AI87&lt;=Parámetros!$B$8,AJ87&lt;=Parámetros!$D$8),COUNTIFS('Selección días no hábiles'!$C:$C,"X",'Selección días no hábiles'!$A:$A,"&gt;="&amp;Parámetros!$B$8,'Selección días no hábiles'!$A:$A,"&lt;="&amp;AJ87),IF(AND(AI87&gt;=Parámetros!$B$8,AJ87&gt;=Parámetros!$D$8),COUNTIFS('Selección días no hábiles'!$C:$C,"X",'Selección días no hábiles'!$A:$A,"&gt;="&amp;AI87,'Selección días no hábiles'!$A:$A,"&lt;="&amp;Parámetros!$D$8),IF(AND(AI87&gt;=Parámetros!$B$8,AJ87&lt;=Parámetros!$D$8),COUNTIFS('Selección días no hábiles'!$C:$C,"X",'Selección días no hábiles'!$A:$A,"&gt;="&amp;AI87,'Selección días no hábiles'!$A:$A,"&lt;="&amp;AJ87),0))))))</f>
        <v>0</v>
      </c>
      <c r="C87" s="148">
        <v>2</v>
      </c>
      <c r="D87" s="149" t="s">
        <v>2375</v>
      </c>
      <c r="E87" s="149" t="s">
        <v>113</v>
      </c>
      <c r="F87" s="149" t="s">
        <v>1301</v>
      </c>
      <c r="G87" s="149" t="s">
        <v>2318</v>
      </c>
      <c r="H87" s="150" t="s">
        <v>113</v>
      </c>
      <c r="I87" s="149" t="str">
        <f t="shared" ca="1" si="3"/>
        <v/>
      </c>
      <c r="J87" s="143" t="s">
        <v>113</v>
      </c>
      <c r="K87" s="143" t="s">
        <v>113</v>
      </c>
      <c r="L87" s="143" t="s">
        <v>113</v>
      </c>
      <c r="M87" s="149" t="s">
        <v>2350</v>
      </c>
      <c r="N87" s="150">
        <v>43469</v>
      </c>
      <c r="O87" s="149" t="s">
        <v>183</v>
      </c>
      <c r="P87" s="150"/>
      <c r="Q87" s="149"/>
      <c r="R87" s="149" t="s">
        <v>223</v>
      </c>
      <c r="S87" s="150" t="s">
        <v>113</v>
      </c>
      <c r="T87" s="151" t="str">
        <f t="shared" ca="1" si="4"/>
        <v/>
      </c>
      <c r="U87" s="149" t="s">
        <v>113</v>
      </c>
      <c r="V87" s="150" t="s">
        <v>113</v>
      </c>
      <c r="W87" s="151" t="str">
        <f t="shared" ca="1" si="5"/>
        <v/>
      </c>
      <c r="X87" s="146" t="s">
        <v>113</v>
      </c>
      <c r="Y87" s="149" t="s">
        <v>113</v>
      </c>
      <c r="Z87" s="149" t="s">
        <v>113</v>
      </c>
      <c r="AA87" s="149" t="s">
        <v>113</v>
      </c>
      <c r="AB87" s="150" t="s">
        <v>113</v>
      </c>
      <c r="AC87" s="149" t="s">
        <v>114</v>
      </c>
      <c r="AD87" s="149" t="s">
        <v>186</v>
      </c>
      <c r="AE87" s="149" t="s">
        <v>113</v>
      </c>
      <c r="AF87" s="149" t="s">
        <v>184</v>
      </c>
      <c r="AG87" s="150">
        <v>43468</v>
      </c>
      <c r="AH87" s="150">
        <v>43469</v>
      </c>
      <c r="AI87" s="150">
        <v>43468</v>
      </c>
      <c r="AJ87" s="150">
        <v>43468</v>
      </c>
      <c r="AK87" s="149">
        <v>1</v>
      </c>
      <c r="AL87" s="149">
        <v>1</v>
      </c>
      <c r="AM87" s="150">
        <v>43469</v>
      </c>
      <c r="AN87" s="150">
        <v>43469</v>
      </c>
      <c r="AO87" s="150" t="s">
        <v>193</v>
      </c>
      <c r="AP87" s="150" t="s">
        <v>113</v>
      </c>
      <c r="AQ87" s="149" t="s">
        <v>2376</v>
      </c>
      <c r="AR87" s="149" t="s">
        <v>140</v>
      </c>
      <c r="AS87" s="149" t="s">
        <v>203</v>
      </c>
      <c r="AT87" s="149" t="s">
        <v>113</v>
      </c>
      <c r="AU87" s="149" t="s">
        <v>113</v>
      </c>
      <c r="AV87" s="150" t="s">
        <v>113</v>
      </c>
      <c r="AW87" s="149" t="s">
        <v>113</v>
      </c>
      <c r="AX87" s="150" t="s">
        <v>113</v>
      </c>
      <c r="AY87" s="150" t="s">
        <v>113</v>
      </c>
      <c r="AZ87" s="150" t="s">
        <v>113</v>
      </c>
      <c r="BA87" s="150" t="s">
        <v>113</v>
      </c>
      <c r="BB87" s="149" t="s">
        <v>113</v>
      </c>
      <c r="BC87" s="150" t="s">
        <v>113</v>
      </c>
      <c r="BD87" s="150" t="s">
        <v>113</v>
      </c>
      <c r="BE87" s="150" t="s">
        <v>113</v>
      </c>
      <c r="BF87" s="149" t="s">
        <v>113</v>
      </c>
      <c r="BG87" s="150" t="s">
        <v>113</v>
      </c>
      <c r="BH87" s="149" t="s">
        <v>113</v>
      </c>
      <c r="BI87" s="149" t="s">
        <v>113</v>
      </c>
      <c r="BJ87" s="149" t="s">
        <v>113</v>
      </c>
      <c r="BK87" s="149" t="s">
        <v>113</v>
      </c>
      <c r="BL87" s="149" t="s">
        <v>113</v>
      </c>
      <c r="BM87" s="149" t="s">
        <v>113</v>
      </c>
      <c r="BN87" s="149" t="s">
        <v>113</v>
      </c>
    </row>
    <row r="88" spans="1:66">
      <c r="A88" s="8">
        <f>IF(OR(AI88&gt;Parámetros!$D$5,AJ88&lt;Parámetros!$B$5),0,(IF(Parámetros!$D$5&gt;AJ88,AJ88,Parámetros!$D$5)-IF(Parámetros!$B$5&gt;AI88,Parámetros!$B$5,AI88))+1)-(IF(OR(,AI88&gt;Parámetros!$D$5,AJ88&lt;Parámetros!$B$5),0,IF(AND(AI88&lt;=Parámetros!$B$5,AJ88&gt;=Parámetros!$D$5),COUNTIFS('Selección días no hábiles'!$C:$C,"X",'Selección días no hábiles'!$A:$A,"&gt;="&amp;Parámetros!$B$5,'Selección días no hábiles'!$A:$A,"&lt;="&amp;Parámetros!$D$5),IF(AND(AI88&lt;=Parámetros!$B$5,AJ88&lt;=Parámetros!$D$5),COUNTIFS('Selección días no hábiles'!$C:$C,"X",'Selección días no hábiles'!$A:$A,"&gt;="&amp;Parámetros!$B$5,'Selección días no hábiles'!$A:$A,"&lt;="&amp;AJ88),IF(AND(AI88&gt;=Parámetros!$B$5,AJ88&gt;=Parámetros!$D$5),COUNTIFS('Selección días no hábiles'!$C:$C,"X",'Selección días no hábiles'!$A:$A,"&gt;="&amp;AI88,'Selección días no hábiles'!$A:$A,"&lt;="&amp;Parámetros!$D$5),IF(AND(AI88&gt;=Parámetros!$B$5,AJ88&lt;=Parámetros!$D$5),COUNTIFS('Selección días no hábiles'!$C:$C,"X",'Selección días no hábiles'!$A:$A,"&gt;="&amp;AI88,'Selección días no hábiles'!$A:$A,"&lt;="&amp;AJ88),0))))))</f>
        <v>1</v>
      </c>
      <c r="B88" s="8">
        <f>IF(OR(AI88&gt;Parámetros!$D$8,AJ88&lt;Parámetros!$B$8),0,(IF(Parámetros!$D$8&gt;AJ88,AJ88,Parámetros!$D$8)-IF(Parámetros!$B$8&gt;AI88,Parámetros!$B$8,AI88))+1)-(IF(OR(,AI88&gt;Parámetros!$D$8,AJ88&lt;Parámetros!$B$8),0,IF(AND(AI88&lt;=Parámetros!$B$8,AJ88&gt;=Parámetros!$D$8),COUNTIFS('Selección días no hábiles'!$C:$C,"X",'Selección días no hábiles'!$A:$A,"&gt;="&amp;Parámetros!$B$8,'Selección días no hábiles'!$A:$A,"&lt;="&amp;Parámetros!$D$8),IF(AND(AI88&lt;=Parámetros!$B$8,AJ88&lt;=Parámetros!$D$8),COUNTIFS('Selección días no hábiles'!$C:$C,"X",'Selección días no hábiles'!$A:$A,"&gt;="&amp;Parámetros!$B$8,'Selección días no hábiles'!$A:$A,"&lt;="&amp;AJ88),IF(AND(AI88&gt;=Parámetros!$B$8,AJ88&gt;=Parámetros!$D$8),COUNTIFS('Selección días no hábiles'!$C:$C,"X",'Selección días no hábiles'!$A:$A,"&gt;="&amp;AI88,'Selección días no hábiles'!$A:$A,"&lt;="&amp;Parámetros!$D$8),IF(AND(AI88&gt;=Parámetros!$B$8,AJ88&lt;=Parámetros!$D$8),COUNTIFS('Selección días no hábiles'!$C:$C,"X",'Selección días no hábiles'!$A:$A,"&gt;="&amp;AI88,'Selección días no hábiles'!$A:$A,"&lt;="&amp;AJ88),0))))))</f>
        <v>0</v>
      </c>
      <c r="C88" s="148">
        <v>1</v>
      </c>
      <c r="D88" s="149" t="s">
        <v>2367</v>
      </c>
      <c r="E88" s="149" t="s">
        <v>113</v>
      </c>
      <c r="F88" s="149" t="s">
        <v>1293</v>
      </c>
      <c r="G88" s="149" t="s">
        <v>2306</v>
      </c>
      <c r="H88" s="150" t="s">
        <v>113</v>
      </c>
      <c r="I88" s="149" t="str">
        <f t="shared" ca="1" si="3"/>
        <v/>
      </c>
      <c r="J88" s="143" t="s">
        <v>113</v>
      </c>
      <c r="K88" s="143" t="s">
        <v>113</v>
      </c>
      <c r="L88" s="143" t="s">
        <v>113</v>
      </c>
      <c r="M88" s="149" t="s">
        <v>2350</v>
      </c>
      <c r="N88" s="150">
        <v>43467</v>
      </c>
      <c r="O88" s="149" t="s">
        <v>183</v>
      </c>
      <c r="P88" s="150"/>
      <c r="Q88" s="149"/>
      <c r="R88" s="149" t="s">
        <v>223</v>
      </c>
      <c r="S88" s="150" t="s">
        <v>113</v>
      </c>
      <c r="T88" s="151" t="str">
        <f t="shared" ca="1" si="4"/>
        <v/>
      </c>
      <c r="U88" s="149" t="s">
        <v>113</v>
      </c>
      <c r="V88" s="150" t="s">
        <v>113</v>
      </c>
      <c r="W88" s="151" t="str">
        <f t="shared" ca="1" si="5"/>
        <v/>
      </c>
      <c r="X88" s="146" t="s">
        <v>113</v>
      </c>
      <c r="Y88" s="149" t="s">
        <v>113</v>
      </c>
      <c r="Z88" s="149" t="s">
        <v>113</v>
      </c>
      <c r="AA88" s="149" t="s">
        <v>113</v>
      </c>
      <c r="AB88" s="150" t="s">
        <v>113</v>
      </c>
      <c r="AC88" s="149" t="s">
        <v>114</v>
      </c>
      <c r="AD88" s="149" t="s">
        <v>186</v>
      </c>
      <c r="AE88" s="149" t="s">
        <v>113</v>
      </c>
      <c r="AF88" s="149" t="s">
        <v>184</v>
      </c>
      <c r="AG88" s="150">
        <v>43466</v>
      </c>
      <c r="AH88" s="150">
        <v>43467</v>
      </c>
      <c r="AI88" s="150">
        <v>43466</v>
      </c>
      <c r="AJ88" s="150">
        <v>43466</v>
      </c>
      <c r="AK88" s="149">
        <v>1</v>
      </c>
      <c r="AL88" s="149">
        <v>1</v>
      </c>
      <c r="AM88" s="150">
        <v>43467</v>
      </c>
      <c r="AN88" s="150">
        <v>43467</v>
      </c>
      <c r="AO88" s="150" t="s">
        <v>193</v>
      </c>
      <c r="AP88" s="150" t="s">
        <v>113</v>
      </c>
      <c r="AQ88" s="149" t="s">
        <v>2377</v>
      </c>
      <c r="AR88" s="149" t="s">
        <v>190</v>
      </c>
      <c r="AS88" s="149" t="s">
        <v>202</v>
      </c>
      <c r="AT88" s="149" t="s">
        <v>113</v>
      </c>
      <c r="AU88" s="149" t="s">
        <v>113</v>
      </c>
      <c r="AV88" s="150" t="s">
        <v>113</v>
      </c>
      <c r="AW88" s="149" t="s">
        <v>113</v>
      </c>
      <c r="AX88" s="150" t="s">
        <v>113</v>
      </c>
      <c r="AY88" s="150" t="s">
        <v>113</v>
      </c>
      <c r="AZ88" s="150" t="s">
        <v>113</v>
      </c>
      <c r="BA88" s="150" t="s">
        <v>113</v>
      </c>
      <c r="BB88" s="149" t="s">
        <v>113</v>
      </c>
      <c r="BC88" s="150" t="s">
        <v>113</v>
      </c>
      <c r="BD88" s="150" t="s">
        <v>113</v>
      </c>
      <c r="BE88" s="150" t="s">
        <v>113</v>
      </c>
      <c r="BF88" s="149" t="s">
        <v>113</v>
      </c>
      <c r="BG88" s="150" t="s">
        <v>113</v>
      </c>
      <c r="BH88" s="149" t="s">
        <v>113</v>
      </c>
      <c r="BI88" s="149" t="s">
        <v>2378</v>
      </c>
      <c r="BJ88" s="149" t="s">
        <v>113</v>
      </c>
      <c r="BK88" s="149" t="s">
        <v>113</v>
      </c>
      <c r="BL88" s="149" t="s">
        <v>113</v>
      </c>
      <c r="BM88" s="149" t="s">
        <v>113</v>
      </c>
      <c r="BN88" s="149" t="s">
        <v>113</v>
      </c>
    </row>
    <row r="89" spans="1:66">
      <c r="A89" s="8"/>
      <c r="B89" s="8"/>
    </row>
    <row r="90" spans="1:66">
      <c r="A90" s="8"/>
      <c r="B90" s="8"/>
    </row>
    <row r="91" spans="1:66">
      <c r="A91" s="8"/>
      <c r="B91" s="8"/>
    </row>
    <row r="92" spans="1:66">
      <c r="A92" s="8"/>
      <c r="B92" s="8"/>
    </row>
    <row r="93" spans="1:66">
      <c r="A93" s="8"/>
      <c r="B93" s="8"/>
    </row>
    <row r="94" spans="1:66">
      <c r="A94" s="8"/>
      <c r="B94" s="8"/>
    </row>
    <row r="95" spans="1:66">
      <c r="A95" s="8"/>
      <c r="B95" s="8"/>
    </row>
    <row r="96" spans="1:66">
      <c r="A96" s="8"/>
      <c r="B96" s="8"/>
    </row>
    <row r="97" spans="1:2">
      <c r="A97" s="8"/>
      <c r="B97" s="8"/>
    </row>
    <row r="98" spans="1:2">
      <c r="A98" s="8"/>
      <c r="B98" s="8"/>
    </row>
    <row r="99" spans="1:2">
      <c r="A99" s="8"/>
      <c r="B99" s="8"/>
    </row>
    <row r="100" spans="1:2">
      <c r="A100" s="8"/>
      <c r="B100" s="8"/>
    </row>
    <row r="101" spans="1:2">
      <c r="A101" s="8"/>
      <c r="B101" s="8"/>
    </row>
    <row r="102" spans="1:2">
      <c r="A102" s="8"/>
      <c r="B102" s="8"/>
    </row>
    <row r="103" spans="1:2">
      <c r="A103" s="8"/>
      <c r="B103" s="8"/>
    </row>
    <row r="104" spans="1:2">
      <c r="A104" s="8"/>
      <c r="B104" s="8"/>
    </row>
    <row r="105" spans="1:2">
      <c r="A105" s="8"/>
      <c r="B105" s="8"/>
    </row>
    <row r="106" spans="1:2">
      <c r="A106" s="8"/>
      <c r="B106" s="8"/>
    </row>
    <row r="107" spans="1:2">
      <c r="A107" s="8"/>
      <c r="B107" s="8"/>
    </row>
    <row r="108" spans="1:2">
      <c r="A108" s="8"/>
      <c r="B108" s="8"/>
    </row>
    <row r="109" spans="1:2">
      <c r="A109" s="8"/>
      <c r="B109" s="8"/>
    </row>
    <row r="110" spans="1:2">
      <c r="A110" s="8"/>
      <c r="B110" s="8"/>
    </row>
    <row r="111" spans="1:2">
      <c r="A111" s="8"/>
      <c r="B111" s="8"/>
    </row>
    <row r="112" spans="1:2">
      <c r="A112" s="8"/>
      <c r="B112" s="8"/>
    </row>
    <row r="113" spans="1:2">
      <c r="A113" s="8"/>
      <c r="B113" s="8"/>
    </row>
    <row r="114" spans="1:2">
      <c r="A114" s="8"/>
      <c r="B114" s="8"/>
    </row>
    <row r="115" spans="1:2">
      <c r="A115" s="8"/>
      <c r="B115" s="8"/>
    </row>
    <row r="116" spans="1:2">
      <c r="A116" s="8"/>
      <c r="B116" s="8"/>
    </row>
    <row r="117" spans="1:2">
      <c r="A117" s="8"/>
      <c r="B117" s="8"/>
    </row>
    <row r="118" spans="1:2">
      <c r="A118" s="8"/>
      <c r="B118" s="8"/>
    </row>
    <row r="119" spans="1:2">
      <c r="A119" s="8"/>
      <c r="B119" s="8"/>
    </row>
    <row r="120" spans="1:2">
      <c r="A120" s="8"/>
      <c r="B120" s="8"/>
    </row>
    <row r="121" spans="1:2">
      <c r="A121" s="8"/>
      <c r="B121" s="8"/>
    </row>
    <row r="122" spans="1:2">
      <c r="A122" s="8"/>
      <c r="B122" s="8"/>
    </row>
    <row r="123" spans="1:2">
      <c r="A123" s="8"/>
      <c r="B123" s="8"/>
    </row>
    <row r="124" spans="1:2">
      <c r="A124" s="8"/>
      <c r="B124" s="8"/>
    </row>
    <row r="125" spans="1:2">
      <c r="A125" s="8"/>
      <c r="B125" s="8"/>
    </row>
    <row r="126" spans="1:2">
      <c r="A126" s="8"/>
      <c r="B126" s="8"/>
    </row>
    <row r="127" spans="1:2">
      <c r="A127" s="8"/>
      <c r="B127" s="8"/>
    </row>
    <row r="128" spans="1:2">
      <c r="A128" s="8"/>
      <c r="B128" s="8"/>
    </row>
    <row r="129" spans="1:2">
      <c r="A129" s="8"/>
      <c r="B129" s="8"/>
    </row>
    <row r="130" spans="1:2">
      <c r="A130" s="8"/>
      <c r="B130" s="8"/>
    </row>
    <row r="131" spans="1:2">
      <c r="A131" s="8"/>
      <c r="B131" s="8"/>
    </row>
    <row r="132" spans="1:2">
      <c r="A132" s="8"/>
      <c r="B132" s="8"/>
    </row>
    <row r="133" spans="1:2">
      <c r="A133" s="8"/>
      <c r="B133" s="8"/>
    </row>
    <row r="134" spans="1:2">
      <c r="A134" s="8"/>
      <c r="B134" s="8"/>
    </row>
    <row r="135" spans="1:2">
      <c r="A135" s="8"/>
      <c r="B135" s="8"/>
    </row>
    <row r="136" spans="1:2">
      <c r="A136" s="8"/>
      <c r="B136" s="8"/>
    </row>
    <row r="137" spans="1:2">
      <c r="A137" s="8"/>
      <c r="B137" s="8"/>
    </row>
    <row r="138" spans="1:2">
      <c r="A138" s="8"/>
      <c r="B138" s="8"/>
    </row>
    <row r="139" spans="1:2">
      <c r="A139" s="8"/>
      <c r="B139" s="8"/>
    </row>
    <row r="140" spans="1:2">
      <c r="A140" s="8"/>
      <c r="B140" s="8"/>
    </row>
    <row r="141" spans="1:2">
      <c r="A141" s="8"/>
      <c r="B141" s="8"/>
    </row>
    <row r="142" spans="1:2">
      <c r="A142" s="8"/>
      <c r="B142" s="8"/>
    </row>
    <row r="143" spans="1:2">
      <c r="A143" s="8"/>
      <c r="B143" s="8"/>
    </row>
    <row r="144" spans="1:2">
      <c r="A144" s="8"/>
      <c r="B144" s="8"/>
    </row>
    <row r="145" spans="1:2">
      <c r="A145" s="8"/>
      <c r="B145" s="8"/>
    </row>
    <row r="146" spans="1:2">
      <c r="A146" s="8"/>
      <c r="B146" s="8"/>
    </row>
    <row r="147" spans="1:2">
      <c r="A147" s="8"/>
      <c r="B147" s="8"/>
    </row>
    <row r="148" spans="1:2">
      <c r="A148" s="8"/>
      <c r="B148" s="8"/>
    </row>
    <row r="149" spans="1:2">
      <c r="A149" s="8"/>
      <c r="B149" s="8"/>
    </row>
    <row r="150" spans="1:2">
      <c r="A150" s="8"/>
      <c r="B150" s="8"/>
    </row>
    <row r="151" spans="1:2">
      <c r="A151" s="8"/>
      <c r="B151" s="8"/>
    </row>
    <row r="152" spans="1:2">
      <c r="A152" s="8"/>
      <c r="B152" s="8"/>
    </row>
    <row r="153" spans="1:2">
      <c r="A153" s="8"/>
      <c r="B153" s="8"/>
    </row>
    <row r="154" spans="1:2">
      <c r="A154" s="8"/>
      <c r="B154" s="8"/>
    </row>
    <row r="155" spans="1:2">
      <c r="A155" s="8"/>
      <c r="B155" s="8"/>
    </row>
    <row r="156" spans="1:2">
      <c r="A156" s="8"/>
      <c r="B156" s="8"/>
    </row>
    <row r="157" spans="1:2">
      <c r="A157" s="8"/>
      <c r="B157" s="8"/>
    </row>
    <row r="158" spans="1:2">
      <c r="A158" s="8"/>
      <c r="B158" s="8"/>
    </row>
    <row r="159" spans="1:2">
      <c r="A159" s="8"/>
      <c r="B159" s="8"/>
    </row>
    <row r="160" spans="1:2">
      <c r="A160" s="8"/>
      <c r="B160" s="8"/>
    </row>
    <row r="161" spans="1:2">
      <c r="A161" s="8"/>
      <c r="B161" s="8"/>
    </row>
    <row r="162" spans="1:2">
      <c r="A162" s="8"/>
      <c r="B162" s="8"/>
    </row>
    <row r="163" spans="1:2">
      <c r="A163" s="8"/>
      <c r="B163" s="8"/>
    </row>
    <row r="164" spans="1:2">
      <c r="A164" s="8"/>
      <c r="B164" s="8"/>
    </row>
    <row r="165" spans="1:2">
      <c r="A165" s="8"/>
      <c r="B165" s="8"/>
    </row>
    <row r="166" spans="1:2">
      <c r="A166" s="8"/>
      <c r="B166" s="8"/>
    </row>
    <row r="167" spans="1:2">
      <c r="A167" s="8"/>
      <c r="B167" s="8"/>
    </row>
    <row r="168" spans="1:2">
      <c r="A168" s="8"/>
      <c r="B168" s="8"/>
    </row>
    <row r="169" spans="1:2">
      <c r="A169" s="8"/>
      <c r="B169" s="8"/>
    </row>
    <row r="170" spans="1:2">
      <c r="A170" s="8"/>
      <c r="B170" s="8"/>
    </row>
    <row r="171" spans="1:2">
      <c r="A171" s="8"/>
      <c r="B171" s="8"/>
    </row>
    <row r="172" spans="1:2">
      <c r="A172" s="8"/>
      <c r="B172" s="8"/>
    </row>
    <row r="173" spans="1:2">
      <c r="A173" s="8"/>
      <c r="B173" s="8"/>
    </row>
    <row r="174" spans="1:2">
      <c r="A174" s="8"/>
      <c r="B174" s="8"/>
    </row>
    <row r="175" spans="1:2">
      <c r="A175" s="8"/>
      <c r="B175" s="8"/>
    </row>
    <row r="176" spans="1:2">
      <c r="A176" s="8"/>
      <c r="B176" s="8"/>
    </row>
    <row r="177" spans="1:2">
      <c r="A177" s="8"/>
      <c r="B177" s="8"/>
    </row>
    <row r="178" spans="1:2">
      <c r="A178" s="8"/>
      <c r="B178" s="8"/>
    </row>
    <row r="179" spans="1:2">
      <c r="A179" s="8"/>
      <c r="B179" s="8"/>
    </row>
    <row r="180" spans="1:2">
      <c r="A180" s="8"/>
      <c r="B180" s="8"/>
    </row>
    <row r="181" spans="1:2">
      <c r="A181" s="8"/>
      <c r="B181" s="8"/>
    </row>
    <row r="182" spans="1:2">
      <c r="A182" s="8"/>
      <c r="B182" s="8"/>
    </row>
    <row r="183" spans="1:2">
      <c r="A183" s="8"/>
      <c r="B183" s="8"/>
    </row>
    <row r="184" spans="1:2">
      <c r="A184" s="8"/>
      <c r="B184" s="8"/>
    </row>
    <row r="185" spans="1:2">
      <c r="A185" s="8"/>
      <c r="B185" s="8"/>
    </row>
    <row r="186" spans="1:2">
      <c r="A186" s="8"/>
      <c r="B186" s="8"/>
    </row>
    <row r="187" spans="1:2">
      <c r="A187" s="8"/>
      <c r="B187" s="8"/>
    </row>
    <row r="188" spans="1:2">
      <c r="A188" s="8"/>
      <c r="B188" s="8"/>
    </row>
    <row r="189" spans="1:2">
      <c r="A189" s="8"/>
      <c r="B189" s="8"/>
    </row>
    <row r="190" spans="1:2">
      <c r="A190" s="8"/>
      <c r="B190" s="8"/>
    </row>
    <row r="191" spans="1:2">
      <c r="A191" s="8"/>
      <c r="B191" s="8"/>
    </row>
    <row r="192" spans="1:2">
      <c r="A192" s="8"/>
      <c r="B192" s="8"/>
    </row>
    <row r="193" spans="1:2">
      <c r="A193" s="8"/>
      <c r="B193" s="8"/>
    </row>
    <row r="194" spans="1:2">
      <c r="A194" s="8"/>
      <c r="B194" s="8"/>
    </row>
    <row r="195" spans="1:2">
      <c r="A195" s="8"/>
      <c r="B195" s="8"/>
    </row>
    <row r="196" spans="1:2">
      <c r="A196" s="8"/>
      <c r="B196" s="8"/>
    </row>
    <row r="197" spans="1:2">
      <c r="A197" s="8"/>
      <c r="B197" s="8"/>
    </row>
    <row r="198" spans="1:2">
      <c r="A198" s="8"/>
      <c r="B198" s="8"/>
    </row>
    <row r="199" spans="1:2">
      <c r="A199" s="8"/>
      <c r="B199" s="8"/>
    </row>
    <row r="200" spans="1:2">
      <c r="A200" s="8"/>
      <c r="B200" s="8"/>
    </row>
    <row r="201" spans="1:2">
      <c r="A201" s="8"/>
      <c r="B201" s="8"/>
    </row>
    <row r="202" spans="1:2">
      <c r="A202" s="8"/>
      <c r="B202" s="8"/>
    </row>
    <row r="203" spans="1:2">
      <c r="A203" s="8"/>
      <c r="B203" s="8"/>
    </row>
    <row r="204" spans="1:2">
      <c r="A204" s="8"/>
      <c r="B204" s="8"/>
    </row>
    <row r="205" spans="1:2">
      <c r="A205" s="8"/>
      <c r="B205" s="8"/>
    </row>
    <row r="206" spans="1:2">
      <c r="A206" s="8"/>
      <c r="B206" s="8"/>
    </row>
    <row r="207" spans="1:2">
      <c r="A207" s="8"/>
      <c r="B207" s="8"/>
    </row>
    <row r="208" spans="1:2">
      <c r="A208" s="8"/>
      <c r="B208" s="8"/>
    </row>
    <row r="209" spans="1:2">
      <c r="A209" s="8"/>
      <c r="B209" s="8"/>
    </row>
    <row r="210" spans="1:2">
      <c r="A210" s="8"/>
      <c r="B210" s="8"/>
    </row>
    <row r="211" spans="1:2">
      <c r="A211" s="8"/>
      <c r="B211" s="8"/>
    </row>
    <row r="212" spans="1:2">
      <c r="A212" s="8"/>
      <c r="B212" s="8"/>
    </row>
    <row r="213" spans="1:2">
      <c r="A213" s="8"/>
      <c r="B213" s="8"/>
    </row>
    <row r="214" spans="1:2">
      <c r="A214" s="8"/>
      <c r="B214" s="8"/>
    </row>
    <row r="215" spans="1:2">
      <c r="A215" s="8"/>
      <c r="B215" s="8"/>
    </row>
    <row r="216" spans="1:2">
      <c r="A216" s="8"/>
      <c r="B216" s="8"/>
    </row>
    <row r="217" spans="1:2">
      <c r="A217" s="8"/>
      <c r="B217" s="8"/>
    </row>
    <row r="218" spans="1:2">
      <c r="A218" s="8"/>
      <c r="B218" s="8"/>
    </row>
    <row r="219" spans="1:2">
      <c r="A219" s="8"/>
      <c r="B219" s="8"/>
    </row>
    <row r="220" spans="1:2">
      <c r="A220" s="8"/>
      <c r="B220" s="8"/>
    </row>
    <row r="221" spans="1:2">
      <c r="A221" s="8"/>
      <c r="B221" s="8"/>
    </row>
    <row r="222" spans="1:2">
      <c r="A222" s="8"/>
      <c r="B222" s="8"/>
    </row>
    <row r="223" spans="1:2">
      <c r="A223" s="8"/>
      <c r="B223" s="8"/>
    </row>
    <row r="224" spans="1:2">
      <c r="A224" s="8"/>
      <c r="B224" s="8"/>
    </row>
    <row r="225" spans="1:2">
      <c r="A225" s="8"/>
      <c r="B225" s="8"/>
    </row>
    <row r="226" spans="1:2">
      <c r="A226" s="8"/>
      <c r="B226" s="8"/>
    </row>
    <row r="227" spans="1:2">
      <c r="A227" s="8"/>
      <c r="B227" s="8"/>
    </row>
    <row r="228" spans="1:2">
      <c r="A228" s="8"/>
      <c r="B228" s="8"/>
    </row>
    <row r="229" spans="1:2">
      <c r="A229" s="8"/>
      <c r="B229" s="8"/>
    </row>
    <row r="230" spans="1:2">
      <c r="A230" s="8"/>
      <c r="B230" s="8"/>
    </row>
    <row r="231" spans="1:2">
      <c r="A231" s="8"/>
      <c r="B231" s="8"/>
    </row>
    <row r="232" spans="1:2">
      <c r="A232" s="8"/>
      <c r="B232" s="8"/>
    </row>
    <row r="233" spans="1:2">
      <c r="A233" s="8"/>
      <c r="B233" s="8"/>
    </row>
    <row r="234" spans="1:2">
      <c r="A234" s="8"/>
      <c r="B234" s="8"/>
    </row>
    <row r="235" spans="1:2">
      <c r="A235" s="8"/>
      <c r="B235" s="8"/>
    </row>
    <row r="236" spans="1:2">
      <c r="A236" s="8"/>
      <c r="B236" s="8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7"/>
  <dimension ref="A1:H4749"/>
  <sheetViews>
    <sheetView showGridLines="0" showRowColHeaders="0" workbookViewId="0">
      <selection sqref="A1:C1"/>
    </sheetView>
  </sheetViews>
  <sheetFormatPr baseColWidth="10" defaultColWidth="0" defaultRowHeight="15"/>
  <cols>
    <col min="1" max="2" width="11.5703125" style="25" customWidth="1"/>
    <col min="3" max="3" width="11.5703125" style="63" customWidth="1"/>
    <col min="4" max="4" width="4.5703125" style="23" customWidth="1"/>
    <col min="5" max="8" width="11.5703125" style="23" customWidth="1"/>
    <col min="9" max="16384" width="11.5703125" style="23" hidden="1"/>
  </cols>
  <sheetData>
    <row r="1" spans="1:8" ht="15.75" thickBot="1">
      <c r="A1" s="279" t="s">
        <v>10</v>
      </c>
      <c r="B1" s="280"/>
      <c r="C1" s="281"/>
      <c r="E1" s="282" t="s">
        <v>11</v>
      </c>
      <c r="F1" s="280"/>
      <c r="G1" s="280"/>
      <c r="H1" s="283"/>
    </row>
    <row r="2" spans="1:8" ht="14.45" customHeight="1">
      <c r="A2" s="10">
        <v>43101</v>
      </c>
      <c r="B2" s="11" t="s">
        <v>12</v>
      </c>
      <c r="C2" s="64" t="s">
        <v>113</v>
      </c>
      <c r="D2" s="7"/>
      <c r="E2" s="65" t="s">
        <v>12</v>
      </c>
      <c r="F2" s="66"/>
      <c r="G2" s="284" t="s">
        <v>142</v>
      </c>
      <c r="H2" s="285"/>
    </row>
    <row r="3" spans="1:8">
      <c r="A3" s="139">
        <v>43102</v>
      </c>
      <c r="B3" s="11" t="s">
        <v>13</v>
      </c>
      <c r="C3" s="140" t="s">
        <v>113</v>
      </c>
      <c r="D3" s="7"/>
      <c r="E3" s="141" t="s">
        <v>13</v>
      </c>
      <c r="F3" s="142"/>
      <c r="G3" s="284"/>
      <c r="H3" s="285"/>
    </row>
    <row r="4" spans="1:8">
      <c r="A4" s="139">
        <v>43103</v>
      </c>
      <c r="B4" s="11" t="s">
        <v>14</v>
      </c>
      <c r="C4" s="140" t="s">
        <v>113</v>
      </c>
      <c r="D4" s="7"/>
      <c r="E4" s="141" t="s">
        <v>14</v>
      </c>
      <c r="F4" s="142"/>
      <c r="G4" s="284"/>
      <c r="H4" s="285"/>
    </row>
    <row r="5" spans="1:8">
      <c r="A5" s="139">
        <v>43104</v>
      </c>
      <c r="B5" s="11" t="s">
        <v>15</v>
      </c>
      <c r="C5" s="140" t="s">
        <v>113</v>
      </c>
      <c r="D5" s="7"/>
      <c r="E5" s="141" t="s">
        <v>15</v>
      </c>
      <c r="F5" s="142"/>
      <c r="G5" s="284"/>
      <c r="H5" s="285"/>
    </row>
    <row r="6" spans="1:8">
      <c r="A6" s="139">
        <v>43105</v>
      </c>
      <c r="B6" s="11" t="s">
        <v>16</v>
      </c>
      <c r="C6" s="140" t="s">
        <v>113</v>
      </c>
      <c r="D6" s="7"/>
      <c r="E6" s="141" t="s">
        <v>16</v>
      </c>
      <c r="F6" s="142"/>
      <c r="G6" s="284"/>
      <c r="H6" s="285"/>
    </row>
    <row r="7" spans="1:8">
      <c r="A7" s="139">
        <v>43106</v>
      </c>
      <c r="B7" s="11" t="s">
        <v>17</v>
      </c>
      <c r="C7" s="140" t="s">
        <v>113</v>
      </c>
      <c r="D7" s="7"/>
      <c r="E7" s="141" t="s">
        <v>17</v>
      </c>
      <c r="F7" s="142"/>
      <c r="G7" s="284"/>
      <c r="H7" s="285"/>
    </row>
    <row r="8" spans="1:8" ht="15.75" thickBot="1">
      <c r="A8" s="139">
        <v>43107</v>
      </c>
      <c r="B8" s="11" t="s">
        <v>18</v>
      </c>
      <c r="C8" s="140" t="s">
        <v>113</v>
      </c>
      <c r="D8" s="7"/>
      <c r="E8" s="67" t="s">
        <v>18</v>
      </c>
      <c r="F8" s="68"/>
      <c r="G8" s="286"/>
      <c r="H8" s="287"/>
    </row>
    <row r="9" spans="1:8">
      <c r="A9" s="139">
        <v>43108</v>
      </c>
      <c r="B9" s="11" t="s">
        <v>12</v>
      </c>
      <c r="C9" s="140" t="s">
        <v>113</v>
      </c>
      <c r="D9" s="7"/>
      <c r="E9" s="7"/>
      <c r="F9" s="7"/>
      <c r="G9" s="7"/>
      <c r="H9" s="7"/>
    </row>
    <row r="10" spans="1:8">
      <c r="A10" s="139">
        <v>43109</v>
      </c>
      <c r="B10" s="11" t="s">
        <v>13</v>
      </c>
      <c r="C10" s="140" t="s">
        <v>113</v>
      </c>
      <c r="D10" s="7"/>
      <c r="E10" s="7"/>
      <c r="F10" s="7"/>
      <c r="G10" s="7"/>
      <c r="H10" s="7"/>
    </row>
    <row r="11" spans="1:8">
      <c r="A11" s="139">
        <v>43110</v>
      </c>
      <c r="B11" s="11" t="s">
        <v>14</v>
      </c>
      <c r="C11" s="140" t="s">
        <v>113</v>
      </c>
      <c r="D11" s="7"/>
      <c r="E11" s="7"/>
      <c r="F11" s="7"/>
      <c r="G11" s="7"/>
      <c r="H11" s="7"/>
    </row>
    <row r="12" spans="1:8">
      <c r="A12" s="139">
        <v>43111</v>
      </c>
      <c r="B12" s="11" t="s">
        <v>15</v>
      </c>
      <c r="C12" s="140" t="s">
        <v>113</v>
      </c>
      <c r="D12" s="7"/>
      <c r="E12" s="7"/>
      <c r="F12" s="7"/>
      <c r="G12" s="7"/>
      <c r="H12" s="7"/>
    </row>
    <row r="13" spans="1:8">
      <c r="A13" s="139">
        <v>43112</v>
      </c>
      <c r="B13" s="11" t="s">
        <v>16</v>
      </c>
      <c r="C13" s="140" t="s">
        <v>113</v>
      </c>
      <c r="D13" s="7"/>
      <c r="E13" s="7"/>
      <c r="F13" s="7"/>
      <c r="G13" s="7"/>
      <c r="H13" s="7"/>
    </row>
    <row r="14" spans="1:8">
      <c r="A14" s="139">
        <v>43113</v>
      </c>
      <c r="B14" s="11" t="s">
        <v>17</v>
      </c>
      <c r="C14" s="140" t="s">
        <v>113</v>
      </c>
      <c r="D14" s="7"/>
      <c r="E14" s="7"/>
      <c r="F14" s="7"/>
      <c r="G14" s="7"/>
      <c r="H14" s="7"/>
    </row>
    <row r="15" spans="1:8">
      <c r="A15" s="139">
        <v>43114</v>
      </c>
      <c r="B15" s="11" t="s">
        <v>18</v>
      </c>
      <c r="C15" s="140" t="s">
        <v>113</v>
      </c>
      <c r="D15" s="7"/>
      <c r="E15" s="7"/>
      <c r="F15" s="7"/>
      <c r="G15" s="7"/>
      <c r="H15" s="7"/>
    </row>
    <row r="16" spans="1:8">
      <c r="A16" s="139">
        <v>43115</v>
      </c>
      <c r="B16" s="11" t="s">
        <v>12</v>
      </c>
      <c r="C16" s="140" t="s">
        <v>113</v>
      </c>
      <c r="D16" s="7"/>
      <c r="E16" s="7"/>
      <c r="F16" s="7"/>
      <c r="G16" s="7"/>
      <c r="H16" s="7"/>
    </row>
    <row r="17" spans="1:8">
      <c r="A17" s="139">
        <v>43116</v>
      </c>
      <c r="B17" s="11" t="s">
        <v>13</v>
      </c>
      <c r="C17" s="140" t="s">
        <v>113</v>
      </c>
      <c r="D17" s="7"/>
      <c r="E17" s="7"/>
      <c r="F17" s="7"/>
      <c r="G17" s="7"/>
      <c r="H17" s="7"/>
    </row>
    <row r="18" spans="1:8">
      <c r="A18" s="139">
        <v>43117</v>
      </c>
      <c r="B18" s="11" t="s">
        <v>14</v>
      </c>
      <c r="C18" s="140" t="s">
        <v>113</v>
      </c>
      <c r="D18" s="7"/>
      <c r="E18" s="7"/>
      <c r="F18" s="7"/>
      <c r="G18" s="7"/>
      <c r="H18" s="7"/>
    </row>
    <row r="19" spans="1:8">
      <c r="A19" s="139">
        <v>43118</v>
      </c>
      <c r="B19" s="11" t="s">
        <v>15</v>
      </c>
      <c r="C19" s="140" t="s">
        <v>113</v>
      </c>
      <c r="D19" s="7"/>
      <c r="E19" s="7"/>
      <c r="F19" s="7"/>
      <c r="G19" s="7"/>
      <c r="H19" s="7"/>
    </row>
    <row r="20" spans="1:8">
      <c r="A20" s="139">
        <v>43119</v>
      </c>
      <c r="B20" s="11" t="s">
        <v>16</v>
      </c>
      <c r="C20" s="140" t="s">
        <v>113</v>
      </c>
      <c r="D20" s="7"/>
      <c r="E20" s="7"/>
      <c r="F20" s="7"/>
      <c r="G20" s="7"/>
      <c r="H20" s="7"/>
    </row>
    <row r="21" spans="1:8">
      <c r="A21" s="139">
        <v>43120</v>
      </c>
      <c r="B21" s="11" t="s">
        <v>17</v>
      </c>
      <c r="C21" s="140" t="s">
        <v>113</v>
      </c>
      <c r="D21" s="7"/>
      <c r="E21" s="7"/>
      <c r="F21" s="7"/>
      <c r="G21" s="7"/>
      <c r="H21" s="7"/>
    </row>
    <row r="22" spans="1:8">
      <c r="A22" s="139">
        <v>43121</v>
      </c>
      <c r="B22" s="11" t="s">
        <v>18</v>
      </c>
      <c r="C22" s="140" t="s">
        <v>113</v>
      </c>
      <c r="D22" s="7"/>
      <c r="E22" s="7"/>
      <c r="F22" s="7"/>
      <c r="G22" s="7"/>
      <c r="H22" s="7"/>
    </row>
    <row r="23" spans="1:8">
      <c r="A23" s="139">
        <v>43122</v>
      </c>
      <c r="B23" s="11" t="s">
        <v>12</v>
      </c>
      <c r="C23" s="140" t="s">
        <v>113</v>
      </c>
      <c r="D23" s="7"/>
      <c r="E23" s="7"/>
      <c r="F23" s="7"/>
      <c r="G23" s="7"/>
      <c r="H23" s="7"/>
    </row>
    <row r="24" spans="1:8">
      <c r="A24" s="139">
        <v>43123</v>
      </c>
      <c r="B24" s="11" t="s">
        <v>13</v>
      </c>
      <c r="C24" s="140" t="s">
        <v>113</v>
      </c>
      <c r="D24" s="7"/>
      <c r="E24" s="7"/>
      <c r="F24" s="7"/>
      <c r="G24" s="7"/>
      <c r="H24" s="7"/>
    </row>
    <row r="25" spans="1:8">
      <c r="A25" s="139">
        <v>43124</v>
      </c>
      <c r="B25" s="11" t="s">
        <v>14</v>
      </c>
      <c r="C25" s="140" t="s">
        <v>113</v>
      </c>
      <c r="D25" s="7"/>
      <c r="E25" s="7"/>
      <c r="F25" s="7"/>
      <c r="G25" s="7"/>
      <c r="H25" s="7"/>
    </row>
    <row r="26" spans="1:8">
      <c r="A26" s="139">
        <v>43125</v>
      </c>
      <c r="B26" s="11" t="s">
        <v>15</v>
      </c>
      <c r="C26" s="140" t="s">
        <v>113</v>
      </c>
      <c r="D26" s="7"/>
      <c r="E26" s="7"/>
      <c r="F26" s="7"/>
      <c r="G26" s="7"/>
      <c r="H26" s="7"/>
    </row>
    <row r="27" spans="1:8">
      <c r="A27" s="139">
        <v>43126</v>
      </c>
      <c r="B27" s="11" t="s">
        <v>16</v>
      </c>
      <c r="C27" s="140" t="s">
        <v>113</v>
      </c>
      <c r="D27" s="7"/>
      <c r="E27" s="7"/>
      <c r="F27" s="7"/>
      <c r="G27" s="7"/>
      <c r="H27" s="7"/>
    </row>
    <row r="28" spans="1:8">
      <c r="A28" s="139">
        <v>43127</v>
      </c>
      <c r="B28" s="11" t="s">
        <v>17</v>
      </c>
      <c r="C28" s="140" t="s">
        <v>113</v>
      </c>
      <c r="D28" s="7"/>
      <c r="E28" s="7"/>
      <c r="F28" s="7"/>
      <c r="G28" s="7"/>
      <c r="H28" s="7"/>
    </row>
    <row r="29" spans="1:8">
      <c r="A29" s="139">
        <v>43128</v>
      </c>
      <c r="B29" s="11" t="s">
        <v>18</v>
      </c>
      <c r="C29" s="140" t="s">
        <v>113</v>
      </c>
      <c r="D29" s="7"/>
      <c r="E29" s="7"/>
      <c r="F29" s="7"/>
      <c r="G29" s="7"/>
      <c r="H29" s="7"/>
    </row>
    <row r="30" spans="1:8">
      <c r="A30" s="139">
        <v>43129</v>
      </c>
      <c r="B30" s="11" t="s">
        <v>12</v>
      </c>
      <c r="C30" s="140" t="s">
        <v>113</v>
      </c>
      <c r="D30" s="7"/>
      <c r="E30" s="7"/>
      <c r="F30" s="7"/>
      <c r="G30" s="7"/>
      <c r="H30" s="7"/>
    </row>
    <row r="31" spans="1:8">
      <c r="A31" s="139">
        <v>43130</v>
      </c>
      <c r="B31" s="11" t="s">
        <v>13</v>
      </c>
      <c r="C31" s="140" t="s">
        <v>113</v>
      </c>
      <c r="D31" s="7"/>
      <c r="E31" s="7"/>
      <c r="F31" s="7"/>
      <c r="G31" s="7"/>
      <c r="H31" s="7"/>
    </row>
    <row r="32" spans="1:8">
      <c r="A32" s="139">
        <v>43131</v>
      </c>
      <c r="B32" s="11" t="s">
        <v>14</v>
      </c>
      <c r="C32" s="140" t="s">
        <v>113</v>
      </c>
      <c r="D32" s="7"/>
      <c r="E32" s="7"/>
      <c r="F32" s="7"/>
      <c r="G32" s="7"/>
      <c r="H32" s="7"/>
    </row>
    <row r="33" spans="1:8">
      <c r="A33" s="139">
        <v>43132</v>
      </c>
      <c r="B33" s="11" t="s">
        <v>15</v>
      </c>
      <c r="C33" s="140" t="s">
        <v>113</v>
      </c>
      <c r="D33" s="7"/>
      <c r="E33" s="7"/>
      <c r="F33" s="7"/>
      <c r="G33" s="7"/>
      <c r="H33" s="7"/>
    </row>
    <row r="34" spans="1:8">
      <c r="A34" s="139">
        <v>43133</v>
      </c>
      <c r="B34" s="11" t="s">
        <v>16</v>
      </c>
      <c r="C34" s="140" t="s">
        <v>113</v>
      </c>
      <c r="D34" s="7"/>
      <c r="E34" s="7"/>
      <c r="F34" s="7"/>
      <c r="G34" s="7"/>
      <c r="H34" s="7"/>
    </row>
    <row r="35" spans="1:8">
      <c r="A35" s="139">
        <v>43134</v>
      </c>
      <c r="B35" s="11" t="s">
        <v>17</v>
      </c>
      <c r="C35" s="140" t="s">
        <v>113</v>
      </c>
      <c r="D35" s="7"/>
      <c r="E35" s="7"/>
      <c r="F35" s="7"/>
      <c r="G35" s="7"/>
      <c r="H35" s="7"/>
    </row>
    <row r="36" spans="1:8">
      <c r="A36" s="139">
        <v>43135</v>
      </c>
      <c r="B36" s="11" t="s">
        <v>18</v>
      </c>
      <c r="C36" s="140" t="s">
        <v>113</v>
      </c>
      <c r="D36" s="7"/>
      <c r="E36" s="7"/>
      <c r="F36" s="7"/>
      <c r="G36" s="7"/>
      <c r="H36" s="7"/>
    </row>
    <row r="37" spans="1:8">
      <c r="A37" s="139">
        <v>43136</v>
      </c>
      <c r="B37" s="11" t="s">
        <v>12</v>
      </c>
      <c r="C37" s="140" t="s">
        <v>113</v>
      </c>
      <c r="D37" s="7"/>
      <c r="E37" s="7"/>
      <c r="F37" s="7"/>
      <c r="G37" s="7"/>
      <c r="H37" s="7"/>
    </row>
    <row r="38" spans="1:8">
      <c r="A38" s="139">
        <v>43137</v>
      </c>
      <c r="B38" s="11" t="s">
        <v>13</v>
      </c>
      <c r="C38" s="140" t="s">
        <v>113</v>
      </c>
      <c r="D38" s="7"/>
      <c r="E38" s="7"/>
      <c r="F38" s="7"/>
      <c r="G38" s="7"/>
      <c r="H38" s="7"/>
    </row>
    <row r="39" spans="1:8">
      <c r="A39" s="139">
        <v>43138</v>
      </c>
      <c r="B39" s="11" t="s">
        <v>14</v>
      </c>
      <c r="C39" s="140" t="s">
        <v>113</v>
      </c>
      <c r="D39" s="7"/>
      <c r="E39" s="7"/>
      <c r="F39" s="7"/>
      <c r="G39" s="7"/>
      <c r="H39" s="7"/>
    </row>
    <row r="40" spans="1:8">
      <c r="A40" s="139">
        <v>43139</v>
      </c>
      <c r="B40" s="11" t="s">
        <v>15</v>
      </c>
      <c r="C40" s="140" t="s">
        <v>113</v>
      </c>
      <c r="D40" s="7"/>
      <c r="E40" s="7"/>
      <c r="F40" s="7"/>
      <c r="G40" s="7"/>
      <c r="H40" s="7"/>
    </row>
    <row r="41" spans="1:8">
      <c r="A41" s="139">
        <v>43140</v>
      </c>
      <c r="B41" s="11" t="s">
        <v>16</v>
      </c>
      <c r="C41" s="140" t="s">
        <v>113</v>
      </c>
      <c r="D41" s="7"/>
      <c r="E41" s="7"/>
      <c r="F41" s="7"/>
      <c r="G41" s="7"/>
      <c r="H41" s="7"/>
    </row>
    <row r="42" spans="1:8">
      <c r="A42" s="139">
        <v>43141</v>
      </c>
      <c r="B42" s="11" t="s">
        <v>17</v>
      </c>
      <c r="C42" s="140" t="s">
        <v>113</v>
      </c>
      <c r="D42" s="7"/>
      <c r="E42" s="7"/>
      <c r="F42" s="7"/>
      <c r="G42" s="7"/>
      <c r="H42" s="7"/>
    </row>
    <row r="43" spans="1:8">
      <c r="A43" s="139">
        <v>43142</v>
      </c>
      <c r="B43" s="11" t="s">
        <v>18</v>
      </c>
      <c r="C43" s="140" t="s">
        <v>113</v>
      </c>
      <c r="D43" s="7"/>
      <c r="E43" s="7"/>
      <c r="F43" s="7"/>
      <c r="G43" s="7"/>
      <c r="H43" s="7"/>
    </row>
    <row r="44" spans="1:8">
      <c r="A44" s="139">
        <v>43143</v>
      </c>
      <c r="B44" s="11" t="s">
        <v>12</v>
      </c>
      <c r="C44" s="140" t="s">
        <v>113</v>
      </c>
      <c r="D44" s="7"/>
      <c r="E44" s="7"/>
      <c r="F44" s="7"/>
      <c r="G44" s="7"/>
      <c r="H44" s="7"/>
    </row>
    <row r="45" spans="1:8">
      <c r="A45" s="139">
        <v>43144</v>
      </c>
      <c r="B45" s="11" t="s">
        <v>13</v>
      </c>
      <c r="C45" s="140" t="s">
        <v>113</v>
      </c>
      <c r="D45" s="7"/>
      <c r="E45" s="7"/>
      <c r="F45" s="7"/>
      <c r="G45" s="7"/>
      <c r="H45" s="7"/>
    </row>
    <row r="46" spans="1:8">
      <c r="A46" s="139">
        <v>43145</v>
      </c>
      <c r="B46" s="11" t="s">
        <v>14</v>
      </c>
      <c r="C46" s="140" t="s">
        <v>113</v>
      </c>
      <c r="D46" s="7"/>
      <c r="E46" s="7"/>
      <c r="F46" s="7"/>
      <c r="G46" s="7"/>
      <c r="H46" s="7"/>
    </row>
    <row r="47" spans="1:8">
      <c r="A47" s="139">
        <v>43146</v>
      </c>
      <c r="B47" s="11" t="s">
        <v>15</v>
      </c>
      <c r="C47" s="140" t="s">
        <v>113</v>
      </c>
      <c r="D47" s="7"/>
      <c r="E47" s="7"/>
      <c r="F47" s="7"/>
      <c r="G47" s="7"/>
      <c r="H47" s="7"/>
    </row>
    <row r="48" spans="1:8">
      <c r="A48" s="139">
        <v>43147</v>
      </c>
      <c r="B48" s="11" t="s">
        <v>16</v>
      </c>
      <c r="C48" s="140" t="s">
        <v>113</v>
      </c>
      <c r="D48" s="7"/>
      <c r="E48" s="7"/>
      <c r="F48" s="7"/>
      <c r="G48" s="7"/>
      <c r="H48" s="7"/>
    </row>
    <row r="49" spans="1:8">
      <c r="A49" s="139">
        <v>43148</v>
      </c>
      <c r="B49" s="11" t="s">
        <v>17</v>
      </c>
      <c r="C49" s="140" t="s">
        <v>113</v>
      </c>
      <c r="D49" s="7"/>
      <c r="E49" s="7"/>
      <c r="F49" s="7"/>
      <c r="G49" s="7"/>
      <c r="H49" s="7"/>
    </row>
    <row r="50" spans="1:8">
      <c r="A50" s="139">
        <v>43149</v>
      </c>
      <c r="B50" s="11" t="s">
        <v>18</v>
      </c>
      <c r="C50" s="140" t="s">
        <v>113</v>
      </c>
      <c r="D50" s="7"/>
      <c r="E50" s="7"/>
      <c r="F50" s="7"/>
      <c r="G50" s="7"/>
      <c r="H50" s="7"/>
    </row>
    <row r="51" spans="1:8">
      <c r="A51" s="139">
        <v>43150</v>
      </c>
      <c r="B51" s="11" t="s">
        <v>12</v>
      </c>
      <c r="C51" s="140" t="s">
        <v>113</v>
      </c>
      <c r="D51" s="7"/>
      <c r="E51" s="7"/>
      <c r="F51" s="7"/>
      <c r="G51" s="7"/>
      <c r="H51" s="7"/>
    </row>
    <row r="52" spans="1:8">
      <c r="A52" s="139">
        <v>43151</v>
      </c>
      <c r="B52" s="11" t="s">
        <v>13</v>
      </c>
      <c r="C52" s="140" t="s">
        <v>113</v>
      </c>
      <c r="D52" s="7"/>
      <c r="E52" s="7"/>
      <c r="F52" s="7"/>
      <c r="G52" s="7"/>
      <c r="H52" s="7"/>
    </row>
    <row r="53" spans="1:8">
      <c r="A53" s="139">
        <v>43152</v>
      </c>
      <c r="B53" s="11" t="s">
        <v>14</v>
      </c>
      <c r="C53" s="140" t="s">
        <v>113</v>
      </c>
      <c r="D53" s="7"/>
      <c r="E53" s="7"/>
      <c r="F53" s="7"/>
      <c r="G53" s="7"/>
      <c r="H53" s="7"/>
    </row>
    <row r="54" spans="1:8">
      <c r="A54" s="139">
        <v>43153</v>
      </c>
      <c r="B54" s="11" t="s">
        <v>15</v>
      </c>
      <c r="C54" s="140" t="s">
        <v>113</v>
      </c>
      <c r="D54" s="7"/>
      <c r="E54" s="7"/>
      <c r="F54" s="7"/>
      <c r="G54" s="7"/>
      <c r="H54" s="7"/>
    </row>
    <row r="55" spans="1:8">
      <c r="A55" s="139">
        <v>43154</v>
      </c>
      <c r="B55" s="11" t="s">
        <v>16</v>
      </c>
      <c r="C55" s="140" t="s">
        <v>113</v>
      </c>
      <c r="D55" s="7"/>
      <c r="E55" s="7"/>
      <c r="F55" s="7"/>
      <c r="G55" s="7"/>
      <c r="H55" s="7"/>
    </row>
    <row r="56" spans="1:8">
      <c r="A56" s="139">
        <v>43155</v>
      </c>
      <c r="B56" s="11" t="s">
        <v>17</v>
      </c>
      <c r="C56" s="140" t="s">
        <v>113</v>
      </c>
      <c r="D56" s="7"/>
      <c r="E56" s="7"/>
      <c r="F56" s="7"/>
      <c r="G56" s="7"/>
      <c r="H56" s="7"/>
    </row>
    <row r="57" spans="1:8">
      <c r="A57" s="139">
        <v>43156</v>
      </c>
      <c r="B57" s="11" t="s">
        <v>18</v>
      </c>
      <c r="C57" s="140" t="s">
        <v>113</v>
      </c>
      <c r="D57" s="7"/>
      <c r="E57" s="7"/>
      <c r="F57" s="7"/>
      <c r="G57" s="7"/>
      <c r="H57" s="7"/>
    </row>
    <row r="58" spans="1:8">
      <c r="A58" s="139">
        <v>43157</v>
      </c>
      <c r="B58" s="11" t="s">
        <v>12</v>
      </c>
      <c r="C58" s="140" t="s">
        <v>113</v>
      </c>
      <c r="D58" s="7"/>
      <c r="E58" s="7"/>
      <c r="F58" s="7"/>
      <c r="G58" s="7"/>
      <c r="H58" s="7"/>
    </row>
    <row r="59" spans="1:8">
      <c r="A59" s="139">
        <v>43158</v>
      </c>
      <c r="B59" s="11" t="s">
        <v>13</v>
      </c>
      <c r="C59" s="140" t="s">
        <v>113</v>
      </c>
      <c r="D59" s="7"/>
      <c r="E59" s="7"/>
      <c r="F59" s="7"/>
      <c r="G59" s="7"/>
      <c r="H59" s="7"/>
    </row>
    <row r="60" spans="1:8">
      <c r="A60" s="139">
        <v>43159</v>
      </c>
      <c r="B60" s="11" t="s">
        <v>14</v>
      </c>
      <c r="C60" s="140" t="s">
        <v>113</v>
      </c>
      <c r="D60" s="7"/>
      <c r="E60" s="7"/>
      <c r="F60" s="7"/>
      <c r="G60" s="7"/>
      <c r="H60" s="7"/>
    </row>
    <row r="61" spans="1:8">
      <c r="A61" s="139">
        <v>43160</v>
      </c>
      <c r="B61" s="11" t="s">
        <v>15</v>
      </c>
      <c r="C61" s="140" t="s">
        <v>113</v>
      </c>
      <c r="D61" s="7"/>
      <c r="E61" s="7"/>
      <c r="F61" s="7"/>
      <c r="G61" s="7"/>
      <c r="H61" s="7"/>
    </row>
    <row r="62" spans="1:8">
      <c r="A62" s="139">
        <v>43161</v>
      </c>
      <c r="B62" s="11" t="s">
        <v>16</v>
      </c>
      <c r="C62" s="140" t="s">
        <v>113</v>
      </c>
      <c r="D62" s="7"/>
      <c r="E62" s="7"/>
      <c r="F62" s="7"/>
      <c r="G62" s="7"/>
      <c r="H62" s="7"/>
    </row>
    <row r="63" spans="1:8">
      <c r="A63" s="139">
        <v>43162</v>
      </c>
      <c r="B63" s="11" t="s">
        <v>17</v>
      </c>
      <c r="C63" s="140" t="s">
        <v>113</v>
      </c>
      <c r="D63" s="7"/>
      <c r="E63" s="7"/>
      <c r="F63" s="7"/>
      <c r="G63" s="7"/>
      <c r="H63" s="7"/>
    </row>
    <row r="64" spans="1:8">
      <c r="A64" s="139">
        <v>43163</v>
      </c>
      <c r="B64" s="11" t="s">
        <v>18</v>
      </c>
      <c r="C64" s="140" t="s">
        <v>113</v>
      </c>
      <c r="D64" s="7"/>
      <c r="E64" s="7"/>
      <c r="F64" s="7"/>
      <c r="G64" s="7"/>
      <c r="H64" s="7"/>
    </row>
    <row r="65" spans="1:8">
      <c r="A65" s="139">
        <v>43164</v>
      </c>
      <c r="B65" s="11" t="s">
        <v>12</v>
      </c>
      <c r="C65" s="140" t="s">
        <v>113</v>
      </c>
      <c r="D65" s="7"/>
      <c r="E65" s="7"/>
      <c r="F65" s="7"/>
      <c r="G65" s="7"/>
      <c r="H65" s="7"/>
    </row>
    <row r="66" spans="1:8">
      <c r="A66" s="139">
        <v>43165</v>
      </c>
      <c r="B66" s="11" t="s">
        <v>13</v>
      </c>
      <c r="C66" s="140" t="s">
        <v>113</v>
      </c>
      <c r="D66" s="7"/>
      <c r="E66" s="7"/>
      <c r="F66" s="7"/>
      <c r="G66" s="7"/>
      <c r="H66" s="7"/>
    </row>
    <row r="67" spans="1:8">
      <c r="A67" s="139">
        <v>43166</v>
      </c>
      <c r="B67" s="11" t="s">
        <v>14</v>
      </c>
      <c r="C67" s="140" t="s">
        <v>113</v>
      </c>
      <c r="D67" s="7"/>
      <c r="E67" s="7"/>
      <c r="F67" s="7"/>
      <c r="G67" s="7"/>
      <c r="H67" s="7"/>
    </row>
    <row r="68" spans="1:8">
      <c r="A68" s="139">
        <v>43167</v>
      </c>
      <c r="B68" s="11" t="s">
        <v>15</v>
      </c>
      <c r="C68" s="140" t="s">
        <v>113</v>
      </c>
      <c r="D68" s="7"/>
      <c r="E68" s="7"/>
      <c r="F68" s="7"/>
      <c r="G68" s="7"/>
      <c r="H68" s="7"/>
    </row>
    <row r="69" spans="1:8">
      <c r="A69" s="139">
        <v>43168</v>
      </c>
      <c r="B69" s="11" t="s">
        <v>16</v>
      </c>
      <c r="C69" s="140" t="s">
        <v>113</v>
      </c>
      <c r="D69" s="7"/>
      <c r="E69" s="7"/>
      <c r="F69" s="7"/>
      <c r="G69" s="7"/>
      <c r="H69" s="7"/>
    </row>
    <row r="70" spans="1:8">
      <c r="A70" s="139">
        <v>43169</v>
      </c>
      <c r="B70" s="11" t="s">
        <v>17</v>
      </c>
      <c r="C70" s="140" t="s">
        <v>113</v>
      </c>
      <c r="D70" s="7"/>
      <c r="E70" s="7"/>
      <c r="F70" s="7"/>
      <c r="G70" s="7"/>
      <c r="H70" s="7"/>
    </row>
    <row r="71" spans="1:8">
      <c r="A71" s="139">
        <v>43170</v>
      </c>
      <c r="B71" s="11" t="s">
        <v>18</v>
      </c>
      <c r="C71" s="140" t="s">
        <v>113</v>
      </c>
      <c r="D71" s="7"/>
      <c r="E71" s="7"/>
      <c r="F71" s="7"/>
      <c r="G71" s="7"/>
      <c r="H71" s="7"/>
    </row>
    <row r="72" spans="1:8">
      <c r="A72" s="139">
        <v>43171</v>
      </c>
      <c r="B72" s="11" t="s">
        <v>12</v>
      </c>
      <c r="C72" s="140" t="s">
        <v>113</v>
      </c>
      <c r="D72" s="7"/>
      <c r="E72" s="7"/>
      <c r="F72" s="7"/>
      <c r="G72" s="7"/>
      <c r="H72" s="7"/>
    </row>
    <row r="73" spans="1:8">
      <c r="A73" s="139">
        <v>43172</v>
      </c>
      <c r="B73" s="11" t="s">
        <v>13</v>
      </c>
      <c r="C73" s="140" t="s">
        <v>113</v>
      </c>
      <c r="D73" s="7"/>
      <c r="E73" s="7"/>
      <c r="F73" s="7"/>
      <c r="G73" s="7"/>
      <c r="H73" s="7"/>
    </row>
    <row r="74" spans="1:8">
      <c r="A74" s="139">
        <v>43173</v>
      </c>
      <c r="B74" s="11" t="s">
        <v>14</v>
      </c>
      <c r="C74" s="140" t="s">
        <v>113</v>
      </c>
      <c r="D74" s="7"/>
      <c r="E74" s="7"/>
      <c r="F74" s="7"/>
      <c r="G74" s="7"/>
      <c r="H74" s="7"/>
    </row>
    <row r="75" spans="1:8">
      <c r="A75" s="139">
        <v>43174</v>
      </c>
      <c r="B75" s="11" t="s">
        <v>15</v>
      </c>
      <c r="C75" s="140" t="s">
        <v>113</v>
      </c>
      <c r="D75" s="7"/>
      <c r="E75" s="7"/>
      <c r="F75" s="7"/>
      <c r="G75" s="7"/>
      <c r="H75" s="7"/>
    </row>
    <row r="76" spans="1:8">
      <c r="A76" s="139">
        <v>43175</v>
      </c>
      <c r="B76" s="11" t="s">
        <v>16</v>
      </c>
      <c r="C76" s="140" t="s">
        <v>113</v>
      </c>
      <c r="D76" s="7"/>
      <c r="E76" s="7"/>
      <c r="F76" s="7"/>
      <c r="G76" s="7"/>
      <c r="H76" s="7"/>
    </row>
    <row r="77" spans="1:8">
      <c r="A77" s="139">
        <v>43176</v>
      </c>
      <c r="B77" s="11" t="s">
        <v>17</v>
      </c>
      <c r="C77" s="140" t="s">
        <v>113</v>
      </c>
      <c r="D77" s="7"/>
      <c r="E77" s="7"/>
      <c r="F77" s="7"/>
      <c r="G77" s="7"/>
      <c r="H77" s="7"/>
    </row>
    <row r="78" spans="1:8">
      <c r="A78" s="139">
        <v>43177</v>
      </c>
      <c r="B78" s="11" t="s">
        <v>18</v>
      </c>
      <c r="C78" s="140" t="s">
        <v>113</v>
      </c>
      <c r="D78" s="7"/>
      <c r="E78" s="7"/>
      <c r="F78" s="7"/>
      <c r="G78" s="7"/>
      <c r="H78" s="7"/>
    </row>
    <row r="79" spans="1:8">
      <c r="A79" s="139">
        <v>43178</v>
      </c>
      <c r="B79" s="11" t="s">
        <v>12</v>
      </c>
      <c r="C79" s="140" t="s">
        <v>113</v>
      </c>
      <c r="D79" s="7"/>
      <c r="E79" s="7"/>
      <c r="F79" s="7"/>
      <c r="G79" s="7"/>
      <c r="H79" s="7"/>
    </row>
    <row r="80" spans="1:8">
      <c r="A80" s="139">
        <v>43179</v>
      </c>
      <c r="B80" s="11" t="s">
        <v>13</v>
      </c>
      <c r="C80" s="140" t="s">
        <v>113</v>
      </c>
      <c r="D80" s="7"/>
      <c r="E80" s="7"/>
      <c r="F80" s="7"/>
      <c r="G80" s="7"/>
      <c r="H80" s="7"/>
    </row>
    <row r="81" spans="1:8">
      <c r="A81" s="139">
        <v>43180</v>
      </c>
      <c r="B81" s="11" t="s">
        <v>14</v>
      </c>
      <c r="C81" s="140" t="s">
        <v>113</v>
      </c>
      <c r="D81" s="7"/>
      <c r="E81" s="7"/>
      <c r="F81" s="7"/>
      <c r="G81" s="7"/>
      <c r="H81" s="7"/>
    </row>
    <row r="82" spans="1:8">
      <c r="A82" s="139">
        <v>43181</v>
      </c>
      <c r="B82" s="11" t="s">
        <v>15</v>
      </c>
      <c r="C82" s="140" t="s">
        <v>113</v>
      </c>
      <c r="D82" s="7"/>
      <c r="E82" s="7"/>
      <c r="F82" s="7"/>
      <c r="G82" s="7"/>
      <c r="H82" s="7"/>
    </row>
    <row r="83" spans="1:8">
      <c r="A83" s="139">
        <v>43182</v>
      </c>
      <c r="B83" s="11" t="s">
        <v>16</v>
      </c>
      <c r="C83" s="140" t="s">
        <v>113</v>
      </c>
      <c r="D83" s="7"/>
      <c r="E83" s="7"/>
      <c r="F83" s="7"/>
      <c r="G83" s="7"/>
      <c r="H83" s="7"/>
    </row>
    <row r="84" spans="1:8">
      <c r="A84" s="139">
        <v>43183</v>
      </c>
      <c r="B84" s="11" t="s">
        <v>17</v>
      </c>
      <c r="C84" s="140" t="s">
        <v>113</v>
      </c>
      <c r="D84" s="7"/>
      <c r="E84" s="7"/>
      <c r="F84" s="7"/>
      <c r="G84" s="7"/>
      <c r="H84" s="7"/>
    </row>
    <row r="85" spans="1:8">
      <c r="A85" s="139">
        <v>43184</v>
      </c>
      <c r="B85" s="11" t="s">
        <v>18</v>
      </c>
      <c r="C85" s="140" t="s">
        <v>113</v>
      </c>
      <c r="D85" s="7"/>
      <c r="E85" s="7"/>
      <c r="F85" s="7"/>
      <c r="G85" s="7"/>
      <c r="H85" s="7"/>
    </row>
    <row r="86" spans="1:8">
      <c r="A86" s="139">
        <v>43185</v>
      </c>
      <c r="B86" s="11" t="s">
        <v>12</v>
      </c>
      <c r="C86" s="140" t="s">
        <v>113</v>
      </c>
      <c r="D86" s="7"/>
      <c r="E86" s="7"/>
      <c r="F86" s="7"/>
      <c r="G86" s="7"/>
      <c r="H86" s="7"/>
    </row>
    <row r="87" spans="1:8">
      <c r="A87" s="139">
        <v>43186</v>
      </c>
      <c r="B87" s="11" t="s">
        <v>13</v>
      </c>
      <c r="C87" s="140" t="s">
        <v>113</v>
      </c>
      <c r="D87" s="7"/>
      <c r="E87" s="7"/>
      <c r="F87" s="7"/>
      <c r="G87" s="7"/>
      <c r="H87" s="7"/>
    </row>
    <row r="88" spans="1:8">
      <c r="A88" s="139">
        <v>43187</v>
      </c>
      <c r="B88" s="11" t="s">
        <v>14</v>
      </c>
      <c r="C88" s="140" t="s">
        <v>113</v>
      </c>
      <c r="D88" s="7"/>
      <c r="E88" s="7"/>
      <c r="F88" s="7"/>
      <c r="G88" s="7"/>
      <c r="H88" s="7"/>
    </row>
    <row r="89" spans="1:8">
      <c r="A89" s="139">
        <v>43188</v>
      </c>
      <c r="B89" s="11" t="s">
        <v>15</v>
      </c>
      <c r="C89" s="140" t="s">
        <v>113</v>
      </c>
      <c r="D89" s="7"/>
      <c r="E89" s="7"/>
      <c r="F89" s="7"/>
      <c r="G89" s="7"/>
      <c r="H89" s="7"/>
    </row>
    <row r="90" spans="1:8">
      <c r="A90" s="139">
        <v>43189</v>
      </c>
      <c r="B90" s="11" t="s">
        <v>16</v>
      </c>
      <c r="C90" s="140" t="s">
        <v>113</v>
      </c>
      <c r="D90" s="7"/>
      <c r="E90" s="7"/>
      <c r="F90" s="7"/>
      <c r="G90" s="7"/>
      <c r="H90" s="7"/>
    </row>
    <row r="91" spans="1:8">
      <c r="A91" s="139">
        <v>43190</v>
      </c>
      <c r="B91" s="11" t="s">
        <v>17</v>
      </c>
      <c r="C91" s="140" t="s">
        <v>113</v>
      </c>
      <c r="D91" s="7"/>
      <c r="E91" s="7"/>
      <c r="F91" s="7"/>
      <c r="G91" s="7"/>
      <c r="H91" s="7"/>
    </row>
    <row r="92" spans="1:8">
      <c r="A92" s="139">
        <v>43191</v>
      </c>
      <c r="B92" s="11" t="s">
        <v>18</v>
      </c>
      <c r="C92" s="140" t="s">
        <v>113</v>
      </c>
      <c r="D92" s="7"/>
      <c r="E92" s="7"/>
      <c r="F92" s="7"/>
      <c r="G92" s="7"/>
      <c r="H92" s="7"/>
    </row>
    <row r="93" spans="1:8">
      <c r="A93" s="139">
        <v>43192</v>
      </c>
      <c r="B93" s="11" t="s">
        <v>12</v>
      </c>
      <c r="C93" s="140" t="s">
        <v>113</v>
      </c>
      <c r="D93" s="7"/>
      <c r="E93" s="7"/>
      <c r="F93" s="7"/>
      <c r="G93" s="7"/>
      <c r="H93" s="7"/>
    </row>
    <row r="94" spans="1:8">
      <c r="A94" s="139">
        <v>43193</v>
      </c>
      <c r="B94" s="11" t="s">
        <v>13</v>
      </c>
      <c r="C94" s="140" t="s">
        <v>113</v>
      </c>
      <c r="D94" s="7"/>
      <c r="E94" s="7"/>
      <c r="F94" s="7"/>
      <c r="G94" s="7"/>
      <c r="H94" s="7"/>
    </row>
    <row r="95" spans="1:8">
      <c r="A95" s="139">
        <v>43194</v>
      </c>
      <c r="B95" s="11" t="s">
        <v>14</v>
      </c>
      <c r="C95" s="140" t="s">
        <v>113</v>
      </c>
      <c r="D95" s="7"/>
      <c r="E95" s="7"/>
      <c r="F95" s="7"/>
      <c r="G95" s="7"/>
      <c r="H95" s="7"/>
    </row>
    <row r="96" spans="1:8">
      <c r="A96" s="139">
        <v>43195</v>
      </c>
      <c r="B96" s="11" t="s">
        <v>15</v>
      </c>
      <c r="C96" s="140" t="s">
        <v>113</v>
      </c>
      <c r="D96" s="7"/>
      <c r="E96" s="7"/>
      <c r="F96" s="7"/>
      <c r="G96" s="7"/>
      <c r="H96" s="7"/>
    </row>
    <row r="97" spans="1:8">
      <c r="A97" s="139">
        <v>43196</v>
      </c>
      <c r="B97" s="11" t="s">
        <v>16</v>
      </c>
      <c r="C97" s="140" t="s">
        <v>113</v>
      </c>
      <c r="D97" s="7"/>
      <c r="E97" s="7"/>
      <c r="F97" s="7"/>
      <c r="G97" s="7"/>
      <c r="H97" s="7"/>
    </row>
    <row r="98" spans="1:8">
      <c r="A98" s="139">
        <v>43197</v>
      </c>
      <c r="B98" s="11" t="s">
        <v>17</v>
      </c>
      <c r="C98" s="140" t="s">
        <v>113</v>
      </c>
      <c r="D98" s="7"/>
      <c r="E98" s="7"/>
      <c r="F98" s="7"/>
      <c r="G98" s="7"/>
      <c r="H98" s="7"/>
    </row>
    <row r="99" spans="1:8">
      <c r="A99" s="139">
        <v>43198</v>
      </c>
      <c r="B99" s="11" t="s">
        <v>18</v>
      </c>
      <c r="C99" s="140" t="s">
        <v>113</v>
      </c>
      <c r="D99" s="7"/>
      <c r="E99" s="7"/>
      <c r="F99" s="7"/>
      <c r="G99" s="7"/>
      <c r="H99" s="7"/>
    </row>
    <row r="100" spans="1:8">
      <c r="A100" s="139">
        <v>43199</v>
      </c>
      <c r="B100" s="11" t="s">
        <v>12</v>
      </c>
      <c r="C100" s="140" t="s">
        <v>113</v>
      </c>
      <c r="D100" s="7"/>
      <c r="E100" s="7"/>
      <c r="F100" s="7"/>
      <c r="G100" s="7"/>
      <c r="H100" s="7"/>
    </row>
    <row r="101" spans="1:8">
      <c r="A101" s="139">
        <v>43200</v>
      </c>
      <c r="B101" s="11" t="s">
        <v>13</v>
      </c>
      <c r="C101" s="140" t="s">
        <v>113</v>
      </c>
      <c r="D101" s="7"/>
      <c r="E101" s="7"/>
      <c r="F101" s="7"/>
      <c r="G101" s="7"/>
      <c r="H101" s="7"/>
    </row>
    <row r="102" spans="1:8">
      <c r="A102" s="139">
        <v>43201</v>
      </c>
      <c r="B102" s="11" t="s">
        <v>14</v>
      </c>
      <c r="C102" s="140" t="s">
        <v>113</v>
      </c>
      <c r="D102" s="7"/>
      <c r="E102" s="7"/>
      <c r="F102" s="7"/>
      <c r="G102" s="7"/>
      <c r="H102" s="7"/>
    </row>
    <row r="103" spans="1:8">
      <c r="A103" s="139">
        <v>43202</v>
      </c>
      <c r="B103" s="11" t="s">
        <v>15</v>
      </c>
      <c r="C103" s="140" t="s">
        <v>113</v>
      </c>
      <c r="D103" s="7"/>
      <c r="E103" s="7"/>
      <c r="F103" s="7"/>
      <c r="G103" s="7"/>
      <c r="H103" s="7"/>
    </row>
    <row r="104" spans="1:8">
      <c r="A104" s="139">
        <v>43203</v>
      </c>
      <c r="B104" s="11" t="s">
        <v>16</v>
      </c>
      <c r="C104" s="140" t="s">
        <v>113</v>
      </c>
      <c r="D104" s="7"/>
      <c r="E104" s="7"/>
      <c r="F104" s="7"/>
      <c r="G104" s="7"/>
      <c r="H104" s="7"/>
    </row>
    <row r="105" spans="1:8">
      <c r="A105" s="139">
        <v>43204</v>
      </c>
      <c r="B105" s="11" t="s">
        <v>17</v>
      </c>
      <c r="C105" s="140" t="s">
        <v>113</v>
      </c>
      <c r="D105" s="7"/>
      <c r="E105" s="7"/>
      <c r="F105" s="7"/>
      <c r="G105" s="7"/>
      <c r="H105" s="7"/>
    </row>
    <row r="106" spans="1:8">
      <c r="A106" s="139">
        <v>43205</v>
      </c>
      <c r="B106" s="11" t="s">
        <v>18</v>
      </c>
      <c r="C106" s="140" t="s">
        <v>113</v>
      </c>
      <c r="D106" s="7"/>
      <c r="E106" s="7"/>
      <c r="F106" s="7"/>
      <c r="G106" s="7"/>
      <c r="H106" s="7"/>
    </row>
    <row r="107" spans="1:8">
      <c r="A107" s="139">
        <v>43206</v>
      </c>
      <c r="B107" s="11" t="s">
        <v>12</v>
      </c>
      <c r="C107" s="140" t="s">
        <v>113</v>
      </c>
      <c r="D107" s="7"/>
      <c r="E107" s="7"/>
      <c r="F107" s="7"/>
      <c r="G107" s="7"/>
      <c r="H107" s="7"/>
    </row>
    <row r="108" spans="1:8">
      <c r="A108" s="139">
        <v>43207</v>
      </c>
      <c r="B108" s="11" t="s">
        <v>13</v>
      </c>
      <c r="C108" s="140" t="s">
        <v>113</v>
      </c>
      <c r="D108" s="7"/>
      <c r="E108" s="7"/>
      <c r="F108" s="7"/>
      <c r="G108" s="7"/>
      <c r="H108" s="7"/>
    </row>
    <row r="109" spans="1:8">
      <c r="A109" s="139">
        <v>43208</v>
      </c>
      <c r="B109" s="11" t="s">
        <v>14</v>
      </c>
      <c r="C109" s="140" t="s">
        <v>113</v>
      </c>
      <c r="D109" s="7"/>
      <c r="E109" s="7"/>
      <c r="F109" s="7"/>
      <c r="G109" s="7"/>
      <c r="H109" s="7"/>
    </row>
    <row r="110" spans="1:8">
      <c r="A110" s="139">
        <v>43209</v>
      </c>
      <c r="B110" s="11" t="s">
        <v>15</v>
      </c>
      <c r="C110" s="140" t="s">
        <v>113</v>
      </c>
      <c r="D110" s="7"/>
      <c r="E110" s="7"/>
      <c r="F110" s="7"/>
      <c r="G110" s="7"/>
      <c r="H110" s="7"/>
    </row>
    <row r="111" spans="1:8">
      <c r="A111" s="139">
        <v>43210</v>
      </c>
      <c r="B111" s="11" t="s">
        <v>16</v>
      </c>
      <c r="C111" s="140" t="s">
        <v>113</v>
      </c>
      <c r="D111" s="7"/>
      <c r="E111" s="7"/>
      <c r="F111" s="7"/>
      <c r="G111" s="7"/>
      <c r="H111" s="7"/>
    </row>
    <row r="112" spans="1:8">
      <c r="A112" s="139">
        <v>43211</v>
      </c>
      <c r="B112" s="11" t="s">
        <v>17</v>
      </c>
      <c r="C112" s="140" t="s">
        <v>113</v>
      </c>
      <c r="D112" s="7"/>
      <c r="E112" s="7"/>
      <c r="F112" s="7"/>
      <c r="G112" s="7"/>
      <c r="H112" s="7"/>
    </row>
    <row r="113" spans="1:8">
      <c r="A113" s="139">
        <v>43212</v>
      </c>
      <c r="B113" s="11" t="s">
        <v>18</v>
      </c>
      <c r="C113" s="140" t="s">
        <v>113</v>
      </c>
      <c r="D113" s="7"/>
      <c r="E113" s="7"/>
      <c r="F113" s="7"/>
      <c r="G113" s="7"/>
      <c r="H113" s="7"/>
    </row>
    <row r="114" spans="1:8">
      <c r="A114" s="139">
        <v>43213</v>
      </c>
      <c r="B114" s="11" t="s">
        <v>12</v>
      </c>
      <c r="C114" s="140" t="s">
        <v>113</v>
      </c>
      <c r="D114" s="7"/>
      <c r="E114" s="7"/>
      <c r="F114" s="7"/>
      <c r="G114" s="7"/>
      <c r="H114" s="7"/>
    </row>
    <row r="115" spans="1:8">
      <c r="A115" s="139">
        <v>43214</v>
      </c>
      <c r="B115" s="11" t="s">
        <v>13</v>
      </c>
      <c r="C115" s="140" t="s">
        <v>113</v>
      </c>
      <c r="D115" s="7"/>
      <c r="E115" s="7"/>
      <c r="F115" s="7"/>
      <c r="G115" s="7"/>
      <c r="H115" s="7"/>
    </row>
    <row r="116" spans="1:8">
      <c r="A116" s="139">
        <v>43215</v>
      </c>
      <c r="B116" s="11" t="s">
        <v>14</v>
      </c>
      <c r="C116" s="140" t="s">
        <v>113</v>
      </c>
      <c r="D116" s="7"/>
      <c r="E116" s="7"/>
      <c r="F116" s="7"/>
      <c r="G116" s="7"/>
      <c r="H116" s="7"/>
    </row>
    <row r="117" spans="1:8">
      <c r="A117" s="139">
        <v>43216</v>
      </c>
      <c r="B117" s="11" t="s">
        <v>15</v>
      </c>
      <c r="C117" s="140" t="s">
        <v>113</v>
      </c>
      <c r="D117" s="7"/>
      <c r="E117" s="7"/>
      <c r="F117" s="7"/>
      <c r="G117" s="7"/>
      <c r="H117" s="7"/>
    </row>
    <row r="118" spans="1:8">
      <c r="A118" s="139">
        <v>43217</v>
      </c>
      <c r="B118" s="11" t="s">
        <v>16</v>
      </c>
      <c r="C118" s="140" t="s">
        <v>113</v>
      </c>
      <c r="D118" s="7"/>
      <c r="E118" s="7"/>
      <c r="F118" s="7"/>
      <c r="G118" s="7"/>
      <c r="H118" s="7"/>
    </row>
    <row r="119" spans="1:8">
      <c r="A119" s="139">
        <v>43218</v>
      </c>
      <c r="B119" s="11" t="s">
        <v>17</v>
      </c>
      <c r="C119" s="140" t="s">
        <v>113</v>
      </c>
      <c r="D119" s="7"/>
      <c r="E119" s="7"/>
      <c r="F119" s="7"/>
      <c r="G119" s="7"/>
      <c r="H119" s="7"/>
    </row>
    <row r="120" spans="1:8">
      <c r="A120" s="139">
        <v>43219</v>
      </c>
      <c r="B120" s="11" t="s">
        <v>18</v>
      </c>
      <c r="C120" s="140" t="s">
        <v>113</v>
      </c>
      <c r="D120" s="7"/>
      <c r="E120" s="7"/>
      <c r="F120" s="7"/>
      <c r="G120" s="7"/>
      <c r="H120" s="7"/>
    </row>
    <row r="121" spans="1:8">
      <c r="A121" s="139">
        <v>43220</v>
      </c>
      <c r="B121" s="11" t="s">
        <v>12</v>
      </c>
      <c r="C121" s="140" t="s">
        <v>113</v>
      </c>
      <c r="D121" s="7"/>
      <c r="E121" s="7"/>
      <c r="F121" s="7"/>
      <c r="G121" s="7"/>
      <c r="H121" s="7"/>
    </row>
    <row r="122" spans="1:8">
      <c r="A122" s="139">
        <v>43221</v>
      </c>
      <c r="B122" s="11" t="s">
        <v>13</v>
      </c>
      <c r="C122" s="140" t="s">
        <v>113</v>
      </c>
      <c r="D122" s="7"/>
      <c r="E122" s="7"/>
      <c r="F122" s="7"/>
      <c r="G122" s="7"/>
      <c r="H122" s="7"/>
    </row>
    <row r="123" spans="1:8">
      <c r="A123" s="139">
        <v>43222</v>
      </c>
      <c r="B123" s="11" t="s">
        <v>14</v>
      </c>
      <c r="C123" s="140" t="s">
        <v>113</v>
      </c>
      <c r="D123" s="7"/>
      <c r="E123" s="7"/>
      <c r="F123" s="7"/>
      <c r="G123" s="7"/>
      <c r="H123" s="7"/>
    </row>
    <row r="124" spans="1:8">
      <c r="A124" s="139">
        <v>43223</v>
      </c>
      <c r="B124" s="11" t="s">
        <v>15</v>
      </c>
      <c r="C124" s="140" t="s">
        <v>113</v>
      </c>
      <c r="D124" s="7"/>
      <c r="E124" s="7"/>
      <c r="F124" s="7"/>
      <c r="G124" s="7"/>
      <c r="H124" s="7"/>
    </row>
    <row r="125" spans="1:8">
      <c r="A125" s="139">
        <v>43224</v>
      </c>
      <c r="B125" s="11" t="s">
        <v>16</v>
      </c>
      <c r="C125" s="140" t="s">
        <v>113</v>
      </c>
      <c r="D125" s="7"/>
      <c r="E125" s="7"/>
      <c r="F125" s="7"/>
      <c r="G125" s="7"/>
      <c r="H125" s="7"/>
    </row>
    <row r="126" spans="1:8">
      <c r="A126" s="139">
        <v>43225</v>
      </c>
      <c r="B126" s="11" t="s">
        <v>17</v>
      </c>
      <c r="C126" s="140" t="s">
        <v>113</v>
      </c>
      <c r="D126" s="7"/>
      <c r="E126" s="7"/>
      <c r="F126" s="7"/>
      <c r="G126" s="7"/>
      <c r="H126" s="7"/>
    </row>
    <row r="127" spans="1:8">
      <c r="A127" s="139">
        <v>43226</v>
      </c>
      <c r="B127" s="11" t="s">
        <v>18</v>
      </c>
      <c r="C127" s="140" t="s">
        <v>113</v>
      </c>
      <c r="D127" s="7"/>
      <c r="E127" s="7"/>
      <c r="F127" s="7"/>
      <c r="G127" s="7"/>
      <c r="H127" s="7"/>
    </row>
    <row r="128" spans="1:8">
      <c r="A128" s="139">
        <v>43227</v>
      </c>
      <c r="B128" s="11" t="s">
        <v>12</v>
      </c>
      <c r="C128" s="140" t="s">
        <v>113</v>
      </c>
      <c r="D128" s="7"/>
      <c r="E128" s="7"/>
      <c r="F128" s="7"/>
      <c r="G128" s="7"/>
      <c r="H128" s="7"/>
    </row>
    <row r="129" spans="1:8">
      <c r="A129" s="139">
        <v>43228</v>
      </c>
      <c r="B129" s="11" t="s">
        <v>13</v>
      </c>
      <c r="C129" s="140" t="s">
        <v>113</v>
      </c>
      <c r="D129" s="7"/>
      <c r="E129" s="7"/>
      <c r="F129" s="7"/>
      <c r="G129" s="7"/>
      <c r="H129" s="7"/>
    </row>
    <row r="130" spans="1:8">
      <c r="A130" s="139">
        <v>43229</v>
      </c>
      <c r="B130" s="11" t="s">
        <v>14</v>
      </c>
      <c r="C130" s="140" t="s">
        <v>113</v>
      </c>
      <c r="D130" s="7"/>
      <c r="E130" s="7"/>
      <c r="F130" s="7"/>
      <c r="G130" s="7"/>
      <c r="H130" s="7"/>
    </row>
    <row r="131" spans="1:8">
      <c r="A131" s="139">
        <v>43230</v>
      </c>
      <c r="B131" s="11" t="s">
        <v>15</v>
      </c>
      <c r="C131" s="140" t="s">
        <v>113</v>
      </c>
      <c r="D131" s="7"/>
      <c r="E131" s="7"/>
      <c r="F131" s="7"/>
      <c r="G131" s="7"/>
      <c r="H131" s="7"/>
    </row>
    <row r="132" spans="1:8">
      <c r="A132" s="139">
        <v>43231</v>
      </c>
      <c r="B132" s="11" t="s">
        <v>16</v>
      </c>
      <c r="C132" s="140" t="s">
        <v>113</v>
      </c>
      <c r="D132" s="7"/>
      <c r="E132" s="7"/>
      <c r="F132" s="7"/>
      <c r="G132" s="7"/>
      <c r="H132" s="7"/>
    </row>
    <row r="133" spans="1:8">
      <c r="A133" s="139">
        <v>43232</v>
      </c>
      <c r="B133" s="11" t="s">
        <v>17</v>
      </c>
      <c r="C133" s="140" t="s">
        <v>113</v>
      </c>
      <c r="D133" s="7"/>
      <c r="E133" s="7"/>
      <c r="F133" s="7"/>
      <c r="G133" s="7"/>
      <c r="H133" s="7"/>
    </row>
    <row r="134" spans="1:8">
      <c r="A134" s="139">
        <v>43233</v>
      </c>
      <c r="B134" s="11" t="s">
        <v>18</v>
      </c>
      <c r="C134" s="140" t="s">
        <v>113</v>
      </c>
      <c r="D134" s="7"/>
      <c r="E134" s="7"/>
      <c r="F134" s="7"/>
      <c r="G134" s="7"/>
      <c r="H134" s="7"/>
    </row>
    <row r="135" spans="1:8">
      <c r="A135" s="139">
        <v>43234</v>
      </c>
      <c r="B135" s="11" t="s">
        <v>12</v>
      </c>
      <c r="C135" s="140" t="s">
        <v>113</v>
      </c>
      <c r="D135" s="7"/>
      <c r="E135" s="7"/>
      <c r="F135" s="7"/>
      <c r="G135" s="7"/>
      <c r="H135" s="7"/>
    </row>
    <row r="136" spans="1:8">
      <c r="A136" s="139">
        <v>43235</v>
      </c>
      <c r="B136" s="11" t="s">
        <v>13</v>
      </c>
      <c r="C136" s="140" t="s">
        <v>113</v>
      </c>
      <c r="D136" s="7"/>
      <c r="E136" s="7"/>
      <c r="F136" s="7"/>
      <c r="G136" s="7"/>
      <c r="H136" s="7"/>
    </row>
    <row r="137" spans="1:8">
      <c r="A137" s="139">
        <v>43236</v>
      </c>
      <c r="B137" s="11" t="s">
        <v>14</v>
      </c>
      <c r="C137" s="140" t="s">
        <v>113</v>
      </c>
      <c r="D137" s="7"/>
      <c r="E137" s="7"/>
      <c r="F137" s="7"/>
      <c r="G137" s="7"/>
      <c r="H137" s="7"/>
    </row>
    <row r="138" spans="1:8">
      <c r="A138" s="139">
        <v>43237</v>
      </c>
      <c r="B138" s="11" t="s">
        <v>15</v>
      </c>
      <c r="C138" s="140" t="s">
        <v>113</v>
      </c>
      <c r="D138" s="7"/>
      <c r="E138" s="7"/>
      <c r="F138" s="7"/>
      <c r="G138" s="7"/>
      <c r="H138" s="7"/>
    </row>
    <row r="139" spans="1:8">
      <c r="A139" s="139">
        <v>43238</v>
      </c>
      <c r="B139" s="11" t="s">
        <v>16</v>
      </c>
      <c r="C139" s="140" t="s">
        <v>113</v>
      </c>
      <c r="D139" s="7"/>
      <c r="E139" s="7"/>
      <c r="F139" s="7"/>
      <c r="G139" s="7"/>
      <c r="H139" s="7"/>
    </row>
    <row r="140" spans="1:8">
      <c r="A140" s="139">
        <v>43239</v>
      </c>
      <c r="B140" s="11" t="s">
        <v>17</v>
      </c>
      <c r="C140" s="140" t="s">
        <v>113</v>
      </c>
      <c r="D140" s="7"/>
      <c r="E140" s="7"/>
      <c r="F140" s="7"/>
      <c r="G140" s="7"/>
      <c r="H140" s="7"/>
    </row>
    <row r="141" spans="1:8">
      <c r="A141" s="139">
        <v>43240</v>
      </c>
      <c r="B141" s="11" t="s">
        <v>18</v>
      </c>
      <c r="C141" s="140" t="s">
        <v>113</v>
      </c>
      <c r="D141" s="7"/>
      <c r="E141" s="7"/>
      <c r="F141" s="7"/>
      <c r="G141" s="7"/>
      <c r="H141" s="7"/>
    </row>
    <row r="142" spans="1:8">
      <c r="A142" s="139">
        <v>43241</v>
      </c>
      <c r="B142" s="11" t="s">
        <v>12</v>
      </c>
      <c r="C142" s="140" t="s">
        <v>113</v>
      </c>
      <c r="D142" s="7"/>
      <c r="E142" s="7"/>
      <c r="F142" s="7"/>
      <c r="G142" s="7"/>
      <c r="H142" s="7"/>
    </row>
    <row r="143" spans="1:8">
      <c r="A143" s="139">
        <v>43242</v>
      </c>
      <c r="B143" s="11" t="s">
        <v>13</v>
      </c>
      <c r="C143" s="140" t="s">
        <v>113</v>
      </c>
      <c r="D143" s="7"/>
      <c r="E143" s="7"/>
      <c r="F143" s="7"/>
      <c r="G143" s="7"/>
      <c r="H143" s="7"/>
    </row>
    <row r="144" spans="1:8">
      <c r="A144" s="139">
        <v>43243</v>
      </c>
      <c r="B144" s="11" t="s">
        <v>14</v>
      </c>
      <c r="C144" s="140" t="s">
        <v>113</v>
      </c>
      <c r="D144" s="7"/>
      <c r="E144" s="7"/>
      <c r="F144" s="7"/>
      <c r="G144" s="7"/>
      <c r="H144" s="7"/>
    </row>
    <row r="145" spans="1:8">
      <c r="A145" s="139">
        <v>43244</v>
      </c>
      <c r="B145" s="11" t="s">
        <v>15</v>
      </c>
      <c r="C145" s="140" t="s">
        <v>113</v>
      </c>
      <c r="D145" s="7"/>
      <c r="E145" s="7"/>
      <c r="F145" s="7"/>
      <c r="G145" s="7"/>
      <c r="H145" s="7"/>
    </row>
    <row r="146" spans="1:8">
      <c r="A146" s="139">
        <v>43245</v>
      </c>
      <c r="B146" s="11" t="s">
        <v>16</v>
      </c>
      <c r="C146" s="140" t="s">
        <v>113</v>
      </c>
      <c r="D146" s="7"/>
      <c r="E146" s="7"/>
      <c r="F146" s="7"/>
      <c r="G146" s="7"/>
      <c r="H146" s="7"/>
    </row>
    <row r="147" spans="1:8">
      <c r="A147" s="139">
        <v>43246</v>
      </c>
      <c r="B147" s="11" t="s">
        <v>17</v>
      </c>
      <c r="C147" s="140" t="s">
        <v>113</v>
      </c>
      <c r="D147" s="7"/>
      <c r="E147" s="7"/>
      <c r="F147" s="7"/>
      <c r="G147" s="7"/>
      <c r="H147" s="7"/>
    </row>
    <row r="148" spans="1:8">
      <c r="A148" s="139">
        <v>43247</v>
      </c>
      <c r="B148" s="11" t="s">
        <v>18</v>
      </c>
      <c r="C148" s="140" t="s">
        <v>113</v>
      </c>
      <c r="D148" s="7"/>
      <c r="E148" s="7"/>
      <c r="F148" s="7"/>
      <c r="G148" s="7"/>
      <c r="H148" s="7"/>
    </row>
    <row r="149" spans="1:8">
      <c r="A149" s="139">
        <v>43248</v>
      </c>
      <c r="B149" s="11" t="s">
        <v>12</v>
      </c>
      <c r="C149" s="140" t="s">
        <v>113</v>
      </c>
      <c r="D149" s="7"/>
      <c r="E149" s="7"/>
      <c r="F149" s="7"/>
      <c r="G149" s="7"/>
      <c r="H149" s="7"/>
    </row>
    <row r="150" spans="1:8">
      <c r="A150" s="139">
        <v>43249</v>
      </c>
      <c r="B150" s="11" t="s">
        <v>13</v>
      </c>
      <c r="C150" s="140" t="s">
        <v>113</v>
      </c>
      <c r="D150" s="7"/>
      <c r="E150" s="7"/>
      <c r="F150" s="7"/>
      <c r="G150" s="7"/>
      <c r="H150" s="7"/>
    </row>
    <row r="151" spans="1:8">
      <c r="A151" s="139">
        <v>43250</v>
      </c>
      <c r="B151" s="11" t="s">
        <v>14</v>
      </c>
      <c r="C151" s="140" t="s">
        <v>113</v>
      </c>
      <c r="D151" s="7"/>
      <c r="E151" s="7"/>
      <c r="F151" s="7"/>
      <c r="G151" s="7"/>
      <c r="H151" s="7"/>
    </row>
    <row r="152" spans="1:8">
      <c r="A152" s="139">
        <v>43251</v>
      </c>
      <c r="B152" s="11" t="s">
        <v>15</v>
      </c>
      <c r="C152" s="140" t="s">
        <v>113</v>
      </c>
      <c r="D152" s="7"/>
      <c r="E152" s="7"/>
      <c r="F152" s="7"/>
      <c r="G152" s="7"/>
      <c r="H152" s="7"/>
    </row>
    <row r="153" spans="1:8">
      <c r="A153" s="139">
        <v>43252</v>
      </c>
      <c r="B153" s="11" t="s">
        <v>16</v>
      </c>
      <c r="C153" s="140" t="s">
        <v>113</v>
      </c>
      <c r="D153" s="7"/>
      <c r="E153" s="7"/>
      <c r="F153" s="7"/>
      <c r="G153" s="7"/>
      <c r="H153" s="7"/>
    </row>
    <row r="154" spans="1:8">
      <c r="A154" s="139">
        <v>43253</v>
      </c>
      <c r="B154" s="11" t="s">
        <v>17</v>
      </c>
      <c r="C154" s="140" t="s">
        <v>113</v>
      </c>
      <c r="D154" s="7"/>
      <c r="E154" s="7"/>
      <c r="F154" s="7"/>
      <c r="G154" s="7"/>
      <c r="H154" s="7"/>
    </row>
    <row r="155" spans="1:8">
      <c r="A155" s="139">
        <v>43254</v>
      </c>
      <c r="B155" s="11" t="s">
        <v>18</v>
      </c>
      <c r="C155" s="140" t="s">
        <v>113</v>
      </c>
      <c r="D155" s="7"/>
      <c r="E155" s="7"/>
      <c r="F155" s="7"/>
      <c r="G155" s="7"/>
      <c r="H155" s="7"/>
    </row>
    <row r="156" spans="1:8">
      <c r="A156" s="139">
        <v>43255</v>
      </c>
      <c r="B156" s="11" t="s">
        <v>12</v>
      </c>
      <c r="C156" s="140" t="s">
        <v>113</v>
      </c>
      <c r="D156" s="7"/>
      <c r="E156" s="7"/>
      <c r="F156" s="7"/>
      <c r="G156" s="7"/>
      <c r="H156" s="7"/>
    </row>
    <row r="157" spans="1:8">
      <c r="A157" s="139">
        <v>43256</v>
      </c>
      <c r="B157" s="11" t="s">
        <v>13</v>
      </c>
      <c r="C157" s="140" t="s">
        <v>113</v>
      </c>
      <c r="D157" s="7"/>
      <c r="E157" s="7"/>
      <c r="F157" s="7"/>
      <c r="G157" s="7"/>
      <c r="H157" s="7"/>
    </row>
    <row r="158" spans="1:8">
      <c r="A158" s="139">
        <v>43257</v>
      </c>
      <c r="B158" s="11" t="s">
        <v>14</v>
      </c>
      <c r="C158" s="140" t="s">
        <v>113</v>
      </c>
      <c r="D158" s="7"/>
      <c r="E158" s="7"/>
      <c r="F158" s="7"/>
      <c r="G158" s="7"/>
      <c r="H158" s="7"/>
    </row>
    <row r="159" spans="1:8">
      <c r="A159" s="139">
        <v>43258</v>
      </c>
      <c r="B159" s="11" t="s">
        <v>15</v>
      </c>
      <c r="C159" s="140" t="s">
        <v>113</v>
      </c>
      <c r="D159" s="7"/>
      <c r="E159" s="7"/>
      <c r="F159" s="7"/>
      <c r="G159" s="7"/>
      <c r="H159" s="7"/>
    </row>
    <row r="160" spans="1:8">
      <c r="A160" s="139">
        <v>43259</v>
      </c>
      <c r="B160" s="11" t="s">
        <v>16</v>
      </c>
      <c r="C160" s="140" t="s">
        <v>113</v>
      </c>
      <c r="D160" s="7"/>
      <c r="E160" s="7"/>
      <c r="F160" s="7"/>
      <c r="G160" s="7"/>
      <c r="H160" s="7"/>
    </row>
    <row r="161" spans="1:8">
      <c r="A161" s="139">
        <v>43260</v>
      </c>
      <c r="B161" s="11" t="s">
        <v>17</v>
      </c>
      <c r="C161" s="140" t="s">
        <v>113</v>
      </c>
      <c r="D161" s="7"/>
      <c r="E161" s="7"/>
      <c r="F161" s="7"/>
      <c r="G161" s="7"/>
      <c r="H161" s="7"/>
    </row>
    <row r="162" spans="1:8">
      <c r="A162" s="139">
        <v>43261</v>
      </c>
      <c r="B162" s="11" t="s">
        <v>18</v>
      </c>
      <c r="C162" s="140" t="s">
        <v>113</v>
      </c>
      <c r="D162" s="7"/>
      <c r="E162" s="7"/>
      <c r="F162" s="7"/>
      <c r="G162" s="7"/>
      <c r="H162" s="7"/>
    </row>
    <row r="163" spans="1:8">
      <c r="A163" s="139">
        <v>43262</v>
      </c>
      <c r="B163" s="11" t="s">
        <v>12</v>
      </c>
      <c r="C163" s="140" t="s">
        <v>113</v>
      </c>
      <c r="D163" s="7"/>
      <c r="E163" s="7"/>
      <c r="F163" s="7"/>
      <c r="G163" s="7"/>
      <c r="H163" s="7"/>
    </row>
    <row r="164" spans="1:8">
      <c r="A164" s="139">
        <v>43263</v>
      </c>
      <c r="B164" s="11" t="s">
        <v>13</v>
      </c>
      <c r="C164" s="140" t="s">
        <v>113</v>
      </c>
      <c r="D164" s="7"/>
      <c r="E164" s="7"/>
      <c r="F164" s="7"/>
      <c r="G164" s="7"/>
      <c r="H164" s="7"/>
    </row>
    <row r="165" spans="1:8">
      <c r="A165" s="139">
        <v>43264</v>
      </c>
      <c r="B165" s="11" t="s">
        <v>14</v>
      </c>
      <c r="C165" s="140" t="s">
        <v>113</v>
      </c>
      <c r="D165" s="7"/>
      <c r="E165" s="7"/>
      <c r="F165" s="7"/>
      <c r="G165" s="7"/>
      <c r="H165" s="7"/>
    </row>
    <row r="166" spans="1:8">
      <c r="A166" s="139">
        <v>43265</v>
      </c>
      <c r="B166" s="11" t="s">
        <v>15</v>
      </c>
      <c r="C166" s="140" t="s">
        <v>113</v>
      </c>
      <c r="D166" s="7"/>
      <c r="E166" s="7"/>
      <c r="F166" s="7"/>
      <c r="G166" s="7"/>
      <c r="H166" s="7"/>
    </row>
    <row r="167" spans="1:8">
      <c r="A167" s="139">
        <v>43266</v>
      </c>
      <c r="B167" s="11" t="s">
        <v>16</v>
      </c>
      <c r="C167" s="140" t="s">
        <v>113</v>
      </c>
      <c r="D167" s="7"/>
      <c r="E167" s="7"/>
      <c r="F167" s="7"/>
      <c r="G167" s="7"/>
      <c r="H167" s="7"/>
    </row>
    <row r="168" spans="1:8">
      <c r="A168" s="139">
        <v>43267</v>
      </c>
      <c r="B168" s="11" t="s">
        <v>17</v>
      </c>
      <c r="C168" s="140" t="s">
        <v>113</v>
      </c>
      <c r="D168" s="7"/>
      <c r="E168" s="7"/>
      <c r="F168" s="7"/>
      <c r="G168" s="7"/>
      <c r="H168" s="7"/>
    </row>
    <row r="169" spans="1:8">
      <c r="A169" s="139">
        <v>43268</v>
      </c>
      <c r="B169" s="11" t="s">
        <v>18</v>
      </c>
      <c r="C169" s="140" t="s">
        <v>113</v>
      </c>
      <c r="D169" s="7"/>
      <c r="E169" s="7"/>
      <c r="F169" s="7"/>
      <c r="G169" s="7"/>
      <c r="H169" s="7"/>
    </row>
    <row r="170" spans="1:8">
      <c r="A170" s="139">
        <v>43269</v>
      </c>
      <c r="B170" s="11" t="s">
        <v>12</v>
      </c>
      <c r="C170" s="140" t="s">
        <v>113</v>
      </c>
      <c r="D170" s="7"/>
      <c r="E170" s="7"/>
      <c r="F170" s="7"/>
      <c r="G170" s="7"/>
      <c r="H170" s="7"/>
    </row>
    <row r="171" spans="1:8">
      <c r="A171" s="139">
        <v>43270</v>
      </c>
      <c r="B171" s="11" t="s">
        <v>13</v>
      </c>
      <c r="C171" s="140" t="s">
        <v>113</v>
      </c>
      <c r="D171" s="7"/>
      <c r="E171" s="7"/>
      <c r="F171" s="7"/>
      <c r="G171" s="7"/>
      <c r="H171" s="7"/>
    </row>
    <row r="172" spans="1:8">
      <c r="A172" s="139">
        <v>43271</v>
      </c>
      <c r="B172" s="11" t="s">
        <v>14</v>
      </c>
      <c r="C172" s="140" t="s">
        <v>113</v>
      </c>
      <c r="D172" s="7"/>
      <c r="E172" s="7"/>
      <c r="F172" s="7"/>
      <c r="G172" s="7"/>
      <c r="H172" s="7"/>
    </row>
    <row r="173" spans="1:8">
      <c r="A173" s="139">
        <v>43272</v>
      </c>
      <c r="B173" s="11" t="s">
        <v>15</v>
      </c>
      <c r="C173" s="140" t="s">
        <v>113</v>
      </c>
      <c r="D173" s="7"/>
      <c r="E173" s="7"/>
      <c r="F173" s="7"/>
      <c r="G173" s="7"/>
      <c r="H173" s="7"/>
    </row>
    <row r="174" spans="1:8">
      <c r="A174" s="139">
        <v>43273</v>
      </c>
      <c r="B174" s="11" t="s">
        <v>16</v>
      </c>
      <c r="C174" s="140" t="s">
        <v>113</v>
      </c>
      <c r="D174" s="7"/>
      <c r="E174" s="7"/>
      <c r="F174" s="7"/>
      <c r="G174" s="7"/>
      <c r="H174" s="7"/>
    </row>
    <row r="175" spans="1:8">
      <c r="A175" s="139">
        <v>43274</v>
      </c>
      <c r="B175" s="11" t="s">
        <v>17</v>
      </c>
      <c r="C175" s="140" t="s">
        <v>113</v>
      </c>
      <c r="D175" s="7"/>
      <c r="E175" s="7"/>
      <c r="F175" s="7"/>
      <c r="G175" s="7"/>
      <c r="H175" s="7"/>
    </row>
    <row r="176" spans="1:8">
      <c r="A176" s="139">
        <v>43275</v>
      </c>
      <c r="B176" s="11" t="s">
        <v>18</v>
      </c>
      <c r="C176" s="140" t="s">
        <v>113</v>
      </c>
      <c r="D176" s="7"/>
      <c r="E176" s="7"/>
      <c r="F176" s="7"/>
      <c r="G176" s="7"/>
      <c r="H176" s="7"/>
    </row>
    <row r="177" spans="1:8">
      <c r="A177" s="139">
        <v>43276</v>
      </c>
      <c r="B177" s="11" t="s">
        <v>12</v>
      </c>
      <c r="C177" s="140" t="s">
        <v>113</v>
      </c>
      <c r="D177" s="7"/>
      <c r="E177" s="7"/>
      <c r="F177" s="7"/>
      <c r="G177" s="7"/>
      <c r="H177" s="7"/>
    </row>
    <row r="178" spans="1:8">
      <c r="A178" s="139">
        <v>43277</v>
      </c>
      <c r="B178" s="11" t="s">
        <v>13</v>
      </c>
      <c r="C178" s="140" t="s">
        <v>113</v>
      </c>
      <c r="D178" s="7"/>
      <c r="E178" s="7"/>
      <c r="F178" s="7"/>
      <c r="G178" s="7"/>
      <c r="H178" s="7"/>
    </row>
    <row r="179" spans="1:8">
      <c r="A179" s="139">
        <v>43278</v>
      </c>
      <c r="B179" s="11" t="s">
        <v>14</v>
      </c>
      <c r="C179" s="140" t="s">
        <v>113</v>
      </c>
      <c r="D179" s="7"/>
      <c r="E179" s="7"/>
      <c r="F179" s="7"/>
      <c r="G179" s="7"/>
      <c r="H179" s="7"/>
    </row>
    <row r="180" spans="1:8">
      <c r="A180" s="139">
        <v>43279</v>
      </c>
      <c r="B180" s="11" t="s">
        <v>15</v>
      </c>
      <c r="C180" s="140" t="s">
        <v>113</v>
      </c>
      <c r="D180" s="7"/>
      <c r="E180" s="7"/>
      <c r="F180" s="7"/>
      <c r="G180" s="7"/>
      <c r="H180" s="7"/>
    </row>
    <row r="181" spans="1:8">
      <c r="A181" s="139">
        <v>43280</v>
      </c>
      <c r="B181" s="11" t="s">
        <v>16</v>
      </c>
      <c r="C181" s="140" t="s">
        <v>113</v>
      </c>
      <c r="D181" s="7"/>
      <c r="E181" s="7"/>
      <c r="F181" s="7"/>
      <c r="G181" s="7"/>
      <c r="H181" s="7"/>
    </row>
    <row r="182" spans="1:8">
      <c r="A182" s="139">
        <v>43281</v>
      </c>
      <c r="B182" s="11" t="s">
        <v>17</v>
      </c>
      <c r="C182" s="140" t="s">
        <v>113</v>
      </c>
      <c r="D182" s="7"/>
      <c r="E182" s="7"/>
      <c r="F182" s="7"/>
      <c r="G182" s="7"/>
      <c r="H182" s="7"/>
    </row>
    <row r="183" spans="1:8">
      <c r="A183" s="139">
        <v>43282</v>
      </c>
      <c r="B183" s="11" t="s">
        <v>18</v>
      </c>
      <c r="C183" s="140" t="s">
        <v>113</v>
      </c>
      <c r="D183" s="7"/>
      <c r="E183" s="7"/>
      <c r="F183" s="7"/>
      <c r="G183" s="7"/>
      <c r="H183" s="7"/>
    </row>
    <row r="184" spans="1:8">
      <c r="A184" s="139">
        <v>43283</v>
      </c>
      <c r="B184" s="11" t="s">
        <v>12</v>
      </c>
      <c r="C184" s="140" t="s">
        <v>113</v>
      </c>
      <c r="D184" s="7"/>
      <c r="E184" s="7"/>
      <c r="F184" s="7"/>
      <c r="G184" s="7"/>
      <c r="H184" s="7"/>
    </row>
    <row r="185" spans="1:8">
      <c r="A185" s="139">
        <v>43284</v>
      </c>
      <c r="B185" s="11" t="s">
        <v>13</v>
      </c>
      <c r="C185" s="140" t="s">
        <v>113</v>
      </c>
      <c r="D185" s="7"/>
      <c r="E185" s="7"/>
      <c r="F185" s="7"/>
      <c r="G185" s="7"/>
      <c r="H185" s="7"/>
    </row>
    <row r="186" spans="1:8">
      <c r="A186" s="139">
        <v>43285</v>
      </c>
      <c r="B186" s="11" t="s">
        <v>14</v>
      </c>
      <c r="C186" s="140" t="s">
        <v>113</v>
      </c>
      <c r="D186" s="7"/>
      <c r="E186" s="7"/>
      <c r="F186" s="7"/>
      <c r="G186" s="7"/>
      <c r="H186" s="7"/>
    </row>
    <row r="187" spans="1:8">
      <c r="A187" s="139">
        <v>43286</v>
      </c>
      <c r="B187" s="11" t="s">
        <v>15</v>
      </c>
      <c r="C187" s="140" t="s">
        <v>113</v>
      </c>
      <c r="D187" s="7"/>
      <c r="E187" s="7"/>
      <c r="F187" s="7"/>
      <c r="G187" s="7"/>
      <c r="H187" s="7"/>
    </row>
    <row r="188" spans="1:8">
      <c r="A188" s="139">
        <v>43287</v>
      </c>
      <c r="B188" s="11" t="s">
        <v>16</v>
      </c>
      <c r="C188" s="140" t="s">
        <v>113</v>
      </c>
      <c r="D188" s="7"/>
      <c r="E188" s="7"/>
      <c r="F188" s="7"/>
      <c r="G188" s="7"/>
      <c r="H188" s="7"/>
    </row>
    <row r="189" spans="1:8">
      <c r="A189" s="139">
        <v>43288</v>
      </c>
      <c r="B189" s="11" t="s">
        <v>17</v>
      </c>
      <c r="C189" s="140" t="s">
        <v>113</v>
      </c>
      <c r="D189" s="7"/>
      <c r="E189" s="7"/>
      <c r="F189" s="7"/>
      <c r="G189" s="7"/>
      <c r="H189" s="7"/>
    </row>
    <row r="190" spans="1:8">
      <c r="A190" s="139">
        <v>43289</v>
      </c>
      <c r="B190" s="11" t="s">
        <v>18</v>
      </c>
      <c r="C190" s="140" t="s">
        <v>113</v>
      </c>
      <c r="D190" s="7"/>
      <c r="E190" s="7"/>
      <c r="F190" s="7"/>
      <c r="G190" s="7"/>
      <c r="H190" s="7"/>
    </row>
    <row r="191" spans="1:8">
      <c r="A191" s="139">
        <v>43290</v>
      </c>
      <c r="B191" s="11" t="s">
        <v>12</v>
      </c>
      <c r="C191" s="140" t="s">
        <v>113</v>
      </c>
      <c r="D191" s="7"/>
      <c r="E191" s="7"/>
      <c r="F191" s="7"/>
      <c r="G191" s="7"/>
      <c r="H191" s="7"/>
    </row>
    <row r="192" spans="1:8">
      <c r="A192" s="139">
        <v>43291</v>
      </c>
      <c r="B192" s="11" t="s">
        <v>13</v>
      </c>
      <c r="C192" s="140" t="s">
        <v>113</v>
      </c>
      <c r="D192" s="7"/>
      <c r="E192" s="7"/>
      <c r="F192" s="7"/>
      <c r="G192" s="7"/>
      <c r="H192" s="7"/>
    </row>
    <row r="193" spans="1:8">
      <c r="A193" s="139">
        <v>43292</v>
      </c>
      <c r="B193" s="11" t="s">
        <v>14</v>
      </c>
      <c r="C193" s="140" t="s">
        <v>113</v>
      </c>
      <c r="D193" s="7"/>
      <c r="E193" s="7"/>
      <c r="F193" s="7"/>
      <c r="G193" s="7"/>
      <c r="H193" s="7"/>
    </row>
    <row r="194" spans="1:8">
      <c r="A194" s="139">
        <v>43293</v>
      </c>
      <c r="B194" s="11" t="s">
        <v>15</v>
      </c>
      <c r="C194" s="140" t="s">
        <v>113</v>
      </c>
      <c r="D194" s="7"/>
      <c r="E194" s="7"/>
      <c r="F194" s="7"/>
      <c r="G194" s="7"/>
      <c r="H194" s="7"/>
    </row>
    <row r="195" spans="1:8">
      <c r="A195" s="139">
        <v>43294</v>
      </c>
      <c r="B195" s="11" t="s">
        <v>16</v>
      </c>
      <c r="C195" s="140" t="s">
        <v>113</v>
      </c>
      <c r="D195" s="7"/>
      <c r="E195" s="7"/>
      <c r="F195" s="7"/>
      <c r="G195" s="7"/>
      <c r="H195" s="7"/>
    </row>
    <row r="196" spans="1:8">
      <c r="A196" s="139">
        <v>43295</v>
      </c>
      <c r="B196" s="11" t="s">
        <v>17</v>
      </c>
      <c r="C196" s="140" t="s">
        <v>113</v>
      </c>
      <c r="D196" s="7"/>
      <c r="E196" s="7"/>
      <c r="F196" s="7"/>
      <c r="G196" s="7"/>
      <c r="H196" s="7"/>
    </row>
    <row r="197" spans="1:8">
      <c r="A197" s="139">
        <v>43296</v>
      </c>
      <c r="B197" s="11" t="s">
        <v>18</v>
      </c>
      <c r="C197" s="140" t="s">
        <v>113</v>
      </c>
      <c r="D197" s="7"/>
      <c r="E197" s="7"/>
      <c r="F197" s="7"/>
      <c r="G197" s="7"/>
      <c r="H197" s="7"/>
    </row>
    <row r="198" spans="1:8">
      <c r="A198" s="139">
        <v>43297</v>
      </c>
      <c r="B198" s="11" t="s">
        <v>12</v>
      </c>
      <c r="C198" s="140" t="s">
        <v>113</v>
      </c>
      <c r="D198" s="7"/>
      <c r="E198" s="7"/>
      <c r="F198" s="7"/>
      <c r="G198" s="7"/>
      <c r="H198" s="7"/>
    </row>
    <row r="199" spans="1:8">
      <c r="A199" s="139">
        <v>43298</v>
      </c>
      <c r="B199" s="11" t="s">
        <v>13</v>
      </c>
      <c r="C199" s="140" t="s">
        <v>113</v>
      </c>
      <c r="D199" s="7"/>
      <c r="E199" s="7"/>
      <c r="F199" s="7"/>
      <c r="G199" s="7"/>
      <c r="H199" s="7"/>
    </row>
    <row r="200" spans="1:8">
      <c r="A200" s="139">
        <v>43299</v>
      </c>
      <c r="B200" s="11" t="s">
        <v>14</v>
      </c>
      <c r="C200" s="140" t="s">
        <v>113</v>
      </c>
      <c r="D200" s="7"/>
      <c r="E200" s="7"/>
      <c r="F200" s="7"/>
      <c r="G200" s="7"/>
      <c r="H200" s="7"/>
    </row>
    <row r="201" spans="1:8">
      <c r="A201" s="139">
        <v>43300</v>
      </c>
      <c r="B201" s="11" t="s">
        <v>15</v>
      </c>
      <c r="C201" s="140" t="s">
        <v>113</v>
      </c>
      <c r="D201" s="7"/>
      <c r="E201" s="7"/>
      <c r="F201" s="7"/>
      <c r="G201" s="7"/>
      <c r="H201" s="7"/>
    </row>
    <row r="202" spans="1:8">
      <c r="A202" s="139">
        <v>43301</v>
      </c>
      <c r="B202" s="11" t="s">
        <v>16</v>
      </c>
      <c r="C202" s="140" t="s">
        <v>113</v>
      </c>
      <c r="D202" s="7"/>
      <c r="E202" s="7"/>
      <c r="F202" s="7"/>
      <c r="G202" s="7"/>
      <c r="H202" s="7"/>
    </row>
    <row r="203" spans="1:8">
      <c r="A203" s="139">
        <v>43302</v>
      </c>
      <c r="B203" s="11" t="s">
        <v>17</v>
      </c>
      <c r="C203" s="140" t="s">
        <v>113</v>
      </c>
      <c r="D203" s="7"/>
      <c r="E203" s="7"/>
      <c r="F203" s="7"/>
      <c r="G203" s="7"/>
      <c r="H203" s="7"/>
    </row>
    <row r="204" spans="1:8">
      <c r="A204" s="139">
        <v>43303</v>
      </c>
      <c r="B204" s="11" t="s">
        <v>18</v>
      </c>
      <c r="C204" s="140" t="s">
        <v>113</v>
      </c>
      <c r="D204" s="7"/>
      <c r="E204" s="7"/>
      <c r="F204" s="7"/>
      <c r="G204" s="7"/>
      <c r="H204" s="7"/>
    </row>
    <row r="205" spans="1:8">
      <c r="A205" s="139">
        <v>43304</v>
      </c>
      <c r="B205" s="11" t="s">
        <v>12</v>
      </c>
      <c r="C205" s="140" t="s">
        <v>113</v>
      </c>
      <c r="D205" s="7"/>
      <c r="E205" s="7"/>
      <c r="F205" s="7"/>
      <c r="G205" s="7"/>
      <c r="H205" s="7"/>
    </row>
    <row r="206" spans="1:8">
      <c r="A206" s="139">
        <v>43305</v>
      </c>
      <c r="B206" s="11" t="s">
        <v>13</v>
      </c>
      <c r="C206" s="140" t="s">
        <v>113</v>
      </c>
      <c r="D206" s="7"/>
      <c r="E206" s="7"/>
      <c r="F206" s="7"/>
      <c r="G206" s="7"/>
      <c r="H206" s="7"/>
    </row>
    <row r="207" spans="1:8">
      <c r="A207" s="139">
        <v>43306</v>
      </c>
      <c r="B207" s="11" t="s">
        <v>14</v>
      </c>
      <c r="C207" s="140" t="s">
        <v>113</v>
      </c>
      <c r="D207" s="7"/>
      <c r="E207" s="7"/>
      <c r="F207" s="7"/>
      <c r="G207" s="7"/>
      <c r="H207" s="7"/>
    </row>
    <row r="208" spans="1:8">
      <c r="A208" s="139">
        <v>43307</v>
      </c>
      <c r="B208" s="11" t="s">
        <v>15</v>
      </c>
      <c r="C208" s="140" t="s">
        <v>113</v>
      </c>
      <c r="D208" s="7"/>
      <c r="E208" s="7"/>
      <c r="F208" s="7"/>
      <c r="G208" s="7"/>
      <c r="H208" s="7"/>
    </row>
    <row r="209" spans="1:8">
      <c r="A209" s="139">
        <v>43308</v>
      </c>
      <c r="B209" s="11" t="s">
        <v>16</v>
      </c>
      <c r="C209" s="140" t="s">
        <v>113</v>
      </c>
      <c r="D209" s="7"/>
      <c r="E209" s="7"/>
      <c r="F209" s="7"/>
      <c r="G209" s="7"/>
      <c r="H209" s="7"/>
    </row>
    <row r="210" spans="1:8">
      <c r="A210" s="139">
        <v>43309</v>
      </c>
      <c r="B210" s="11" t="s">
        <v>17</v>
      </c>
      <c r="C210" s="140" t="s">
        <v>113</v>
      </c>
      <c r="D210" s="7"/>
      <c r="E210" s="7"/>
      <c r="F210" s="7"/>
      <c r="G210" s="7"/>
      <c r="H210" s="7"/>
    </row>
    <row r="211" spans="1:8">
      <c r="A211" s="139">
        <v>43310</v>
      </c>
      <c r="B211" s="11" t="s">
        <v>18</v>
      </c>
      <c r="C211" s="140" t="s">
        <v>113</v>
      </c>
      <c r="D211" s="7"/>
      <c r="E211" s="7"/>
      <c r="F211" s="7"/>
      <c r="G211" s="7"/>
      <c r="H211" s="7"/>
    </row>
    <row r="212" spans="1:8">
      <c r="A212" s="139">
        <v>43311</v>
      </c>
      <c r="B212" s="11" t="s">
        <v>12</v>
      </c>
      <c r="C212" s="140" t="s">
        <v>113</v>
      </c>
      <c r="D212" s="7"/>
      <c r="E212" s="7"/>
      <c r="F212" s="7"/>
      <c r="G212" s="7"/>
      <c r="H212" s="7"/>
    </row>
    <row r="213" spans="1:8">
      <c r="A213" s="139">
        <v>43312</v>
      </c>
      <c r="B213" s="11" t="s">
        <v>13</v>
      </c>
      <c r="C213" s="140" t="s">
        <v>113</v>
      </c>
      <c r="D213" s="7"/>
      <c r="E213" s="7"/>
      <c r="F213" s="7"/>
      <c r="G213" s="7"/>
      <c r="H213" s="7"/>
    </row>
    <row r="214" spans="1:8">
      <c r="A214" s="139">
        <v>43313</v>
      </c>
      <c r="B214" s="11" t="s">
        <v>14</v>
      </c>
      <c r="C214" s="140" t="s">
        <v>113</v>
      </c>
      <c r="D214" s="7"/>
      <c r="E214" s="7"/>
      <c r="F214" s="7"/>
      <c r="G214" s="7"/>
      <c r="H214" s="7"/>
    </row>
    <row r="215" spans="1:8">
      <c r="A215" s="139">
        <v>43314</v>
      </c>
      <c r="B215" s="11" t="s">
        <v>15</v>
      </c>
      <c r="C215" s="140" t="s">
        <v>113</v>
      </c>
      <c r="D215" s="7"/>
      <c r="E215" s="7"/>
      <c r="F215" s="7"/>
      <c r="G215" s="7"/>
      <c r="H215" s="7"/>
    </row>
    <row r="216" spans="1:8">
      <c r="A216" s="139">
        <v>43315</v>
      </c>
      <c r="B216" s="11" t="s">
        <v>16</v>
      </c>
      <c r="C216" s="140" t="s">
        <v>113</v>
      </c>
      <c r="D216" s="7"/>
      <c r="E216" s="7"/>
      <c r="F216" s="7"/>
      <c r="G216" s="7"/>
      <c r="H216" s="7"/>
    </row>
    <row r="217" spans="1:8">
      <c r="A217" s="139">
        <v>43316</v>
      </c>
      <c r="B217" s="11" t="s">
        <v>17</v>
      </c>
      <c r="C217" s="140" t="s">
        <v>113</v>
      </c>
      <c r="D217" s="7"/>
      <c r="E217" s="7"/>
      <c r="F217" s="7"/>
      <c r="G217" s="7"/>
      <c r="H217" s="7"/>
    </row>
    <row r="218" spans="1:8">
      <c r="A218" s="139">
        <v>43317</v>
      </c>
      <c r="B218" s="11" t="s">
        <v>18</v>
      </c>
      <c r="C218" s="140" t="s">
        <v>113</v>
      </c>
      <c r="D218" s="7"/>
      <c r="E218" s="7"/>
      <c r="F218" s="7"/>
      <c r="G218" s="7"/>
      <c r="H218" s="7"/>
    </row>
    <row r="219" spans="1:8">
      <c r="A219" s="139">
        <v>43318</v>
      </c>
      <c r="B219" s="11" t="s">
        <v>12</v>
      </c>
      <c r="C219" s="140" t="s">
        <v>113</v>
      </c>
      <c r="D219" s="7"/>
      <c r="E219" s="7"/>
      <c r="F219" s="7"/>
      <c r="G219" s="7"/>
      <c r="H219" s="7"/>
    </row>
    <row r="220" spans="1:8">
      <c r="A220" s="139">
        <v>43319</v>
      </c>
      <c r="B220" s="11" t="s">
        <v>13</v>
      </c>
      <c r="C220" s="140" t="s">
        <v>113</v>
      </c>
      <c r="D220" s="7"/>
      <c r="E220" s="7"/>
      <c r="F220" s="7"/>
      <c r="G220" s="7"/>
      <c r="H220" s="7"/>
    </row>
    <row r="221" spans="1:8">
      <c r="A221" s="139">
        <v>43320</v>
      </c>
      <c r="B221" s="11" t="s">
        <v>14</v>
      </c>
      <c r="C221" s="140" t="s">
        <v>113</v>
      </c>
      <c r="D221" s="7"/>
      <c r="E221" s="7"/>
      <c r="F221" s="7"/>
      <c r="G221" s="7"/>
      <c r="H221" s="7"/>
    </row>
    <row r="222" spans="1:8">
      <c r="A222" s="139">
        <v>43321</v>
      </c>
      <c r="B222" s="11" t="s">
        <v>15</v>
      </c>
      <c r="C222" s="140" t="s">
        <v>113</v>
      </c>
      <c r="D222" s="7"/>
      <c r="E222" s="7"/>
      <c r="F222" s="7"/>
      <c r="G222" s="7"/>
      <c r="H222" s="7"/>
    </row>
    <row r="223" spans="1:8">
      <c r="A223" s="139">
        <v>43322</v>
      </c>
      <c r="B223" s="11" t="s">
        <v>16</v>
      </c>
      <c r="C223" s="140" t="s">
        <v>113</v>
      </c>
      <c r="D223" s="7"/>
      <c r="E223" s="7"/>
      <c r="F223" s="7"/>
      <c r="G223" s="7"/>
      <c r="H223" s="7"/>
    </row>
    <row r="224" spans="1:8">
      <c r="A224" s="139">
        <v>43323</v>
      </c>
      <c r="B224" s="11" t="s">
        <v>17</v>
      </c>
      <c r="C224" s="140" t="s">
        <v>113</v>
      </c>
      <c r="D224" s="7"/>
      <c r="E224" s="7"/>
      <c r="F224" s="7"/>
      <c r="G224" s="7"/>
      <c r="H224" s="7"/>
    </row>
    <row r="225" spans="1:8">
      <c r="A225" s="139">
        <v>43324</v>
      </c>
      <c r="B225" s="11" t="s">
        <v>18</v>
      </c>
      <c r="C225" s="140" t="s">
        <v>113</v>
      </c>
      <c r="D225" s="7"/>
      <c r="E225" s="7"/>
      <c r="F225" s="7"/>
      <c r="G225" s="7"/>
      <c r="H225" s="7"/>
    </row>
    <row r="226" spans="1:8">
      <c r="A226" s="139">
        <v>43325</v>
      </c>
      <c r="B226" s="11" t="s">
        <v>12</v>
      </c>
      <c r="C226" s="140" t="s">
        <v>113</v>
      </c>
      <c r="D226" s="7"/>
      <c r="E226" s="7"/>
      <c r="F226" s="7"/>
      <c r="G226" s="7"/>
      <c r="H226" s="7"/>
    </row>
    <row r="227" spans="1:8">
      <c r="A227" s="139">
        <v>43326</v>
      </c>
      <c r="B227" s="11" t="s">
        <v>13</v>
      </c>
      <c r="C227" s="140" t="s">
        <v>113</v>
      </c>
      <c r="D227" s="7"/>
      <c r="E227" s="7"/>
      <c r="F227" s="7"/>
      <c r="G227" s="7"/>
      <c r="H227" s="7"/>
    </row>
    <row r="228" spans="1:8">
      <c r="A228" s="139">
        <v>43327</v>
      </c>
      <c r="B228" s="11" t="s">
        <v>14</v>
      </c>
      <c r="C228" s="140" t="s">
        <v>113</v>
      </c>
      <c r="D228" s="7"/>
      <c r="E228" s="7"/>
      <c r="F228" s="7"/>
      <c r="G228" s="7"/>
      <c r="H228" s="7"/>
    </row>
    <row r="229" spans="1:8">
      <c r="A229" s="139">
        <v>43328</v>
      </c>
      <c r="B229" s="11" t="s">
        <v>15</v>
      </c>
      <c r="C229" s="140" t="s">
        <v>113</v>
      </c>
      <c r="D229" s="7"/>
      <c r="E229" s="7"/>
      <c r="F229" s="7"/>
      <c r="G229" s="7"/>
      <c r="H229" s="7"/>
    </row>
    <row r="230" spans="1:8">
      <c r="A230" s="139">
        <v>43329</v>
      </c>
      <c r="B230" s="11" t="s">
        <v>16</v>
      </c>
      <c r="C230" s="140" t="s">
        <v>113</v>
      </c>
      <c r="D230" s="7"/>
      <c r="E230" s="7"/>
      <c r="F230" s="7"/>
      <c r="G230" s="7"/>
      <c r="H230" s="7"/>
    </row>
    <row r="231" spans="1:8">
      <c r="A231" s="139">
        <v>43330</v>
      </c>
      <c r="B231" s="11" t="s">
        <v>17</v>
      </c>
      <c r="C231" s="140" t="s">
        <v>113</v>
      </c>
      <c r="D231" s="7"/>
      <c r="E231" s="7"/>
      <c r="F231" s="7"/>
      <c r="G231" s="7"/>
      <c r="H231" s="7"/>
    </row>
    <row r="232" spans="1:8">
      <c r="A232" s="139">
        <v>43331</v>
      </c>
      <c r="B232" s="11" t="s">
        <v>18</v>
      </c>
      <c r="C232" s="140" t="s">
        <v>113</v>
      </c>
      <c r="D232" s="7"/>
      <c r="E232" s="7"/>
      <c r="F232" s="7"/>
      <c r="G232" s="7"/>
      <c r="H232" s="7"/>
    </row>
    <row r="233" spans="1:8">
      <c r="A233" s="139">
        <v>43332</v>
      </c>
      <c r="B233" s="11" t="s">
        <v>12</v>
      </c>
      <c r="C233" s="140" t="s">
        <v>113</v>
      </c>
      <c r="D233" s="7"/>
      <c r="E233" s="7"/>
      <c r="F233" s="7"/>
      <c r="G233" s="7"/>
      <c r="H233" s="7"/>
    </row>
    <row r="234" spans="1:8">
      <c r="A234" s="139">
        <v>43333</v>
      </c>
      <c r="B234" s="11" t="s">
        <v>13</v>
      </c>
      <c r="C234" s="140" t="s">
        <v>113</v>
      </c>
      <c r="D234" s="7"/>
      <c r="E234" s="7"/>
      <c r="F234" s="7"/>
      <c r="G234" s="7"/>
      <c r="H234" s="7"/>
    </row>
    <row r="235" spans="1:8">
      <c r="A235" s="139">
        <v>43334</v>
      </c>
      <c r="B235" s="11" t="s">
        <v>14</v>
      </c>
      <c r="C235" s="140" t="s">
        <v>113</v>
      </c>
      <c r="D235" s="7"/>
      <c r="E235" s="7"/>
      <c r="F235" s="7"/>
      <c r="G235" s="7"/>
      <c r="H235" s="7"/>
    </row>
    <row r="236" spans="1:8">
      <c r="A236" s="139">
        <v>43335</v>
      </c>
      <c r="B236" s="11" t="s">
        <v>15</v>
      </c>
      <c r="C236" s="140" t="s">
        <v>113</v>
      </c>
      <c r="D236" s="7"/>
      <c r="E236" s="7"/>
      <c r="F236" s="7"/>
      <c r="G236" s="7"/>
      <c r="H236" s="7"/>
    </row>
    <row r="237" spans="1:8">
      <c r="A237" s="139">
        <v>43336</v>
      </c>
      <c r="B237" s="11" t="s">
        <v>16</v>
      </c>
      <c r="C237" s="140" t="s">
        <v>113</v>
      </c>
      <c r="D237" s="7"/>
      <c r="E237" s="7"/>
      <c r="F237" s="7"/>
      <c r="G237" s="7"/>
      <c r="H237" s="7"/>
    </row>
    <row r="238" spans="1:8">
      <c r="A238" s="139">
        <v>43337</v>
      </c>
      <c r="B238" s="11" t="s">
        <v>17</v>
      </c>
      <c r="C238" s="140" t="s">
        <v>113</v>
      </c>
      <c r="D238" s="7"/>
      <c r="E238" s="7"/>
      <c r="F238" s="7"/>
      <c r="G238" s="7"/>
      <c r="H238" s="7"/>
    </row>
    <row r="239" spans="1:8">
      <c r="A239" s="139">
        <v>43338</v>
      </c>
      <c r="B239" s="11" t="s">
        <v>18</v>
      </c>
      <c r="C239" s="140" t="s">
        <v>113</v>
      </c>
      <c r="D239" s="7"/>
      <c r="E239" s="7"/>
      <c r="F239" s="7"/>
      <c r="G239" s="7"/>
      <c r="H239" s="7"/>
    </row>
    <row r="240" spans="1:8">
      <c r="A240" s="139">
        <v>43339</v>
      </c>
      <c r="B240" s="11" t="s">
        <v>12</v>
      </c>
      <c r="C240" s="140" t="s">
        <v>113</v>
      </c>
      <c r="D240" s="7"/>
      <c r="E240" s="7"/>
      <c r="F240" s="7"/>
      <c r="G240" s="7"/>
      <c r="H240" s="7"/>
    </row>
    <row r="241" spans="1:8">
      <c r="A241" s="139">
        <v>43340</v>
      </c>
      <c r="B241" s="11" t="s">
        <v>13</v>
      </c>
      <c r="C241" s="140" t="s">
        <v>113</v>
      </c>
      <c r="D241" s="7"/>
      <c r="E241" s="7"/>
      <c r="F241" s="7"/>
      <c r="G241" s="7"/>
      <c r="H241" s="7"/>
    </row>
    <row r="242" spans="1:8">
      <c r="A242" s="139">
        <v>43341</v>
      </c>
      <c r="B242" s="11" t="s">
        <v>14</v>
      </c>
      <c r="C242" s="140" t="s">
        <v>113</v>
      </c>
      <c r="D242" s="7"/>
      <c r="E242" s="7"/>
      <c r="F242" s="7"/>
      <c r="G242" s="7"/>
      <c r="H242" s="7"/>
    </row>
    <row r="243" spans="1:8">
      <c r="A243" s="139">
        <v>43342</v>
      </c>
      <c r="B243" s="11" t="s">
        <v>15</v>
      </c>
      <c r="C243" s="140" t="s">
        <v>113</v>
      </c>
      <c r="D243" s="7"/>
      <c r="E243" s="7"/>
      <c r="F243" s="7"/>
      <c r="G243" s="7"/>
      <c r="H243" s="7"/>
    </row>
    <row r="244" spans="1:8">
      <c r="A244" s="139">
        <v>43343</v>
      </c>
      <c r="B244" s="11" t="s">
        <v>16</v>
      </c>
      <c r="C244" s="140" t="s">
        <v>113</v>
      </c>
      <c r="D244" s="7"/>
      <c r="E244" s="7"/>
      <c r="F244" s="7"/>
      <c r="G244" s="7"/>
      <c r="H244" s="7"/>
    </row>
    <row r="245" spans="1:8">
      <c r="A245" s="139">
        <v>43344</v>
      </c>
      <c r="B245" s="11" t="s">
        <v>17</v>
      </c>
      <c r="C245" s="140" t="s">
        <v>113</v>
      </c>
      <c r="D245" s="7"/>
      <c r="E245" s="7"/>
      <c r="F245" s="7"/>
      <c r="G245" s="7"/>
      <c r="H245" s="7"/>
    </row>
    <row r="246" spans="1:8">
      <c r="A246" s="139">
        <v>43345</v>
      </c>
      <c r="B246" s="11" t="s">
        <v>18</v>
      </c>
      <c r="C246" s="140" t="s">
        <v>113</v>
      </c>
      <c r="D246" s="7"/>
      <c r="E246" s="7"/>
      <c r="F246" s="7"/>
      <c r="G246" s="7"/>
      <c r="H246" s="7"/>
    </row>
    <row r="247" spans="1:8">
      <c r="A247" s="139">
        <v>43346</v>
      </c>
      <c r="B247" s="11" t="s">
        <v>12</v>
      </c>
      <c r="C247" s="140" t="s">
        <v>113</v>
      </c>
      <c r="D247" s="7"/>
      <c r="E247" s="7"/>
      <c r="F247" s="7"/>
      <c r="G247" s="7"/>
      <c r="H247" s="7"/>
    </row>
    <row r="248" spans="1:8">
      <c r="A248" s="139">
        <v>43347</v>
      </c>
      <c r="B248" s="11" t="s">
        <v>13</v>
      </c>
      <c r="C248" s="140" t="s">
        <v>113</v>
      </c>
      <c r="D248" s="7"/>
      <c r="E248" s="7"/>
      <c r="F248" s="7"/>
      <c r="G248" s="7"/>
      <c r="H248" s="7"/>
    </row>
    <row r="249" spans="1:8">
      <c r="A249" s="139">
        <v>43348</v>
      </c>
      <c r="B249" s="11" t="s">
        <v>14</v>
      </c>
      <c r="C249" s="140" t="s">
        <v>113</v>
      </c>
      <c r="D249" s="7"/>
      <c r="E249" s="7"/>
      <c r="F249" s="7"/>
      <c r="G249" s="7"/>
      <c r="H249" s="7"/>
    </row>
    <row r="250" spans="1:8">
      <c r="A250" s="139">
        <v>43349</v>
      </c>
      <c r="B250" s="11" t="s">
        <v>15</v>
      </c>
      <c r="C250" s="140" t="s">
        <v>113</v>
      </c>
      <c r="D250" s="7"/>
      <c r="E250" s="7"/>
      <c r="F250" s="7"/>
      <c r="G250" s="7"/>
      <c r="H250" s="7"/>
    </row>
    <row r="251" spans="1:8">
      <c r="A251" s="139">
        <v>43350</v>
      </c>
      <c r="B251" s="11" t="s">
        <v>16</v>
      </c>
      <c r="C251" s="140" t="s">
        <v>113</v>
      </c>
      <c r="D251" s="7"/>
      <c r="E251" s="7"/>
      <c r="F251" s="7"/>
      <c r="G251" s="7"/>
      <c r="H251" s="7"/>
    </row>
    <row r="252" spans="1:8">
      <c r="A252" s="139">
        <v>43351</v>
      </c>
      <c r="B252" s="11" t="s">
        <v>17</v>
      </c>
      <c r="C252" s="140" t="s">
        <v>113</v>
      </c>
      <c r="D252" s="7"/>
      <c r="E252" s="7"/>
      <c r="F252" s="7"/>
      <c r="G252" s="7"/>
      <c r="H252" s="7"/>
    </row>
    <row r="253" spans="1:8">
      <c r="A253" s="139">
        <v>43352</v>
      </c>
      <c r="B253" s="11" t="s">
        <v>18</v>
      </c>
      <c r="C253" s="140" t="s">
        <v>113</v>
      </c>
      <c r="D253" s="7"/>
      <c r="E253" s="7"/>
      <c r="F253" s="7"/>
      <c r="G253" s="7"/>
      <c r="H253" s="7"/>
    </row>
    <row r="254" spans="1:8">
      <c r="A254" s="139">
        <v>43353</v>
      </c>
      <c r="B254" s="11" t="s">
        <v>12</v>
      </c>
      <c r="C254" s="140" t="s">
        <v>113</v>
      </c>
      <c r="D254" s="7"/>
      <c r="E254" s="7"/>
      <c r="F254" s="7"/>
      <c r="G254" s="7"/>
      <c r="H254" s="7"/>
    </row>
    <row r="255" spans="1:8">
      <c r="A255" s="139">
        <v>43354</v>
      </c>
      <c r="B255" s="11" t="s">
        <v>13</v>
      </c>
      <c r="C255" s="140" t="s">
        <v>113</v>
      </c>
      <c r="D255" s="7"/>
      <c r="E255" s="7"/>
      <c r="F255" s="7"/>
      <c r="G255" s="7"/>
      <c r="H255" s="7"/>
    </row>
    <row r="256" spans="1:8">
      <c r="A256" s="139">
        <v>43355</v>
      </c>
      <c r="B256" s="11" t="s">
        <v>14</v>
      </c>
      <c r="C256" s="140" t="s">
        <v>113</v>
      </c>
      <c r="D256" s="7"/>
      <c r="E256" s="7"/>
      <c r="F256" s="7"/>
      <c r="G256" s="7"/>
      <c r="H256" s="7"/>
    </row>
    <row r="257" spans="1:8">
      <c r="A257" s="139">
        <v>43356</v>
      </c>
      <c r="B257" s="11" t="s">
        <v>15</v>
      </c>
      <c r="C257" s="140" t="s">
        <v>113</v>
      </c>
      <c r="D257" s="7"/>
      <c r="E257" s="7"/>
      <c r="F257" s="7"/>
      <c r="G257" s="7"/>
      <c r="H257" s="7"/>
    </row>
    <row r="258" spans="1:8">
      <c r="A258" s="139">
        <v>43357</v>
      </c>
      <c r="B258" s="11" t="s">
        <v>16</v>
      </c>
      <c r="C258" s="140" t="s">
        <v>113</v>
      </c>
      <c r="D258" s="7"/>
      <c r="E258" s="7"/>
      <c r="F258" s="7"/>
      <c r="G258" s="7"/>
      <c r="H258" s="7"/>
    </row>
    <row r="259" spans="1:8">
      <c r="A259" s="139">
        <v>43358</v>
      </c>
      <c r="B259" s="11" t="s">
        <v>17</v>
      </c>
      <c r="C259" s="140" t="s">
        <v>113</v>
      </c>
      <c r="D259" s="7"/>
      <c r="E259" s="7"/>
      <c r="F259" s="7"/>
      <c r="G259" s="7"/>
      <c r="H259" s="7"/>
    </row>
    <row r="260" spans="1:8">
      <c r="A260" s="139">
        <v>43359</v>
      </c>
      <c r="B260" s="11" t="s">
        <v>18</v>
      </c>
      <c r="C260" s="140" t="s">
        <v>113</v>
      </c>
      <c r="D260" s="7"/>
      <c r="E260" s="7"/>
      <c r="F260" s="7"/>
      <c r="G260" s="7"/>
      <c r="H260" s="7"/>
    </row>
    <row r="261" spans="1:8">
      <c r="A261" s="139">
        <v>43360</v>
      </c>
      <c r="B261" s="11" t="s">
        <v>12</v>
      </c>
      <c r="C261" s="140" t="s">
        <v>113</v>
      </c>
      <c r="D261" s="7"/>
      <c r="E261" s="7"/>
      <c r="F261" s="7"/>
      <c r="G261" s="7"/>
      <c r="H261" s="7"/>
    </row>
    <row r="262" spans="1:8">
      <c r="A262" s="139">
        <v>43361</v>
      </c>
      <c r="B262" s="11" t="s">
        <v>13</v>
      </c>
      <c r="C262" s="140" t="s">
        <v>113</v>
      </c>
      <c r="D262" s="7"/>
      <c r="E262" s="7"/>
      <c r="F262" s="7"/>
      <c r="G262" s="7"/>
      <c r="H262" s="7"/>
    </row>
    <row r="263" spans="1:8">
      <c r="A263" s="139">
        <v>43362</v>
      </c>
      <c r="B263" s="11" t="s">
        <v>14</v>
      </c>
      <c r="C263" s="140" t="s">
        <v>113</v>
      </c>
      <c r="D263" s="7"/>
      <c r="E263" s="7"/>
      <c r="F263" s="7"/>
      <c r="G263" s="7"/>
      <c r="H263" s="7"/>
    </row>
    <row r="264" spans="1:8">
      <c r="A264" s="139">
        <v>43363</v>
      </c>
      <c r="B264" s="11" t="s">
        <v>15</v>
      </c>
      <c r="C264" s="140" t="s">
        <v>113</v>
      </c>
      <c r="D264" s="7"/>
      <c r="E264" s="7"/>
      <c r="F264" s="7"/>
      <c r="G264" s="7"/>
      <c r="H264" s="7"/>
    </row>
    <row r="265" spans="1:8">
      <c r="A265" s="139">
        <v>43364</v>
      </c>
      <c r="B265" s="11" t="s">
        <v>16</v>
      </c>
      <c r="C265" s="140" t="s">
        <v>113</v>
      </c>
      <c r="D265" s="7"/>
      <c r="E265" s="7"/>
      <c r="F265" s="7"/>
      <c r="G265" s="7"/>
      <c r="H265" s="7"/>
    </row>
    <row r="266" spans="1:8">
      <c r="A266" s="139">
        <v>43365</v>
      </c>
      <c r="B266" s="11" t="s">
        <v>17</v>
      </c>
      <c r="C266" s="140" t="s">
        <v>113</v>
      </c>
      <c r="D266" s="7"/>
      <c r="E266" s="7"/>
      <c r="F266" s="7"/>
      <c r="G266" s="7"/>
      <c r="H266" s="7"/>
    </row>
    <row r="267" spans="1:8">
      <c r="A267" s="139">
        <v>43366</v>
      </c>
      <c r="B267" s="11" t="s">
        <v>18</v>
      </c>
      <c r="C267" s="140" t="s">
        <v>113</v>
      </c>
      <c r="D267" s="7"/>
      <c r="E267" s="7"/>
      <c r="F267" s="7"/>
      <c r="G267" s="7"/>
      <c r="H267" s="7"/>
    </row>
    <row r="268" spans="1:8">
      <c r="A268" s="139">
        <v>43367</v>
      </c>
      <c r="B268" s="11" t="s">
        <v>12</v>
      </c>
      <c r="C268" s="140" t="s">
        <v>113</v>
      </c>
      <c r="D268" s="7"/>
      <c r="E268" s="7"/>
      <c r="F268" s="7"/>
      <c r="G268" s="7"/>
      <c r="H268" s="7"/>
    </row>
    <row r="269" spans="1:8">
      <c r="A269" s="139">
        <v>43368</v>
      </c>
      <c r="B269" s="11" t="s">
        <v>13</v>
      </c>
      <c r="C269" s="140" t="s">
        <v>113</v>
      </c>
      <c r="D269" s="7"/>
      <c r="E269" s="7"/>
      <c r="F269" s="7"/>
      <c r="G269" s="7"/>
      <c r="H269" s="7"/>
    </row>
    <row r="270" spans="1:8">
      <c r="A270" s="139">
        <v>43369</v>
      </c>
      <c r="B270" s="11" t="s">
        <v>14</v>
      </c>
      <c r="C270" s="140" t="s">
        <v>113</v>
      </c>
      <c r="D270" s="7"/>
      <c r="E270" s="7"/>
      <c r="F270" s="7"/>
      <c r="G270" s="7"/>
      <c r="H270" s="7"/>
    </row>
    <row r="271" spans="1:8">
      <c r="A271" s="139">
        <v>43370</v>
      </c>
      <c r="B271" s="11" t="s">
        <v>15</v>
      </c>
      <c r="C271" s="140" t="s">
        <v>113</v>
      </c>
      <c r="D271" s="7"/>
      <c r="E271" s="7"/>
      <c r="F271" s="7"/>
      <c r="G271" s="7"/>
      <c r="H271" s="7"/>
    </row>
    <row r="272" spans="1:8">
      <c r="A272" s="139">
        <v>43371</v>
      </c>
      <c r="B272" s="11" t="s">
        <v>16</v>
      </c>
      <c r="C272" s="140" t="s">
        <v>113</v>
      </c>
      <c r="D272" s="7"/>
      <c r="E272" s="7"/>
      <c r="F272" s="7"/>
      <c r="G272" s="7"/>
      <c r="H272" s="7"/>
    </row>
    <row r="273" spans="1:8">
      <c r="A273" s="139">
        <v>43372</v>
      </c>
      <c r="B273" s="11" t="s">
        <v>17</v>
      </c>
      <c r="C273" s="140" t="s">
        <v>113</v>
      </c>
      <c r="D273" s="7"/>
      <c r="E273" s="7"/>
      <c r="F273" s="7"/>
      <c r="G273" s="7"/>
      <c r="H273" s="7"/>
    </row>
    <row r="274" spans="1:8">
      <c r="A274" s="139">
        <v>43373</v>
      </c>
      <c r="B274" s="11" t="s">
        <v>18</v>
      </c>
      <c r="C274" s="140" t="s">
        <v>113</v>
      </c>
      <c r="D274" s="7"/>
      <c r="E274" s="7"/>
      <c r="F274" s="7"/>
      <c r="G274" s="7"/>
      <c r="H274" s="7"/>
    </row>
    <row r="275" spans="1:8">
      <c r="A275" s="139">
        <v>43374</v>
      </c>
      <c r="B275" s="11" t="s">
        <v>12</v>
      </c>
      <c r="C275" s="140" t="s">
        <v>113</v>
      </c>
      <c r="D275" s="7"/>
      <c r="E275" s="7"/>
      <c r="F275" s="7"/>
      <c r="G275" s="7"/>
      <c r="H275" s="7"/>
    </row>
    <row r="276" spans="1:8">
      <c r="A276" s="139">
        <v>43375</v>
      </c>
      <c r="B276" s="11" t="s">
        <v>13</v>
      </c>
      <c r="C276" s="140" t="s">
        <v>113</v>
      </c>
      <c r="D276" s="7"/>
      <c r="E276" s="7"/>
      <c r="F276" s="7"/>
      <c r="G276" s="7"/>
      <c r="H276" s="7"/>
    </row>
    <row r="277" spans="1:8">
      <c r="A277" s="139">
        <v>43376</v>
      </c>
      <c r="B277" s="11" t="s">
        <v>14</v>
      </c>
      <c r="C277" s="140" t="s">
        <v>113</v>
      </c>
      <c r="D277" s="7"/>
      <c r="E277" s="7"/>
      <c r="F277" s="7"/>
      <c r="G277" s="7"/>
      <c r="H277" s="7"/>
    </row>
    <row r="278" spans="1:8">
      <c r="A278" s="139">
        <v>43377</v>
      </c>
      <c r="B278" s="11" t="s">
        <v>15</v>
      </c>
      <c r="C278" s="140" t="s">
        <v>113</v>
      </c>
      <c r="D278" s="7"/>
      <c r="E278" s="7"/>
      <c r="F278" s="7"/>
      <c r="G278" s="7"/>
      <c r="H278" s="7"/>
    </row>
    <row r="279" spans="1:8">
      <c r="A279" s="139">
        <v>43378</v>
      </c>
      <c r="B279" s="11" t="s">
        <v>16</v>
      </c>
      <c r="C279" s="140" t="s">
        <v>113</v>
      </c>
      <c r="D279" s="7"/>
      <c r="E279" s="7"/>
      <c r="F279" s="7"/>
      <c r="G279" s="7"/>
      <c r="H279" s="7"/>
    </row>
    <row r="280" spans="1:8">
      <c r="A280" s="139">
        <v>43379</v>
      </c>
      <c r="B280" s="11" t="s">
        <v>17</v>
      </c>
      <c r="C280" s="140" t="s">
        <v>113</v>
      </c>
      <c r="D280" s="7"/>
      <c r="E280" s="7"/>
      <c r="F280" s="7"/>
      <c r="G280" s="7"/>
      <c r="H280" s="7"/>
    </row>
    <row r="281" spans="1:8">
      <c r="A281" s="139">
        <v>43380</v>
      </c>
      <c r="B281" s="11" t="s">
        <v>18</v>
      </c>
      <c r="C281" s="140" t="s">
        <v>113</v>
      </c>
      <c r="D281" s="7"/>
      <c r="E281" s="7"/>
      <c r="F281" s="7"/>
      <c r="G281" s="7"/>
      <c r="H281" s="7"/>
    </row>
    <row r="282" spans="1:8">
      <c r="A282" s="139">
        <v>43381</v>
      </c>
      <c r="B282" s="11" t="s">
        <v>12</v>
      </c>
      <c r="C282" s="140" t="s">
        <v>113</v>
      </c>
      <c r="D282" s="7"/>
      <c r="E282" s="7"/>
      <c r="F282" s="7"/>
      <c r="G282" s="7"/>
      <c r="H282" s="7"/>
    </row>
    <row r="283" spans="1:8">
      <c r="A283" s="139">
        <v>43382</v>
      </c>
      <c r="B283" s="11" t="s">
        <v>13</v>
      </c>
      <c r="C283" s="140" t="s">
        <v>113</v>
      </c>
      <c r="D283" s="7"/>
      <c r="E283" s="7"/>
      <c r="F283" s="7"/>
      <c r="G283" s="7"/>
      <c r="H283" s="7"/>
    </row>
    <row r="284" spans="1:8">
      <c r="A284" s="139">
        <v>43383</v>
      </c>
      <c r="B284" s="11" t="s">
        <v>14</v>
      </c>
      <c r="C284" s="140" t="s">
        <v>113</v>
      </c>
      <c r="D284" s="7"/>
      <c r="E284" s="7"/>
      <c r="F284" s="7"/>
      <c r="G284" s="7"/>
      <c r="H284" s="7"/>
    </row>
    <row r="285" spans="1:8">
      <c r="A285" s="139">
        <v>43384</v>
      </c>
      <c r="B285" s="11" t="s">
        <v>15</v>
      </c>
      <c r="C285" s="140" t="s">
        <v>113</v>
      </c>
      <c r="D285" s="7"/>
      <c r="E285" s="7"/>
      <c r="F285" s="7"/>
      <c r="G285" s="7"/>
      <c r="H285" s="7"/>
    </row>
    <row r="286" spans="1:8">
      <c r="A286" s="139">
        <v>43385</v>
      </c>
      <c r="B286" s="11" t="s">
        <v>16</v>
      </c>
      <c r="C286" s="140" t="s">
        <v>113</v>
      </c>
      <c r="D286" s="7"/>
      <c r="E286" s="7"/>
      <c r="F286" s="7"/>
      <c r="G286" s="7"/>
      <c r="H286" s="7"/>
    </row>
    <row r="287" spans="1:8">
      <c r="A287" s="139">
        <v>43386</v>
      </c>
      <c r="B287" s="11" t="s">
        <v>17</v>
      </c>
      <c r="C287" s="140" t="s">
        <v>113</v>
      </c>
      <c r="D287" s="7"/>
      <c r="E287" s="7"/>
      <c r="F287" s="7"/>
      <c r="G287" s="7"/>
      <c r="H287" s="7"/>
    </row>
    <row r="288" spans="1:8">
      <c r="A288" s="139">
        <v>43387</v>
      </c>
      <c r="B288" s="11" t="s">
        <v>18</v>
      </c>
      <c r="C288" s="140" t="s">
        <v>113</v>
      </c>
      <c r="D288" s="7"/>
      <c r="E288" s="7"/>
      <c r="F288" s="7"/>
      <c r="G288" s="7"/>
      <c r="H288" s="7"/>
    </row>
    <row r="289" spans="1:8">
      <c r="A289" s="139">
        <v>43388</v>
      </c>
      <c r="B289" s="11" t="s">
        <v>12</v>
      </c>
      <c r="C289" s="140" t="s">
        <v>113</v>
      </c>
      <c r="D289" s="7"/>
      <c r="E289" s="7"/>
      <c r="F289" s="7"/>
      <c r="G289" s="7"/>
      <c r="H289" s="7"/>
    </row>
    <row r="290" spans="1:8">
      <c r="A290" s="139">
        <v>43389</v>
      </c>
      <c r="B290" s="11" t="s">
        <v>13</v>
      </c>
      <c r="C290" s="140" t="s">
        <v>113</v>
      </c>
      <c r="D290" s="7"/>
      <c r="E290" s="7"/>
      <c r="F290" s="7"/>
      <c r="G290" s="7"/>
      <c r="H290" s="7"/>
    </row>
    <row r="291" spans="1:8">
      <c r="A291" s="139">
        <v>43390</v>
      </c>
      <c r="B291" s="11" t="s">
        <v>14</v>
      </c>
      <c r="C291" s="140" t="s">
        <v>113</v>
      </c>
      <c r="D291" s="7"/>
      <c r="E291" s="7"/>
      <c r="F291" s="7"/>
      <c r="G291" s="7"/>
      <c r="H291" s="7"/>
    </row>
    <row r="292" spans="1:8">
      <c r="A292" s="139">
        <v>43391</v>
      </c>
      <c r="B292" s="11" t="s">
        <v>15</v>
      </c>
      <c r="C292" s="140" t="s">
        <v>113</v>
      </c>
      <c r="D292" s="7"/>
      <c r="E292" s="7"/>
      <c r="F292" s="7"/>
      <c r="G292" s="7"/>
      <c r="H292" s="7"/>
    </row>
    <row r="293" spans="1:8">
      <c r="A293" s="139">
        <v>43392</v>
      </c>
      <c r="B293" s="11" t="s">
        <v>16</v>
      </c>
      <c r="C293" s="140" t="s">
        <v>113</v>
      </c>
      <c r="D293" s="7"/>
      <c r="E293" s="7"/>
      <c r="F293" s="7"/>
      <c r="G293" s="7"/>
      <c r="H293" s="7"/>
    </row>
    <row r="294" spans="1:8">
      <c r="A294" s="139">
        <v>43393</v>
      </c>
      <c r="B294" s="11" t="s">
        <v>17</v>
      </c>
      <c r="C294" s="140" t="s">
        <v>113</v>
      </c>
      <c r="D294" s="7"/>
      <c r="E294" s="7"/>
      <c r="F294" s="7"/>
      <c r="G294" s="7"/>
      <c r="H294" s="7"/>
    </row>
    <row r="295" spans="1:8">
      <c r="A295" s="139">
        <v>43394</v>
      </c>
      <c r="B295" s="11" t="s">
        <v>18</v>
      </c>
      <c r="C295" s="140" t="s">
        <v>113</v>
      </c>
      <c r="D295" s="7"/>
      <c r="E295" s="7"/>
      <c r="F295" s="7"/>
      <c r="G295" s="7"/>
      <c r="H295" s="7"/>
    </row>
    <row r="296" spans="1:8">
      <c r="A296" s="139">
        <v>43395</v>
      </c>
      <c r="B296" s="11" t="s">
        <v>12</v>
      </c>
      <c r="C296" s="140" t="s">
        <v>113</v>
      </c>
      <c r="D296" s="7"/>
      <c r="E296" s="7"/>
      <c r="F296" s="7"/>
      <c r="G296" s="7"/>
      <c r="H296" s="7"/>
    </row>
    <row r="297" spans="1:8">
      <c r="A297" s="139">
        <v>43396</v>
      </c>
      <c r="B297" s="11" t="s">
        <v>13</v>
      </c>
      <c r="C297" s="140" t="s">
        <v>113</v>
      </c>
      <c r="D297" s="7"/>
      <c r="E297" s="7"/>
      <c r="F297" s="7"/>
      <c r="G297" s="7"/>
      <c r="H297" s="7"/>
    </row>
    <row r="298" spans="1:8">
      <c r="A298" s="139">
        <v>43397</v>
      </c>
      <c r="B298" s="11" t="s">
        <v>14</v>
      </c>
      <c r="C298" s="140" t="s">
        <v>113</v>
      </c>
      <c r="D298" s="7"/>
      <c r="E298" s="7"/>
      <c r="F298" s="7"/>
      <c r="G298" s="7"/>
      <c r="H298" s="7"/>
    </row>
    <row r="299" spans="1:8">
      <c r="A299" s="139">
        <v>43398</v>
      </c>
      <c r="B299" s="11" t="s">
        <v>15</v>
      </c>
      <c r="C299" s="140" t="s">
        <v>113</v>
      </c>
      <c r="D299" s="7"/>
      <c r="E299" s="7"/>
      <c r="F299" s="7"/>
      <c r="G299" s="7"/>
      <c r="H299" s="7"/>
    </row>
    <row r="300" spans="1:8">
      <c r="A300" s="139">
        <v>43399</v>
      </c>
      <c r="B300" s="11" t="s">
        <v>16</v>
      </c>
      <c r="C300" s="140" t="s">
        <v>113</v>
      </c>
      <c r="D300" s="7"/>
      <c r="E300" s="7"/>
      <c r="F300" s="7"/>
      <c r="G300" s="7"/>
      <c r="H300" s="7"/>
    </row>
    <row r="301" spans="1:8">
      <c r="A301" s="139">
        <v>43400</v>
      </c>
      <c r="B301" s="11" t="s">
        <v>17</v>
      </c>
      <c r="C301" s="140" t="s">
        <v>113</v>
      </c>
      <c r="D301" s="7"/>
      <c r="E301" s="7"/>
      <c r="F301" s="7"/>
      <c r="G301" s="7"/>
      <c r="H301" s="7"/>
    </row>
    <row r="302" spans="1:8">
      <c r="A302" s="139">
        <v>43401</v>
      </c>
      <c r="B302" s="11" t="s">
        <v>18</v>
      </c>
      <c r="C302" s="140" t="s">
        <v>113</v>
      </c>
      <c r="D302" s="7"/>
      <c r="E302" s="7"/>
      <c r="F302" s="7"/>
      <c r="G302" s="7"/>
      <c r="H302" s="7"/>
    </row>
    <row r="303" spans="1:8">
      <c r="A303" s="139">
        <v>43402</v>
      </c>
      <c r="B303" s="11" t="s">
        <v>12</v>
      </c>
      <c r="C303" s="140" t="s">
        <v>113</v>
      </c>
      <c r="D303" s="7"/>
      <c r="E303" s="7"/>
      <c r="F303" s="7"/>
      <c r="G303" s="7"/>
      <c r="H303" s="7"/>
    </row>
    <row r="304" spans="1:8">
      <c r="A304" s="139">
        <v>43403</v>
      </c>
      <c r="B304" s="11" t="s">
        <v>13</v>
      </c>
      <c r="C304" s="140" t="s">
        <v>113</v>
      </c>
      <c r="D304" s="7"/>
      <c r="E304" s="7"/>
      <c r="F304" s="7"/>
      <c r="G304" s="7"/>
      <c r="H304" s="7"/>
    </row>
    <row r="305" spans="1:8">
      <c r="A305" s="139">
        <v>43404</v>
      </c>
      <c r="B305" s="11" t="s">
        <v>14</v>
      </c>
      <c r="C305" s="140" t="s">
        <v>113</v>
      </c>
      <c r="D305" s="7"/>
      <c r="E305" s="7"/>
      <c r="F305" s="7"/>
      <c r="G305" s="7"/>
      <c r="H305" s="7"/>
    </row>
    <row r="306" spans="1:8">
      <c r="A306" s="139">
        <v>43405</v>
      </c>
      <c r="B306" s="11" t="s">
        <v>15</v>
      </c>
      <c r="C306" s="140" t="s">
        <v>113</v>
      </c>
      <c r="D306" s="7"/>
      <c r="E306" s="7"/>
      <c r="F306" s="7"/>
      <c r="G306" s="7"/>
      <c r="H306" s="7"/>
    </row>
    <row r="307" spans="1:8">
      <c r="A307" s="139">
        <v>43406</v>
      </c>
      <c r="B307" s="11" t="s">
        <v>16</v>
      </c>
      <c r="C307" s="140" t="s">
        <v>113</v>
      </c>
      <c r="D307" s="7"/>
      <c r="E307" s="7"/>
      <c r="F307" s="7"/>
      <c r="G307" s="7"/>
      <c r="H307" s="7"/>
    </row>
    <row r="308" spans="1:8">
      <c r="A308" s="139">
        <v>43407</v>
      </c>
      <c r="B308" s="11" t="s">
        <v>17</v>
      </c>
      <c r="C308" s="140" t="s">
        <v>113</v>
      </c>
      <c r="D308" s="7"/>
      <c r="E308" s="7"/>
      <c r="F308" s="7"/>
      <c r="G308" s="7"/>
      <c r="H308" s="7"/>
    </row>
    <row r="309" spans="1:8">
      <c r="A309" s="139">
        <v>43408</v>
      </c>
      <c r="B309" s="11" t="s">
        <v>18</v>
      </c>
      <c r="C309" s="140" t="s">
        <v>113</v>
      </c>
      <c r="D309" s="7"/>
      <c r="E309" s="7"/>
      <c r="F309" s="7"/>
      <c r="G309" s="7"/>
      <c r="H309" s="7"/>
    </row>
    <row r="310" spans="1:8">
      <c r="A310" s="139">
        <v>43409</v>
      </c>
      <c r="B310" s="11" t="s">
        <v>12</v>
      </c>
      <c r="C310" s="140" t="s">
        <v>113</v>
      </c>
      <c r="D310" s="7"/>
      <c r="E310" s="7"/>
      <c r="F310" s="7"/>
      <c r="G310" s="7"/>
      <c r="H310" s="7"/>
    </row>
    <row r="311" spans="1:8">
      <c r="A311" s="139">
        <v>43410</v>
      </c>
      <c r="B311" s="11" t="s">
        <v>13</v>
      </c>
      <c r="C311" s="140" t="s">
        <v>113</v>
      </c>
      <c r="D311" s="7"/>
      <c r="E311" s="7"/>
      <c r="F311" s="7"/>
      <c r="G311" s="7"/>
      <c r="H311" s="7"/>
    </row>
    <row r="312" spans="1:8">
      <c r="A312" s="139">
        <v>43411</v>
      </c>
      <c r="B312" s="11" t="s">
        <v>14</v>
      </c>
      <c r="C312" s="140" t="s">
        <v>113</v>
      </c>
      <c r="D312" s="7"/>
      <c r="E312" s="7"/>
      <c r="F312" s="7"/>
      <c r="G312" s="7"/>
      <c r="H312" s="7"/>
    </row>
    <row r="313" spans="1:8">
      <c r="A313" s="139">
        <v>43412</v>
      </c>
      <c r="B313" s="11" t="s">
        <v>15</v>
      </c>
      <c r="C313" s="140" t="s">
        <v>113</v>
      </c>
      <c r="D313" s="7"/>
      <c r="E313" s="7"/>
      <c r="F313" s="7"/>
      <c r="G313" s="7"/>
      <c r="H313" s="7"/>
    </row>
    <row r="314" spans="1:8">
      <c r="A314" s="139">
        <v>43413</v>
      </c>
      <c r="B314" s="11" t="s">
        <v>16</v>
      </c>
      <c r="C314" s="140" t="s">
        <v>113</v>
      </c>
      <c r="D314" s="7"/>
      <c r="E314" s="7"/>
      <c r="F314" s="7"/>
      <c r="G314" s="7"/>
      <c r="H314" s="7"/>
    </row>
    <row r="315" spans="1:8">
      <c r="A315" s="139">
        <v>43414</v>
      </c>
      <c r="B315" s="11" t="s">
        <v>17</v>
      </c>
      <c r="C315" s="140" t="s">
        <v>113</v>
      </c>
      <c r="D315" s="7"/>
      <c r="E315" s="7"/>
      <c r="F315" s="7"/>
      <c r="G315" s="7"/>
      <c r="H315" s="7"/>
    </row>
    <row r="316" spans="1:8">
      <c r="A316" s="139">
        <v>43415</v>
      </c>
      <c r="B316" s="11" t="s">
        <v>18</v>
      </c>
      <c r="C316" s="140" t="s">
        <v>113</v>
      </c>
      <c r="D316" s="7"/>
      <c r="E316" s="7"/>
      <c r="F316" s="7"/>
      <c r="G316" s="7"/>
      <c r="H316" s="7"/>
    </row>
    <row r="317" spans="1:8">
      <c r="A317" s="139">
        <v>43416</v>
      </c>
      <c r="B317" s="11" t="s">
        <v>12</v>
      </c>
      <c r="C317" s="140" t="s">
        <v>113</v>
      </c>
      <c r="D317" s="7"/>
      <c r="E317" s="7"/>
      <c r="F317" s="7"/>
      <c r="G317" s="7"/>
      <c r="H317" s="7"/>
    </row>
    <row r="318" spans="1:8">
      <c r="A318" s="139">
        <v>43417</v>
      </c>
      <c r="B318" s="11" t="s">
        <v>13</v>
      </c>
      <c r="C318" s="140" t="s">
        <v>113</v>
      </c>
      <c r="D318" s="7"/>
      <c r="E318" s="7"/>
      <c r="F318" s="7"/>
      <c r="G318" s="7"/>
      <c r="H318" s="7"/>
    </row>
    <row r="319" spans="1:8">
      <c r="A319" s="139">
        <v>43418</v>
      </c>
      <c r="B319" s="11" t="s">
        <v>14</v>
      </c>
      <c r="C319" s="140" t="s">
        <v>113</v>
      </c>
      <c r="D319" s="7"/>
      <c r="E319" s="7"/>
      <c r="F319" s="7"/>
      <c r="G319" s="7"/>
      <c r="H319" s="7"/>
    </row>
    <row r="320" spans="1:8">
      <c r="A320" s="139">
        <v>43419</v>
      </c>
      <c r="B320" s="11" t="s">
        <v>15</v>
      </c>
      <c r="C320" s="140" t="s">
        <v>113</v>
      </c>
      <c r="D320" s="7"/>
      <c r="E320" s="7"/>
      <c r="F320" s="7"/>
      <c r="G320" s="7"/>
      <c r="H320" s="7"/>
    </row>
    <row r="321" spans="1:8">
      <c r="A321" s="139">
        <v>43420</v>
      </c>
      <c r="B321" s="11" t="s">
        <v>16</v>
      </c>
      <c r="C321" s="140" t="s">
        <v>113</v>
      </c>
      <c r="D321" s="7"/>
      <c r="E321" s="7"/>
      <c r="F321" s="7"/>
      <c r="G321" s="7"/>
      <c r="H321" s="7"/>
    </row>
    <row r="322" spans="1:8">
      <c r="A322" s="139">
        <v>43421</v>
      </c>
      <c r="B322" s="11" t="s">
        <v>17</v>
      </c>
      <c r="C322" s="140" t="s">
        <v>113</v>
      </c>
      <c r="D322" s="7"/>
      <c r="E322" s="7"/>
      <c r="F322" s="7"/>
      <c r="G322" s="7"/>
      <c r="H322" s="7"/>
    </row>
    <row r="323" spans="1:8">
      <c r="A323" s="139">
        <v>43422</v>
      </c>
      <c r="B323" s="11" t="s">
        <v>18</v>
      </c>
      <c r="C323" s="140" t="s">
        <v>113</v>
      </c>
      <c r="D323" s="7"/>
      <c r="E323" s="7"/>
      <c r="F323" s="7"/>
      <c r="G323" s="7"/>
      <c r="H323" s="7"/>
    </row>
    <row r="324" spans="1:8">
      <c r="A324" s="139">
        <v>43423</v>
      </c>
      <c r="B324" s="11" t="s">
        <v>12</v>
      </c>
      <c r="C324" s="140" t="s">
        <v>113</v>
      </c>
      <c r="D324" s="7"/>
      <c r="E324" s="7"/>
      <c r="F324" s="7"/>
      <c r="G324" s="7"/>
      <c r="H324" s="7"/>
    </row>
    <row r="325" spans="1:8">
      <c r="A325" s="139">
        <v>43424</v>
      </c>
      <c r="B325" s="11" t="s">
        <v>13</v>
      </c>
      <c r="C325" s="140" t="s">
        <v>113</v>
      </c>
      <c r="D325" s="7"/>
      <c r="E325" s="7"/>
      <c r="F325" s="7"/>
      <c r="G325" s="7"/>
      <c r="H325" s="7"/>
    </row>
    <row r="326" spans="1:8">
      <c r="A326" s="139">
        <v>43425</v>
      </c>
      <c r="B326" s="11" t="s">
        <v>14</v>
      </c>
      <c r="C326" s="140" t="s">
        <v>113</v>
      </c>
      <c r="D326" s="7"/>
      <c r="E326" s="7"/>
      <c r="F326" s="7"/>
      <c r="G326" s="7"/>
      <c r="H326" s="7"/>
    </row>
    <row r="327" spans="1:8">
      <c r="A327" s="139">
        <v>43426</v>
      </c>
      <c r="B327" s="11" t="s">
        <v>15</v>
      </c>
      <c r="C327" s="140" t="s">
        <v>113</v>
      </c>
      <c r="D327" s="7"/>
      <c r="E327" s="7"/>
      <c r="F327" s="7"/>
      <c r="G327" s="7"/>
      <c r="H327" s="7"/>
    </row>
    <row r="328" spans="1:8">
      <c r="A328" s="139">
        <v>43427</v>
      </c>
      <c r="B328" s="11" t="s">
        <v>16</v>
      </c>
      <c r="C328" s="140" t="s">
        <v>113</v>
      </c>
      <c r="D328" s="7"/>
      <c r="E328" s="7"/>
      <c r="F328" s="7"/>
      <c r="G328" s="7"/>
      <c r="H328" s="7"/>
    </row>
    <row r="329" spans="1:8">
      <c r="A329" s="139">
        <v>43428</v>
      </c>
      <c r="B329" s="11" t="s">
        <v>17</v>
      </c>
      <c r="C329" s="140" t="s">
        <v>113</v>
      </c>
      <c r="D329" s="7"/>
      <c r="E329" s="7"/>
      <c r="F329" s="7"/>
      <c r="G329" s="7"/>
      <c r="H329" s="7"/>
    </row>
    <row r="330" spans="1:8">
      <c r="A330" s="139">
        <v>43429</v>
      </c>
      <c r="B330" s="11" t="s">
        <v>18</v>
      </c>
      <c r="C330" s="140" t="s">
        <v>113</v>
      </c>
      <c r="D330" s="7"/>
      <c r="E330" s="7"/>
      <c r="F330" s="7"/>
      <c r="G330" s="7"/>
      <c r="H330" s="7"/>
    </row>
    <row r="331" spans="1:8">
      <c r="A331" s="139">
        <v>43430</v>
      </c>
      <c r="B331" s="11" t="s">
        <v>12</v>
      </c>
      <c r="C331" s="140" t="s">
        <v>113</v>
      </c>
      <c r="D331" s="7"/>
      <c r="E331" s="7"/>
      <c r="F331" s="7"/>
      <c r="G331" s="7"/>
      <c r="H331" s="7"/>
    </row>
    <row r="332" spans="1:8">
      <c r="A332" s="139">
        <v>43431</v>
      </c>
      <c r="B332" s="11" t="s">
        <v>13</v>
      </c>
      <c r="C332" s="140" t="s">
        <v>113</v>
      </c>
      <c r="D332" s="7"/>
      <c r="E332" s="7"/>
      <c r="F332" s="7"/>
      <c r="G332" s="7"/>
      <c r="H332" s="7"/>
    </row>
    <row r="333" spans="1:8">
      <c r="A333" s="139">
        <v>43432</v>
      </c>
      <c r="B333" s="11" t="s">
        <v>14</v>
      </c>
      <c r="C333" s="140" t="s">
        <v>113</v>
      </c>
      <c r="D333" s="7"/>
      <c r="E333" s="7"/>
      <c r="F333" s="7"/>
      <c r="G333" s="7"/>
      <c r="H333" s="7"/>
    </row>
    <row r="334" spans="1:8">
      <c r="A334" s="139">
        <v>43433</v>
      </c>
      <c r="B334" s="11" t="s">
        <v>15</v>
      </c>
      <c r="C334" s="140" t="s">
        <v>113</v>
      </c>
      <c r="D334" s="7"/>
      <c r="E334" s="7"/>
      <c r="F334" s="7"/>
      <c r="G334" s="7"/>
      <c r="H334" s="7"/>
    </row>
    <row r="335" spans="1:8">
      <c r="A335" s="139">
        <v>43434</v>
      </c>
      <c r="B335" s="11" t="s">
        <v>16</v>
      </c>
      <c r="C335" s="140" t="s">
        <v>113</v>
      </c>
      <c r="D335" s="7"/>
      <c r="E335" s="7"/>
      <c r="F335" s="7"/>
      <c r="G335" s="7"/>
      <c r="H335" s="7"/>
    </row>
    <row r="336" spans="1:8">
      <c r="A336" s="139">
        <v>43435</v>
      </c>
      <c r="B336" s="11" t="s">
        <v>17</v>
      </c>
      <c r="C336" s="140" t="s">
        <v>113</v>
      </c>
      <c r="D336" s="7"/>
      <c r="E336" s="7"/>
      <c r="F336" s="7"/>
      <c r="G336" s="7"/>
      <c r="H336" s="7"/>
    </row>
    <row r="337" spans="1:8">
      <c r="A337" s="139">
        <v>43436</v>
      </c>
      <c r="B337" s="11" t="s">
        <v>18</v>
      </c>
      <c r="C337" s="140" t="s">
        <v>113</v>
      </c>
      <c r="D337" s="7"/>
      <c r="E337" s="7"/>
      <c r="F337" s="7"/>
      <c r="G337" s="7"/>
      <c r="H337" s="7"/>
    </row>
    <row r="338" spans="1:8">
      <c r="A338" s="139">
        <v>43437</v>
      </c>
      <c r="B338" s="11" t="s">
        <v>12</v>
      </c>
      <c r="C338" s="140" t="s">
        <v>113</v>
      </c>
      <c r="D338" s="7"/>
      <c r="E338" s="7"/>
      <c r="F338" s="7"/>
      <c r="G338" s="7"/>
      <c r="H338" s="7"/>
    </row>
    <row r="339" spans="1:8">
      <c r="A339" s="139">
        <v>43438</v>
      </c>
      <c r="B339" s="11" t="s">
        <v>13</v>
      </c>
      <c r="C339" s="140" t="s">
        <v>113</v>
      </c>
      <c r="D339" s="7"/>
      <c r="E339" s="7"/>
      <c r="F339" s="7"/>
      <c r="G339" s="7"/>
      <c r="H339" s="7"/>
    </row>
    <row r="340" spans="1:8">
      <c r="A340" s="139">
        <v>43439</v>
      </c>
      <c r="B340" s="11" t="s">
        <v>14</v>
      </c>
      <c r="C340" s="140" t="s">
        <v>113</v>
      </c>
      <c r="D340" s="7"/>
      <c r="E340" s="7"/>
      <c r="F340" s="7"/>
      <c r="G340" s="7"/>
      <c r="H340" s="7"/>
    </row>
    <row r="341" spans="1:8">
      <c r="A341" s="139">
        <v>43440</v>
      </c>
      <c r="B341" s="11" t="s">
        <v>15</v>
      </c>
      <c r="C341" s="140" t="s">
        <v>113</v>
      </c>
      <c r="D341" s="7"/>
      <c r="E341" s="7"/>
      <c r="F341" s="7"/>
      <c r="G341" s="7"/>
      <c r="H341" s="7"/>
    </row>
    <row r="342" spans="1:8">
      <c r="A342" s="139">
        <v>43441</v>
      </c>
      <c r="B342" s="11" t="s">
        <v>16</v>
      </c>
      <c r="C342" s="140" t="s">
        <v>113</v>
      </c>
      <c r="D342" s="7"/>
      <c r="E342" s="7"/>
      <c r="F342" s="7"/>
      <c r="G342" s="7"/>
      <c r="H342" s="7"/>
    </row>
    <row r="343" spans="1:8">
      <c r="A343" s="139">
        <v>43442</v>
      </c>
      <c r="B343" s="11" t="s">
        <v>17</v>
      </c>
      <c r="C343" s="140" t="s">
        <v>113</v>
      </c>
      <c r="D343" s="7"/>
      <c r="E343" s="7"/>
      <c r="F343" s="7"/>
      <c r="G343" s="7"/>
      <c r="H343" s="7"/>
    </row>
    <row r="344" spans="1:8">
      <c r="A344" s="139">
        <v>43443</v>
      </c>
      <c r="B344" s="11" t="s">
        <v>18</v>
      </c>
      <c r="C344" s="140" t="s">
        <v>113</v>
      </c>
      <c r="D344" s="7"/>
      <c r="E344" s="7"/>
      <c r="F344" s="7"/>
      <c r="G344" s="7"/>
      <c r="H344" s="7"/>
    </row>
    <row r="345" spans="1:8">
      <c r="A345" s="139">
        <v>43444</v>
      </c>
      <c r="B345" s="11" t="s">
        <v>12</v>
      </c>
      <c r="C345" s="140" t="s">
        <v>113</v>
      </c>
      <c r="D345" s="7"/>
      <c r="E345" s="7"/>
      <c r="F345" s="7"/>
      <c r="G345" s="7"/>
      <c r="H345" s="7"/>
    </row>
    <row r="346" spans="1:8">
      <c r="A346" s="139">
        <v>43445</v>
      </c>
      <c r="B346" s="11" t="s">
        <v>13</v>
      </c>
      <c r="C346" s="140" t="s">
        <v>113</v>
      </c>
      <c r="D346" s="7"/>
      <c r="E346" s="7"/>
      <c r="F346" s="7"/>
      <c r="G346" s="7"/>
      <c r="H346" s="7"/>
    </row>
    <row r="347" spans="1:8">
      <c r="A347" s="139">
        <v>43446</v>
      </c>
      <c r="B347" s="11" t="s">
        <v>14</v>
      </c>
      <c r="C347" s="140" t="s">
        <v>113</v>
      </c>
      <c r="D347" s="7"/>
      <c r="E347" s="7"/>
      <c r="F347" s="7"/>
      <c r="G347" s="7"/>
      <c r="H347" s="7"/>
    </row>
    <row r="348" spans="1:8">
      <c r="A348" s="139">
        <v>43447</v>
      </c>
      <c r="B348" s="11" t="s">
        <v>15</v>
      </c>
      <c r="C348" s="140" t="s">
        <v>113</v>
      </c>
      <c r="D348" s="7"/>
      <c r="E348" s="7"/>
      <c r="F348" s="7"/>
      <c r="G348" s="7"/>
      <c r="H348" s="7"/>
    </row>
    <row r="349" spans="1:8">
      <c r="A349" s="139">
        <v>43448</v>
      </c>
      <c r="B349" s="11" t="s">
        <v>16</v>
      </c>
      <c r="C349" s="140" t="s">
        <v>113</v>
      </c>
      <c r="D349" s="7"/>
      <c r="E349" s="7"/>
      <c r="F349" s="7"/>
      <c r="G349" s="7"/>
      <c r="H349" s="7"/>
    </row>
    <row r="350" spans="1:8">
      <c r="A350" s="139">
        <v>43449</v>
      </c>
      <c r="B350" s="11" t="s">
        <v>17</v>
      </c>
      <c r="C350" s="140" t="s">
        <v>113</v>
      </c>
      <c r="D350" s="7"/>
      <c r="E350" s="7"/>
      <c r="F350" s="7"/>
      <c r="G350" s="7"/>
      <c r="H350" s="7"/>
    </row>
    <row r="351" spans="1:8">
      <c r="A351" s="139">
        <v>43450</v>
      </c>
      <c r="B351" s="11" t="s">
        <v>18</v>
      </c>
      <c r="C351" s="140" t="s">
        <v>113</v>
      </c>
      <c r="D351" s="7"/>
      <c r="E351" s="7"/>
      <c r="F351" s="7"/>
      <c r="G351" s="7"/>
      <c r="H351" s="7"/>
    </row>
    <row r="352" spans="1:8">
      <c r="A352" s="139">
        <v>43451</v>
      </c>
      <c r="B352" s="11" t="s">
        <v>12</v>
      </c>
      <c r="C352" s="140" t="s">
        <v>113</v>
      </c>
      <c r="D352" s="7"/>
      <c r="E352" s="7"/>
      <c r="F352" s="7"/>
      <c r="G352" s="7"/>
      <c r="H352" s="7"/>
    </row>
    <row r="353" spans="1:8">
      <c r="A353" s="139">
        <v>43452</v>
      </c>
      <c r="B353" s="11" t="s">
        <v>13</v>
      </c>
      <c r="C353" s="140" t="s">
        <v>113</v>
      </c>
      <c r="D353" s="7"/>
      <c r="E353" s="7"/>
      <c r="F353" s="7"/>
      <c r="G353" s="7"/>
      <c r="H353" s="7"/>
    </row>
    <row r="354" spans="1:8">
      <c r="A354" s="139">
        <v>43453</v>
      </c>
      <c r="B354" s="11" t="s">
        <v>14</v>
      </c>
      <c r="C354" s="140" t="s">
        <v>113</v>
      </c>
      <c r="D354" s="7"/>
      <c r="E354" s="7"/>
      <c r="F354" s="7"/>
      <c r="G354" s="7"/>
      <c r="H354" s="7"/>
    </row>
    <row r="355" spans="1:8">
      <c r="A355" s="139">
        <v>43454</v>
      </c>
      <c r="B355" s="11" t="s">
        <v>15</v>
      </c>
      <c r="C355" s="140" t="s">
        <v>113</v>
      </c>
      <c r="D355" s="7"/>
      <c r="E355" s="7"/>
      <c r="F355" s="7"/>
      <c r="G355" s="7"/>
      <c r="H355" s="7"/>
    </row>
    <row r="356" spans="1:8">
      <c r="A356" s="139">
        <v>43455</v>
      </c>
      <c r="B356" s="11" t="s">
        <v>16</v>
      </c>
      <c r="C356" s="140" t="s">
        <v>113</v>
      </c>
      <c r="D356" s="7"/>
      <c r="E356" s="7"/>
      <c r="F356" s="7"/>
      <c r="G356" s="7"/>
      <c r="H356" s="7"/>
    </row>
    <row r="357" spans="1:8">
      <c r="A357" s="139">
        <v>43456</v>
      </c>
      <c r="B357" s="11" t="s">
        <v>17</v>
      </c>
      <c r="C357" s="140" t="s">
        <v>113</v>
      </c>
      <c r="D357" s="7"/>
      <c r="E357" s="7"/>
      <c r="F357" s="7"/>
      <c r="G357" s="7"/>
      <c r="H357" s="7"/>
    </row>
    <row r="358" spans="1:8">
      <c r="A358" s="139">
        <v>43457</v>
      </c>
      <c r="B358" s="11" t="s">
        <v>18</v>
      </c>
      <c r="C358" s="140" t="s">
        <v>113</v>
      </c>
      <c r="D358" s="7"/>
      <c r="E358" s="7"/>
      <c r="F358" s="7"/>
      <c r="G358" s="7"/>
      <c r="H358" s="7"/>
    </row>
    <row r="359" spans="1:8">
      <c r="A359" s="139">
        <v>43458</v>
      </c>
      <c r="B359" s="11" t="s">
        <v>12</v>
      </c>
      <c r="C359" s="140" t="s">
        <v>113</v>
      </c>
      <c r="D359" s="7"/>
      <c r="E359" s="7"/>
      <c r="F359" s="7"/>
      <c r="G359" s="7"/>
      <c r="H359" s="7"/>
    </row>
    <row r="360" spans="1:8">
      <c r="A360" s="139">
        <v>43459</v>
      </c>
      <c r="B360" s="11" t="s">
        <v>13</v>
      </c>
      <c r="C360" s="140" t="s">
        <v>113</v>
      </c>
      <c r="D360" s="7"/>
      <c r="E360" s="7"/>
      <c r="F360" s="7"/>
      <c r="G360" s="7"/>
      <c r="H360" s="7"/>
    </row>
    <row r="361" spans="1:8">
      <c r="A361" s="139">
        <v>43460</v>
      </c>
      <c r="B361" s="11" t="s">
        <v>14</v>
      </c>
      <c r="C361" s="140" t="s">
        <v>113</v>
      </c>
      <c r="D361" s="7"/>
      <c r="E361" s="7"/>
      <c r="F361" s="7"/>
      <c r="G361" s="7"/>
      <c r="H361" s="7"/>
    </row>
    <row r="362" spans="1:8">
      <c r="A362" s="139">
        <v>43461</v>
      </c>
      <c r="B362" s="11" t="s">
        <v>15</v>
      </c>
      <c r="C362" s="140" t="s">
        <v>113</v>
      </c>
      <c r="D362" s="7"/>
      <c r="E362" s="7"/>
      <c r="F362" s="7"/>
      <c r="G362" s="7"/>
      <c r="H362" s="7"/>
    </row>
    <row r="363" spans="1:8">
      <c r="A363" s="139">
        <v>43462</v>
      </c>
      <c r="B363" s="11" t="s">
        <v>16</v>
      </c>
      <c r="C363" s="140" t="s">
        <v>113</v>
      </c>
      <c r="D363" s="7"/>
      <c r="E363" s="7"/>
      <c r="F363" s="7"/>
      <c r="G363" s="7"/>
      <c r="H363" s="7"/>
    </row>
    <row r="364" spans="1:8">
      <c r="A364" s="139">
        <v>43463</v>
      </c>
      <c r="B364" s="11" t="s">
        <v>17</v>
      </c>
      <c r="C364" s="140" t="s">
        <v>113</v>
      </c>
      <c r="D364" s="7"/>
      <c r="E364" s="7"/>
      <c r="F364" s="7"/>
      <c r="G364" s="7"/>
      <c r="H364" s="7"/>
    </row>
    <row r="365" spans="1:8">
      <c r="A365" s="139">
        <v>43464</v>
      </c>
      <c r="B365" s="11" t="s">
        <v>18</v>
      </c>
      <c r="C365" s="140" t="s">
        <v>113</v>
      </c>
      <c r="D365" s="7"/>
      <c r="E365" s="7"/>
      <c r="F365" s="7"/>
      <c r="G365" s="7"/>
      <c r="H365" s="7"/>
    </row>
    <row r="366" spans="1:8">
      <c r="A366" s="139">
        <v>43465</v>
      </c>
      <c r="B366" s="11" t="s">
        <v>12</v>
      </c>
      <c r="C366" s="140" t="s">
        <v>113</v>
      </c>
      <c r="D366" s="7"/>
      <c r="E366" s="7"/>
      <c r="F366" s="7"/>
      <c r="G366" s="7"/>
      <c r="H366" s="7"/>
    </row>
    <row r="367" spans="1:8">
      <c r="A367" s="139">
        <v>43466</v>
      </c>
      <c r="B367" s="11" t="s">
        <v>13</v>
      </c>
      <c r="C367" s="140" t="s">
        <v>113</v>
      </c>
      <c r="D367" s="7"/>
      <c r="E367" s="7"/>
      <c r="F367" s="7"/>
      <c r="G367" s="7"/>
      <c r="H367" s="7"/>
    </row>
    <row r="368" spans="1:8">
      <c r="A368" s="139">
        <v>43467</v>
      </c>
      <c r="B368" s="11" t="s">
        <v>14</v>
      </c>
      <c r="C368" s="140" t="s">
        <v>113</v>
      </c>
      <c r="D368" s="7"/>
      <c r="E368" s="7"/>
      <c r="F368" s="7"/>
      <c r="G368" s="7"/>
      <c r="H368" s="7"/>
    </row>
    <row r="369" spans="1:8">
      <c r="A369" s="139">
        <v>43468</v>
      </c>
      <c r="B369" s="11" t="s">
        <v>15</v>
      </c>
      <c r="C369" s="140" t="s">
        <v>113</v>
      </c>
      <c r="D369" s="7"/>
      <c r="E369" s="7"/>
      <c r="F369" s="7"/>
      <c r="G369" s="7"/>
      <c r="H369" s="7"/>
    </row>
    <row r="370" spans="1:8">
      <c r="A370" s="139">
        <v>43469</v>
      </c>
      <c r="B370" s="11" t="s">
        <v>16</v>
      </c>
      <c r="C370" s="140" t="s">
        <v>113</v>
      </c>
      <c r="D370" s="7"/>
      <c r="E370" s="7"/>
      <c r="F370" s="7"/>
      <c r="G370" s="7"/>
      <c r="H370" s="7"/>
    </row>
    <row r="371" spans="1:8">
      <c r="A371" s="139">
        <v>43470</v>
      </c>
      <c r="B371" s="11" t="s">
        <v>17</v>
      </c>
      <c r="C371" s="140" t="s">
        <v>113</v>
      </c>
      <c r="D371" s="7"/>
      <c r="E371" s="7"/>
      <c r="F371" s="7"/>
      <c r="G371" s="7"/>
      <c r="H371" s="7"/>
    </row>
    <row r="372" spans="1:8">
      <c r="A372" s="139">
        <v>43471</v>
      </c>
      <c r="B372" s="11" t="s">
        <v>18</v>
      </c>
      <c r="C372" s="140" t="s">
        <v>113</v>
      </c>
      <c r="D372" s="7"/>
      <c r="E372" s="7"/>
      <c r="F372" s="7"/>
      <c r="G372" s="7"/>
      <c r="H372" s="7"/>
    </row>
    <row r="373" spans="1:8">
      <c r="A373" s="139">
        <v>43472</v>
      </c>
      <c r="B373" s="11" t="s">
        <v>12</v>
      </c>
      <c r="C373" s="140" t="s">
        <v>113</v>
      </c>
      <c r="D373" s="7"/>
      <c r="E373" s="7"/>
      <c r="F373" s="7"/>
      <c r="G373" s="7"/>
      <c r="H373" s="7"/>
    </row>
    <row r="374" spans="1:8">
      <c r="A374" s="139">
        <v>43473</v>
      </c>
      <c r="B374" s="11" t="s">
        <v>13</v>
      </c>
      <c r="C374" s="140" t="s">
        <v>113</v>
      </c>
      <c r="D374" s="7"/>
      <c r="E374" s="7"/>
      <c r="F374" s="7"/>
      <c r="G374" s="7"/>
      <c r="H374" s="7"/>
    </row>
    <row r="375" spans="1:8">
      <c r="A375" s="139">
        <v>43474</v>
      </c>
      <c r="B375" s="11" t="s">
        <v>14</v>
      </c>
      <c r="C375" s="140" t="s">
        <v>113</v>
      </c>
      <c r="D375" s="7"/>
      <c r="E375" s="7"/>
      <c r="F375" s="7"/>
      <c r="G375" s="7"/>
      <c r="H375" s="7"/>
    </row>
    <row r="376" spans="1:8">
      <c r="A376" s="139">
        <v>43475</v>
      </c>
      <c r="B376" s="11" t="s">
        <v>15</v>
      </c>
      <c r="C376" s="140" t="s">
        <v>113</v>
      </c>
      <c r="D376" s="7"/>
      <c r="E376" s="7"/>
      <c r="F376" s="7"/>
      <c r="G376" s="7"/>
      <c r="H376" s="7"/>
    </row>
    <row r="377" spans="1:8">
      <c r="A377" s="139">
        <v>43476</v>
      </c>
      <c r="B377" s="11" t="s">
        <v>16</v>
      </c>
      <c r="C377" s="140" t="s">
        <v>113</v>
      </c>
      <c r="D377" s="7"/>
      <c r="E377" s="7"/>
      <c r="F377" s="7"/>
      <c r="G377" s="7"/>
      <c r="H377" s="7"/>
    </row>
    <row r="378" spans="1:8">
      <c r="A378" s="139">
        <v>43477</v>
      </c>
      <c r="B378" s="11" t="s">
        <v>17</v>
      </c>
      <c r="C378" s="140" t="s">
        <v>113</v>
      </c>
      <c r="D378" s="7"/>
      <c r="E378" s="7"/>
      <c r="F378" s="7"/>
      <c r="G378" s="7"/>
      <c r="H378" s="7"/>
    </row>
    <row r="379" spans="1:8">
      <c r="A379" s="139">
        <v>43478</v>
      </c>
      <c r="B379" s="11" t="s">
        <v>18</v>
      </c>
      <c r="C379" s="140" t="s">
        <v>113</v>
      </c>
      <c r="D379" s="7"/>
      <c r="E379" s="7"/>
      <c r="F379" s="7"/>
      <c r="G379" s="7"/>
      <c r="H379" s="7"/>
    </row>
    <row r="380" spans="1:8">
      <c r="A380" s="139">
        <v>43479</v>
      </c>
      <c r="B380" s="11" t="s">
        <v>12</v>
      </c>
      <c r="C380" s="140" t="s">
        <v>113</v>
      </c>
      <c r="D380" s="7"/>
      <c r="E380" s="7"/>
      <c r="F380" s="7"/>
      <c r="G380" s="7"/>
      <c r="H380" s="7"/>
    </row>
    <row r="381" spans="1:8">
      <c r="A381" s="139">
        <v>43480</v>
      </c>
      <c r="B381" s="11" t="s">
        <v>13</v>
      </c>
      <c r="C381" s="140" t="s">
        <v>113</v>
      </c>
      <c r="D381" s="7"/>
      <c r="E381" s="7"/>
      <c r="F381" s="7"/>
      <c r="G381" s="7"/>
      <c r="H381" s="7"/>
    </row>
    <row r="382" spans="1:8">
      <c r="A382" s="139">
        <v>43481</v>
      </c>
      <c r="B382" s="11" t="s">
        <v>14</v>
      </c>
      <c r="C382" s="140" t="s">
        <v>113</v>
      </c>
      <c r="D382" s="7"/>
      <c r="E382" s="7"/>
      <c r="F382" s="7"/>
      <c r="G382" s="7"/>
      <c r="H382" s="7"/>
    </row>
    <row r="383" spans="1:8">
      <c r="A383" s="139">
        <v>43482</v>
      </c>
      <c r="B383" s="11" t="s">
        <v>15</v>
      </c>
      <c r="C383" s="140" t="s">
        <v>113</v>
      </c>
      <c r="D383" s="7"/>
      <c r="E383" s="7"/>
      <c r="F383" s="7"/>
      <c r="G383" s="7"/>
      <c r="H383" s="7"/>
    </row>
    <row r="384" spans="1:8">
      <c r="A384" s="139">
        <v>43483</v>
      </c>
      <c r="B384" s="11" t="s">
        <v>16</v>
      </c>
      <c r="C384" s="140" t="s">
        <v>113</v>
      </c>
      <c r="D384" s="7"/>
      <c r="E384" s="7"/>
      <c r="F384" s="7"/>
      <c r="G384" s="7"/>
      <c r="H384" s="7"/>
    </row>
    <row r="385" spans="1:8">
      <c r="A385" s="139">
        <v>43484</v>
      </c>
      <c r="B385" s="11" t="s">
        <v>17</v>
      </c>
      <c r="C385" s="140" t="s">
        <v>113</v>
      </c>
      <c r="D385" s="7"/>
      <c r="E385" s="7"/>
      <c r="F385" s="7"/>
      <c r="G385" s="7"/>
      <c r="H385" s="7"/>
    </row>
    <row r="386" spans="1:8">
      <c r="A386" s="139">
        <v>43485</v>
      </c>
      <c r="B386" s="11" t="s">
        <v>18</v>
      </c>
      <c r="C386" s="140" t="s">
        <v>113</v>
      </c>
      <c r="D386" s="7"/>
      <c r="E386" s="7"/>
      <c r="F386" s="7"/>
      <c r="G386" s="7"/>
      <c r="H386" s="7"/>
    </row>
    <row r="387" spans="1:8">
      <c r="A387" s="139">
        <v>43486</v>
      </c>
      <c r="B387" s="11" t="s">
        <v>12</v>
      </c>
      <c r="C387" s="140" t="s">
        <v>113</v>
      </c>
      <c r="D387" s="7"/>
      <c r="E387" s="7"/>
      <c r="F387" s="7"/>
      <c r="G387" s="7"/>
      <c r="H387" s="7"/>
    </row>
    <row r="388" spans="1:8">
      <c r="A388" s="139">
        <v>43487</v>
      </c>
      <c r="B388" s="11" t="s">
        <v>13</v>
      </c>
      <c r="C388" s="140" t="s">
        <v>113</v>
      </c>
      <c r="D388" s="7"/>
      <c r="E388" s="7"/>
      <c r="F388" s="7"/>
      <c r="G388" s="7"/>
      <c r="H388" s="7"/>
    </row>
    <row r="389" spans="1:8">
      <c r="A389" s="139">
        <v>43488</v>
      </c>
      <c r="B389" s="11" t="s">
        <v>14</v>
      </c>
      <c r="C389" s="140" t="s">
        <v>113</v>
      </c>
      <c r="D389" s="7"/>
      <c r="E389" s="7"/>
      <c r="F389" s="7"/>
      <c r="G389" s="7"/>
      <c r="H389" s="7"/>
    </row>
    <row r="390" spans="1:8">
      <c r="A390" s="139">
        <v>43489</v>
      </c>
      <c r="B390" s="11" t="s">
        <v>15</v>
      </c>
      <c r="C390" s="140" t="s">
        <v>113</v>
      </c>
      <c r="D390" s="7"/>
      <c r="E390" s="7"/>
      <c r="F390" s="7"/>
      <c r="G390" s="7"/>
      <c r="H390" s="7"/>
    </row>
    <row r="391" spans="1:8">
      <c r="A391" s="139">
        <v>43490</v>
      </c>
      <c r="B391" s="11" t="s">
        <v>16</v>
      </c>
      <c r="C391" s="140" t="s">
        <v>113</v>
      </c>
      <c r="D391" s="7"/>
      <c r="E391" s="7"/>
      <c r="F391" s="7"/>
      <c r="G391" s="7"/>
      <c r="H391" s="7"/>
    </row>
    <row r="392" spans="1:8">
      <c r="A392" s="139">
        <v>43491</v>
      </c>
      <c r="B392" s="11" t="s">
        <v>17</v>
      </c>
      <c r="C392" s="140" t="s">
        <v>113</v>
      </c>
      <c r="D392" s="7"/>
      <c r="E392" s="7"/>
      <c r="F392" s="7"/>
      <c r="G392" s="7"/>
      <c r="H392" s="7"/>
    </row>
    <row r="393" spans="1:8">
      <c r="A393" s="139">
        <v>43492</v>
      </c>
      <c r="B393" s="11" t="s">
        <v>18</v>
      </c>
      <c r="C393" s="140" t="s">
        <v>113</v>
      </c>
      <c r="D393" s="7"/>
      <c r="E393" s="7"/>
      <c r="F393" s="7"/>
      <c r="G393" s="7"/>
      <c r="H393" s="7"/>
    </row>
    <row r="394" spans="1:8">
      <c r="A394" s="139">
        <v>43493</v>
      </c>
      <c r="B394" s="11" t="s">
        <v>12</v>
      </c>
      <c r="C394" s="140" t="s">
        <v>113</v>
      </c>
      <c r="D394" s="7"/>
      <c r="E394" s="7"/>
      <c r="F394" s="7"/>
      <c r="G394" s="7"/>
      <c r="H394" s="7"/>
    </row>
    <row r="395" spans="1:8">
      <c r="A395" s="139">
        <v>43494</v>
      </c>
      <c r="B395" s="11" t="s">
        <v>13</v>
      </c>
      <c r="C395" s="140" t="s">
        <v>113</v>
      </c>
      <c r="D395" s="7"/>
      <c r="E395" s="7"/>
      <c r="F395" s="7"/>
      <c r="G395" s="7"/>
      <c r="H395" s="7"/>
    </row>
    <row r="396" spans="1:8">
      <c r="A396" s="139">
        <v>43495</v>
      </c>
      <c r="B396" s="11" t="s">
        <v>14</v>
      </c>
      <c r="C396" s="140" t="s">
        <v>113</v>
      </c>
      <c r="D396" s="7"/>
      <c r="E396" s="7"/>
      <c r="F396" s="7"/>
      <c r="G396" s="7"/>
      <c r="H396" s="7"/>
    </row>
    <row r="397" spans="1:8">
      <c r="A397" s="139">
        <v>43496</v>
      </c>
      <c r="B397" s="11" t="s">
        <v>15</v>
      </c>
      <c r="C397" s="140" t="s">
        <v>113</v>
      </c>
      <c r="D397" s="7"/>
      <c r="E397" s="7"/>
      <c r="F397" s="7"/>
      <c r="G397" s="7"/>
      <c r="H397" s="7"/>
    </row>
    <row r="398" spans="1:8">
      <c r="A398" s="139">
        <v>43497</v>
      </c>
      <c r="B398" s="11" t="s">
        <v>16</v>
      </c>
      <c r="C398" s="140" t="s">
        <v>113</v>
      </c>
      <c r="D398" s="7"/>
      <c r="E398" s="7"/>
      <c r="F398" s="7"/>
      <c r="G398" s="7"/>
      <c r="H398" s="7"/>
    </row>
    <row r="399" spans="1:8">
      <c r="A399" s="139">
        <v>43498</v>
      </c>
      <c r="B399" s="11" t="s">
        <v>17</v>
      </c>
      <c r="C399" s="140" t="s">
        <v>113</v>
      </c>
      <c r="D399" s="7"/>
      <c r="E399" s="7"/>
      <c r="F399" s="7"/>
      <c r="G399" s="7"/>
      <c r="H399" s="7"/>
    </row>
    <row r="400" spans="1:8">
      <c r="A400" s="139">
        <v>43499</v>
      </c>
      <c r="B400" s="11" t="s">
        <v>18</v>
      </c>
      <c r="C400" s="140" t="s">
        <v>113</v>
      </c>
      <c r="D400" s="7"/>
      <c r="E400" s="7"/>
      <c r="F400" s="7"/>
      <c r="G400" s="7"/>
      <c r="H400" s="7"/>
    </row>
    <row r="401" spans="1:8">
      <c r="A401" s="139">
        <v>43500</v>
      </c>
      <c r="B401" s="11" t="s">
        <v>12</v>
      </c>
      <c r="C401" s="140" t="s">
        <v>113</v>
      </c>
      <c r="D401" s="7"/>
      <c r="E401" s="7"/>
      <c r="F401" s="7"/>
      <c r="G401" s="7"/>
      <c r="H401" s="7"/>
    </row>
    <row r="402" spans="1:8">
      <c r="A402" s="139">
        <v>43501</v>
      </c>
      <c r="B402" s="11" t="s">
        <v>13</v>
      </c>
      <c r="C402" s="140" t="s">
        <v>113</v>
      </c>
      <c r="D402" s="7"/>
      <c r="E402" s="7"/>
      <c r="F402" s="7"/>
      <c r="G402" s="7"/>
      <c r="H402" s="7"/>
    </row>
    <row r="403" spans="1:8">
      <c r="A403" s="139">
        <v>43502</v>
      </c>
      <c r="B403" s="11" t="s">
        <v>14</v>
      </c>
      <c r="C403" s="140" t="s">
        <v>113</v>
      </c>
      <c r="D403" s="7"/>
      <c r="E403" s="7"/>
      <c r="F403" s="7"/>
      <c r="G403" s="7"/>
      <c r="H403" s="7"/>
    </row>
    <row r="404" spans="1:8">
      <c r="A404" s="139">
        <v>43503</v>
      </c>
      <c r="B404" s="11" t="s">
        <v>15</v>
      </c>
      <c r="C404" s="140" t="s">
        <v>113</v>
      </c>
      <c r="D404" s="7"/>
      <c r="E404" s="7"/>
      <c r="F404" s="7"/>
      <c r="G404" s="7"/>
      <c r="H404" s="7"/>
    </row>
    <row r="405" spans="1:8">
      <c r="A405" s="139">
        <v>43504</v>
      </c>
      <c r="B405" s="11" t="s">
        <v>16</v>
      </c>
      <c r="C405" s="140" t="s">
        <v>113</v>
      </c>
      <c r="D405" s="7"/>
      <c r="E405" s="7"/>
      <c r="F405" s="7"/>
      <c r="G405" s="7"/>
      <c r="H405" s="7"/>
    </row>
    <row r="406" spans="1:8">
      <c r="A406" s="139">
        <v>43505</v>
      </c>
      <c r="B406" s="11" t="s">
        <v>17</v>
      </c>
      <c r="C406" s="140" t="s">
        <v>113</v>
      </c>
      <c r="D406" s="7"/>
      <c r="E406" s="7"/>
      <c r="F406" s="7"/>
      <c r="G406" s="7"/>
      <c r="H406" s="7"/>
    </row>
    <row r="407" spans="1:8">
      <c r="A407" s="139">
        <v>43506</v>
      </c>
      <c r="B407" s="11" t="s">
        <v>18</v>
      </c>
      <c r="C407" s="140" t="s">
        <v>113</v>
      </c>
      <c r="D407" s="7"/>
      <c r="E407" s="7"/>
      <c r="F407" s="7"/>
      <c r="G407" s="7"/>
      <c r="H407" s="7"/>
    </row>
    <row r="408" spans="1:8">
      <c r="A408" s="139">
        <v>43507</v>
      </c>
      <c r="B408" s="11" t="s">
        <v>12</v>
      </c>
      <c r="C408" s="140" t="s">
        <v>113</v>
      </c>
      <c r="D408" s="7"/>
      <c r="E408" s="7"/>
      <c r="F408" s="7"/>
      <c r="G408" s="7"/>
      <c r="H408" s="7"/>
    </row>
    <row r="409" spans="1:8">
      <c r="A409" s="139">
        <v>43508</v>
      </c>
      <c r="B409" s="11" t="s">
        <v>13</v>
      </c>
      <c r="C409" s="140" t="s">
        <v>113</v>
      </c>
      <c r="D409" s="7"/>
      <c r="E409" s="7"/>
      <c r="F409" s="7"/>
      <c r="G409" s="7"/>
      <c r="H409" s="7"/>
    </row>
    <row r="410" spans="1:8">
      <c r="A410" s="139">
        <v>43509</v>
      </c>
      <c r="B410" s="11" t="s">
        <v>14</v>
      </c>
      <c r="C410" s="140" t="s">
        <v>113</v>
      </c>
      <c r="D410" s="7"/>
      <c r="E410" s="7"/>
      <c r="F410" s="7"/>
      <c r="G410" s="7"/>
      <c r="H410" s="7"/>
    </row>
    <row r="411" spans="1:8">
      <c r="A411" s="139">
        <v>43510</v>
      </c>
      <c r="B411" s="11" t="s">
        <v>15</v>
      </c>
      <c r="C411" s="140" t="s">
        <v>113</v>
      </c>
      <c r="D411" s="7"/>
      <c r="E411" s="7"/>
      <c r="F411" s="7"/>
      <c r="G411" s="7"/>
      <c r="H411" s="7"/>
    </row>
    <row r="412" spans="1:8">
      <c r="A412" s="139">
        <v>43511</v>
      </c>
      <c r="B412" s="11" t="s">
        <v>16</v>
      </c>
      <c r="C412" s="140" t="s">
        <v>113</v>
      </c>
      <c r="D412" s="7"/>
      <c r="E412" s="7"/>
      <c r="F412" s="7"/>
      <c r="G412" s="7"/>
      <c r="H412" s="7"/>
    </row>
    <row r="413" spans="1:8">
      <c r="A413" s="139">
        <v>43512</v>
      </c>
      <c r="B413" s="11" t="s">
        <v>17</v>
      </c>
      <c r="C413" s="140" t="s">
        <v>113</v>
      </c>
      <c r="D413" s="7"/>
      <c r="E413" s="7"/>
      <c r="F413" s="7"/>
      <c r="G413" s="7"/>
      <c r="H413" s="7"/>
    </row>
    <row r="414" spans="1:8">
      <c r="A414" s="139">
        <v>43513</v>
      </c>
      <c r="B414" s="11" t="s">
        <v>18</v>
      </c>
      <c r="C414" s="140" t="s">
        <v>113</v>
      </c>
      <c r="D414" s="7"/>
      <c r="E414" s="7"/>
      <c r="F414" s="7"/>
      <c r="G414" s="7"/>
      <c r="H414" s="7"/>
    </row>
    <row r="415" spans="1:8">
      <c r="A415" s="139">
        <v>43514</v>
      </c>
      <c r="B415" s="11" t="s">
        <v>12</v>
      </c>
      <c r="C415" s="140" t="s">
        <v>113</v>
      </c>
      <c r="D415" s="7"/>
      <c r="E415" s="7"/>
      <c r="F415" s="7"/>
      <c r="G415" s="7"/>
      <c r="H415" s="7"/>
    </row>
    <row r="416" spans="1:8">
      <c r="A416" s="139">
        <v>43515</v>
      </c>
      <c r="B416" s="11" t="s">
        <v>13</v>
      </c>
      <c r="C416" s="140" t="s">
        <v>113</v>
      </c>
      <c r="D416" s="7"/>
      <c r="E416" s="7"/>
      <c r="F416" s="7"/>
      <c r="G416" s="7"/>
      <c r="H416" s="7"/>
    </row>
    <row r="417" spans="1:8">
      <c r="A417" s="139">
        <v>43516</v>
      </c>
      <c r="B417" s="11" t="s">
        <v>14</v>
      </c>
      <c r="C417" s="140" t="s">
        <v>113</v>
      </c>
      <c r="D417" s="7"/>
      <c r="E417" s="7"/>
      <c r="F417" s="7"/>
      <c r="G417" s="7"/>
      <c r="H417" s="7"/>
    </row>
    <row r="418" spans="1:8">
      <c r="A418" s="139">
        <v>43517</v>
      </c>
      <c r="B418" s="11" t="s">
        <v>15</v>
      </c>
      <c r="C418" s="140" t="s">
        <v>113</v>
      </c>
      <c r="D418" s="7"/>
      <c r="E418" s="7"/>
      <c r="F418" s="7"/>
      <c r="G418" s="7"/>
      <c r="H418" s="7"/>
    </row>
    <row r="419" spans="1:8">
      <c r="A419" s="139">
        <v>43518</v>
      </c>
      <c r="B419" s="11" t="s">
        <v>16</v>
      </c>
      <c r="C419" s="140" t="s">
        <v>113</v>
      </c>
      <c r="D419" s="7"/>
      <c r="E419" s="7"/>
      <c r="F419" s="7"/>
      <c r="G419" s="7"/>
      <c r="H419" s="7"/>
    </row>
    <row r="420" spans="1:8">
      <c r="A420" s="139">
        <v>43519</v>
      </c>
      <c r="B420" s="11" t="s">
        <v>17</v>
      </c>
      <c r="C420" s="140" t="s">
        <v>113</v>
      </c>
      <c r="D420" s="7"/>
      <c r="E420" s="7"/>
      <c r="F420" s="7"/>
      <c r="G420" s="7"/>
      <c r="H420" s="7"/>
    </row>
    <row r="421" spans="1:8">
      <c r="A421" s="139">
        <v>43520</v>
      </c>
      <c r="B421" s="11" t="s">
        <v>18</v>
      </c>
      <c r="C421" s="140" t="s">
        <v>113</v>
      </c>
      <c r="D421" s="7"/>
      <c r="E421" s="7"/>
      <c r="F421" s="7"/>
      <c r="G421" s="7"/>
      <c r="H421" s="7"/>
    </row>
    <row r="422" spans="1:8">
      <c r="A422" s="139">
        <v>43521</v>
      </c>
      <c r="B422" s="11" t="s">
        <v>12</v>
      </c>
      <c r="C422" s="140" t="s">
        <v>113</v>
      </c>
      <c r="D422" s="7"/>
      <c r="E422" s="7"/>
      <c r="F422" s="7"/>
      <c r="G422" s="7"/>
      <c r="H422" s="7"/>
    </row>
    <row r="423" spans="1:8">
      <c r="A423" s="139">
        <v>43522</v>
      </c>
      <c r="B423" s="11" t="s">
        <v>13</v>
      </c>
      <c r="C423" s="140" t="s">
        <v>113</v>
      </c>
      <c r="D423" s="7"/>
      <c r="E423" s="7"/>
      <c r="F423" s="7"/>
      <c r="G423" s="7"/>
      <c r="H423" s="7"/>
    </row>
    <row r="424" spans="1:8">
      <c r="A424" s="139">
        <v>43523</v>
      </c>
      <c r="B424" s="11" t="s">
        <v>14</v>
      </c>
      <c r="C424" s="140" t="s">
        <v>113</v>
      </c>
      <c r="D424" s="7"/>
      <c r="E424" s="7"/>
      <c r="F424" s="7"/>
      <c r="G424" s="7"/>
      <c r="H424" s="7"/>
    </row>
    <row r="425" spans="1:8">
      <c r="A425" s="139">
        <v>43524</v>
      </c>
      <c r="B425" s="11" t="s">
        <v>15</v>
      </c>
      <c r="C425" s="140" t="s">
        <v>113</v>
      </c>
      <c r="D425" s="7"/>
      <c r="E425" s="7"/>
      <c r="F425" s="7"/>
      <c r="G425" s="7"/>
      <c r="H425" s="7"/>
    </row>
    <row r="426" spans="1:8">
      <c r="A426" s="139">
        <v>43525</v>
      </c>
      <c r="B426" s="11" t="s">
        <v>16</v>
      </c>
      <c r="C426" s="140" t="s">
        <v>113</v>
      </c>
      <c r="D426" s="7"/>
      <c r="E426" s="7"/>
      <c r="F426" s="7"/>
      <c r="G426" s="7"/>
      <c r="H426" s="7"/>
    </row>
    <row r="427" spans="1:8">
      <c r="A427" s="139">
        <v>43526</v>
      </c>
      <c r="B427" s="11" t="s">
        <v>17</v>
      </c>
      <c r="C427" s="140" t="s">
        <v>113</v>
      </c>
      <c r="D427" s="7"/>
      <c r="E427" s="7"/>
      <c r="F427" s="7"/>
      <c r="G427" s="7"/>
      <c r="H427" s="7"/>
    </row>
    <row r="428" spans="1:8">
      <c r="A428" s="139">
        <v>43527</v>
      </c>
      <c r="B428" s="11" t="s">
        <v>18</v>
      </c>
      <c r="C428" s="140" t="s">
        <v>113</v>
      </c>
      <c r="D428" s="7"/>
      <c r="E428" s="7"/>
      <c r="F428" s="7"/>
      <c r="G428" s="7"/>
      <c r="H428" s="7"/>
    </row>
    <row r="429" spans="1:8">
      <c r="A429" s="139">
        <v>43528</v>
      </c>
      <c r="B429" s="11" t="s">
        <v>12</v>
      </c>
      <c r="C429" s="140" t="s">
        <v>113</v>
      </c>
      <c r="D429" s="7"/>
      <c r="E429" s="7"/>
      <c r="F429" s="7"/>
      <c r="G429" s="7"/>
      <c r="H429" s="7"/>
    </row>
    <row r="430" spans="1:8">
      <c r="A430" s="139">
        <v>43529</v>
      </c>
      <c r="B430" s="11" t="s">
        <v>13</v>
      </c>
      <c r="C430" s="140" t="s">
        <v>113</v>
      </c>
      <c r="D430" s="7"/>
      <c r="E430" s="7"/>
      <c r="F430" s="7"/>
      <c r="G430" s="7"/>
      <c r="H430" s="7"/>
    </row>
    <row r="431" spans="1:8">
      <c r="A431" s="139">
        <v>43530</v>
      </c>
      <c r="B431" s="11" t="s">
        <v>14</v>
      </c>
      <c r="C431" s="140" t="s">
        <v>113</v>
      </c>
      <c r="D431" s="7"/>
      <c r="E431" s="7"/>
      <c r="F431" s="7"/>
      <c r="G431" s="7"/>
      <c r="H431" s="7"/>
    </row>
    <row r="432" spans="1:8">
      <c r="A432" s="139">
        <v>43531</v>
      </c>
      <c r="B432" s="11" t="s">
        <v>15</v>
      </c>
      <c r="C432" s="140" t="s">
        <v>113</v>
      </c>
      <c r="D432" s="7"/>
      <c r="E432" s="7"/>
      <c r="F432" s="7"/>
      <c r="G432" s="7"/>
      <c r="H432" s="7"/>
    </row>
    <row r="433" spans="1:8">
      <c r="A433" s="139">
        <v>43532</v>
      </c>
      <c r="B433" s="11" t="s">
        <v>16</v>
      </c>
      <c r="C433" s="140" t="s">
        <v>113</v>
      </c>
      <c r="D433" s="7"/>
      <c r="E433" s="7"/>
      <c r="F433" s="7"/>
      <c r="G433" s="7"/>
      <c r="H433" s="7"/>
    </row>
    <row r="434" spans="1:8">
      <c r="A434" s="139">
        <v>43533</v>
      </c>
      <c r="B434" s="11" t="s">
        <v>17</v>
      </c>
      <c r="C434" s="140" t="s">
        <v>113</v>
      </c>
      <c r="D434" s="7"/>
      <c r="E434" s="7"/>
      <c r="F434" s="7"/>
      <c r="G434" s="7"/>
      <c r="H434" s="7"/>
    </row>
    <row r="435" spans="1:8">
      <c r="A435" s="139">
        <v>43534</v>
      </c>
      <c r="B435" s="11" t="s">
        <v>18</v>
      </c>
      <c r="C435" s="140" t="s">
        <v>113</v>
      </c>
      <c r="D435" s="7"/>
      <c r="E435" s="7"/>
      <c r="F435" s="7"/>
      <c r="G435" s="7"/>
      <c r="H435" s="7"/>
    </row>
    <row r="436" spans="1:8">
      <c r="A436" s="139">
        <v>43535</v>
      </c>
      <c r="B436" s="11" t="s">
        <v>12</v>
      </c>
      <c r="C436" s="140" t="s">
        <v>113</v>
      </c>
      <c r="D436" s="7"/>
      <c r="E436" s="7"/>
      <c r="F436" s="7"/>
      <c r="G436" s="7"/>
      <c r="H436" s="7"/>
    </row>
    <row r="437" spans="1:8">
      <c r="A437" s="139">
        <v>43536</v>
      </c>
      <c r="B437" s="11" t="s">
        <v>13</v>
      </c>
      <c r="C437" s="140" t="s">
        <v>113</v>
      </c>
      <c r="D437" s="7"/>
      <c r="E437" s="7"/>
      <c r="F437" s="7"/>
      <c r="G437" s="7"/>
      <c r="H437" s="7"/>
    </row>
    <row r="438" spans="1:8">
      <c r="A438" s="139">
        <v>43537</v>
      </c>
      <c r="B438" s="11" t="s">
        <v>14</v>
      </c>
      <c r="C438" s="140" t="s">
        <v>113</v>
      </c>
      <c r="D438" s="7"/>
      <c r="E438" s="7"/>
      <c r="F438" s="7"/>
      <c r="G438" s="7"/>
      <c r="H438" s="7"/>
    </row>
    <row r="439" spans="1:8">
      <c r="A439" s="139">
        <v>43538</v>
      </c>
      <c r="B439" s="11" t="s">
        <v>15</v>
      </c>
      <c r="C439" s="140" t="s">
        <v>113</v>
      </c>
      <c r="D439" s="7"/>
      <c r="E439" s="7"/>
      <c r="F439" s="7"/>
      <c r="G439" s="7"/>
      <c r="H439" s="7"/>
    </row>
    <row r="440" spans="1:8">
      <c r="A440" s="139">
        <v>43539</v>
      </c>
      <c r="B440" s="11" t="s">
        <v>16</v>
      </c>
      <c r="C440" s="140" t="s">
        <v>113</v>
      </c>
      <c r="D440" s="7"/>
      <c r="E440" s="7"/>
      <c r="F440" s="7"/>
      <c r="G440" s="7"/>
      <c r="H440" s="7"/>
    </row>
    <row r="441" spans="1:8">
      <c r="A441" s="139">
        <v>43540</v>
      </c>
      <c r="B441" s="11" t="s">
        <v>17</v>
      </c>
      <c r="C441" s="140" t="s">
        <v>113</v>
      </c>
      <c r="D441" s="7"/>
      <c r="E441" s="7"/>
      <c r="F441" s="7"/>
      <c r="G441" s="7"/>
      <c r="H441" s="7"/>
    </row>
    <row r="442" spans="1:8">
      <c r="A442" s="139">
        <v>43541</v>
      </c>
      <c r="B442" s="11" t="s">
        <v>18</v>
      </c>
      <c r="C442" s="140" t="s">
        <v>113</v>
      </c>
      <c r="D442" s="7"/>
      <c r="E442" s="7"/>
      <c r="F442" s="7"/>
      <c r="G442" s="7"/>
      <c r="H442" s="7"/>
    </row>
    <row r="443" spans="1:8">
      <c r="A443" s="139">
        <v>43542</v>
      </c>
      <c r="B443" s="11" t="s">
        <v>12</v>
      </c>
      <c r="C443" s="140" t="s">
        <v>113</v>
      </c>
      <c r="D443" s="7"/>
      <c r="E443" s="7"/>
      <c r="F443" s="7"/>
      <c r="G443" s="7"/>
      <c r="H443" s="7"/>
    </row>
    <row r="444" spans="1:8">
      <c r="A444" s="139">
        <v>43543</v>
      </c>
      <c r="B444" s="11" t="s">
        <v>13</v>
      </c>
      <c r="C444" s="140" t="s">
        <v>113</v>
      </c>
      <c r="D444" s="7"/>
      <c r="E444" s="7"/>
      <c r="F444" s="7"/>
      <c r="G444" s="7"/>
      <c r="H444" s="7"/>
    </row>
    <row r="445" spans="1:8">
      <c r="A445" s="139">
        <v>43544</v>
      </c>
      <c r="B445" s="11" t="s">
        <v>14</v>
      </c>
      <c r="C445" s="140" t="s">
        <v>113</v>
      </c>
      <c r="D445" s="7"/>
      <c r="E445" s="7"/>
      <c r="F445" s="7"/>
      <c r="G445" s="7"/>
      <c r="H445" s="7"/>
    </row>
    <row r="446" spans="1:8">
      <c r="A446" s="139">
        <v>43545</v>
      </c>
      <c r="B446" s="11" t="s">
        <v>15</v>
      </c>
      <c r="C446" s="140" t="s">
        <v>113</v>
      </c>
      <c r="D446" s="7"/>
      <c r="E446" s="7"/>
      <c r="F446" s="7"/>
      <c r="G446" s="7"/>
      <c r="H446" s="7"/>
    </row>
    <row r="447" spans="1:8">
      <c r="A447" s="139">
        <v>43546</v>
      </c>
      <c r="B447" s="11" t="s">
        <v>16</v>
      </c>
      <c r="C447" s="140" t="s">
        <v>113</v>
      </c>
      <c r="D447" s="7"/>
      <c r="E447" s="7"/>
      <c r="F447" s="7"/>
      <c r="G447" s="7"/>
      <c r="H447" s="7"/>
    </row>
    <row r="448" spans="1:8">
      <c r="A448" s="139">
        <v>43547</v>
      </c>
      <c r="B448" s="11" t="s">
        <v>17</v>
      </c>
      <c r="C448" s="140" t="s">
        <v>113</v>
      </c>
      <c r="D448" s="7"/>
      <c r="E448" s="7"/>
      <c r="F448" s="7"/>
      <c r="G448" s="7"/>
      <c r="H448" s="7"/>
    </row>
    <row r="449" spans="1:8">
      <c r="A449" s="139">
        <v>43548</v>
      </c>
      <c r="B449" s="11" t="s">
        <v>18</v>
      </c>
      <c r="C449" s="140" t="s">
        <v>113</v>
      </c>
      <c r="D449" s="7"/>
      <c r="E449" s="7"/>
      <c r="F449" s="7"/>
      <c r="G449" s="7"/>
      <c r="H449" s="7"/>
    </row>
    <row r="450" spans="1:8">
      <c r="A450" s="139">
        <v>43549</v>
      </c>
      <c r="B450" s="11" t="s">
        <v>12</v>
      </c>
      <c r="C450" s="140" t="s">
        <v>113</v>
      </c>
      <c r="D450" s="7"/>
      <c r="E450" s="7"/>
      <c r="F450" s="7"/>
      <c r="G450" s="7"/>
      <c r="H450" s="7"/>
    </row>
    <row r="451" spans="1:8">
      <c r="A451" s="139">
        <v>43550</v>
      </c>
      <c r="B451" s="11" t="s">
        <v>13</v>
      </c>
      <c r="C451" s="140" t="s">
        <v>113</v>
      </c>
      <c r="D451" s="7"/>
      <c r="E451" s="7"/>
      <c r="F451" s="7"/>
      <c r="G451" s="7"/>
      <c r="H451" s="7"/>
    </row>
    <row r="452" spans="1:8">
      <c r="A452" s="139">
        <v>43551</v>
      </c>
      <c r="B452" s="11" t="s">
        <v>14</v>
      </c>
      <c r="C452" s="140" t="s">
        <v>113</v>
      </c>
      <c r="D452" s="7"/>
      <c r="E452" s="7"/>
      <c r="F452" s="7"/>
      <c r="G452" s="7"/>
      <c r="H452" s="7"/>
    </row>
    <row r="453" spans="1:8">
      <c r="A453" s="139">
        <v>43552</v>
      </c>
      <c r="B453" s="11" t="s">
        <v>15</v>
      </c>
      <c r="C453" s="140" t="s">
        <v>113</v>
      </c>
      <c r="D453" s="7"/>
      <c r="E453" s="7"/>
      <c r="F453" s="7"/>
      <c r="G453" s="7"/>
      <c r="H453" s="7"/>
    </row>
    <row r="454" spans="1:8">
      <c r="A454" s="139">
        <v>43553</v>
      </c>
      <c r="B454" s="11" t="s">
        <v>16</v>
      </c>
      <c r="C454" s="140" t="s">
        <v>113</v>
      </c>
      <c r="D454" s="7"/>
      <c r="E454" s="7"/>
      <c r="F454" s="7"/>
      <c r="G454" s="7"/>
      <c r="H454" s="7"/>
    </row>
    <row r="455" spans="1:8">
      <c r="A455" s="139">
        <v>43554</v>
      </c>
      <c r="B455" s="11" t="s">
        <v>17</v>
      </c>
      <c r="C455" s="140" t="s">
        <v>113</v>
      </c>
      <c r="D455" s="7"/>
      <c r="E455" s="7"/>
      <c r="F455" s="7"/>
      <c r="G455" s="7"/>
      <c r="H455" s="7"/>
    </row>
    <row r="456" spans="1:8">
      <c r="A456" s="139">
        <v>43555</v>
      </c>
      <c r="B456" s="11" t="s">
        <v>18</v>
      </c>
      <c r="C456" s="140" t="s">
        <v>113</v>
      </c>
      <c r="D456" s="7"/>
      <c r="E456" s="7"/>
      <c r="F456" s="7"/>
      <c r="G456" s="7"/>
      <c r="H456" s="7"/>
    </row>
    <row r="457" spans="1:8">
      <c r="A457" s="139">
        <v>43556</v>
      </c>
      <c r="B457" s="11" t="s">
        <v>12</v>
      </c>
      <c r="C457" s="140" t="s">
        <v>113</v>
      </c>
      <c r="D457" s="7"/>
      <c r="E457" s="7"/>
      <c r="F457" s="7"/>
      <c r="G457" s="7"/>
      <c r="H457" s="7"/>
    </row>
    <row r="458" spans="1:8">
      <c r="A458" s="139">
        <v>43557</v>
      </c>
      <c r="B458" s="11" t="s">
        <v>13</v>
      </c>
      <c r="C458" s="140" t="s">
        <v>113</v>
      </c>
      <c r="D458" s="7"/>
      <c r="E458" s="7"/>
      <c r="F458" s="7"/>
      <c r="G458" s="7"/>
      <c r="H458" s="7"/>
    </row>
    <row r="459" spans="1:8">
      <c r="A459" s="139">
        <v>43558</v>
      </c>
      <c r="B459" s="11" t="s">
        <v>14</v>
      </c>
      <c r="C459" s="140" t="s">
        <v>113</v>
      </c>
      <c r="D459" s="7"/>
      <c r="E459" s="7"/>
      <c r="F459" s="7"/>
      <c r="G459" s="7"/>
      <c r="H459" s="7"/>
    </row>
    <row r="460" spans="1:8">
      <c r="A460" s="139">
        <v>43559</v>
      </c>
      <c r="B460" s="11" t="s">
        <v>15</v>
      </c>
      <c r="C460" s="140" t="s">
        <v>113</v>
      </c>
      <c r="D460" s="7"/>
      <c r="E460" s="7"/>
      <c r="F460" s="7"/>
      <c r="G460" s="7"/>
      <c r="H460" s="7"/>
    </row>
    <row r="461" spans="1:8">
      <c r="A461" s="139">
        <v>43560</v>
      </c>
      <c r="B461" s="11" t="s">
        <v>16</v>
      </c>
      <c r="C461" s="140" t="s">
        <v>113</v>
      </c>
      <c r="D461" s="7"/>
      <c r="E461" s="7"/>
      <c r="F461" s="7"/>
      <c r="G461" s="7"/>
      <c r="H461" s="7"/>
    </row>
    <row r="462" spans="1:8">
      <c r="A462" s="139">
        <v>43561</v>
      </c>
      <c r="B462" s="11" t="s">
        <v>17</v>
      </c>
      <c r="C462" s="140" t="s">
        <v>113</v>
      </c>
      <c r="D462" s="7"/>
      <c r="E462" s="7"/>
      <c r="F462" s="7"/>
      <c r="G462" s="7"/>
      <c r="H462" s="7"/>
    </row>
    <row r="463" spans="1:8">
      <c r="A463" s="139">
        <v>43562</v>
      </c>
      <c r="B463" s="11" t="s">
        <v>18</v>
      </c>
      <c r="C463" s="140" t="s">
        <v>113</v>
      </c>
      <c r="D463" s="7"/>
      <c r="E463" s="7"/>
      <c r="F463" s="7"/>
      <c r="G463" s="7"/>
      <c r="H463" s="7"/>
    </row>
    <row r="464" spans="1:8">
      <c r="A464" s="139">
        <v>43563</v>
      </c>
      <c r="B464" s="11" t="s">
        <v>12</v>
      </c>
      <c r="C464" s="140" t="s">
        <v>113</v>
      </c>
      <c r="D464" s="7"/>
      <c r="E464" s="7"/>
      <c r="F464" s="7"/>
      <c r="G464" s="7"/>
      <c r="H464" s="7"/>
    </row>
    <row r="465" spans="1:8">
      <c r="A465" s="139">
        <v>43564</v>
      </c>
      <c r="B465" s="11" t="s">
        <v>13</v>
      </c>
      <c r="C465" s="140" t="s">
        <v>113</v>
      </c>
      <c r="D465" s="7"/>
      <c r="E465" s="7"/>
      <c r="F465" s="7"/>
      <c r="G465" s="7"/>
      <c r="H465" s="7"/>
    </row>
    <row r="466" spans="1:8">
      <c r="A466" s="139">
        <v>43565</v>
      </c>
      <c r="B466" s="11" t="s">
        <v>14</v>
      </c>
      <c r="C466" s="140" t="s">
        <v>113</v>
      </c>
      <c r="D466" s="7"/>
      <c r="E466" s="7"/>
      <c r="F466" s="7"/>
      <c r="G466" s="7"/>
      <c r="H466" s="7"/>
    </row>
    <row r="467" spans="1:8">
      <c r="A467" s="139">
        <v>43566</v>
      </c>
      <c r="B467" s="11" t="s">
        <v>15</v>
      </c>
      <c r="C467" s="140" t="s">
        <v>113</v>
      </c>
      <c r="D467" s="7"/>
      <c r="E467" s="7"/>
      <c r="F467" s="7"/>
      <c r="G467" s="7"/>
      <c r="H467" s="7"/>
    </row>
    <row r="468" spans="1:8">
      <c r="A468" s="139">
        <v>43567</v>
      </c>
      <c r="B468" s="11" t="s">
        <v>16</v>
      </c>
      <c r="C468" s="140" t="s">
        <v>113</v>
      </c>
      <c r="D468" s="7"/>
      <c r="E468" s="7"/>
      <c r="F468" s="7"/>
      <c r="G468" s="7"/>
      <c r="H468" s="7"/>
    </row>
    <row r="469" spans="1:8">
      <c r="A469" s="139">
        <v>43568</v>
      </c>
      <c r="B469" s="11" t="s">
        <v>17</v>
      </c>
      <c r="C469" s="140" t="s">
        <v>113</v>
      </c>
      <c r="D469" s="7"/>
      <c r="E469" s="7"/>
      <c r="F469" s="7"/>
      <c r="G469" s="7"/>
      <c r="H469" s="7"/>
    </row>
    <row r="470" spans="1:8">
      <c r="A470" s="139">
        <v>43569</v>
      </c>
      <c r="B470" s="11" t="s">
        <v>18</v>
      </c>
      <c r="C470" s="140" t="s">
        <v>113</v>
      </c>
      <c r="D470" s="7"/>
      <c r="E470" s="7"/>
      <c r="F470" s="7"/>
      <c r="G470" s="7"/>
      <c r="H470" s="7"/>
    </row>
    <row r="471" spans="1:8">
      <c r="A471" s="139">
        <v>43570</v>
      </c>
      <c r="B471" s="11" t="s">
        <v>12</v>
      </c>
      <c r="C471" s="140" t="s">
        <v>113</v>
      </c>
      <c r="D471" s="7"/>
      <c r="E471" s="7"/>
      <c r="F471" s="7"/>
      <c r="G471" s="7"/>
      <c r="H471" s="7"/>
    </row>
    <row r="472" spans="1:8">
      <c r="A472" s="139">
        <v>43571</v>
      </c>
      <c r="B472" s="11" t="s">
        <v>13</v>
      </c>
      <c r="C472" s="140" t="s">
        <v>113</v>
      </c>
      <c r="D472" s="7"/>
      <c r="E472" s="7"/>
      <c r="F472" s="7"/>
      <c r="G472" s="7"/>
      <c r="H472" s="7"/>
    </row>
    <row r="473" spans="1:8">
      <c r="A473" s="139">
        <v>43572</v>
      </c>
      <c r="B473" s="11" t="s">
        <v>14</v>
      </c>
      <c r="C473" s="140" t="s">
        <v>113</v>
      </c>
      <c r="D473" s="7"/>
      <c r="E473" s="7"/>
      <c r="F473" s="7"/>
      <c r="G473" s="7"/>
      <c r="H473" s="7"/>
    </row>
    <row r="474" spans="1:8">
      <c r="A474" s="139">
        <v>43573</v>
      </c>
      <c r="B474" s="11" t="s">
        <v>15</v>
      </c>
      <c r="C474" s="140" t="s">
        <v>113</v>
      </c>
      <c r="D474" s="7"/>
      <c r="E474" s="7"/>
      <c r="F474" s="7"/>
      <c r="G474" s="7"/>
      <c r="H474" s="7"/>
    </row>
    <row r="475" spans="1:8">
      <c r="A475" s="139">
        <v>43574</v>
      </c>
      <c r="B475" s="11" t="s">
        <v>16</v>
      </c>
      <c r="C475" s="140" t="s">
        <v>113</v>
      </c>
      <c r="D475" s="7"/>
      <c r="E475" s="7"/>
      <c r="F475" s="7"/>
      <c r="G475" s="7"/>
      <c r="H475" s="7"/>
    </row>
    <row r="476" spans="1:8">
      <c r="A476" s="139">
        <v>43575</v>
      </c>
      <c r="B476" s="11" t="s">
        <v>17</v>
      </c>
      <c r="C476" s="140" t="s">
        <v>113</v>
      </c>
      <c r="D476" s="7"/>
      <c r="E476" s="7"/>
      <c r="F476" s="7"/>
      <c r="G476" s="7"/>
      <c r="H476" s="7"/>
    </row>
    <row r="477" spans="1:8">
      <c r="A477" s="139">
        <v>43576</v>
      </c>
      <c r="B477" s="11" t="s">
        <v>18</v>
      </c>
      <c r="C477" s="140" t="s">
        <v>113</v>
      </c>
      <c r="D477" s="7"/>
      <c r="E477" s="7"/>
      <c r="F477" s="7"/>
      <c r="G477" s="7"/>
      <c r="H477" s="7"/>
    </row>
    <row r="478" spans="1:8">
      <c r="A478" s="139">
        <v>43577</v>
      </c>
      <c r="B478" s="11" t="s">
        <v>12</v>
      </c>
      <c r="C478" s="140" t="s">
        <v>113</v>
      </c>
      <c r="D478" s="7"/>
      <c r="E478" s="7"/>
      <c r="F478" s="7"/>
      <c r="G478" s="7"/>
      <c r="H478" s="7"/>
    </row>
    <row r="479" spans="1:8">
      <c r="A479" s="139">
        <v>43578</v>
      </c>
      <c r="B479" s="11" t="s">
        <v>13</v>
      </c>
      <c r="C479" s="140" t="s">
        <v>113</v>
      </c>
      <c r="D479" s="7"/>
      <c r="E479" s="7"/>
      <c r="F479" s="7"/>
      <c r="G479" s="7"/>
      <c r="H479" s="7"/>
    </row>
    <row r="480" spans="1:8">
      <c r="A480" s="139">
        <v>43579</v>
      </c>
      <c r="B480" s="11" t="s">
        <v>14</v>
      </c>
      <c r="C480" s="140" t="s">
        <v>113</v>
      </c>
      <c r="D480" s="7"/>
      <c r="E480" s="7"/>
      <c r="F480" s="7"/>
      <c r="G480" s="7"/>
      <c r="H480" s="7"/>
    </row>
    <row r="481" spans="1:8">
      <c r="A481" s="139">
        <v>43580</v>
      </c>
      <c r="B481" s="11" t="s">
        <v>15</v>
      </c>
      <c r="C481" s="140" t="s">
        <v>113</v>
      </c>
      <c r="D481" s="7"/>
      <c r="E481" s="7"/>
      <c r="F481" s="7"/>
      <c r="G481" s="7"/>
      <c r="H481" s="7"/>
    </row>
    <row r="482" spans="1:8">
      <c r="A482" s="139">
        <v>43581</v>
      </c>
      <c r="B482" s="11" t="s">
        <v>16</v>
      </c>
      <c r="C482" s="140" t="s">
        <v>113</v>
      </c>
      <c r="D482" s="7"/>
      <c r="E482" s="7"/>
      <c r="F482" s="7"/>
      <c r="G482" s="7"/>
      <c r="H482" s="7"/>
    </row>
    <row r="483" spans="1:8">
      <c r="A483" s="139">
        <v>43582</v>
      </c>
      <c r="B483" s="11" t="s">
        <v>17</v>
      </c>
      <c r="C483" s="140" t="s">
        <v>113</v>
      </c>
      <c r="D483" s="7"/>
      <c r="E483" s="7"/>
      <c r="F483" s="7"/>
      <c r="G483" s="7"/>
      <c r="H483" s="7"/>
    </row>
    <row r="484" spans="1:8">
      <c r="A484" s="139">
        <v>43583</v>
      </c>
      <c r="B484" s="11" t="s">
        <v>18</v>
      </c>
      <c r="C484" s="140" t="s">
        <v>113</v>
      </c>
      <c r="D484" s="7"/>
      <c r="E484" s="7"/>
      <c r="F484" s="7"/>
      <c r="G484" s="7"/>
      <c r="H484" s="7"/>
    </row>
    <row r="485" spans="1:8">
      <c r="A485" s="139">
        <v>43584</v>
      </c>
      <c r="B485" s="11" t="s">
        <v>12</v>
      </c>
      <c r="C485" s="140" t="s">
        <v>113</v>
      </c>
      <c r="D485" s="7"/>
      <c r="E485" s="7"/>
      <c r="F485" s="7"/>
      <c r="G485" s="7"/>
      <c r="H485" s="7"/>
    </row>
    <row r="486" spans="1:8">
      <c r="A486" s="139">
        <v>43585</v>
      </c>
      <c r="B486" s="11" t="s">
        <v>13</v>
      </c>
      <c r="C486" s="140" t="s">
        <v>113</v>
      </c>
      <c r="D486" s="7"/>
      <c r="E486" s="7"/>
      <c r="F486" s="7"/>
      <c r="G486" s="7"/>
      <c r="H486" s="7"/>
    </row>
    <row r="487" spans="1:8">
      <c r="A487" s="139">
        <v>43586</v>
      </c>
      <c r="B487" s="11" t="s">
        <v>14</v>
      </c>
      <c r="C487" s="140" t="s">
        <v>113</v>
      </c>
      <c r="D487" s="7"/>
      <c r="E487" s="7"/>
      <c r="F487" s="7"/>
      <c r="G487" s="7"/>
      <c r="H487" s="7"/>
    </row>
    <row r="488" spans="1:8">
      <c r="A488" s="139">
        <v>43587</v>
      </c>
      <c r="B488" s="11" t="s">
        <v>15</v>
      </c>
      <c r="C488" s="140" t="s">
        <v>113</v>
      </c>
      <c r="D488" s="7"/>
      <c r="E488" s="7"/>
      <c r="F488" s="7"/>
      <c r="G488" s="7"/>
      <c r="H488" s="7"/>
    </row>
    <row r="489" spans="1:8">
      <c r="A489" s="139">
        <v>43588</v>
      </c>
      <c r="B489" s="11" t="s">
        <v>16</v>
      </c>
      <c r="C489" s="140" t="s">
        <v>113</v>
      </c>
      <c r="D489" s="7"/>
      <c r="E489" s="7"/>
      <c r="F489" s="7"/>
      <c r="G489" s="7"/>
      <c r="H489" s="7"/>
    </row>
    <row r="490" spans="1:8">
      <c r="A490" s="139">
        <v>43589</v>
      </c>
      <c r="B490" s="11" t="s">
        <v>17</v>
      </c>
      <c r="C490" s="140" t="s">
        <v>113</v>
      </c>
      <c r="D490" s="7"/>
      <c r="E490" s="7"/>
      <c r="F490" s="7"/>
      <c r="G490" s="7"/>
      <c r="H490" s="7"/>
    </row>
    <row r="491" spans="1:8">
      <c r="A491" s="139">
        <v>43590</v>
      </c>
      <c r="B491" s="11" t="s">
        <v>18</v>
      </c>
      <c r="C491" s="140" t="s">
        <v>113</v>
      </c>
      <c r="D491" s="7"/>
      <c r="E491" s="7"/>
      <c r="F491" s="7"/>
      <c r="G491" s="7"/>
      <c r="H491" s="7"/>
    </row>
    <row r="492" spans="1:8">
      <c r="A492" s="139">
        <v>43591</v>
      </c>
      <c r="B492" s="11" t="s">
        <v>12</v>
      </c>
      <c r="C492" s="140" t="s">
        <v>113</v>
      </c>
      <c r="D492" s="7"/>
      <c r="E492" s="7"/>
      <c r="F492" s="7"/>
      <c r="G492" s="7"/>
      <c r="H492" s="7"/>
    </row>
    <row r="493" spans="1:8">
      <c r="A493" s="139">
        <v>43592</v>
      </c>
      <c r="B493" s="11" t="s">
        <v>13</v>
      </c>
      <c r="C493" s="140" t="s">
        <v>113</v>
      </c>
      <c r="D493" s="7"/>
      <c r="E493" s="7"/>
      <c r="F493" s="7"/>
      <c r="G493" s="7"/>
      <c r="H493" s="7"/>
    </row>
    <row r="494" spans="1:8">
      <c r="A494" s="139">
        <v>43593</v>
      </c>
      <c r="B494" s="11" t="s">
        <v>14</v>
      </c>
      <c r="C494" s="140" t="s">
        <v>113</v>
      </c>
      <c r="D494" s="7"/>
      <c r="E494" s="7"/>
      <c r="F494" s="7"/>
      <c r="G494" s="7"/>
      <c r="H494" s="7"/>
    </row>
    <row r="495" spans="1:8">
      <c r="A495" s="139">
        <v>43594</v>
      </c>
      <c r="B495" s="11" t="s">
        <v>15</v>
      </c>
      <c r="C495" s="140" t="s">
        <v>113</v>
      </c>
      <c r="D495" s="7"/>
      <c r="E495" s="7"/>
      <c r="F495" s="7"/>
      <c r="G495" s="7"/>
      <c r="H495" s="7"/>
    </row>
    <row r="496" spans="1:8">
      <c r="A496" s="139">
        <v>43595</v>
      </c>
      <c r="B496" s="11" t="s">
        <v>16</v>
      </c>
      <c r="C496" s="140" t="s">
        <v>113</v>
      </c>
      <c r="D496" s="7"/>
      <c r="E496" s="7"/>
      <c r="F496" s="7"/>
      <c r="G496" s="7"/>
      <c r="H496" s="7"/>
    </row>
    <row r="497" spans="1:8">
      <c r="A497" s="139">
        <v>43596</v>
      </c>
      <c r="B497" s="11" t="s">
        <v>17</v>
      </c>
      <c r="C497" s="140" t="s">
        <v>113</v>
      </c>
      <c r="D497" s="7"/>
      <c r="E497" s="7"/>
      <c r="F497" s="7"/>
      <c r="G497" s="7"/>
      <c r="H497" s="7"/>
    </row>
    <row r="498" spans="1:8">
      <c r="A498" s="139">
        <v>43597</v>
      </c>
      <c r="B498" s="11" t="s">
        <v>18</v>
      </c>
      <c r="C498" s="140" t="s">
        <v>113</v>
      </c>
      <c r="D498" s="7"/>
      <c r="E498" s="7"/>
      <c r="F498" s="7"/>
      <c r="G498" s="7"/>
      <c r="H498" s="7"/>
    </row>
    <row r="499" spans="1:8">
      <c r="A499" s="139">
        <v>43598</v>
      </c>
      <c r="B499" s="11" t="s">
        <v>12</v>
      </c>
      <c r="C499" s="140" t="s">
        <v>113</v>
      </c>
      <c r="D499" s="7"/>
      <c r="E499" s="7"/>
      <c r="F499" s="7"/>
      <c r="G499" s="7"/>
      <c r="H499" s="7"/>
    </row>
    <row r="500" spans="1:8">
      <c r="A500" s="139">
        <v>43599</v>
      </c>
      <c r="B500" s="11" t="s">
        <v>13</v>
      </c>
      <c r="C500" s="140" t="s">
        <v>113</v>
      </c>
      <c r="D500" s="7"/>
      <c r="E500" s="7"/>
      <c r="F500" s="7"/>
      <c r="G500" s="7"/>
      <c r="H500" s="7"/>
    </row>
    <row r="501" spans="1:8">
      <c r="A501" s="139">
        <v>43600</v>
      </c>
      <c r="B501" s="11" t="s">
        <v>14</v>
      </c>
      <c r="C501" s="140" t="s">
        <v>113</v>
      </c>
      <c r="D501" s="7"/>
      <c r="E501" s="7"/>
      <c r="F501" s="7"/>
      <c r="G501" s="7"/>
      <c r="H501" s="7"/>
    </row>
    <row r="502" spans="1:8">
      <c r="A502" s="139">
        <v>43601</v>
      </c>
      <c r="B502" s="11" t="s">
        <v>15</v>
      </c>
      <c r="C502" s="140" t="s">
        <v>113</v>
      </c>
      <c r="D502" s="7"/>
      <c r="E502" s="7"/>
      <c r="F502" s="7"/>
      <c r="G502" s="7"/>
      <c r="H502" s="7"/>
    </row>
    <row r="503" spans="1:8">
      <c r="A503" s="139">
        <v>43602</v>
      </c>
      <c r="B503" s="11" t="s">
        <v>16</v>
      </c>
      <c r="C503" s="140" t="s">
        <v>113</v>
      </c>
      <c r="D503" s="7"/>
      <c r="E503" s="7"/>
      <c r="F503" s="7"/>
      <c r="G503" s="7"/>
      <c r="H503" s="7"/>
    </row>
    <row r="504" spans="1:8">
      <c r="A504" s="139">
        <v>43603</v>
      </c>
      <c r="B504" s="11" t="s">
        <v>17</v>
      </c>
      <c r="C504" s="140" t="s">
        <v>113</v>
      </c>
      <c r="D504" s="7"/>
      <c r="E504" s="7"/>
      <c r="F504" s="7"/>
      <c r="G504" s="7"/>
      <c r="H504" s="7"/>
    </row>
    <row r="505" spans="1:8">
      <c r="A505" s="139">
        <v>43604</v>
      </c>
      <c r="B505" s="11" t="s">
        <v>18</v>
      </c>
      <c r="C505" s="140" t="s">
        <v>113</v>
      </c>
      <c r="D505" s="7"/>
      <c r="E505" s="7"/>
      <c r="F505" s="7"/>
      <c r="G505" s="7"/>
      <c r="H505" s="7"/>
    </row>
    <row r="506" spans="1:8">
      <c r="A506" s="139">
        <v>43605</v>
      </c>
      <c r="B506" s="11" t="s">
        <v>12</v>
      </c>
      <c r="C506" s="140" t="s">
        <v>113</v>
      </c>
      <c r="D506" s="7"/>
      <c r="E506" s="7"/>
      <c r="F506" s="7"/>
      <c r="G506" s="7"/>
      <c r="H506" s="7"/>
    </row>
    <row r="507" spans="1:8">
      <c r="A507" s="139">
        <v>43606</v>
      </c>
      <c r="B507" s="11" t="s">
        <v>13</v>
      </c>
      <c r="C507" s="140" t="s">
        <v>113</v>
      </c>
      <c r="D507" s="7"/>
      <c r="E507" s="7"/>
      <c r="F507" s="7"/>
      <c r="G507" s="7"/>
      <c r="H507" s="7"/>
    </row>
    <row r="508" spans="1:8">
      <c r="A508" s="139">
        <v>43607</v>
      </c>
      <c r="B508" s="11" t="s">
        <v>14</v>
      </c>
      <c r="C508" s="140" t="s">
        <v>113</v>
      </c>
      <c r="D508" s="7"/>
      <c r="E508" s="7"/>
      <c r="F508" s="7"/>
      <c r="G508" s="7"/>
      <c r="H508" s="7"/>
    </row>
    <row r="509" spans="1:8">
      <c r="A509" s="139">
        <v>43608</v>
      </c>
      <c r="B509" s="11" t="s">
        <v>15</v>
      </c>
      <c r="C509" s="140" t="s">
        <v>113</v>
      </c>
      <c r="D509" s="7"/>
      <c r="E509" s="7"/>
      <c r="F509" s="7"/>
      <c r="G509" s="7"/>
      <c r="H509" s="7"/>
    </row>
    <row r="510" spans="1:8">
      <c r="A510" s="139">
        <v>43609</v>
      </c>
      <c r="B510" s="11" t="s">
        <v>16</v>
      </c>
      <c r="C510" s="140" t="s">
        <v>113</v>
      </c>
      <c r="D510" s="7"/>
      <c r="E510" s="7"/>
      <c r="F510" s="7"/>
      <c r="G510" s="7"/>
      <c r="H510" s="7"/>
    </row>
    <row r="511" spans="1:8">
      <c r="A511" s="139">
        <v>43610</v>
      </c>
      <c r="B511" s="11" t="s">
        <v>17</v>
      </c>
      <c r="C511" s="140" t="s">
        <v>113</v>
      </c>
      <c r="D511" s="7"/>
      <c r="E511" s="7"/>
      <c r="F511" s="7"/>
      <c r="G511" s="7"/>
      <c r="H511" s="7"/>
    </row>
    <row r="512" spans="1:8">
      <c r="A512" s="139">
        <v>43611</v>
      </c>
      <c r="B512" s="11" t="s">
        <v>18</v>
      </c>
      <c r="C512" s="140" t="s">
        <v>113</v>
      </c>
      <c r="D512" s="7"/>
      <c r="E512" s="7"/>
      <c r="F512" s="7"/>
      <c r="G512" s="7"/>
      <c r="H512" s="7"/>
    </row>
    <row r="513" spans="1:8">
      <c r="A513" s="139">
        <v>43612</v>
      </c>
      <c r="B513" s="11" t="s">
        <v>12</v>
      </c>
      <c r="C513" s="140" t="s">
        <v>113</v>
      </c>
      <c r="D513" s="7"/>
      <c r="E513" s="7"/>
      <c r="F513" s="7"/>
      <c r="G513" s="7"/>
      <c r="H513" s="7"/>
    </row>
    <row r="514" spans="1:8">
      <c r="A514" s="139">
        <v>43613</v>
      </c>
      <c r="B514" s="11" t="s">
        <v>13</v>
      </c>
      <c r="C514" s="140" t="s">
        <v>113</v>
      </c>
      <c r="D514" s="7"/>
      <c r="E514" s="7"/>
      <c r="F514" s="7"/>
      <c r="G514" s="7"/>
      <c r="H514" s="7"/>
    </row>
    <row r="515" spans="1:8">
      <c r="A515" s="139">
        <v>43614</v>
      </c>
      <c r="B515" s="11" t="s">
        <v>14</v>
      </c>
      <c r="C515" s="140" t="s">
        <v>113</v>
      </c>
      <c r="D515" s="7"/>
      <c r="E515" s="7"/>
      <c r="F515" s="7"/>
      <c r="G515" s="7"/>
      <c r="H515" s="7"/>
    </row>
    <row r="516" spans="1:8">
      <c r="A516" s="139">
        <v>43615</v>
      </c>
      <c r="B516" s="11" t="s">
        <v>15</v>
      </c>
      <c r="C516" s="140" t="s">
        <v>113</v>
      </c>
      <c r="D516" s="7"/>
      <c r="E516" s="7"/>
      <c r="F516" s="7"/>
      <c r="G516" s="7"/>
      <c r="H516" s="7"/>
    </row>
    <row r="517" spans="1:8">
      <c r="A517" s="139">
        <v>43616</v>
      </c>
      <c r="B517" s="11" t="s">
        <v>16</v>
      </c>
      <c r="C517" s="140" t="s">
        <v>113</v>
      </c>
      <c r="D517" s="7"/>
      <c r="E517" s="7"/>
      <c r="F517" s="7"/>
      <c r="G517" s="7"/>
      <c r="H517" s="7"/>
    </row>
    <row r="518" spans="1:8">
      <c r="A518" s="139">
        <v>43617</v>
      </c>
      <c r="B518" s="11" t="s">
        <v>17</v>
      </c>
      <c r="C518" s="140" t="s">
        <v>113</v>
      </c>
      <c r="D518" s="7"/>
      <c r="E518" s="7"/>
      <c r="F518" s="7"/>
      <c r="G518" s="7"/>
      <c r="H518" s="7"/>
    </row>
    <row r="519" spans="1:8">
      <c r="A519" s="139">
        <v>43618</v>
      </c>
      <c r="B519" s="11" t="s">
        <v>18</v>
      </c>
      <c r="C519" s="140" t="s">
        <v>113</v>
      </c>
      <c r="D519" s="7"/>
      <c r="E519" s="7"/>
      <c r="F519" s="7"/>
      <c r="G519" s="7"/>
      <c r="H519" s="7"/>
    </row>
    <row r="520" spans="1:8">
      <c r="A520" s="139">
        <v>43619</v>
      </c>
      <c r="B520" s="11" t="s">
        <v>12</v>
      </c>
      <c r="C520" s="140" t="s">
        <v>113</v>
      </c>
      <c r="D520" s="7"/>
      <c r="E520" s="7"/>
      <c r="F520" s="7"/>
      <c r="G520" s="7"/>
      <c r="H520" s="7"/>
    </row>
    <row r="521" spans="1:8">
      <c r="A521" s="139">
        <v>43620</v>
      </c>
      <c r="B521" s="11" t="s">
        <v>13</v>
      </c>
      <c r="C521" s="140" t="s">
        <v>113</v>
      </c>
      <c r="D521" s="7"/>
      <c r="E521" s="7"/>
      <c r="F521" s="7"/>
      <c r="G521" s="7"/>
      <c r="H521" s="7"/>
    </row>
    <row r="522" spans="1:8">
      <c r="A522" s="139">
        <v>43621</v>
      </c>
      <c r="B522" s="11" t="s">
        <v>14</v>
      </c>
      <c r="C522" s="140" t="s">
        <v>113</v>
      </c>
      <c r="D522" s="7"/>
      <c r="E522" s="7"/>
      <c r="F522" s="7"/>
      <c r="G522" s="7"/>
      <c r="H522" s="7"/>
    </row>
    <row r="523" spans="1:8">
      <c r="A523" s="139">
        <v>43622</v>
      </c>
      <c r="B523" s="11" t="s">
        <v>15</v>
      </c>
      <c r="C523" s="140" t="s">
        <v>113</v>
      </c>
      <c r="D523" s="7"/>
      <c r="E523" s="7"/>
      <c r="F523" s="7"/>
      <c r="G523" s="7"/>
      <c r="H523" s="7"/>
    </row>
    <row r="524" spans="1:8">
      <c r="A524" s="139">
        <v>43623</v>
      </c>
      <c r="B524" s="11" t="s">
        <v>16</v>
      </c>
      <c r="C524" s="140" t="s">
        <v>113</v>
      </c>
      <c r="D524" s="7"/>
      <c r="E524" s="7"/>
      <c r="F524" s="7"/>
      <c r="G524" s="7"/>
      <c r="H524" s="7"/>
    </row>
    <row r="525" spans="1:8">
      <c r="A525" s="139">
        <v>43624</v>
      </c>
      <c r="B525" s="11" t="s">
        <v>17</v>
      </c>
      <c r="C525" s="140" t="s">
        <v>113</v>
      </c>
      <c r="D525" s="7"/>
      <c r="E525" s="7"/>
      <c r="F525" s="7"/>
      <c r="G525" s="7"/>
      <c r="H525" s="7"/>
    </row>
    <row r="526" spans="1:8">
      <c r="A526" s="139">
        <v>43625</v>
      </c>
      <c r="B526" s="11" t="s">
        <v>18</v>
      </c>
      <c r="C526" s="140" t="s">
        <v>113</v>
      </c>
      <c r="D526" s="7"/>
      <c r="E526" s="7"/>
      <c r="F526" s="7"/>
      <c r="G526" s="7"/>
      <c r="H526" s="7"/>
    </row>
    <row r="527" spans="1:8">
      <c r="A527" s="139">
        <v>43626</v>
      </c>
      <c r="B527" s="11" t="s">
        <v>12</v>
      </c>
      <c r="C527" s="140" t="s">
        <v>113</v>
      </c>
      <c r="D527" s="7"/>
      <c r="E527" s="7"/>
      <c r="F527" s="7"/>
      <c r="G527" s="7"/>
      <c r="H527" s="7"/>
    </row>
    <row r="528" spans="1:8">
      <c r="A528" s="139">
        <v>43627</v>
      </c>
      <c r="B528" s="11" t="s">
        <v>13</v>
      </c>
      <c r="C528" s="140" t="s">
        <v>113</v>
      </c>
      <c r="D528" s="7"/>
      <c r="E528" s="7"/>
      <c r="F528" s="7"/>
      <c r="G528" s="7"/>
      <c r="H528" s="7"/>
    </row>
    <row r="529" spans="1:8">
      <c r="A529" s="139">
        <v>43628</v>
      </c>
      <c r="B529" s="11" t="s">
        <v>14</v>
      </c>
      <c r="C529" s="140" t="s">
        <v>113</v>
      </c>
      <c r="D529" s="7"/>
      <c r="E529" s="7"/>
      <c r="F529" s="7"/>
      <c r="G529" s="7"/>
      <c r="H529" s="7"/>
    </row>
    <row r="530" spans="1:8">
      <c r="A530" s="139">
        <v>43629</v>
      </c>
      <c r="B530" s="11" t="s">
        <v>15</v>
      </c>
      <c r="C530" s="140" t="s">
        <v>113</v>
      </c>
      <c r="D530" s="7"/>
      <c r="E530" s="7"/>
      <c r="F530" s="7"/>
      <c r="G530" s="7"/>
      <c r="H530" s="7"/>
    </row>
    <row r="531" spans="1:8">
      <c r="A531" s="139">
        <v>43630</v>
      </c>
      <c r="B531" s="11" t="s">
        <v>16</v>
      </c>
      <c r="C531" s="140" t="s">
        <v>113</v>
      </c>
      <c r="D531" s="7"/>
      <c r="E531" s="7"/>
      <c r="F531" s="7"/>
      <c r="G531" s="7"/>
      <c r="H531" s="7"/>
    </row>
    <row r="532" spans="1:8">
      <c r="A532" s="139">
        <v>43631</v>
      </c>
      <c r="B532" s="11" t="s">
        <v>17</v>
      </c>
      <c r="C532" s="140" t="s">
        <v>113</v>
      </c>
      <c r="D532" s="7"/>
      <c r="E532" s="7"/>
      <c r="F532" s="7"/>
      <c r="G532" s="7"/>
      <c r="H532" s="7"/>
    </row>
    <row r="533" spans="1:8">
      <c r="A533" s="139">
        <v>43632</v>
      </c>
      <c r="B533" s="11" t="s">
        <v>18</v>
      </c>
      <c r="C533" s="140" t="s">
        <v>113</v>
      </c>
      <c r="D533" s="7"/>
      <c r="E533" s="7"/>
      <c r="F533" s="7"/>
      <c r="G533" s="7"/>
      <c r="H533" s="7"/>
    </row>
    <row r="534" spans="1:8">
      <c r="A534" s="139">
        <v>43633</v>
      </c>
      <c r="B534" s="11" t="s">
        <v>12</v>
      </c>
      <c r="C534" s="140" t="s">
        <v>113</v>
      </c>
      <c r="D534" s="7"/>
      <c r="E534" s="7"/>
      <c r="F534" s="7"/>
      <c r="G534" s="7"/>
      <c r="H534" s="7"/>
    </row>
    <row r="535" spans="1:8">
      <c r="A535" s="139">
        <v>43634</v>
      </c>
      <c r="B535" s="11" t="s">
        <v>13</v>
      </c>
      <c r="C535" s="140" t="s">
        <v>113</v>
      </c>
      <c r="D535" s="7"/>
      <c r="E535" s="7"/>
      <c r="F535" s="7"/>
      <c r="G535" s="7"/>
      <c r="H535" s="7"/>
    </row>
    <row r="536" spans="1:8">
      <c r="A536" s="139">
        <v>43635</v>
      </c>
      <c r="B536" s="11" t="s">
        <v>14</v>
      </c>
      <c r="C536" s="140" t="s">
        <v>113</v>
      </c>
      <c r="D536" s="7"/>
      <c r="E536" s="7"/>
      <c r="F536" s="7"/>
      <c r="G536" s="7"/>
      <c r="H536" s="7"/>
    </row>
    <row r="537" spans="1:8">
      <c r="A537" s="139">
        <v>43636</v>
      </c>
      <c r="B537" s="11" t="s">
        <v>15</v>
      </c>
      <c r="C537" s="140" t="s">
        <v>113</v>
      </c>
      <c r="D537" s="7"/>
      <c r="E537" s="7"/>
      <c r="F537" s="7"/>
      <c r="G537" s="7"/>
      <c r="H537" s="7"/>
    </row>
    <row r="538" spans="1:8">
      <c r="A538" s="139">
        <v>43637</v>
      </c>
      <c r="B538" s="11" t="s">
        <v>16</v>
      </c>
      <c r="C538" s="140" t="s">
        <v>113</v>
      </c>
      <c r="D538" s="7"/>
      <c r="E538" s="7"/>
      <c r="F538" s="7"/>
      <c r="G538" s="7"/>
      <c r="H538" s="7"/>
    </row>
    <row r="539" spans="1:8">
      <c r="A539" s="139">
        <v>43638</v>
      </c>
      <c r="B539" s="11" t="s">
        <v>17</v>
      </c>
      <c r="C539" s="140" t="s">
        <v>113</v>
      </c>
      <c r="D539" s="7"/>
      <c r="E539" s="7"/>
      <c r="F539" s="7"/>
      <c r="G539" s="7"/>
      <c r="H539" s="7"/>
    </row>
    <row r="540" spans="1:8">
      <c r="A540" s="139">
        <v>43639</v>
      </c>
      <c r="B540" s="11" t="s">
        <v>18</v>
      </c>
      <c r="C540" s="140" t="s">
        <v>113</v>
      </c>
      <c r="D540" s="7"/>
      <c r="E540" s="7"/>
      <c r="F540" s="7"/>
      <c r="G540" s="7"/>
      <c r="H540" s="7"/>
    </row>
    <row r="541" spans="1:8">
      <c r="A541" s="139">
        <v>43640</v>
      </c>
      <c r="B541" s="11" t="s">
        <v>12</v>
      </c>
      <c r="C541" s="140" t="s">
        <v>113</v>
      </c>
      <c r="D541" s="7"/>
      <c r="E541" s="7"/>
      <c r="F541" s="7"/>
      <c r="G541" s="7"/>
      <c r="H541" s="7"/>
    </row>
    <row r="542" spans="1:8">
      <c r="A542" s="139">
        <v>43641</v>
      </c>
      <c r="B542" s="11" t="s">
        <v>13</v>
      </c>
      <c r="C542" s="140" t="s">
        <v>113</v>
      </c>
      <c r="D542" s="7"/>
      <c r="E542" s="7"/>
      <c r="F542" s="7"/>
      <c r="G542" s="7"/>
      <c r="H542" s="7"/>
    </row>
    <row r="543" spans="1:8">
      <c r="A543" s="139">
        <v>43642</v>
      </c>
      <c r="B543" s="11" t="s">
        <v>14</v>
      </c>
      <c r="C543" s="140" t="s">
        <v>113</v>
      </c>
      <c r="D543" s="7"/>
      <c r="E543" s="7"/>
      <c r="F543" s="7"/>
      <c r="G543" s="7"/>
      <c r="H543" s="7"/>
    </row>
    <row r="544" spans="1:8">
      <c r="A544" s="139">
        <v>43643</v>
      </c>
      <c r="B544" s="11" t="s">
        <v>15</v>
      </c>
      <c r="C544" s="140" t="s">
        <v>113</v>
      </c>
      <c r="D544" s="7"/>
      <c r="E544" s="7"/>
      <c r="F544" s="7"/>
      <c r="G544" s="7"/>
      <c r="H544" s="7"/>
    </row>
    <row r="545" spans="1:8">
      <c r="A545" s="139">
        <v>43644</v>
      </c>
      <c r="B545" s="11" t="s">
        <v>16</v>
      </c>
      <c r="C545" s="140" t="s">
        <v>113</v>
      </c>
      <c r="D545" s="7"/>
      <c r="E545" s="7"/>
      <c r="F545" s="7"/>
      <c r="G545" s="7"/>
      <c r="H545" s="7"/>
    </row>
    <row r="546" spans="1:8">
      <c r="A546" s="139">
        <v>43645</v>
      </c>
      <c r="B546" s="11" t="s">
        <v>17</v>
      </c>
      <c r="C546" s="140" t="s">
        <v>113</v>
      </c>
      <c r="D546" s="7"/>
      <c r="E546" s="7"/>
      <c r="F546" s="7"/>
      <c r="G546" s="7"/>
      <c r="H546" s="7"/>
    </row>
    <row r="547" spans="1:8">
      <c r="A547" s="139">
        <v>43646</v>
      </c>
      <c r="B547" s="11" t="s">
        <v>18</v>
      </c>
      <c r="C547" s="140" t="s">
        <v>113</v>
      </c>
      <c r="D547" s="7"/>
      <c r="E547" s="7"/>
      <c r="F547" s="7"/>
      <c r="G547" s="7"/>
      <c r="H547" s="7"/>
    </row>
    <row r="548" spans="1:8">
      <c r="A548" s="139">
        <v>43647</v>
      </c>
      <c r="B548" s="11" t="s">
        <v>12</v>
      </c>
      <c r="C548" s="140" t="s">
        <v>113</v>
      </c>
      <c r="D548" s="7"/>
      <c r="E548" s="7"/>
      <c r="F548" s="7"/>
      <c r="G548" s="7"/>
      <c r="H548" s="7"/>
    </row>
    <row r="549" spans="1:8">
      <c r="A549" s="139">
        <v>43648</v>
      </c>
      <c r="B549" s="11" t="s">
        <v>13</v>
      </c>
      <c r="C549" s="140" t="s">
        <v>113</v>
      </c>
      <c r="D549" s="7"/>
      <c r="E549" s="7"/>
      <c r="F549" s="7"/>
      <c r="G549" s="7"/>
      <c r="H549" s="7"/>
    </row>
    <row r="550" spans="1:8">
      <c r="A550" s="139">
        <v>43649</v>
      </c>
      <c r="B550" s="11" t="s">
        <v>14</v>
      </c>
      <c r="C550" s="140" t="s">
        <v>113</v>
      </c>
      <c r="D550" s="7"/>
      <c r="E550" s="7"/>
      <c r="F550" s="7"/>
      <c r="G550" s="7"/>
      <c r="H550" s="7"/>
    </row>
    <row r="551" spans="1:8">
      <c r="A551" s="139">
        <v>43650</v>
      </c>
      <c r="B551" s="11" t="s">
        <v>15</v>
      </c>
      <c r="C551" s="140" t="s">
        <v>113</v>
      </c>
      <c r="D551" s="7"/>
      <c r="E551" s="7"/>
      <c r="F551" s="7"/>
      <c r="G551" s="7"/>
      <c r="H551" s="7"/>
    </row>
    <row r="552" spans="1:8">
      <c r="A552" s="139">
        <v>43651</v>
      </c>
      <c r="B552" s="11" t="s">
        <v>16</v>
      </c>
      <c r="C552" s="140" t="s">
        <v>113</v>
      </c>
      <c r="D552" s="7"/>
      <c r="E552" s="7"/>
      <c r="F552" s="7"/>
      <c r="G552" s="7"/>
      <c r="H552" s="7"/>
    </row>
    <row r="553" spans="1:8">
      <c r="A553" s="139">
        <v>43652</v>
      </c>
      <c r="B553" s="11" t="s">
        <v>17</v>
      </c>
      <c r="C553" s="140" t="s">
        <v>113</v>
      </c>
      <c r="D553" s="7"/>
      <c r="E553" s="7"/>
      <c r="F553" s="7"/>
      <c r="G553" s="7"/>
      <c r="H553" s="7"/>
    </row>
    <row r="554" spans="1:8">
      <c r="A554" s="139">
        <v>43653</v>
      </c>
      <c r="B554" s="11" t="s">
        <v>18</v>
      </c>
      <c r="C554" s="140" t="s">
        <v>113</v>
      </c>
      <c r="D554" s="7"/>
      <c r="E554" s="7"/>
      <c r="F554" s="7"/>
      <c r="G554" s="7"/>
      <c r="H554" s="7"/>
    </row>
    <row r="555" spans="1:8">
      <c r="A555" s="139">
        <v>43654</v>
      </c>
      <c r="B555" s="11" t="s">
        <v>12</v>
      </c>
      <c r="C555" s="140" t="s">
        <v>113</v>
      </c>
      <c r="D555" s="7"/>
      <c r="E555" s="7"/>
      <c r="F555" s="7"/>
      <c r="G555" s="7"/>
      <c r="H555" s="7"/>
    </row>
    <row r="556" spans="1:8">
      <c r="A556" s="139">
        <v>43655</v>
      </c>
      <c r="B556" s="11" t="s">
        <v>13</v>
      </c>
      <c r="C556" s="140" t="s">
        <v>113</v>
      </c>
      <c r="D556" s="7"/>
      <c r="E556" s="7"/>
      <c r="F556" s="7"/>
      <c r="G556" s="7"/>
      <c r="H556" s="7"/>
    </row>
    <row r="557" spans="1:8">
      <c r="A557" s="139">
        <v>43656</v>
      </c>
      <c r="B557" s="11" t="s">
        <v>14</v>
      </c>
      <c r="C557" s="140" t="s">
        <v>113</v>
      </c>
      <c r="D557" s="7"/>
      <c r="E557" s="7"/>
      <c r="F557" s="7"/>
      <c r="G557" s="7"/>
      <c r="H557" s="7"/>
    </row>
    <row r="558" spans="1:8">
      <c r="A558" s="139">
        <v>43657</v>
      </c>
      <c r="B558" s="11" t="s">
        <v>15</v>
      </c>
      <c r="C558" s="140" t="s">
        <v>113</v>
      </c>
      <c r="D558" s="7"/>
      <c r="E558" s="7"/>
      <c r="F558" s="7"/>
      <c r="G558" s="7"/>
      <c r="H558" s="7"/>
    </row>
    <row r="559" spans="1:8">
      <c r="A559" s="139">
        <v>43658</v>
      </c>
      <c r="B559" s="11" t="s">
        <v>16</v>
      </c>
      <c r="C559" s="140" t="s">
        <v>113</v>
      </c>
      <c r="D559" s="7"/>
      <c r="E559" s="7"/>
      <c r="F559" s="7"/>
      <c r="G559" s="7"/>
      <c r="H559" s="7"/>
    </row>
    <row r="560" spans="1:8">
      <c r="A560" s="139">
        <v>43659</v>
      </c>
      <c r="B560" s="11" t="s">
        <v>17</v>
      </c>
      <c r="C560" s="140" t="s">
        <v>113</v>
      </c>
      <c r="D560" s="7"/>
      <c r="E560" s="7"/>
      <c r="F560" s="7"/>
      <c r="G560" s="7"/>
      <c r="H560" s="7"/>
    </row>
    <row r="561" spans="1:8">
      <c r="A561" s="139">
        <v>43660</v>
      </c>
      <c r="B561" s="11" t="s">
        <v>18</v>
      </c>
      <c r="C561" s="140" t="s">
        <v>113</v>
      </c>
      <c r="D561" s="7"/>
      <c r="E561" s="7"/>
      <c r="F561" s="7"/>
      <c r="G561" s="7"/>
      <c r="H561" s="7"/>
    </row>
    <row r="562" spans="1:8">
      <c r="A562" s="139">
        <v>43661</v>
      </c>
      <c r="B562" s="11" t="s">
        <v>12</v>
      </c>
      <c r="C562" s="140" t="s">
        <v>113</v>
      </c>
      <c r="D562" s="7"/>
      <c r="E562" s="7"/>
      <c r="F562" s="7"/>
      <c r="G562" s="7"/>
      <c r="H562" s="7"/>
    </row>
    <row r="563" spans="1:8">
      <c r="A563" s="139">
        <v>43662</v>
      </c>
      <c r="B563" s="11" t="s">
        <v>13</v>
      </c>
      <c r="C563" s="140" t="s">
        <v>113</v>
      </c>
      <c r="D563" s="7"/>
      <c r="E563" s="7"/>
      <c r="F563" s="7"/>
      <c r="G563" s="7"/>
      <c r="H563" s="7"/>
    </row>
    <row r="564" spans="1:8">
      <c r="A564" s="139">
        <v>43663</v>
      </c>
      <c r="B564" s="11" t="s">
        <v>14</v>
      </c>
      <c r="C564" s="140" t="s">
        <v>113</v>
      </c>
      <c r="D564" s="7"/>
      <c r="E564" s="7"/>
      <c r="F564" s="7"/>
      <c r="G564" s="7"/>
      <c r="H564" s="7"/>
    </row>
    <row r="565" spans="1:8">
      <c r="A565" s="139">
        <v>43664</v>
      </c>
      <c r="B565" s="11" t="s">
        <v>15</v>
      </c>
      <c r="C565" s="140" t="s">
        <v>113</v>
      </c>
      <c r="D565" s="7"/>
      <c r="E565" s="7"/>
      <c r="F565" s="7"/>
      <c r="G565" s="7"/>
      <c r="H565" s="7"/>
    </row>
    <row r="566" spans="1:8">
      <c r="A566" s="139">
        <v>43665</v>
      </c>
      <c r="B566" s="11" t="s">
        <v>16</v>
      </c>
      <c r="C566" s="140" t="s">
        <v>113</v>
      </c>
      <c r="D566" s="7"/>
      <c r="E566" s="7"/>
      <c r="F566" s="7"/>
      <c r="G566" s="7"/>
      <c r="H566" s="7"/>
    </row>
    <row r="567" spans="1:8">
      <c r="A567" s="139">
        <v>43666</v>
      </c>
      <c r="B567" s="11" t="s">
        <v>17</v>
      </c>
      <c r="C567" s="140" t="s">
        <v>113</v>
      </c>
      <c r="D567" s="7"/>
      <c r="E567" s="7"/>
      <c r="F567" s="7"/>
      <c r="G567" s="7"/>
      <c r="H567" s="7"/>
    </row>
    <row r="568" spans="1:8">
      <c r="A568" s="139">
        <v>43667</v>
      </c>
      <c r="B568" s="11" t="s">
        <v>18</v>
      </c>
      <c r="C568" s="140" t="s">
        <v>113</v>
      </c>
      <c r="D568" s="7"/>
      <c r="E568" s="7"/>
      <c r="F568" s="7"/>
      <c r="G568" s="7"/>
      <c r="H568" s="7"/>
    </row>
    <row r="569" spans="1:8">
      <c r="A569" s="139">
        <v>43668</v>
      </c>
      <c r="B569" s="11" t="s">
        <v>12</v>
      </c>
      <c r="C569" s="140" t="s">
        <v>113</v>
      </c>
      <c r="D569" s="7"/>
      <c r="E569" s="7"/>
      <c r="F569" s="7"/>
      <c r="G569" s="7"/>
      <c r="H569" s="7"/>
    </row>
    <row r="570" spans="1:8">
      <c r="A570" s="139">
        <v>43669</v>
      </c>
      <c r="B570" s="11" t="s">
        <v>13</v>
      </c>
      <c r="C570" s="140" t="s">
        <v>113</v>
      </c>
      <c r="D570" s="7"/>
      <c r="E570" s="7"/>
      <c r="F570" s="7"/>
      <c r="G570" s="7"/>
      <c r="H570" s="7"/>
    </row>
    <row r="571" spans="1:8">
      <c r="A571" s="139">
        <v>43670</v>
      </c>
      <c r="B571" s="11" t="s">
        <v>14</v>
      </c>
      <c r="C571" s="140" t="s">
        <v>113</v>
      </c>
      <c r="D571" s="7"/>
      <c r="E571" s="7"/>
      <c r="F571" s="7"/>
      <c r="G571" s="7"/>
      <c r="H571" s="7"/>
    </row>
    <row r="572" spans="1:8">
      <c r="A572" s="139">
        <v>43671</v>
      </c>
      <c r="B572" s="11" t="s">
        <v>15</v>
      </c>
      <c r="C572" s="140" t="s">
        <v>113</v>
      </c>
      <c r="D572" s="7"/>
      <c r="E572" s="7"/>
      <c r="F572" s="7"/>
      <c r="G572" s="7"/>
      <c r="H572" s="7"/>
    </row>
    <row r="573" spans="1:8">
      <c r="A573" s="139">
        <v>43672</v>
      </c>
      <c r="B573" s="11" t="s">
        <v>16</v>
      </c>
      <c r="C573" s="140" t="s">
        <v>113</v>
      </c>
      <c r="D573" s="7"/>
      <c r="E573" s="7"/>
      <c r="F573" s="7"/>
      <c r="G573" s="7"/>
      <c r="H573" s="7"/>
    </row>
    <row r="574" spans="1:8">
      <c r="A574" s="139">
        <v>43673</v>
      </c>
      <c r="B574" s="11" t="s">
        <v>17</v>
      </c>
      <c r="C574" s="140" t="s">
        <v>113</v>
      </c>
      <c r="D574" s="7"/>
      <c r="E574" s="7"/>
      <c r="F574" s="7"/>
      <c r="G574" s="7"/>
      <c r="H574" s="7"/>
    </row>
    <row r="575" spans="1:8">
      <c r="A575" s="139">
        <v>43674</v>
      </c>
      <c r="B575" s="11" t="s">
        <v>18</v>
      </c>
      <c r="C575" s="140" t="s">
        <v>113</v>
      </c>
      <c r="D575" s="7"/>
      <c r="E575" s="7"/>
      <c r="F575" s="7"/>
      <c r="G575" s="7"/>
      <c r="H575" s="7"/>
    </row>
    <row r="576" spans="1:8">
      <c r="A576" s="139">
        <v>43675</v>
      </c>
      <c r="B576" s="11" t="s">
        <v>12</v>
      </c>
      <c r="C576" s="140" t="s">
        <v>113</v>
      </c>
      <c r="D576" s="7"/>
      <c r="E576" s="7"/>
      <c r="F576" s="7"/>
      <c r="G576" s="7"/>
      <c r="H576" s="7"/>
    </row>
    <row r="577" spans="1:8">
      <c r="A577" s="139">
        <v>43676</v>
      </c>
      <c r="B577" s="11" t="s">
        <v>13</v>
      </c>
      <c r="C577" s="140" t="s">
        <v>113</v>
      </c>
      <c r="D577" s="7"/>
      <c r="E577" s="7"/>
      <c r="F577" s="7"/>
      <c r="G577" s="7"/>
      <c r="H577" s="7"/>
    </row>
    <row r="578" spans="1:8">
      <c r="A578" s="139">
        <v>43677</v>
      </c>
      <c r="B578" s="11" t="s">
        <v>14</v>
      </c>
      <c r="C578" s="140" t="s">
        <v>113</v>
      </c>
      <c r="D578" s="7"/>
      <c r="E578" s="7"/>
      <c r="F578" s="7"/>
      <c r="G578" s="7"/>
      <c r="H578" s="7"/>
    </row>
    <row r="579" spans="1:8">
      <c r="A579" s="139">
        <v>43678</v>
      </c>
      <c r="B579" s="11" t="s">
        <v>15</v>
      </c>
      <c r="C579" s="140" t="s">
        <v>113</v>
      </c>
      <c r="D579" s="7"/>
      <c r="E579" s="7"/>
      <c r="F579" s="7"/>
      <c r="G579" s="7"/>
      <c r="H579" s="7"/>
    </row>
    <row r="580" spans="1:8">
      <c r="A580" s="139">
        <v>43679</v>
      </c>
      <c r="B580" s="11" t="s">
        <v>16</v>
      </c>
      <c r="C580" s="140" t="s">
        <v>113</v>
      </c>
      <c r="D580" s="7"/>
      <c r="E580" s="7"/>
      <c r="F580" s="7"/>
      <c r="G580" s="7"/>
      <c r="H580" s="7"/>
    </row>
    <row r="581" spans="1:8">
      <c r="A581" s="139">
        <v>43680</v>
      </c>
      <c r="B581" s="11" t="s">
        <v>17</v>
      </c>
      <c r="C581" s="140" t="s">
        <v>113</v>
      </c>
      <c r="D581" s="7"/>
      <c r="E581" s="7"/>
      <c r="F581" s="7"/>
      <c r="G581" s="7"/>
      <c r="H581" s="7"/>
    </row>
    <row r="582" spans="1:8">
      <c r="A582" s="139">
        <v>43681</v>
      </c>
      <c r="B582" s="11" t="s">
        <v>18</v>
      </c>
      <c r="C582" s="140" t="s">
        <v>113</v>
      </c>
      <c r="D582" s="7"/>
      <c r="E582" s="7"/>
      <c r="F582" s="7"/>
      <c r="G582" s="7"/>
      <c r="H582" s="7"/>
    </row>
    <row r="583" spans="1:8">
      <c r="A583" s="139">
        <v>43682</v>
      </c>
      <c r="B583" s="11" t="s">
        <v>12</v>
      </c>
      <c r="C583" s="140" t="s">
        <v>113</v>
      </c>
      <c r="D583" s="7"/>
      <c r="E583" s="7"/>
      <c r="F583" s="7"/>
      <c r="G583" s="7"/>
      <c r="H583" s="7"/>
    </row>
    <row r="584" spans="1:8">
      <c r="A584" s="139">
        <v>43683</v>
      </c>
      <c r="B584" s="11" t="s">
        <v>13</v>
      </c>
      <c r="C584" s="140" t="s">
        <v>113</v>
      </c>
      <c r="D584" s="7"/>
      <c r="E584" s="7"/>
      <c r="F584" s="7"/>
      <c r="G584" s="7"/>
      <c r="H584" s="7"/>
    </row>
    <row r="585" spans="1:8">
      <c r="A585" s="139">
        <v>43684</v>
      </c>
      <c r="B585" s="11" t="s">
        <v>14</v>
      </c>
      <c r="C585" s="140" t="s">
        <v>113</v>
      </c>
      <c r="D585" s="7"/>
      <c r="E585" s="7"/>
      <c r="F585" s="7"/>
      <c r="G585" s="7"/>
      <c r="H585" s="7"/>
    </row>
    <row r="586" spans="1:8">
      <c r="A586" s="139">
        <v>43685</v>
      </c>
      <c r="B586" s="11" t="s">
        <v>15</v>
      </c>
      <c r="C586" s="140" t="s">
        <v>113</v>
      </c>
      <c r="D586" s="7"/>
      <c r="E586" s="7"/>
      <c r="F586" s="7"/>
      <c r="G586" s="7"/>
      <c r="H586" s="7"/>
    </row>
    <row r="587" spans="1:8">
      <c r="A587" s="139">
        <v>43686</v>
      </c>
      <c r="B587" s="11" t="s">
        <v>16</v>
      </c>
      <c r="C587" s="140" t="s">
        <v>113</v>
      </c>
      <c r="D587" s="7"/>
      <c r="E587" s="7"/>
      <c r="F587" s="7"/>
      <c r="G587" s="7"/>
      <c r="H587" s="7"/>
    </row>
    <row r="588" spans="1:8">
      <c r="A588" s="139">
        <v>43687</v>
      </c>
      <c r="B588" s="11" t="s">
        <v>17</v>
      </c>
      <c r="C588" s="140" t="s">
        <v>113</v>
      </c>
      <c r="D588" s="7"/>
      <c r="E588" s="7"/>
      <c r="F588" s="7"/>
      <c r="G588" s="7"/>
      <c r="H588" s="7"/>
    </row>
    <row r="589" spans="1:8">
      <c r="A589" s="139">
        <v>43688</v>
      </c>
      <c r="B589" s="11" t="s">
        <v>18</v>
      </c>
      <c r="C589" s="140" t="s">
        <v>113</v>
      </c>
      <c r="D589" s="7"/>
      <c r="E589" s="7"/>
      <c r="F589" s="7"/>
      <c r="G589" s="7"/>
      <c r="H589" s="7"/>
    </row>
    <row r="590" spans="1:8">
      <c r="A590" s="139">
        <v>43689</v>
      </c>
      <c r="B590" s="11" t="s">
        <v>12</v>
      </c>
      <c r="C590" s="140" t="s">
        <v>113</v>
      </c>
      <c r="D590" s="7"/>
      <c r="E590" s="7"/>
      <c r="F590" s="7"/>
      <c r="G590" s="7"/>
      <c r="H590" s="7"/>
    </row>
    <row r="591" spans="1:8">
      <c r="A591" s="139">
        <v>43690</v>
      </c>
      <c r="B591" s="11" t="s">
        <v>13</v>
      </c>
      <c r="C591" s="140" t="s">
        <v>113</v>
      </c>
      <c r="D591" s="7"/>
      <c r="E591" s="7"/>
      <c r="F591" s="7"/>
      <c r="G591" s="7"/>
      <c r="H591" s="7"/>
    </row>
    <row r="592" spans="1:8">
      <c r="A592" s="139">
        <v>43691</v>
      </c>
      <c r="B592" s="11" t="s">
        <v>14</v>
      </c>
      <c r="C592" s="140" t="s">
        <v>113</v>
      </c>
      <c r="D592" s="7"/>
      <c r="E592" s="7"/>
      <c r="F592" s="7"/>
      <c r="G592" s="7"/>
      <c r="H592" s="7"/>
    </row>
    <row r="593" spans="1:8">
      <c r="A593" s="139">
        <v>43692</v>
      </c>
      <c r="B593" s="11" t="s">
        <v>15</v>
      </c>
      <c r="C593" s="140" t="s">
        <v>113</v>
      </c>
      <c r="D593" s="7"/>
      <c r="E593" s="7"/>
      <c r="F593" s="7"/>
      <c r="G593" s="7"/>
      <c r="H593" s="7"/>
    </row>
    <row r="594" spans="1:8">
      <c r="A594" s="139">
        <v>43693</v>
      </c>
      <c r="B594" s="11" t="s">
        <v>16</v>
      </c>
      <c r="C594" s="140" t="s">
        <v>113</v>
      </c>
      <c r="D594" s="7"/>
      <c r="E594" s="7"/>
      <c r="F594" s="7"/>
      <c r="G594" s="7"/>
      <c r="H594" s="7"/>
    </row>
    <row r="595" spans="1:8">
      <c r="A595" s="139">
        <v>43694</v>
      </c>
      <c r="B595" s="11" t="s">
        <v>17</v>
      </c>
      <c r="C595" s="140" t="s">
        <v>113</v>
      </c>
      <c r="D595" s="7"/>
      <c r="E595" s="7"/>
      <c r="F595" s="7"/>
      <c r="G595" s="7"/>
      <c r="H595" s="7"/>
    </row>
    <row r="596" spans="1:8">
      <c r="A596" s="139">
        <v>43695</v>
      </c>
      <c r="B596" s="11" t="s">
        <v>18</v>
      </c>
      <c r="C596" s="140" t="s">
        <v>113</v>
      </c>
      <c r="D596" s="7"/>
      <c r="E596" s="7"/>
      <c r="F596" s="7"/>
      <c r="G596" s="7"/>
      <c r="H596" s="7"/>
    </row>
    <row r="597" spans="1:8">
      <c r="A597" s="139">
        <v>43696</v>
      </c>
      <c r="B597" s="11" t="s">
        <v>12</v>
      </c>
      <c r="C597" s="140" t="s">
        <v>113</v>
      </c>
      <c r="D597" s="7"/>
      <c r="E597" s="7"/>
      <c r="F597" s="7"/>
      <c r="G597" s="7"/>
      <c r="H597" s="7"/>
    </row>
    <row r="598" spans="1:8">
      <c r="A598" s="139">
        <v>43697</v>
      </c>
      <c r="B598" s="11" t="s">
        <v>13</v>
      </c>
      <c r="C598" s="140" t="s">
        <v>113</v>
      </c>
      <c r="D598" s="7"/>
      <c r="E598" s="7"/>
      <c r="F598" s="7"/>
      <c r="G598" s="7"/>
      <c r="H598" s="7"/>
    </row>
    <row r="599" spans="1:8">
      <c r="A599" s="139">
        <v>43698</v>
      </c>
      <c r="B599" s="11" t="s">
        <v>14</v>
      </c>
      <c r="C599" s="140" t="s">
        <v>113</v>
      </c>
      <c r="D599" s="7"/>
      <c r="E599" s="7"/>
      <c r="F599" s="7"/>
      <c r="G599" s="7"/>
      <c r="H599" s="7"/>
    </row>
    <row r="600" spans="1:8">
      <c r="A600" s="139">
        <v>43699</v>
      </c>
      <c r="B600" s="11" t="s">
        <v>15</v>
      </c>
      <c r="C600" s="140" t="s">
        <v>113</v>
      </c>
      <c r="D600" s="7"/>
      <c r="E600" s="7"/>
      <c r="F600" s="7"/>
      <c r="G600" s="7"/>
      <c r="H600" s="7"/>
    </row>
    <row r="601" spans="1:8">
      <c r="A601" s="139">
        <v>43700</v>
      </c>
      <c r="B601" s="11" t="s">
        <v>16</v>
      </c>
      <c r="C601" s="140" t="s">
        <v>113</v>
      </c>
      <c r="D601" s="7"/>
      <c r="E601" s="7"/>
      <c r="F601" s="7"/>
      <c r="G601" s="7"/>
      <c r="H601" s="7"/>
    </row>
    <row r="602" spans="1:8">
      <c r="A602" s="139">
        <v>43701</v>
      </c>
      <c r="B602" s="11" t="s">
        <v>17</v>
      </c>
      <c r="C602" s="140" t="s">
        <v>113</v>
      </c>
      <c r="D602" s="7"/>
      <c r="E602" s="7"/>
      <c r="F602" s="7"/>
      <c r="G602" s="7"/>
      <c r="H602" s="7"/>
    </row>
    <row r="603" spans="1:8">
      <c r="A603" s="139">
        <v>43702</v>
      </c>
      <c r="B603" s="11" t="s">
        <v>18</v>
      </c>
      <c r="C603" s="140" t="s">
        <v>113</v>
      </c>
      <c r="D603" s="7"/>
      <c r="E603" s="7"/>
      <c r="F603" s="7"/>
      <c r="G603" s="7"/>
      <c r="H603" s="7"/>
    </row>
    <row r="604" spans="1:8">
      <c r="A604" s="139">
        <v>43703</v>
      </c>
      <c r="B604" s="11" t="s">
        <v>12</v>
      </c>
      <c r="C604" s="140" t="s">
        <v>113</v>
      </c>
      <c r="D604" s="7"/>
      <c r="E604" s="7"/>
      <c r="F604" s="7"/>
      <c r="G604" s="7"/>
      <c r="H604" s="7"/>
    </row>
    <row r="605" spans="1:8">
      <c r="A605" s="139">
        <v>43704</v>
      </c>
      <c r="B605" s="11" t="s">
        <v>13</v>
      </c>
      <c r="C605" s="140" t="s">
        <v>113</v>
      </c>
      <c r="D605" s="7"/>
      <c r="E605" s="7"/>
      <c r="F605" s="7"/>
      <c r="G605" s="7"/>
      <c r="H605" s="7"/>
    </row>
    <row r="606" spans="1:8">
      <c r="A606" s="139">
        <v>43705</v>
      </c>
      <c r="B606" s="11" t="s">
        <v>14</v>
      </c>
      <c r="C606" s="140" t="s">
        <v>113</v>
      </c>
      <c r="D606" s="7"/>
      <c r="E606" s="7"/>
      <c r="F606" s="7"/>
      <c r="G606" s="7"/>
      <c r="H606" s="7"/>
    </row>
    <row r="607" spans="1:8">
      <c r="A607" s="139">
        <v>43706</v>
      </c>
      <c r="B607" s="11" t="s">
        <v>15</v>
      </c>
      <c r="C607" s="140" t="s">
        <v>113</v>
      </c>
      <c r="D607" s="7"/>
      <c r="E607" s="7"/>
      <c r="F607" s="7"/>
      <c r="G607" s="7"/>
      <c r="H607" s="7"/>
    </row>
    <row r="608" spans="1:8">
      <c r="A608" s="139">
        <v>43707</v>
      </c>
      <c r="B608" s="11" t="s">
        <v>16</v>
      </c>
      <c r="C608" s="140" t="s">
        <v>113</v>
      </c>
      <c r="D608" s="7"/>
      <c r="E608" s="7"/>
      <c r="F608" s="7"/>
      <c r="G608" s="7"/>
      <c r="H608" s="7"/>
    </row>
    <row r="609" spans="1:8">
      <c r="A609" s="139">
        <v>43708</v>
      </c>
      <c r="B609" s="11" t="s">
        <v>17</v>
      </c>
      <c r="C609" s="140" t="s">
        <v>113</v>
      </c>
      <c r="D609" s="7"/>
      <c r="E609" s="7"/>
      <c r="F609" s="7"/>
      <c r="G609" s="7"/>
      <c r="H609" s="7"/>
    </row>
    <row r="610" spans="1:8">
      <c r="A610" s="139">
        <v>43709</v>
      </c>
      <c r="B610" s="11" t="s">
        <v>18</v>
      </c>
      <c r="C610" s="140" t="s">
        <v>113</v>
      </c>
      <c r="D610" s="7"/>
      <c r="E610" s="7"/>
      <c r="F610" s="7"/>
      <c r="G610" s="7"/>
      <c r="H610" s="7"/>
    </row>
    <row r="611" spans="1:8">
      <c r="A611" s="139">
        <v>43710</v>
      </c>
      <c r="B611" s="11" t="s">
        <v>12</v>
      </c>
      <c r="C611" s="140" t="s">
        <v>113</v>
      </c>
      <c r="D611" s="7"/>
      <c r="E611" s="7"/>
      <c r="F611" s="7"/>
      <c r="G611" s="7"/>
      <c r="H611" s="7"/>
    </row>
    <row r="612" spans="1:8">
      <c r="A612" s="139">
        <v>43711</v>
      </c>
      <c r="B612" s="11" t="s">
        <v>13</v>
      </c>
      <c r="C612" s="140" t="s">
        <v>113</v>
      </c>
      <c r="D612" s="7"/>
      <c r="E612" s="7"/>
      <c r="F612" s="7"/>
      <c r="G612" s="7"/>
      <c r="H612" s="7"/>
    </row>
    <row r="613" spans="1:8">
      <c r="A613" s="139">
        <v>43712</v>
      </c>
      <c r="B613" s="11" t="s">
        <v>14</v>
      </c>
      <c r="C613" s="140" t="s">
        <v>113</v>
      </c>
      <c r="D613" s="7"/>
      <c r="E613" s="7"/>
      <c r="F613" s="7"/>
      <c r="G613" s="7"/>
      <c r="H613" s="7"/>
    </row>
    <row r="614" spans="1:8">
      <c r="A614" s="139">
        <v>43713</v>
      </c>
      <c r="B614" s="11" t="s">
        <v>15</v>
      </c>
      <c r="C614" s="140" t="s">
        <v>113</v>
      </c>
      <c r="D614" s="7"/>
      <c r="E614" s="7"/>
      <c r="F614" s="7"/>
      <c r="G614" s="7"/>
      <c r="H614" s="7"/>
    </row>
    <row r="615" spans="1:8">
      <c r="A615" s="139">
        <v>43714</v>
      </c>
      <c r="B615" s="11" t="s">
        <v>16</v>
      </c>
      <c r="C615" s="140" t="s">
        <v>113</v>
      </c>
      <c r="D615" s="7"/>
      <c r="E615" s="7"/>
      <c r="F615" s="7"/>
      <c r="G615" s="7"/>
      <c r="H615" s="7"/>
    </row>
    <row r="616" spans="1:8">
      <c r="A616" s="139">
        <v>43715</v>
      </c>
      <c r="B616" s="11" t="s">
        <v>17</v>
      </c>
      <c r="C616" s="140" t="s">
        <v>113</v>
      </c>
      <c r="D616" s="7"/>
      <c r="E616" s="7"/>
      <c r="F616" s="7"/>
      <c r="G616" s="7"/>
      <c r="H616" s="7"/>
    </row>
    <row r="617" spans="1:8">
      <c r="A617" s="139">
        <v>43716</v>
      </c>
      <c r="B617" s="11" t="s">
        <v>18</v>
      </c>
      <c r="C617" s="140" t="s">
        <v>113</v>
      </c>
      <c r="D617" s="7"/>
      <c r="E617" s="7"/>
      <c r="F617" s="7"/>
      <c r="G617" s="7"/>
      <c r="H617" s="7"/>
    </row>
    <row r="618" spans="1:8">
      <c r="A618" s="139">
        <v>43717</v>
      </c>
      <c r="B618" s="11" t="s">
        <v>12</v>
      </c>
      <c r="C618" s="140" t="s">
        <v>113</v>
      </c>
      <c r="D618" s="7"/>
      <c r="E618" s="7"/>
      <c r="F618" s="7"/>
      <c r="G618" s="7"/>
      <c r="H618" s="7"/>
    </row>
    <row r="619" spans="1:8">
      <c r="A619" s="139">
        <v>43718</v>
      </c>
      <c r="B619" s="11" t="s">
        <v>13</v>
      </c>
      <c r="C619" s="140" t="s">
        <v>113</v>
      </c>
      <c r="D619" s="7"/>
      <c r="E619" s="7"/>
      <c r="F619" s="7"/>
      <c r="G619" s="7"/>
      <c r="H619" s="7"/>
    </row>
    <row r="620" spans="1:8">
      <c r="A620" s="139">
        <v>43719</v>
      </c>
      <c r="B620" s="11" t="s">
        <v>14</v>
      </c>
      <c r="C620" s="140" t="s">
        <v>113</v>
      </c>
      <c r="D620" s="7"/>
      <c r="E620" s="7"/>
      <c r="F620" s="7"/>
      <c r="G620" s="7"/>
      <c r="H620" s="7"/>
    </row>
    <row r="621" spans="1:8">
      <c r="A621" s="139">
        <v>43720</v>
      </c>
      <c r="B621" s="11" t="s">
        <v>15</v>
      </c>
      <c r="C621" s="140" t="s">
        <v>113</v>
      </c>
      <c r="D621" s="7"/>
      <c r="E621" s="7"/>
      <c r="F621" s="7"/>
      <c r="G621" s="7"/>
      <c r="H621" s="7"/>
    </row>
    <row r="622" spans="1:8">
      <c r="A622" s="139">
        <v>43721</v>
      </c>
      <c r="B622" s="11" t="s">
        <v>16</v>
      </c>
      <c r="C622" s="140" t="s">
        <v>113</v>
      </c>
      <c r="D622" s="7"/>
      <c r="E622" s="7"/>
      <c r="F622" s="7"/>
      <c r="G622" s="7"/>
      <c r="H622" s="7"/>
    </row>
    <row r="623" spans="1:8">
      <c r="A623" s="139">
        <v>43722</v>
      </c>
      <c r="B623" s="11" t="s">
        <v>17</v>
      </c>
      <c r="C623" s="140" t="s">
        <v>113</v>
      </c>
      <c r="D623" s="7"/>
      <c r="E623" s="7"/>
      <c r="F623" s="7"/>
      <c r="G623" s="7"/>
      <c r="H623" s="7"/>
    </row>
    <row r="624" spans="1:8">
      <c r="A624" s="139">
        <v>43723</v>
      </c>
      <c r="B624" s="11" t="s">
        <v>18</v>
      </c>
      <c r="C624" s="140" t="s">
        <v>113</v>
      </c>
      <c r="D624" s="7"/>
      <c r="E624" s="7"/>
      <c r="F624" s="7"/>
      <c r="G624" s="7"/>
      <c r="H624" s="7"/>
    </row>
    <row r="625" spans="1:8">
      <c r="A625" s="139">
        <v>43724</v>
      </c>
      <c r="B625" s="11" t="s">
        <v>12</v>
      </c>
      <c r="C625" s="140" t="s">
        <v>113</v>
      </c>
      <c r="D625" s="7"/>
      <c r="E625" s="7"/>
      <c r="F625" s="7"/>
      <c r="G625" s="7"/>
      <c r="H625" s="7"/>
    </row>
    <row r="626" spans="1:8">
      <c r="A626" s="139">
        <v>43725</v>
      </c>
      <c r="B626" s="11" t="s">
        <v>13</v>
      </c>
      <c r="C626" s="140" t="s">
        <v>113</v>
      </c>
      <c r="D626" s="7"/>
      <c r="E626" s="7"/>
      <c r="F626" s="7"/>
      <c r="G626" s="7"/>
      <c r="H626" s="7"/>
    </row>
    <row r="627" spans="1:8">
      <c r="A627" s="139">
        <v>43726</v>
      </c>
      <c r="B627" s="11" t="s">
        <v>14</v>
      </c>
      <c r="C627" s="140" t="s">
        <v>113</v>
      </c>
      <c r="D627" s="7"/>
      <c r="E627" s="7"/>
      <c r="F627" s="7"/>
      <c r="G627" s="7"/>
      <c r="H627" s="7"/>
    </row>
    <row r="628" spans="1:8">
      <c r="A628" s="139">
        <v>43727</v>
      </c>
      <c r="B628" s="11" t="s">
        <v>15</v>
      </c>
      <c r="C628" s="140" t="s">
        <v>113</v>
      </c>
      <c r="D628" s="7"/>
      <c r="E628" s="7"/>
      <c r="F628" s="7"/>
      <c r="G628" s="7"/>
      <c r="H628" s="7"/>
    </row>
    <row r="629" spans="1:8">
      <c r="A629" s="139">
        <v>43728</v>
      </c>
      <c r="B629" s="11" t="s">
        <v>16</v>
      </c>
      <c r="C629" s="140" t="s">
        <v>113</v>
      </c>
      <c r="D629" s="7"/>
      <c r="E629" s="7"/>
      <c r="F629" s="7"/>
      <c r="G629" s="7"/>
      <c r="H629" s="7"/>
    </row>
    <row r="630" spans="1:8">
      <c r="A630" s="139">
        <v>43729</v>
      </c>
      <c r="B630" s="11" t="s">
        <v>17</v>
      </c>
      <c r="C630" s="140" t="s">
        <v>113</v>
      </c>
      <c r="D630" s="7"/>
      <c r="E630" s="7"/>
      <c r="F630" s="7"/>
      <c r="G630" s="7"/>
      <c r="H630" s="7"/>
    </row>
    <row r="631" spans="1:8">
      <c r="A631" s="139">
        <v>43730</v>
      </c>
      <c r="B631" s="11" t="s">
        <v>18</v>
      </c>
      <c r="C631" s="140" t="s">
        <v>113</v>
      </c>
      <c r="D631" s="7"/>
      <c r="E631" s="7"/>
      <c r="F631" s="7"/>
      <c r="G631" s="7"/>
      <c r="H631" s="7"/>
    </row>
    <row r="632" spans="1:8">
      <c r="A632" s="139">
        <v>43731</v>
      </c>
      <c r="B632" s="11" t="s">
        <v>12</v>
      </c>
      <c r="C632" s="140" t="s">
        <v>113</v>
      </c>
      <c r="D632" s="7"/>
      <c r="E632" s="7"/>
      <c r="F632" s="7"/>
      <c r="G632" s="7"/>
      <c r="H632" s="7"/>
    </row>
    <row r="633" spans="1:8">
      <c r="A633" s="139">
        <v>43732</v>
      </c>
      <c r="B633" s="11" t="s">
        <v>13</v>
      </c>
      <c r="C633" s="140" t="s">
        <v>113</v>
      </c>
      <c r="D633" s="7"/>
      <c r="E633" s="7"/>
      <c r="F633" s="7"/>
      <c r="G633" s="7"/>
      <c r="H633" s="7"/>
    </row>
    <row r="634" spans="1:8">
      <c r="A634" s="139">
        <v>43733</v>
      </c>
      <c r="B634" s="11" t="s">
        <v>14</v>
      </c>
      <c r="C634" s="140" t="s">
        <v>113</v>
      </c>
      <c r="D634" s="7"/>
      <c r="E634" s="7"/>
      <c r="F634" s="7"/>
      <c r="G634" s="7"/>
      <c r="H634" s="7"/>
    </row>
    <row r="635" spans="1:8">
      <c r="A635" s="139">
        <v>43734</v>
      </c>
      <c r="B635" s="11" t="s">
        <v>15</v>
      </c>
      <c r="C635" s="140" t="s">
        <v>113</v>
      </c>
      <c r="D635" s="7"/>
      <c r="E635" s="7"/>
      <c r="F635" s="7"/>
      <c r="G635" s="7"/>
      <c r="H635" s="7"/>
    </row>
    <row r="636" spans="1:8">
      <c r="A636" s="139">
        <v>43735</v>
      </c>
      <c r="B636" s="11" t="s">
        <v>16</v>
      </c>
      <c r="C636" s="140" t="s">
        <v>113</v>
      </c>
      <c r="D636" s="7"/>
      <c r="E636" s="7"/>
      <c r="F636" s="7"/>
      <c r="G636" s="7"/>
      <c r="H636" s="7"/>
    </row>
    <row r="637" spans="1:8">
      <c r="A637" s="139">
        <v>43736</v>
      </c>
      <c r="B637" s="11" t="s">
        <v>17</v>
      </c>
      <c r="C637" s="140" t="s">
        <v>113</v>
      </c>
      <c r="D637" s="7"/>
      <c r="E637" s="7"/>
      <c r="F637" s="7"/>
      <c r="G637" s="7"/>
      <c r="H637" s="7"/>
    </row>
    <row r="638" spans="1:8">
      <c r="A638" s="139">
        <v>43737</v>
      </c>
      <c r="B638" s="11" t="s">
        <v>18</v>
      </c>
      <c r="C638" s="140" t="s">
        <v>113</v>
      </c>
      <c r="D638" s="7"/>
      <c r="E638" s="7"/>
      <c r="F638" s="7"/>
      <c r="G638" s="7"/>
      <c r="H638" s="7"/>
    </row>
    <row r="639" spans="1:8">
      <c r="A639" s="139">
        <v>43738</v>
      </c>
      <c r="B639" s="11" t="s">
        <v>12</v>
      </c>
      <c r="C639" s="140" t="s">
        <v>113</v>
      </c>
      <c r="D639" s="7"/>
      <c r="E639" s="7"/>
      <c r="F639" s="7"/>
      <c r="G639" s="7"/>
      <c r="H639" s="7"/>
    </row>
    <row r="640" spans="1:8">
      <c r="A640" s="139">
        <v>43739</v>
      </c>
      <c r="B640" s="11" t="s">
        <v>13</v>
      </c>
      <c r="C640" s="140" t="s">
        <v>113</v>
      </c>
      <c r="D640" s="7"/>
      <c r="E640" s="7"/>
      <c r="F640" s="7"/>
      <c r="G640" s="7"/>
      <c r="H640" s="7"/>
    </row>
    <row r="641" spans="1:8">
      <c r="A641" s="139">
        <v>43740</v>
      </c>
      <c r="B641" s="11" t="s">
        <v>14</v>
      </c>
      <c r="C641" s="140" t="s">
        <v>113</v>
      </c>
      <c r="D641" s="7"/>
      <c r="E641" s="7"/>
      <c r="F641" s="7"/>
      <c r="G641" s="7"/>
      <c r="H641" s="7"/>
    </row>
    <row r="642" spans="1:8">
      <c r="A642" s="139">
        <v>43741</v>
      </c>
      <c r="B642" s="11" t="s">
        <v>15</v>
      </c>
      <c r="C642" s="140" t="s">
        <v>113</v>
      </c>
      <c r="D642" s="7"/>
      <c r="E642" s="7"/>
      <c r="F642" s="7"/>
      <c r="G642" s="7"/>
      <c r="H642" s="7"/>
    </row>
    <row r="643" spans="1:8">
      <c r="A643" s="139">
        <v>43742</v>
      </c>
      <c r="B643" s="11" t="s">
        <v>16</v>
      </c>
      <c r="C643" s="140" t="s">
        <v>113</v>
      </c>
      <c r="D643" s="7"/>
      <c r="E643" s="7"/>
      <c r="F643" s="7"/>
      <c r="G643" s="7"/>
      <c r="H643" s="7"/>
    </row>
    <row r="644" spans="1:8">
      <c r="A644" s="139">
        <v>43743</v>
      </c>
      <c r="B644" s="11" t="s">
        <v>17</v>
      </c>
      <c r="C644" s="140" t="s">
        <v>113</v>
      </c>
      <c r="D644" s="7"/>
      <c r="E644" s="7"/>
      <c r="F644" s="7"/>
      <c r="G644" s="7"/>
      <c r="H644" s="7"/>
    </row>
    <row r="645" spans="1:8">
      <c r="A645" s="139">
        <v>43744</v>
      </c>
      <c r="B645" s="11" t="s">
        <v>18</v>
      </c>
      <c r="C645" s="140" t="s">
        <v>113</v>
      </c>
      <c r="D645" s="7"/>
      <c r="E645" s="7"/>
      <c r="F645" s="7"/>
      <c r="G645" s="7"/>
      <c r="H645" s="7"/>
    </row>
    <row r="646" spans="1:8">
      <c r="A646" s="139">
        <v>43745</v>
      </c>
      <c r="B646" s="11" t="s">
        <v>12</v>
      </c>
      <c r="C646" s="140" t="s">
        <v>113</v>
      </c>
      <c r="D646" s="7"/>
      <c r="E646" s="7"/>
      <c r="F646" s="7"/>
      <c r="G646" s="7"/>
      <c r="H646" s="7"/>
    </row>
    <row r="647" spans="1:8">
      <c r="A647" s="139">
        <v>43746</v>
      </c>
      <c r="B647" s="11" t="s">
        <v>13</v>
      </c>
      <c r="C647" s="140" t="s">
        <v>113</v>
      </c>
      <c r="D647" s="7"/>
      <c r="E647" s="7"/>
      <c r="F647" s="7"/>
      <c r="G647" s="7"/>
      <c r="H647" s="7"/>
    </row>
    <row r="648" spans="1:8">
      <c r="A648" s="139">
        <v>43747</v>
      </c>
      <c r="B648" s="11" t="s">
        <v>14</v>
      </c>
      <c r="C648" s="140" t="s">
        <v>113</v>
      </c>
      <c r="D648" s="7"/>
      <c r="E648" s="7"/>
      <c r="F648" s="7"/>
      <c r="G648" s="7"/>
      <c r="H648" s="7"/>
    </row>
    <row r="649" spans="1:8">
      <c r="A649" s="139">
        <v>43748</v>
      </c>
      <c r="B649" s="11" t="s">
        <v>15</v>
      </c>
      <c r="C649" s="140" t="s">
        <v>113</v>
      </c>
      <c r="D649" s="7"/>
      <c r="E649" s="7"/>
      <c r="F649" s="7"/>
      <c r="G649" s="7"/>
      <c r="H649" s="7"/>
    </row>
    <row r="650" spans="1:8">
      <c r="A650" s="139">
        <v>43749</v>
      </c>
      <c r="B650" s="11" t="s">
        <v>16</v>
      </c>
      <c r="C650" s="140" t="s">
        <v>113</v>
      </c>
      <c r="D650" s="7"/>
      <c r="E650" s="7"/>
      <c r="F650" s="7"/>
      <c r="G650" s="7"/>
      <c r="H650" s="7"/>
    </row>
    <row r="651" spans="1:8">
      <c r="A651" s="139">
        <v>43750</v>
      </c>
      <c r="B651" s="11" t="s">
        <v>17</v>
      </c>
      <c r="C651" s="140" t="s">
        <v>113</v>
      </c>
      <c r="D651" s="7"/>
      <c r="E651" s="7"/>
      <c r="F651" s="7"/>
      <c r="G651" s="7"/>
      <c r="H651" s="7"/>
    </row>
    <row r="652" spans="1:8">
      <c r="A652" s="139">
        <v>43751</v>
      </c>
      <c r="B652" s="11" t="s">
        <v>18</v>
      </c>
      <c r="C652" s="140" t="s">
        <v>113</v>
      </c>
      <c r="D652" s="7"/>
      <c r="E652" s="7"/>
      <c r="F652" s="7"/>
      <c r="G652" s="7"/>
      <c r="H652" s="7"/>
    </row>
    <row r="653" spans="1:8">
      <c r="A653" s="139">
        <v>43752</v>
      </c>
      <c r="B653" s="11" t="s">
        <v>12</v>
      </c>
      <c r="C653" s="140" t="s">
        <v>113</v>
      </c>
      <c r="D653" s="7"/>
      <c r="E653" s="7"/>
      <c r="F653" s="7"/>
      <c r="G653" s="7"/>
      <c r="H653" s="7"/>
    </row>
    <row r="654" spans="1:8">
      <c r="A654" s="139">
        <v>43753</v>
      </c>
      <c r="B654" s="11" t="s">
        <v>13</v>
      </c>
      <c r="C654" s="140" t="s">
        <v>113</v>
      </c>
      <c r="D654" s="7"/>
      <c r="E654" s="7"/>
      <c r="F654" s="7"/>
      <c r="G654" s="7"/>
      <c r="H654" s="7"/>
    </row>
    <row r="655" spans="1:8">
      <c r="A655" s="139">
        <v>43754</v>
      </c>
      <c r="B655" s="11" t="s">
        <v>14</v>
      </c>
      <c r="C655" s="140" t="s">
        <v>113</v>
      </c>
      <c r="D655" s="7"/>
      <c r="E655" s="7"/>
      <c r="F655" s="7"/>
      <c r="G655" s="7"/>
      <c r="H655" s="7"/>
    </row>
    <row r="656" spans="1:8">
      <c r="A656" s="139">
        <v>43755</v>
      </c>
      <c r="B656" s="11" t="s">
        <v>15</v>
      </c>
      <c r="C656" s="140" t="s">
        <v>113</v>
      </c>
      <c r="D656" s="7"/>
      <c r="E656" s="7"/>
      <c r="F656" s="7"/>
      <c r="G656" s="7"/>
      <c r="H656" s="7"/>
    </row>
    <row r="657" spans="1:8">
      <c r="A657" s="139">
        <v>43756</v>
      </c>
      <c r="B657" s="11" t="s">
        <v>16</v>
      </c>
      <c r="C657" s="140" t="s">
        <v>113</v>
      </c>
      <c r="D657" s="7"/>
      <c r="E657" s="7"/>
      <c r="F657" s="7"/>
      <c r="G657" s="7"/>
      <c r="H657" s="7"/>
    </row>
    <row r="658" spans="1:8">
      <c r="A658" s="139">
        <v>43757</v>
      </c>
      <c r="B658" s="11" t="s">
        <v>17</v>
      </c>
      <c r="C658" s="140" t="s">
        <v>113</v>
      </c>
      <c r="D658" s="7"/>
      <c r="E658" s="7"/>
      <c r="F658" s="7"/>
      <c r="G658" s="7"/>
      <c r="H658" s="7"/>
    </row>
    <row r="659" spans="1:8">
      <c r="A659" s="139">
        <v>43758</v>
      </c>
      <c r="B659" s="11" t="s">
        <v>18</v>
      </c>
      <c r="C659" s="140" t="s">
        <v>113</v>
      </c>
      <c r="D659" s="7"/>
      <c r="E659" s="7"/>
      <c r="F659" s="7"/>
      <c r="G659" s="7"/>
      <c r="H659" s="7"/>
    </row>
    <row r="660" spans="1:8">
      <c r="A660" s="139">
        <v>43759</v>
      </c>
      <c r="B660" s="11" t="s">
        <v>12</v>
      </c>
      <c r="C660" s="140" t="s">
        <v>113</v>
      </c>
      <c r="D660" s="7"/>
      <c r="E660" s="7"/>
      <c r="F660" s="7"/>
      <c r="G660" s="7"/>
      <c r="H660" s="7"/>
    </row>
    <row r="661" spans="1:8">
      <c r="A661" s="139">
        <v>43760</v>
      </c>
      <c r="B661" s="11" t="s">
        <v>13</v>
      </c>
      <c r="C661" s="140" t="s">
        <v>113</v>
      </c>
      <c r="D661" s="7"/>
      <c r="E661" s="7"/>
      <c r="F661" s="7"/>
      <c r="G661" s="7"/>
      <c r="H661" s="7"/>
    </row>
    <row r="662" spans="1:8">
      <c r="A662" s="139">
        <v>43761</v>
      </c>
      <c r="B662" s="11" t="s">
        <v>14</v>
      </c>
      <c r="C662" s="140" t="s">
        <v>113</v>
      </c>
      <c r="D662" s="7"/>
      <c r="E662" s="7"/>
      <c r="F662" s="7"/>
      <c r="G662" s="7"/>
      <c r="H662" s="7"/>
    </row>
    <row r="663" spans="1:8">
      <c r="A663" s="139">
        <v>43762</v>
      </c>
      <c r="B663" s="11" t="s">
        <v>15</v>
      </c>
      <c r="C663" s="140" t="s">
        <v>113</v>
      </c>
      <c r="D663" s="7"/>
      <c r="E663" s="7"/>
      <c r="F663" s="7"/>
      <c r="G663" s="7"/>
      <c r="H663" s="7"/>
    </row>
    <row r="664" spans="1:8">
      <c r="A664" s="139">
        <v>43763</v>
      </c>
      <c r="B664" s="11" t="s">
        <v>16</v>
      </c>
      <c r="C664" s="140" t="s">
        <v>113</v>
      </c>
      <c r="D664" s="7"/>
      <c r="E664" s="7"/>
      <c r="F664" s="7"/>
      <c r="G664" s="7"/>
      <c r="H664" s="7"/>
    </row>
    <row r="665" spans="1:8">
      <c r="A665" s="139">
        <v>43764</v>
      </c>
      <c r="B665" s="11" t="s">
        <v>17</v>
      </c>
      <c r="C665" s="140" t="s">
        <v>113</v>
      </c>
      <c r="D665" s="7"/>
      <c r="E665" s="7"/>
      <c r="F665" s="7"/>
      <c r="G665" s="7"/>
      <c r="H665" s="7"/>
    </row>
    <row r="666" spans="1:8">
      <c r="A666" s="139">
        <v>43765</v>
      </c>
      <c r="B666" s="11" t="s">
        <v>18</v>
      </c>
      <c r="C666" s="140" t="s">
        <v>113</v>
      </c>
      <c r="D666" s="7"/>
      <c r="E666" s="7"/>
      <c r="F666" s="7"/>
      <c r="G666" s="7"/>
      <c r="H666" s="7"/>
    </row>
    <row r="667" spans="1:8">
      <c r="A667" s="139">
        <v>43766</v>
      </c>
      <c r="B667" s="11" t="s">
        <v>12</v>
      </c>
      <c r="C667" s="140" t="s">
        <v>113</v>
      </c>
      <c r="D667" s="7"/>
      <c r="E667" s="7"/>
      <c r="F667" s="7"/>
      <c r="G667" s="7"/>
      <c r="H667" s="7"/>
    </row>
    <row r="668" spans="1:8">
      <c r="A668" s="139">
        <v>43767</v>
      </c>
      <c r="B668" s="11" t="s">
        <v>13</v>
      </c>
      <c r="C668" s="140" t="s">
        <v>113</v>
      </c>
      <c r="D668" s="7"/>
      <c r="E668" s="7"/>
      <c r="F668" s="7"/>
      <c r="G668" s="7"/>
      <c r="H668" s="7"/>
    </row>
    <row r="669" spans="1:8">
      <c r="A669" s="139">
        <v>43768</v>
      </c>
      <c r="B669" s="11" t="s">
        <v>14</v>
      </c>
      <c r="C669" s="140" t="s">
        <v>113</v>
      </c>
      <c r="D669" s="7"/>
      <c r="E669" s="7"/>
      <c r="F669" s="7"/>
      <c r="G669" s="7"/>
      <c r="H669" s="7"/>
    </row>
    <row r="670" spans="1:8">
      <c r="A670" s="139">
        <v>43769</v>
      </c>
      <c r="B670" s="11" t="s">
        <v>15</v>
      </c>
      <c r="C670" s="140" t="s">
        <v>113</v>
      </c>
      <c r="D670" s="7"/>
      <c r="E670" s="7"/>
      <c r="F670" s="7"/>
      <c r="G670" s="7"/>
      <c r="H670" s="7"/>
    </row>
    <row r="671" spans="1:8">
      <c r="A671" s="139">
        <v>43770</v>
      </c>
      <c r="B671" s="11" t="s">
        <v>16</v>
      </c>
      <c r="C671" s="140" t="s">
        <v>113</v>
      </c>
      <c r="D671" s="7"/>
      <c r="E671" s="7"/>
      <c r="F671" s="7"/>
      <c r="G671" s="7"/>
      <c r="H671" s="7"/>
    </row>
    <row r="672" spans="1:8">
      <c r="A672" s="139">
        <v>43771</v>
      </c>
      <c r="B672" s="11" t="s">
        <v>17</v>
      </c>
      <c r="C672" s="140" t="s">
        <v>113</v>
      </c>
      <c r="D672" s="7"/>
      <c r="E672" s="7"/>
      <c r="F672" s="7"/>
      <c r="G672" s="7"/>
      <c r="H672" s="7"/>
    </row>
    <row r="673" spans="1:8">
      <c r="A673" s="139">
        <v>43772</v>
      </c>
      <c r="B673" s="11" t="s">
        <v>18</v>
      </c>
      <c r="C673" s="140" t="s">
        <v>113</v>
      </c>
      <c r="D673" s="7"/>
      <c r="E673" s="7"/>
      <c r="F673" s="7"/>
      <c r="G673" s="7"/>
      <c r="H673" s="7"/>
    </row>
    <row r="674" spans="1:8">
      <c r="A674" s="139">
        <v>43773</v>
      </c>
      <c r="B674" s="11" t="s">
        <v>12</v>
      </c>
      <c r="C674" s="140" t="s">
        <v>113</v>
      </c>
      <c r="D674" s="7"/>
      <c r="E674" s="7"/>
      <c r="F674" s="7"/>
      <c r="G674" s="7"/>
      <c r="H674" s="7"/>
    </row>
    <row r="675" spans="1:8">
      <c r="A675" s="139">
        <v>43774</v>
      </c>
      <c r="B675" s="11" t="s">
        <v>13</v>
      </c>
      <c r="C675" s="140" t="s">
        <v>113</v>
      </c>
      <c r="D675" s="7"/>
      <c r="E675" s="7"/>
      <c r="F675" s="7"/>
      <c r="G675" s="7"/>
      <c r="H675" s="7"/>
    </row>
    <row r="676" spans="1:8">
      <c r="A676" s="139">
        <v>43775</v>
      </c>
      <c r="B676" s="11" t="s">
        <v>14</v>
      </c>
      <c r="C676" s="140" t="s">
        <v>113</v>
      </c>
      <c r="D676" s="7"/>
      <c r="E676" s="7"/>
      <c r="F676" s="7"/>
      <c r="G676" s="7"/>
      <c r="H676" s="7"/>
    </row>
    <row r="677" spans="1:8">
      <c r="A677" s="139">
        <v>43776</v>
      </c>
      <c r="B677" s="11" t="s">
        <v>15</v>
      </c>
      <c r="C677" s="140" t="s">
        <v>113</v>
      </c>
      <c r="D677" s="7"/>
      <c r="E677" s="7"/>
      <c r="F677" s="7"/>
      <c r="G677" s="7"/>
      <c r="H677" s="7"/>
    </row>
    <row r="678" spans="1:8">
      <c r="A678" s="139">
        <v>43777</v>
      </c>
      <c r="B678" s="11" t="s">
        <v>16</v>
      </c>
      <c r="C678" s="140" t="s">
        <v>113</v>
      </c>
      <c r="D678" s="7"/>
      <c r="E678" s="7"/>
      <c r="F678" s="7"/>
      <c r="G678" s="7"/>
      <c r="H678" s="7"/>
    </row>
    <row r="679" spans="1:8">
      <c r="A679" s="139">
        <v>43778</v>
      </c>
      <c r="B679" s="11" t="s">
        <v>17</v>
      </c>
      <c r="C679" s="140" t="s">
        <v>113</v>
      </c>
      <c r="D679" s="7"/>
      <c r="E679" s="7"/>
      <c r="F679" s="7"/>
      <c r="G679" s="7"/>
      <c r="H679" s="7"/>
    </row>
    <row r="680" spans="1:8">
      <c r="A680" s="139">
        <v>43779</v>
      </c>
      <c r="B680" s="11" t="s">
        <v>18</v>
      </c>
      <c r="C680" s="140" t="s">
        <v>113</v>
      </c>
      <c r="D680" s="7"/>
      <c r="E680" s="7"/>
      <c r="F680" s="7"/>
      <c r="G680" s="7"/>
      <c r="H680" s="7"/>
    </row>
    <row r="681" spans="1:8">
      <c r="A681" s="139">
        <v>43780</v>
      </c>
      <c r="B681" s="11" t="s">
        <v>12</v>
      </c>
      <c r="C681" s="140" t="s">
        <v>113</v>
      </c>
      <c r="D681" s="7"/>
      <c r="E681" s="7"/>
      <c r="F681" s="7"/>
      <c r="G681" s="7"/>
      <c r="H681" s="7"/>
    </row>
    <row r="682" spans="1:8">
      <c r="A682" s="139">
        <v>43781</v>
      </c>
      <c r="B682" s="11" t="s">
        <v>13</v>
      </c>
      <c r="C682" s="140" t="s">
        <v>113</v>
      </c>
      <c r="D682" s="7"/>
      <c r="E682" s="7"/>
      <c r="F682" s="7"/>
      <c r="G682" s="7"/>
      <c r="H682" s="7"/>
    </row>
    <row r="683" spans="1:8">
      <c r="A683" s="139">
        <v>43782</v>
      </c>
      <c r="B683" s="11" t="s">
        <v>14</v>
      </c>
      <c r="C683" s="140" t="s">
        <v>113</v>
      </c>
      <c r="D683" s="7"/>
      <c r="E683" s="7"/>
      <c r="F683" s="7"/>
      <c r="G683" s="7"/>
      <c r="H683" s="7"/>
    </row>
    <row r="684" spans="1:8">
      <c r="A684" s="139">
        <v>43783</v>
      </c>
      <c r="B684" s="11" t="s">
        <v>15</v>
      </c>
      <c r="C684" s="140" t="s">
        <v>113</v>
      </c>
      <c r="D684" s="7"/>
      <c r="E684" s="7"/>
      <c r="F684" s="7"/>
      <c r="G684" s="7"/>
      <c r="H684" s="7"/>
    </row>
    <row r="685" spans="1:8">
      <c r="A685" s="139">
        <v>43784</v>
      </c>
      <c r="B685" s="11" t="s">
        <v>16</v>
      </c>
      <c r="C685" s="140" t="s">
        <v>113</v>
      </c>
      <c r="D685" s="7"/>
      <c r="E685" s="7"/>
      <c r="F685" s="7"/>
      <c r="G685" s="7"/>
      <c r="H685" s="7"/>
    </row>
    <row r="686" spans="1:8">
      <c r="A686" s="139">
        <v>43785</v>
      </c>
      <c r="B686" s="11" t="s">
        <v>17</v>
      </c>
      <c r="C686" s="140" t="s">
        <v>113</v>
      </c>
      <c r="D686" s="7"/>
      <c r="E686" s="7"/>
      <c r="F686" s="7"/>
      <c r="G686" s="7"/>
      <c r="H686" s="7"/>
    </row>
    <row r="687" spans="1:8">
      <c r="A687" s="139">
        <v>43786</v>
      </c>
      <c r="B687" s="11" t="s">
        <v>18</v>
      </c>
      <c r="C687" s="140" t="s">
        <v>113</v>
      </c>
      <c r="D687" s="7"/>
      <c r="E687" s="7"/>
      <c r="F687" s="7"/>
      <c r="G687" s="7"/>
      <c r="H687" s="7"/>
    </row>
    <row r="688" spans="1:8">
      <c r="A688" s="139">
        <v>43787</v>
      </c>
      <c r="B688" s="11" t="s">
        <v>12</v>
      </c>
      <c r="C688" s="140" t="s">
        <v>113</v>
      </c>
      <c r="D688" s="7"/>
      <c r="E688" s="7"/>
      <c r="F688" s="7"/>
      <c r="G688" s="7"/>
      <c r="H688" s="7"/>
    </row>
    <row r="689" spans="1:8">
      <c r="A689" s="139">
        <v>43788</v>
      </c>
      <c r="B689" s="11" t="s">
        <v>13</v>
      </c>
      <c r="C689" s="140" t="s">
        <v>113</v>
      </c>
      <c r="D689" s="7"/>
      <c r="E689" s="7"/>
      <c r="F689" s="7"/>
      <c r="G689" s="7"/>
      <c r="H689" s="7"/>
    </row>
    <row r="690" spans="1:8">
      <c r="A690" s="139">
        <v>43789</v>
      </c>
      <c r="B690" s="11" t="s">
        <v>14</v>
      </c>
      <c r="C690" s="140" t="s">
        <v>113</v>
      </c>
      <c r="D690" s="7"/>
      <c r="E690" s="7"/>
      <c r="F690" s="7"/>
      <c r="G690" s="7"/>
      <c r="H690" s="7"/>
    </row>
    <row r="691" spans="1:8">
      <c r="A691" s="139">
        <v>43790</v>
      </c>
      <c r="B691" s="11" t="s">
        <v>15</v>
      </c>
      <c r="C691" s="140" t="s">
        <v>113</v>
      </c>
      <c r="D691" s="7"/>
      <c r="E691" s="7"/>
      <c r="F691" s="7"/>
      <c r="G691" s="7"/>
      <c r="H691" s="7"/>
    </row>
    <row r="692" spans="1:8">
      <c r="A692" s="139">
        <v>43791</v>
      </c>
      <c r="B692" s="11" t="s">
        <v>16</v>
      </c>
      <c r="C692" s="140" t="s">
        <v>113</v>
      </c>
      <c r="D692" s="7"/>
      <c r="E692" s="7"/>
      <c r="F692" s="7"/>
      <c r="G692" s="7"/>
      <c r="H692" s="7"/>
    </row>
    <row r="693" spans="1:8">
      <c r="A693" s="139">
        <v>43792</v>
      </c>
      <c r="B693" s="11" t="s">
        <v>17</v>
      </c>
      <c r="C693" s="140" t="s">
        <v>113</v>
      </c>
      <c r="D693" s="7"/>
      <c r="E693" s="7"/>
      <c r="F693" s="7"/>
      <c r="G693" s="7"/>
      <c r="H693" s="7"/>
    </row>
    <row r="694" spans="1:8">
      <c r="A694" s="139">
        <v>43793</v>
      </c>
      <c r="B694" s="11" t="s">
        <v>18</v>
      </c>
      <c r="C694" s="140" t="s">
        <v>113</v>
      </c>
      <c r="D694" s="7"/>
      <c r="E694" s="7"/>
      <c r="F694" s="7"/>
      <c r="G694" s="7"/>
      <c r="H694" s="7"/>
    </row>
    <row r="695" spans="1:8">
      <c r="A695" s="139">
        <v>43794</v>
      </c>
      <c r="B695" s="11" t="s">
        <v>12</v>
      </c>
      <c r="C695" s="140" t="s">
        <v>113</v>
      </c>
      <c r="D695" s="7"/>
      <c r="E695" s="7"/>
      <c r="F695" s="7"/>
      <c r="G695" s="7"/>
      <c r="H695" s="7"/>
    </row>
    <row r="696" spans="1:8">
      <c r="A696" s="139">
        <v>43795</v>
      </c>
      <c r="B696" s="11" t="s">
        <v>13</v>
      </c>
      <c r="C696" s="140" t="s">
        <v>113</v>
      </c>
      <c r="D696" s="7"/>
      <c r="E696" s="7"/>
      <c r="F696" s="7"/>
      <c r="G696" s="7"/>
      <c r="H696" s="7"/>
    </row>
    <row r="697" spans="1:8">
      <c r="A697" s="139">
        <v>43796</v>
      </c>
      <c r="B697" s="11" t="s">
        <v>14</v>
      </c>
      <c r="C697" s="140" t="s">
        <v>113</v>
      </c>
      <c r="D697" s="7"/>
      <c r="E697" s="7"/>
      <c r="F697" s="7"/>
      <c r="G697" s="7"/>
      <c r="H697" s="7"/>
    </row>
    <row r="698" spans="1:8">
      <c r="A698" s="139">
        <v>43797</v>
      </c>
      <c r="B698" s="11" t="s">
        <v>15</v>
      </c>
      <c r="C698" s="140" t="s">
        <v>113</v>
      </c>
      <c r="D698" s="7"/>
      <c r="E698" s="7"/>
      <c r="F698" s="7"/>
      <c r="G698" s="7"/>
      <c r="H698" s="7"/>
    </row>
    <row r="699" spans="1:8">
      <c r="A699" s="139">
        <v>43798</v>
      </c>
      <c r="B699" s="11" t="s">
        <v>16</v>
      </c>
      <c r="C699" s="140" t="s">
        <v>113</v>
      </c>
      <c r="D699" s="7"/>
      <c r="E699" s="7"/>
      <c r="F699" s="7"/>
      <c r="G699" s="7"/>
      <c r="H699" s="7"/>
    </row>
    <row r="700" spans="1:8">
      <c r="A700" s="139">
        <v>43799</v>
      </c>
      <c r="B700" s="11" t="s">
        <v>17</v>
      </c>
      <c r="C700" s="140" t="s">
        <v>113</v>
      </c>
      <c r="D700" s="7"/>
      <c r="E700" s="7"/>
      <c r="F700" s="7"/>
      <c r="G700" s="7"/>
      <c r="H700" s="7"/>
    </row>
    <row r="701" spans="1:8">
      <c r="A701" s="139">
        <v>43800</v>
      </c>
      <c r="B701" s="11" t="s">
        <v>18</v>
      </c>
      <c r="C701" s="140" t="s">
        <v>113</v>
      </c>
      <c r="D701" s="7"/>
      <c r="E701" s="7"/>
      <c r="F701" s="7"/>
      <c r="G701" s="7"/>
      <c r="H701" s="7"/>
    </row>
    <row r="702" spans="1:8">
      <c r="A702" s="139">
        <v>43801</v>
      </c>
      <c r="B702" s="11" t="s">
        <v>12</v>
      </c>
      <c r="C702" s="140" t="s">
        <v>113</v>
      </c>
      <c r="D702" s="7"/>
      <c r="E702" s="7"/>
      <c r="F702" s="7"/>
      <c r="G702" s="7"/>
      <c r="H702" s="7"/>
    </row>
    <row r="703" spans="1:8">
      <c r="A703" s="139">
        <v>43802</v>
      </c>
      <c r="B703" s="11" t="s">
        <v>13</v>
      </c>
      <c r="C703" s="140" t="s">
        <v>113</v>
      </c>
      <c r="D703" s="7"/>
      <c r="E703" s="7"/>
      <c r="F703" s="7"/>
      <c r="G703" s="7"/>
      <c r="H703" s="7"/>
    </row>
    <row r="704" spans="1:8">
      <c r="A704" s="139">
        <v>43803</v>
      </c>
      <c r="B704" s="11" t="s">
        <v>14</v>
      </c>
      <c r="C704" s="140" t="s">
        <v>113</v>
      </c>
      <c r="D704" s="7"/>
      <c r="E704" s="7"/>
      <c r="F704" s="7"/>
      <c r="G704" s="7"/>
      <c r="H704" s="7"/>
    </row>
    <row r="705" spans="1:8">
      <c r="A705" s="139">
        <v>43804</v>
      </c>
      <c r="B705" s="11" t="s">
        <v>15</v>
      </c>
      <c r="C705" s="140" t="s">
        <v>113</v>
      </c>
      <c r="D705" s="7"/>
      <c r="E705" s="7"/>
      <c r="F705" s="7"/>
      <c r="G705" s="7"/>
      <c r="H705" s="7"/>
    </row>
    <row r="706" spans="1:8">
      <c r="A706" s="139">
        <v>43805</v>
      </c>
      <c r="B706" s="11" t="s">
        <v>16</v>
      </c>
      <c r="C706" s="140" t="s">
        <v>113</v>
      </c>
      <c r="D706" s="7"/>
      <c r="E706" s="7"/>
      <c r="F706" s="7"/>
      <c r="G706" s="7"/>
      <c r="H706" s="7"/>
    </row>
    <row r="707" spans="1:8">
      <c r="A707" s="139">
        <v>43806</v>
      </c>
      <c r="B707" s="11" t="s">
        <v>17</v>
      </c>
      <c r="C707" s="140" t="s">
        <v>113</v>
      </c>
      <c r="D707" s="7"/>
      <c r="E707" s="7"/>
      <c r="F707" s="7"/>
      <c r="G707" s="7"/>
      <c r="H707" s="7"/>
    </row>
    <row r="708" spans="1:8">
      <c r="A708" s="139">
        <v>43807</v>
      </c>
      <c r="B708" s="11" t="s">
        <v>18</v>
      </c>
      <c r="C708" s="140" t="s">
        <v>113</v>
      </c>
      <c r="D708" s="7"/>
      <c r="E708" s="7"/>
      <c r="F708" s="7"/>
      <c r="G708" s="7"/>
      <c r="H708" s="7"/>
    </row>
    <row r="709" spans="1:8">
      <c r="A709" s="139">
        <v>43808</v>
      </c>
      <c r="B709" s="11" t="s">
        <v>12</v>
      </c>
      <c r="C709" s="140" t="s">
        <v>113</v>
      </c>
      <c r="D709" s="7"/>
      <c r="E709" s="7"/>
      <c r="F709" s="7"/>
      <c r="G709" s="7"/>
      <c r="H709" s="7"/>
    </row>
    <row r="710" spans="1:8">
      <c r="A710" s="139">
        <v>43809</v>
      </c>
      <c r="B710" s="11" t="s">
        <v>13</v>
      </c>
      <c r="C710" s="140" t="s">
        <v>113</v>
      </c>
      <c r="D710" s="7"/>
      <c r="E710" s="7"/>
      <c r="F710" s="7"/>
      <c r="G710" s="7"/>
      <c r="H710" s="7"/>
    </row>
    <row r="711" spans="1:8">
      <c r="A711" s="139">
        <v>43810</v>
      </c>
      <c r="B711" s="11" t="s">
        <v>14</v>
      </c>
      <c r="C711" s="140" t="s">
        <v>113</v>
      </c>
      <c r="D711" s="7"/>
      <c r="E711" s="7"/>
      <c r="F711" s="7"/>
      <c r="G711" s="7"/>
      <c r="H711" s="7"/>
    </row>
    <row r="712" spans="1:8">
      <c r="A712" s="139">
        <v>43811</v>
      </c>
      <c r="B712" s="11" t="s">
        <v>15</v>
      </c>
      <c r="C712" s="140" t="s">
        <v>113</v>
      </c>
      <c r="D712" s="7"/>
      <c r="E712" s="7"/>
      <c r="F712" s="7"/>
      <c r="G712" s="7"/>
      <c r="H712" s="7"/>
    </row>
    <row r="713" spans="1:8">
      <c r="A713" s="139">
        <v>43812</v>
      </c>
      <c r="B713" s="11" t="s">
        <v>16</v>
      </c>
      <c r="C713" s="140" t="s">
        <v>113</v>
      </c>
      <c r="D713" s="7"/>
      <c r="E713" s="7"/>
      <c r="F713" s="7"/>
      <c r="G713" s="7"/>
      <c r="H713" s="7"/>
    </row>
    <row r="714" spans="1:8">
      <c r="A714" s="139">
        <v>43813</v>
      </c>
      <c r="B714" s="11" t="s">
        <v>17</v>
      </c>
      <c r="C714" s="140" t="s">
        <v>113</v>
      </c>
      <c r="D714" s="7"/>
      <c r="E714" s="7"/>
      <c r="F714" s="7"/>
      <c r="G714" s="7"/>
      <c r="H714" s="7"/>
    </row>
    <row r="715" spans="1:8">
      <c r="A715" s="139">
        <v>43814</v>
      </c>
      <c r="B715" s="11" t="s">
        <v>18</v>
      </c>
      <c r="C715" s="140" t="s">
        <v>113</v>
      </c>
      <c r="D715" s="7"/>
      <c r="E715" s="7"/>
      <c r="F715" s="7"/>
      <c r="G715" s="7"/>
      <c r="H715" s="7"/>
    </row>
    <row r="716" spans="1:8">
      <c r="A716" s="139">
        <v>43815</v>
      </c>
      <c r="B716" s="11" t="s">
        <v>12</v>
      </c>
      <c r="C716" s="140" t="s">
        <v>113</v>
      </c>
      <c r="D716" s="7"/>
      <c r="E716" s="7"/>
      <c r="F716" s="7"/>
      <c r="G716" s="7"/>
      <c r="H716" s="7"/>
    </row>
    <row r="717" spans="1:8">
      <c r="A717" s="139">
        <v>43816</v>
      </c>
      <c r="B717" s="11" t="s">
        <v>13</v>
      </c>
      <c r="C717" s="140" t="s">
        <v>113</v>
      </c>
      <c r="D717" s="7"/>
      <c r="E717" s="7"/>
      <c r="F717" s="7"/>
      <c r="G717" s="7"/>
      <c r="H717" s="7"/>
    </row>
    <row r="718" spans="1:8">
      <c r="A718" s="139">
        <v>43817</v>
      </c>
      <c r="B718" s="11" t="s">
        <v>14</v>
      </c>
      <c r="C718" s="140" t="s">
        <v>113</v>
      </c>
      <c r="D718" s="7"/>
      <c r="E718" s="7"/>
      <c r="F718" s="7"/>
      <c r="G718" s="7"/>
      <c r="H718" s="7"/>
    </row>
    <row r="719" spans="1:8">
      <c r="A719" s="139">
        <v>43818</v>
      </c>
      <c r="B719" s="11" t="s">
        <v>15</v>
      </c>
      <c r="C719" s="140" t="s">
        <v>113</v>
      </c>
      <c r="D719" s="7"/>
      <c r="E719" s="7"/>
      <c r="F719" s="7"/>
      <c r="G719" s="7"/>
      <c r="H719" s="7"/>
    </row>
    <row r="720" spans="1:8">
      <c r="A720" s="139">
        <v>43819</v>
      </c>
      <c r="B720" s="11" t="s">
        <v>16</v>
      </c>
      <c r="C720" s="140" t="s">
        <v>113</v>
      </c>
      <c r="D720" s="7"/>
      <c r="E720" s="7"/>
      <c r="F720" s="7"/>
      <c r="G720" s="7"/>
      <c r="H720" s="7"/>
    </row>
    <row r="721" spans="1:8">
      <c r="A721" s="139">
        <v>43820</v>
      </c>
      <c r="B721" s="11" t="s">
        <v>17</v>
      </c>
      <c r="C721" s="140" t="s">
        <v>113</v>
      </c>
      <c r="D721" s="7"/>
      <c r="E721" s="7"/>
      <c r="F721" s="7"/>
      <c r="G721" s="7"/>
      <c r="H721" s="7"/>
    </row>
    <row r="722" spans="1:8">
      <c r="A722" s="139">
        <v>43821</v>
      </c>
      <c r="B722" s="11" t="s">
        <v>18</v>
      </c>
      <c r="C722" s="140" t="s">
        <v>113</v>
      </c>
      <c r="D722" s="7"/>
      <c r="E722" s="7"/>
      <c r="F722" s="7"/>
      <c r="G722" s="7"/>
      <c r="H722" s="7"/>
    </row>
    <row r="723" spans="1:8">
      <c r="A723" s="139">
        <v>43822</v>
      </c>
      <c r="B723" s="11" t="s">
        <v>12</v>
      </c>
      <c r="C723" s="140" t="s">
        <v>113</v>
      </c>
      <c r="D723" s="7"/>
      <c r="E723" s="7"/>
      <c r="F723" s="7"/>
      <c r="G723" s="7"/>
      <c r="H723" s="7"/>
    </row>
    <row r="724" spans="1:8">
      <c r="A724" s="139">
        <v>43823</v>
      </c>
      <c r="B724" s="11" t="s">
        <v>13</v>
      </c>
      <c r="C724" s="140" t="s">
        <v>113</v>
      </c>
      <c r="D724" s="7"/>
      <c r="E724" s="7"/>
      <c r="F724" s="7"/>
      <c r="G724" s="7"/>
      <c r="H724" s="7"/>
    </row>
    <row r="725" spans="1:8">
      <c r="A725" s="139">
        <v>43824</v>
      </c>
      <c r="B725" s="11" t="s">
        <v>14</v>
      </c>
      <c r="C725" s="140" t="s">
        <v>113</v>
      </c>
      <c r="D725" s="7"/>
      <c r="E725" s="7"/>
      <c r="F725" s="7"/>
      <c r="G725" s="7"/>
      <c r="H725" s="7"/>
    </row>
    <row r="726" spans="1:8">
      <c r="A726" s="139">
        <v>43825</v>
      </c>
      <c r="B726" s="11" t="s">
        <v>15</v>
      </c>
      <c r="C726" s="140" t="s">
        <v>113</v>
      </c>
      <c r="D726" s="7"/>
      <c r="E726" s="7"/>
      <c r="F726" s="7"/>
      <c r="G726" s="7"/>
      <c r="H726" s="7"/>
    </row>
    <row r="727" spans="1:8">
      <c r="A727" s="139">
        <v>43826</v>
      </c>
      <c r="B727" s="11" t="s">
        <v>16</v>
      </c>
      <c r="C727" s="140" t="s">
        <v>113</v>
      </c>
      <c r="D727" s="7"/>
      <c r="E727" s="7"/>
      <c r="F727" s="7"/>
      <c r="G727" s="7"/>
      <c r="H727" s="7"/>
    </row>
    <row r="728" spans="1:8">
      <c r="A728" s="139">
        <v>43827</v>
      </c>
      <c r="B728" s="11" t="s">
        <v>17</v>
      </c>
      <c r="C728" s="140" t="s">
        <v>113</v>
      </c>
      <c r="D728" s="7"/>
      <c r="E728" s="7"/>
      <c r="F728" s="7"/>
      <c r="G728" s="7"/>
      <c r="H728" s="7"/>
    </row>
    <row r="729" spans="1:8">
      <c r="A729" s="139">
        <v>43828</v>
      </c>
      <c r="B729" s="11" t="s">
        <v>18</v>
      </c>
      <c r="C729" s="140" t="s">
        <v>113</v>
      </c>
      <c r="D729" s="7"/>
      <c r="E729" s="7"/>
      <c r="F729" s="7"/>
      <c r="G729" s="7"/>
      <c r="H729" s="7"/>
    </row>
    <row r="730" spans="1:8">
      <c r="A730" s="139">
        <v>43829</v>
      </c>
      <c r="B730" s="11" t="s">
        <v>12</v>
      </c>
      <c r="C730" s="140" t="s">
        <v>113</v>
      </c>
      <c r="D730" s="7"/>
      <c r="E730" s="7"/>
      <c r="F730" s="7"/>
      <c r="G730" s="7"/>
      <c r="H730" s="7"/>
    </row>
    <row r="731" spans="1:8">
      <c r="A731" s="139">
        <v>43830</v>
      </c>
      <c r="B731" s="11" t="s">
        <v>13</v>
      </c>
      <c r="C731" s="140" t="s">
        <v>113</v>
      </c>
      <c r="D731" s="7"/>
      <c r="E731" s="7"/>
      <c r="F731" s="7"/>
      <c r="G731" s="7"/>
      <c r="H731" s="7"/>
    </row>
    <row r="732" spans="1:8">
      <c r="A732" s="139">
        <v>43831</v>
      </c>
      <c r="B732" s="11" t="s">
        <v>14</v>
      </c>
      <c r="C732" s="140" t="s">
        <v>113</v>
      </c>
      <c r="D732" s="7"/>
      <c r="E732" s="7"/>
      <c r="F732" s="7"/>
      <c r="G732" s="7"/>
      <c r="H732" s="7"/>
    </row>
    <row r="733" spans="1:8">
      <c r="A733" s="139">
        <v>43832</v>
      </c>
      <c r="B733" s="11" t="s">
        <v>15</v>
      </c>
      <c r="C733" s="140" t="s">
        <v>113</v>
      </c>
      <c r="D733" s="7"/>
      <c r="E733" s="7"/>
      <c r="F733" s="7"/>
      <c r="G733" s="7"/>
      <c r="H733" s="7"/>
    </row>
    <row r="734" spans="1:8">
      <c r="A734" s="139">
        <v>43833</v>
      </c>
      <c r="B734" s="11" t="s">
        <v>16</v>
      </c>
      <c r="C734" s="140" t="s">
        <v>113</v>
      </c>
      <c r="D734" s="7"/>
      <c r="E734" s="7"/>
      <c r="F734" s="7"/>
      <c r="G734" s="7"/>
      <c r="H734" s="7"/>
    </row>
    <row r="735" spans="1:8">
      <c r="A735" s="139">
        <v>43834</v>
      </c>
      <c r="B735" s="11" t="s">
        <v>17</v>
      </c>
      <c r="C735" s="140" t="s">
        <v>113</v>
      </c>
      <c r="D735" s="7"/>
      <c r="E735" s="7"/>
      <c r="F735" s="7"/>
      <c r="G735" s="7"/>
      <c r="H735" s="7"/>
    </row>
    <row r="736" spans="1:8">
      <c r="A736" s="139">
        <v>43835</v>
      </c>
      <c r="B736" s="11" t="s">
        <v>18</v>
      </c>
      <c r="C736" s="140" t="s">
        <v>113</v>
      </c>
      <c r="D736" s="7"/>
      <c r="E736" s="7"/>
      <c r="F736" s="7"/>
      <c r="G736" s="7"/>
      <c r="H736" s="7"/>
    </row>
    <row r="737" spans="1:8">
      <c r="A737" s="139">
        <v>43836</v>
      </c>
      <c r="B737" s="11" t="s">
        <v>12</v>
      </c>
      <c r="C737" s="140" t="s">
        <v>113</v>
      </c>
      <c r="D737" s="7"/>
      <c r="E737" s="7"/>
      <c r="F737" s="7"/>
      <c r="G737" s="7"/>
      <c r="H737" s="7"/>
    </row>
    <row r="738" spans="1:8">
      <c r="A738" s="139">
        <v>43837</v>
      </c>
      <c r="B738" s="11" t="s">
        <v>13</v>
      </c>
      <c r="C738" s="140" t="s">
        <v>113</v>
      </c>
      <c r="D738" s="7"/>
      <c r="E738" s="7"/>
      <c r="F738" s="7"/>
      <c r="G738" s="7"/>
      <c r="H738" s="7"/>
    </row>
    <row r="739" spans="1:8">
      <c r="A739" s="139">
        <v>43838</v>
      </c>
      <c r="B739" s="11" t="s">
        <v>14</v>
      </c>
      <c r="C739" s="140" t="s">
        <v>113</v>
      </c>
      <c r="D739" s="7"/>
      <c r="E739" s="7"/>
      <c r="F739" s="7"/>
      <c r="G739" s="7"/>
      <c r="H739" s="7"/>
    </row>
    <row r="740" spans="1:8">
      <c r="A740" s="139">
        <v>43839</v>
      </c>
      <c r="B740" s="11" t="s">
        <v>15</v>
      </c>
      <c r="C740" s="140" t="s">
        <v>113</v>
      </c>
      <c r="D740" s="7"/>
      <c r="E740" s="7"/>
      <c r="F740" s="7"/>
      <c r="G740" s="7"/>
      <c r="H740" s="7"/>
    </row>
    <row r="741" spans="1:8">
      <c r="A741" s="139">
        <v>43840</v>
      </c>
      <c r="B741" s="11" t="s">
        <v>16</v>
      </c>
      <c r="C741" s="140" t="s">
        <v>113</v>
      </c>
      <c r="D741" s="7"/>
      <c r="E741" s="7"/>
      <c r="F741" s="7"/>
      <c r="G741" s="7"/>
      <c r="H741" s="7"/>
    </row>
    <row r="742" spans="1:8">
      <c r="A742" s="139">
        <v>43841</v>
      </c>
      <c r="B742" s="11" t="s">
        <v>17</v>
      </c>
      <c r="C742" s="140" t="s">
        <v>113</v>
      </c>
      <c r="D742" s="7"/>
      <c r="E742" s="7"/>
      <c r="F742" s="7"/>
      <c r="G742" s="7"/>
      <c r="H742" s="7"/>
    </row>
    <row r="743" spans="1:8">
      <c r="A743" s="139">
        <v>43842</v>
      </c>
      <c r="B743" s="11" t="s">
        <v>18</v>
      </c>
      <c r="C743" s="140" t="s">
        <v>113</v>
      </c>
      <c r="D743" s="7"/>
      <c r="E743" s="7"/>
      <c r="F743" s="7"/>
      <c r="G743" s="7"/>
      <c r="H743" s="7"/>
    </row>
    <row r="744" spans="1:8">
      <c r="A744" s="139">
        <v>43843</v>
      </c>
      <c r="B744" s="11" t="s">
        <v>12</v>
      </c>
      <c r="C744" s="140" t="s">
        <v>113</v>
      </c>
      <c r="D744" s="7"/>
      <c r="E744" s="7"/>
      <c r="F744" s="7"/>
      <c r="G744" s="7"/>
      <c r="H744" s="7"/>
    </row>
    <row r="745" spans="1:8">
      <c r="A745" s="139">
        <v>43844</v>
      </c>
      <c r="B745" s="11" t="s">
        <v>13</v>
      </c>
      <c r="C745" s="140" t="s">
        <v>113</v>
      </c>
      <c r="D745" s="7"/>
      <c r="E745" s="7"/>
      <c r="F745" s="7"/>
      <c r="G745" s="7"/>
      <c r="H745" s="7"/>
    </row>
    <row r="746" spans="1:8">
      <c r="A746" s="139">
        <v>43845</v>
      </c>
      <c r="B746" s="11" t="s">
        <v>14</v>
      </c>
      <c r="C746" s="140" t="s">
        <v>113</v>
      </c>
      <c r="D746" s="7"/>
      <c r="E746" s="7"/>
      <c r="F746" s="7"/>
      <c r="G746" s="7"/>
      <c r="H746" s="7"/>
    </row>
    <row r="747" spans="1:8">
      <c r="A747" s="139">
        <v>43846</v>
      </c>
      <c r="B747" s="11" t="s">
        <v>15</v>
      </c>
      <c r="C747" s="140" t="s">
        <v>113</v>
      </c>
      <c r="D747" s="7"/>
      <c r="E747" s="7"/>
      <c r="F747" s="7"/>
      <c r="G747" s="7"/>
      <c r="H747" s="7"/>
    </row>
    <row r="748" spans="1:8">
      <c r="A748" s="139">
        <v>43847</v>
      </c>
      <c r="B748" s="11" t="s">
        <v>16</v>
      </c>
      <c r="C748" s="140" t="s">
        <v>113</v>
      </c>
      <c r="D748" s="7"/>
      <c r="E748" s="7"/>
      <c r="F748" s="7"/>
      <c r="G748" s="7"/>
      <c r="H748" s="7"/>
    </row>
    <row r="749" spans="1:8">
      <c r="A749" s="139">
        <v>43848</v>
      </c>
      <c r="B749" s="11" t="s">
        <v>17</v>
      </c>
      <c r="C749" s="140" t="s">
        <v>113</v>
      </c>
      <c r="D749" s="7"/>
      <c r="E749" s="7"/>
      <c r="F749" s="7"/>
      <c r="G749" s="7"/>
      <c r="H749" s="7"/>
    </row>
    <row r="750" spans="1:8">
      <c r="A750" s="139">
        <v>43849</v>
      </c>
      <c r="B750" s="11" t="s">
        <v>18</v>
      </c>
      <c r="C750" s="140" t="s">
        <v>113</v>
      </c>
      <c r="D750" s="7"/>
      <c r="E750" s="7"/>
      <c r="F750" s="7"/>
      <c r="G750" s="7"/>
      <c r="H750" s="7"/>
    </row>
    <row r="751" spans="1:8">
      <c r="A751" s="139">
        <v>43850</v>
      </c>
      <c r="B751" s="11" t="s">
        <v>12</v>
      </c>
      <c r="C751" s="140" t="s">
        <v>113</v>
      </c>
      <c r="D751" s="7"/>
      <c r="E751" s="7"/>
      <c r="F751" s="7"/>
      <c r="G751" s="7"/>
      <c r="H751" s="7"/>
    </row>
    <row r="752" spans="1:8">
      <c r="A752" s="139">
        <v>43851</v>
      </c>
      <c r="B752" s="11" t="s">
        <v>13</v>
      </c>
      <c r="C752" s="140" t="s">
        <v>113</v>
      </c>
      <c r="D752" s="7"/>
      <c r="E752" s="7"/>
      <c r="F752" s="7"/>
      <c r="G752" s="7"/>
      <c r="H752" s="7"/>
    </row>
    <row r="753" spans="1:8">
      <c r="A753" s="139">
        <v>43852</v>
      </c>
      <c r="B753" s="11" t="s">
        <v>14</v>
      </c>
      <c r="C753" s="140" t="s">
        <v>113</v>
      </c>
      <c r="D753" s="7"/>
      <c r="E753" s="7"/>
      <c r="F753" s="7"/>
      <c r="G753" s="7"/>
      <c r="H753" s="7"/>
    </row>
    <row r="754" spans="1:8">
      <c r="A754" s="139">
        <v>43853</v>
      </c>
      <c r="B754" s="11" t="s">
        <v>15</v>
      </c>
      <c r="C754" s="140" t="s">
        <v>113</v>
      </c>
      <c r="D754" s="7"/>
      <c r="E754" s="7"/>
      <c r="F754" s="7"/>
      <c r="G754" s="7"/>
      <c r="H754" s="7"/>
    </row>
    <row r="755" spans="1:8">
      <c r="A755" s="139">
        <v>43854</v>
      </c>
      <c r="B755" s="11" t="s">
        <v>16</v>
      </c>
      <c r="C755" s="140" t="s">
        <v>113</v>
      </c>
      <c r="D755" s="7"/>
      <c r="E755" s="7"/>
      <c r="F755" s="7"/>
      <c r="G755" s="7"/>
      <c r="H755" s="7"/>
    </row>
    <row r="756" spans="1:8">
      <c r="A756" s="139">
        <v>43855</v>
      </c>
      <c r="B756" s="11" t="s">
        <v>17</v>
      </c>
      <c r="C756" s="140" t="s">
        <v>113</v>
      </c>
      <c r="D756" s="7"/>
      <c r="E756" s="7"/>
      <c r="F756" s="7"/>
      <c r="G756" s="7"/>
      <c r="H756" s="7"/>
    </row>
    <row r="757" spans="1:8">
      <c r="A757" s="139">
        <v>43856</v>
      </c>
      <c r="B757" s="11" t="s">
        <v>18</v>
      </c>
      <c r="C757" s="140" t="s">
        <v>113</v>
      </c>
      <c r="D757" s="7"/>
      <c r="E757" s="7"/>
      <c r="F757" s="7"/>
      <c r="G757" s="7"/>
      <c r="H757" s="7"/>
    </row>
    <row r="758" spans="1:8">
      <c r="A758" s="139">
        <v>43857</v>
      </c>
      <c r="B758" s="11" t="s">
        <v>12</v>
      </c>
      <c r="C758" s="140" t="s">
        <v>113</v>
      </c>
      <c r="D758" s="7"/>
      <c r="E758" s="7"/>
      <c r="F758" s="7"/>
      <c r="G758" s="7"/>
      <c r="H758" s="7"/>
    </row>
    <row r="759" spans="1:8">
      <c r="A759" s="139">
        <v>43858</v>
      </c>
      <c r="B759" s="11" t="s">
        <v>13</v>
      </c>
      <c r="C759" s="140" t="s">
        <v>113</v>
      </c>
      <c r="D759" s="7"/>
      <c r="E759" s="7"/>
      <c r="F759" s="7"/>
      <c r="G759" s="7"/>
      <c r="H759" s="7"/>
    </row>
    <row r="760" spans="1:8">
      <c r="A760" s="139">
        <v>43859</v>
      </c>
      <c r="B760" s="11" t="s">
        <v>14</v>
      </c>
      <c r="C760" s="140" t="s">
        <v>113</v>
      </c>
      <c r="D760" s="7"/>
      <c r="E760" s="7"/>
      <c r="F760" s="7"/>
      <c r="G760" s="7"/>
      <c r="H760" s="7"/>
    </row>
    <row r="761" spans="1:8">
      <c r="A761" s="139">
        <v>43860</v>
      </c>
      <c r="B761" s="11" t="s">
        <v>15</v>
      </c>
      <c r="C761" s="140" t="s">
        <v>113</v>
      </c>
      <c r="D761" s="7"/>
      <c r="E761" s="7"/>
      <c r="F761" s="7"/>
      <c r="G761" s="7"/>
      <c r="H761" s="7"/>
    </row>
    <row r="762" spans="1:8">
      <c r="A762" s="139">
        <v>43861</v>
      </c>
      <c r="B762" s="11" t="s">
        <v>16</v>
      </c>
      <c r="C762" s="140" t="s">
        <v>113</v>
      </c>
      <c r="D762" s="7"/>
      <c r="E762" s="7"/>
      <c r="F762" s="7"/>
      <c r="G762" s="7"/>
      <c r="H762" s="7"/>
    </row>
    <row r="763" spans="1:8">
      <c r="A763" s="139">
        <v>43862</v>
      </c>
      <c r="B763" s="11" t="s">
        <v>17</v>
      </c>
      <c r="C763" s="140" t="s">
        <v>113</v>
      </c>
      <c r="D763" s="7"/>
      <c r="E763" s="7"/>
      <c r="F763" s="7"/>
      <c r="G763" s="7"/>
      <c r="H763" s="7"/>
    </row>
    <row r="764" spans="1:8">
      <c r="A764" s="139">
        <v>43863</v>
      </c>
      <c r="B764" s="11" t="s">
        <v>18</v>
      </c>
      <c r="C764" s="140" t="s">
        <v>113</v>
      </c>
      <c r="D764" s="7"/>
      <c r="E764" s="7"/>
      <c r="F764" s="7"/>
      <c r="G764" s="7"/>
      <c r="H764" s="7"/>
    </row>
    <row r="765" spans="1:8">
      <c r="A765" s="139">
        <v>43864</v>
      </c>
      <c r="B765" s="11" t="s">
        <v>12</v>
      </c>
      <c r="C765" s="140" t="s">
        <v>113</v>
      </c>
      <c r="D765" s="7"/>
      <c r="E765" s="7"/>
      <c r="F765" s="7"/>
      <c r="G765" s="7"/>
      <c r="H765" s="7"/>
    </row>
    <row r="766" spans="1:8">
      <c r="A766" s="139">
        <v>43865</v>
      </c>
      <c r="B766" s="11" t="s">
        <v>13</v>
      </c>
      <c r="C766" s="140" t="s">
        <v>113</v>
      </c>
      <c r="D766" s="7"/>
      <c r="E766" s="7"/>
      <c r="F766" s="7"/>
      <c r="G766" s="7"/>
      <c r="H766" s="7"/>
    </row>
    <row r="767" spans="1:8">
      <c r="A767" s="139">
        <v>43866</v>
      </c>
      <c r="B767" s="11" t="s">
        <v>14</v>
      </c>
      <c r="C767" s="140" t="s">
        <v>113</v>
      </c>
      <c r="D767" s="7"/>
      <c r="E767" s="7"/>
      <c r="F767" s="7"/>
      <c r="G767" s="7"/>
      <c r="H767" s="7"/>
    </row>
    <row r="768" spans="1:8">
      <c r="A768" s="139">
        <v>43867</v>
      </c>
      <c r="B768" s="11" t="s">
        <v>15</v>
      </c>
      <c r="C768" s="140" t="s">
        <v>113</v>
      </c>
      <c r="D768" s="7"/>
      <c r="E768" s="7"/>
      <c r="F768" s="7"/>
      <c r="G768" s="7"/>
      <c r="H768" s="7"/>
    </row>
    <row r="769" spans="1:8">
      <c r="A769" s="139">
        <v>43868</v>
      </c>
      <c r="B769" s="11" t="s">
        <v>16</v>
      </c>
      <c r="C769" s="140" t="s">
        <v>113</v>
      </c>
      <c r="D769" s="7"/>
      <c r="E769" s="7"/>
      <c r="F769" s="7"/>
      <c r="G769" s="7"/>
      <c r="H769" s="7"/>
    </row>
    <row r="770" spans="1:8">
      <c r="A770" s="139">
        <v>43869</v>
      </c>
      <c r="B770" s="11" t="s">
        <v>17</v>
      </c>
      <c r="C770" s="140" t="s">
        <v>113</v>
      </c>
      <c r="D770" s="7"/>
      <c r="E770" s="7"/>
      <c r="F770" s="7"/>
      <c r="G770" s="7"/>
      <c r="H770" s="7"/>
    </row>
    <row r="771" spans="1:8">
      <c r="A771" s="139">
        <v>43870</v>
      </c>
      <c r="B771" s="11" t="s">
        <v>18</v>
      </c>
      <c r="C771" s="140" t="s">
        <v>113</v>
      </c>
      <c r="D771" s="7"/>
      <c r="E771" s="7"/>
      <c r="F771" s="7"/>
      <c r="G771" s="7"/>
      <c r="H771" s="7"/>
    </row>
    <row r="772" spans="1:8">
      <c r="A772" s="139">
        <v>43871</v>
      </c>
      <c r="B772" s="11" t="s">
        <v>12</v>
      </c>
      <c r="C772" s="140" t="s">
        <v>113</v>
      </c>
      <c r="D772" s="7"/>
      <c r="E772" s="7"/>
      <c r="F772" s="7"/>
      <c r="G772" s="7"/>
      <c r="H772" s="7"/>
    </row>
    <row r="773" spans="1:8">
      <c r="A773" s="139">
        <v>43872</v>
      </c>
      <c r="B773" s="11" t="s">
        <v>13</v>
      </c>
      <c r="C773" s="140" t="s">
        <v>113</v>
      </c>
      <c r="D773" s="7"/>
      <c r="E773" s="7"/>
      <c r="F773" s="7"/>
      <c r="G773" s="7"/>
      <c r="H773" s="7"/>
    </row>
    <row r="774" spans="1:8">
      <c r="A774" s="139">
        <v>43873</v>
      </c>
      <c r="B774" s="11" t="s">
        <v>14</v>
      </c>
      <c r="C774" s="140" t="s">
        <v>113</v>
      </c>
      <c r="D774" s="7"/>
      <c r="E774" s="7"/>
      <c r="F774" s="7"/>
      <c r="G774" s="7"/>
      <c r="H774" s="7"/>
    </row>
    <row r="775" spans="1:8">
      <c r="A775" s="139">
        <v>43874</v>
      </c>
      <c r="B775" s="11" t="s">
        <v>15</v>
      </c>
      <c r="C775" s="140" t="s">
        <v>113</v>
      </c>
      <c r="D775" s="7"/>
      <c r="E775" s="7"/>
      <c r="F775" s="7"/>
      <c r="G775" s="7"/>
      <c r="H775" s="7"/>
    </row>
    <row r="776" spans="1:8">
      <c r="A776" s="139">
        <v>43875</v>
      </c>
      <c r="B776" s="11" t="s">
        <v>16</v>
      </c>
      <c r="C776" s="140" t="s">
        <v>113</v>
      </c>
      <c r="D776" s="7"/>
      <c r="E776" s="7"/>
      <c r="F776" s="7"/>
      <c r="G776" s="7"/>
      <c r="H776" s="7"/>
    </row>
    <row r="777" spans="1:8">
      <c r="A777" s="139">
        <v>43876</v>
      </c>
      <c r="B777" s="11" t="s">
        <v>17</v>
      </c>
      <c r="C777" s="140" t="s">
        <v>113</v>
      </c>
      <c r="D777" s="7"/>
      <c r="E777" s="7"/>
      <c r="F777" s="7"/>
      <c r="G777" s="7"/>
      <c r="H777" s="7"/>
    </row>
    <row r="778" spans="1:8">
      <c r="A778" s="139">
        <v>43877</v>
      </c>
      <c r="B778" s="11" t="s">
        <v>18</v>
      </c>
      <c r="C778" s="140" t="s">
        <v>113</v>
      </c>
      <c r="D778" s="7"/>
      <c r="E778" s="7"/>
      <c r="F778" s="7"/>
      <c r="G778" s="7"/>
      <c r="H778" s="7"/>
    </row>
    <row r="779" spans="1:8">
      <c r="A779" s="139">
        <v>43878</v>
      </c>
      <c r="B779" s="11" t="s">
        <v>12</v>
      </c>
      <c r="C779" s="140" t="s">
        <v>113</v>
      </c>
      <c r="D779" s="7"/>
      <c r="E779" s="7"/>
      <c r="F779" s="7"/>
      <c r="G779" s="7"/>
      <c r="H779" s="7"/>
    </row>
    <row r="780" spans="1:8">
      <c r="A780" s="139">
        <v>43879</v>
      </c>
      <c r="B780" s="11" t="s">
        <v>13</v>
      </c>
      <c r="C780" s="140" t="s">
        <v>113</v>
      </c>
      <c r="D780" s="7"/>
      <c r="E780" s="7"/>
      <c r="F780" s="7"/>
      <c r="G780" s="7"/>
      <c r="H780" s="7"/>
    </row>
    <row r="781" spans="1:8">
      <c r="A781" s="139">
        <v>43880</v>
      </c>
      <c r="B781" s="11" t="s">
        <v>14</v>
      </c>
      <c r="C781" s="140" t="s">
        <v>113</v>
      </c>
      <c r="D781" s="7"/>
      <c r="E781" s="7"/>
      <c r="F781" s="7"/>
      <c r="G781" s="7"/>
      <c r="H781" s="7"/>
    </row>
    <row r="782" spans="1:8">
      <c r="A782" s="139">
        <v>43881</v>
      </c>
      <c r="B782" s="11" t="s">
        <v>15</v>
      </c>
      <c r="C782" s="140" t="s">
        <v>113</v>
      </c>
      <c r="D782" s="7"/>
      <c r="E782" s="7"/>
      <c r="F782" s="7"/>
      <c r="G782" s="7"/>
      <c r="H782" s="7"/>
    </row>
    <row r="783" spans="1:8">
      <c r="A783" s="139">
        <v>43882</v>
      </c>
      <c r="B783" s="11" t="s">
        <v>16</v>
      </c>
      <c r="C783" s="140" t="s">
        <v>113</v>
      </c>
      <c r="D783" s="7"/>
      <c r="E783" s="7"/>
      <c r="F783" s="7"/>
      <c r="G783" s="7"/>
      <c r="H783" s="7"/>
    </row>
    <row r="784" spans="1:8">
      <c r="A784" s="139">
        <v>43883</v>
      </c>
      <c r="B784" s="11" t="s">
        <v>17</v>
      </c>
      <c r="C784" s="140" t="s">
        <v>113</v>
      </c>
      <c r="D784" s="7"/>
      <c r="E784" s="7"/>
      <c r="F784" s="7"/>
      <c r="G784" s="7"/>
      <c r="H784" s="7"/>
    </row>
    <row r="785" spans="1:8">
      <c r="A785" s="139">
        <v>43884</v>
      </c>
      <c r="B785" s="11" t="s">
        <v>18</v>
      </c>
      <c r="C785" s="140" t="s">
        <v>113</v>
      </c>
      <c r="D785" s="7"/>
      <c r="E785" s="7"/>
      <c r="F785" s="7"/>
      <c r="G785" s="7"/>
      <c r="H785" s="7"/>
    </row>
    <row r="786" spans="1:8">
      <c r="A786" s="139">
        <v>43885</v>
      </c>
      <c r="B786" s="11" t="s">
        <v>12</v>
      </c>
      <c r="C786" s="140" t="s">
        <v>113</v>
      </c>
      <c r="D786" s="7"/>
      <c r="E786" s="7"/>
      <c r="F786" s="7"/>
      <c r="G786" s="7"/>
      <c r="H786" s="7"/>
    </row>
    <row r="787" spans="1:8">
      <c r="A787" s="139">
        <v>43886</v>
      </c>
      <c r="B787" s="11" t="s">
        <v>13</v>
      </c>
      <c r="C787" s="140" t="s">
        <v>113</v>
      </c>
      <c r="D787" s="7"/>
      <c r="E787" s="7"/>
      <c r="F787" s="7"/>
      <c r="G787" s="7"/>
      <c r="H787" s="7"/>
    </row>
    <row r="788" spans="1:8">
      <c r="A788" s="139">
        <v>43887</v>
      </c>
      <c r="B788" s="11" t="s">
        <v>14</v>
      </c>
      <c r="C788" s="140" t="s">
        <v>113</v>
      </c>
      <c r="D788" s="7"/>
      <c r="E788" s="7"/>
      <c r="F788" s="7"/>
      <c r="G788" s="7"/>
      <c r="H788" s="7"/>
    </row>
    <row r="789" spans="1:8">
      <c r="A789" s="139">
        <v>43888</v>
      </c>
      <c r="B789" s="11" t="s">
        <v>15</v>
      </c>
      <c r="C789" s="140" t="s">
        <v>113</v>
      </c>
      <c r="D789" s="7"/>
      <c r="E789" s="7"/>
      <c r="F789" s="7"/>
      <c r="G789" s="7"/>
      <c r="H789" s="7"/>
    </row>
    <row r="790" spans="1:8">
      <c r="A790" s="139">
        <v>43889</v>
      </c>
      <c r="B790" s="11" t="s">
        <v>16</v>
      </c>
      <c r="C790" s="140" t="s">
        <v>113</v>
      </c>
      <c r="D790" s="7"/>
      <c r="E790" s="7"/>
      <c r="F790" s="7"/>
      <c r="G790" s="7"/>
      <c r="H790" s="7"/>
    </row>
    <row r="791" spans="1:8">
      <c r="A791" s="139">
        <v>43890</v>
      </c>
      <c r="B791" s="11" t="s">
        <v>17</v>
      </c>
      <c r="C791" s="140" t="s">
        <v>113</v>
      </c>
      <c r="D791" s="7"/>
      <c r="E791" s="7"/>
      <c r="F791" s="7"/>
      <c r="G791" s="7"/>
      <c r="H791" s="7"/>
    </row>
    <row r="792" spans="1:8">
      <c r="A792" s="139">
        <v>43891</v>
      </c>
      <c r="B792" s="11" t="s">
        <v>18</v>
      </c>
      <c r="C792" s="140" t="s">
        <v>113</v>
      </c>
      <c r="D792" s="7"/>
      <c r="E792" s="7"/>
      <c r="F792" s="7"/>
      <c r="G792" s="7"/>
      <c r="H792" s="7"/>
    </row>
    <row r="793" spans="1:8">
      <c r="A793" s="139">
        <v>43892</v>
      </c>
      <c r="B793" s="11" t="s">
        <v>12</v>
      </c>
      <c r="C793" s="140" t="s">
        <v>113</v>
      </c>
      <c r="D793" s="7"/>
      <c r="E793" s="7"/>
      <c r="F793" s="7"/>
      <c r="G793" s="7"/>
      <c r="H793" s="7"/>
    </row>
    <row r="794" spans="1:8">
      <c r="A794" s="139">
        <v>43893</v>
      </c>
      <c r="B794" s="11" t="s">
        <v>13</v>
      </c>
      <c r="C794" s="140" t="s">
        <v>113</v>
      </c>
      <c r="D794" s="7"/>
      <c r="E794" s="7"/>
      <c r="F794" s="7"/>
      <c r="G794" s="7"/>
      <c r="H794" s="7"/>
    </row>
    <row r="795" spans="1:8">
      <c r="A795" s="139">
        <v>43894</v>
      </c>
      <c r="B795" s="11" t="s">
        <v>14</v>
      </c>
      <c r="C795" s="140" t="s">
        <v>113</v>
      </c>
      <c r="D795" s="7"/>
      <c r="E795" s="7"/>
      <c r="F795" s="7"/>
      <c r="G795" s="7"/>
      <c r="H795" s="7"/>
    </row>
    <row r="796" spans="1:8">
      <c r="A796" s="139">
        <v>43895</v>
      </c>
      <c r="B796" s="11" t="s">
        <v>15</v>
      </c>
      <c r="C796" s="140" t="s">
        <v>113</v>
      </c>
      <c r="D796" s="7"/>
      <c r="E796" s="7"/>
      <c r="F796" s="7"/>
      <c r="G796" s="7"/>
      <c r="H796" s="7"/>
    </row>
    <row r="797" spans="1:8">
      <c r="A797" s="139">
        <v>43896</v>
      </c>
      <c r="B797" s="11" t="s">
        <v>16</v>
      </c>
      <c r="C797" s="140" t="s">
        <v>113</v>
      </c>
      <c r="D797" s="7"/>
      <c r="E797" s="7"/>
      <c r="F797" s="7"/>
      <c r="G797" s="7"/>
      <c r="H797" s="7"/>
    </row>
    <row r="798" spans="1:8">
      <c r="A798" s="139">
        <v>43897</v>
      </c>
      <c r="B798" s="11" t="s">
        <v>17</v>
      </c>
      <c r="C798" s="140" t="s">
        <v>113</v>
      </c>
      <c r="D798" s="7"/>
      <c r="E798" s="7"/>
      <c r="F798" s="7"/>
      <c r="G798" s="7"/>
      <c r="H798" s="7"/>
    </row>
    <row r="799" spans="1:8">
      <c r="A799" s="139">
        <v>43898</v>
      </c>
      <c r="B799" s="11" t="s">
        <v>18</v>
      </c>
      <c r="C799" s="140" t="s">
        <v>113</v>
      </c>
      <c r="D799" s="7"/>
      <c r="E799" s="7"/>
      <c r="F799" s="7"/>
      <c r="G799" s="7"/>
      <c r="H799" s="7"/>
    </row>
    <row r="800" spans="1:8">
      <c r="A800" s="139">
        <v>43899</v>
      </c>
      <c r="B800" s="11" t="s">
        <v>12</v>
      </c>
      <c r="C800" s="140" t="s">
        <v>113</v>
      </c>
      <c r="D800" s="7"/>
      <c r="E800" s="7"/>
      <c r="F800" s="7"/>
      <c r="G800" s="7"/>
      <c r="H800" s="7"/>
    </row>
    <row r="801" spans="1:8">
      <c r="A801" s="139">
        <v>43900</v>
      </c>
      <c r="B801" s="11" t="s">
        <v>13</v>
      </c>
      <c r="C801" s="140" t="s">
        <v>113</v>
      </c>
      <c r="D801" s="7"/>
      <c r="E801" s="7"/>
      <c r="F801" s="7"/>
      <c r="G801" s="7"/>
      <c r="H801" s="7"/>
    </row>
    <row r="802" spans="1:8">
      <c r="A802" s="139">
        <v>43901</v>
      </c>
      <c r="B802" s="11" t="s">
        <v>14</v>
      </c>
      <c r="C802" s="140" t="s">
        <v>113</v>
      </c>
      <c r="D802" s="7"/>
      <c r="E802" s="7"/>
      <c r="F802" s="7"/>
      <c r="G802" s="7"/>
      <c r="H802" s="7"/>
    </row>
    <row r="803" spans="1:8">
      <c r="A803" s="139">
        <v>43902</v>
      </c>
      <c r="B803" s="11" t="s">
        <v>15</v>
      </c>
      <c r="C803" s="140" t="s">
        <v>113</v>
      </c>
      <c r="D803" s="7"/>
      <c r="E803" s="7"/>
      <c r="F803" s="7"/>
      <c r="G803" s="7"/>
      <c r="H803" s="7"/>
    </row>
    <row r="804" spans="1:8">
      <c r="A804" s="139">
        <v>43903</v>
      </c>
      <c r="B804" s="11" t="s">
        <v>16</v>
      </c>
      <c r="C804" s="140" t="s">
        <v>113</v>
      </c>
      <c r="D804" s="7"/>
      <c r="E804" s="7"/>
      <c r="F804" s="7"/>
      <c r="G804" s="7"/>
      <c r="H804" s="7"/>
    </row>
    <row r="805" spans="1:8">
      <c r="A805" s="139">
        <v>43904</v>
      </c>
      <c r="B805" s="11" t="s">
        <v>17</v>
      </c>
      <c r="C805" s="140" t="s">
        <v>113</v>
      </c>
      <c r="D805" s="7"/>
      <c r="E805" s="7"/>
      <c r="F805" s="7"/>
      <c r="G805" s="7"/>
      <c r="H805" s="7"/>
    </row>
    <row r="806" spans="1:8">
      <c r="A806" s="139">
        <v>43905</v>
      </c>
      <c r="B806" s="11" t="s">
        <v>18</v>
      </c>
      <c r="C806" s="140" t="s">
        <v>113</v>
      </c>
      <c r="D806" s="7"/>
      <c r="E806" s="7"/>
      <c r="F806" s="7"/>
      <c r="G806" s="7"/>
      <c r="H806" s="7"/>
    </row>
    <row r="807" spans="1:8">
      <c r="A807" s="139">
        <v>43906</v>
      </c>
      <c r="B807" s="11" t="s">
        <v>12</v>
      </c>
      <c r="C807" s="140" t="s">
        <v>113</v>
      </c>
      <c r="D807" s="7"/>
      <c r="E807" s="7"/>
      <c r="F807" s="7"/>
      <c r="G807" s="7"/>
      <c r="H807" s="7"/>
    </row>
    <row r="808" spans="1:8">
      <c r="A808" s="139">
        <v>43907</v>
      </c>
      <c r="B808" s="11" t="s">
        <v>13</v>
      </c>
      <c r="C808" s="140" t="s">
        <v>113</v>
      </c>
      <c r="D808" s="7"/>
      <c r="E808" s="7"/>
      <c r="F808" s="7"/>
      <c r="G808" s="7"/>
      <c r="H808" s="7"/>
    </row>
    <row r="809" spans="1:8">
      <c r="A809" s="139">
        <v>43908</v>
      </c>
      <c r="B809" s="11" t="s">
        <v>14</v>
      </c>
      <c r="C809" s="140" t="s">
        <v>113</v>
      </c>
      <c r="D809" s="7"/>
      <c r="E809" s="7"/>
      <c r="F809" s="7"/>
      <c r="G809" s="7"/>
      <c r="H809" s="7"/>
    </row>
    <row r="810" spans="1:8">
      <c r="A810" s="139">
        <v>43909</v>
      </c>
      <c r="B810" s="11" t="s">
        <v>15</v>
      </c>
      <c r="C810" s="140" t="s">
        <v>113</v>
      </c>
      <c r="D810" s="7"/>
      <c r="E810" s="7"/>
      <c r="F810" s="7"/>
      <c r="G810" s="7"/>
      <c r="H810" s="7"/>
    </row>
    <row r="811" spans="1:8">
      <c r="A811" s="139">
        <v>43910</v>
      </c>
      <c r="B811" s="11" t="s">
        <v>16</v>
      </c>
      <c r="C811" s="140" t="s">
        <v>113</v>
      </c>
      <c r="D811" s="7"/>
      <c r="E811" s="7"/>
      <c r="F811" s="7"/>
      <c r="G811" s="7"/>
      <c r="H811" s="7"/>
    </row>
    <row r="812" spans="1:8">
      <c r="A812" s="139">
        <v>43911</v>
      </c>
      <c r="B812" s="11" t="s">
        <v>17</v>
      </c>
      <c r="C812" s="140" t="s">
        <v>113</v>
      </c>
      <c r="D812" s="7"/>
      <c r="E812" s="7"/>
      <c r="F812" s="7"/>
      <c r="G812" s="7"/>
      <c r="H812" s="7"/>
    </row>
    <row r="813" spans="1:8">
      <c r="A813" s="139">
        <v>43912</v>
      </c>
      <c r="B813" s="11" t="s">
        <v>18</v>
      </c>
      <c r="C813" s="140" t="s">
        <v>113</v>
      </c>
      <c r="D813" s="7"/>
      <c r="E813" s="7"/>
      <c r="F813" s="7"/>
      <c r="G813" s="7"/>
      <c r="H813" s="7"/>
    </row>
    <row r="814" spans="1:8">
      <c r="A814" s="139">
        <v>43913</v>
      </c>
      <c r="B814" s="11" t="s">
        <v>12</v>
      </c>
      <c r="C814" s="140" t="s">
        <v>113</v>
      </c>
      <c r="D814" s="7"/>
      <c r="E814" s="7"/>
      <c r="F814" s="7"/>
      <c r="G814" s="7"/>
      <c r="H814" s="7"/>
    </row>
    <row r="815" spans="1:8">
      <c r="A815" s="139">
        <v>43914</v>
      </c>
      <c r="B815" s="11" t="s">
        <v>13</v>
      </c>
      <c r="C815" s="140" t="s">
        <v>113</v>
      </c>
      <c r="D815" s="7"/>
      <c r="E815" s="7"/>
      <c r="F815" s="7"/>
      <c r="G815" s="7"/>
      <c r="H815" s="7"/>
    </row>
    <row r="816" spans="1:8">
      <c r="A816" s="139">
        <v>43915</v>
      </c>
      <c r="B816" s="11" t="s">
        <v>14</v>
      </c>
      <c r="C816" s="140" t="s">
        <v>113</v>
      </c>
      <c r="D816" s="7"/>
      <c r="E816" s="7"/>
      <c r="F816" s="7"/>
      <c r="G816" s="7"/>
      <c r="H816" s="7"/>
    </row>
    <row r="817" spans="1:8">
      <c r="A817" s="139">
        <v>43916</v>
      </c>
      <c r="B817" s="11" t="s">
        <v>15</v>
      </c>
      <c r="C817" s="140" t="s">
        <v>113</v>
      </c>
      <c r="D817" s="7"/>
      <c r="E817" s="7"/>
      <c r="F817" s="7"/>
      <c r="G817" s="7"/>
      <c r="H817" s="7"/>
    </row>
    <row r="818" spans="1:8">
      <c r="A818" s="139">
        <v>43917</v>
      </c>
      <c r="B818" s="11" t="s">
        <v>16</v>
      </c>
      <c r="C818" s="140" t="s">
        <v>113</v>
      </c>
      <c r="D818" s="7"/>
      <c r="E818" s="7"/>
      <c r="F818" s="7"/>
      <c r="G818" s="7"/>
      <c r="H818" s="7"/>
    </row>
    <row r="819" spans="1:8">
      <c r="A819" s="139">
        <v>43918</v>
      </c>
      <c r="B819" s="11" t="s">
        <v>17</v>
      </c>
      <c r="C819" s="140" t="s">
        <v>113</v>
      </c>
      <c r="D819" s="7"/>
      <c r="E819" s="7"/>
      <c r="F819" s="7"/>
      <c r="G819" s="7"/>
      <c r="H819" s="7"/>
    </row>
    <row r="820" spans="1:8">
      <c r="A820" s="139">
        <v>43919</v>
      </c>
      <c r="B820" s="11" t="s">
        <v>18</v>
      </c>
      <c r="C820" s="140" t="s">
        <v>113</v>
      </c>
      <c r="D820" s="7"/>
      <c r="E820" s="7"/>
      <c r="F820" s="7"/>
      <c r="G820" s="7"/>
      <c r="H820" s="7"/>
    </row>
    <row r="821" spans="1:8">
      <c r="A821" s="139">
        <v>43920</v>
      </c>
      <c r="B821" s="11" t="s">
        <v>12</v>
      </c>
      <c r="C821" s="140" t="s">
        <v>113</v>
      </c>
      <c r="D821" s="7"/>
      <c r="E821" s="7"/>
      <c r="F821" s="7"/>
      <c r="G821" s="7"/>
      <c r="H821" s="7"/>
    </row>
    <row r="822" spans="1:8">
      <c r="A822" s="139">
        <v>43921</v>
      </c>
      <c r="B822" s="11" t="s">
        <v>13</v>
      </c>
      <c r="C822" s="140" t="s">
        <v>113</v>
      </c>
      <c r="D822" s="7"/>
      <c r="E822" s="7"/>
      <c r="F822" s="7"/>
      <c r="G822" s="7"/>
      <c r="H822" s="7"/>
    </row>
    <row r="823" spans="1:8">
      <c r="A823" s="139">
        <v>43922</v>
      </c>
      <c r="B823" s="11" t="s">
        <v>14</v>
      </c>
      <c r="C823" s="140" t="s">
        <v>113</v>
      </c>
      <c r="D823" s="7"/>
      <c r="E823" s="7"/>
      <c r="F823" s="7"/>
      <c r="G823" s="7"/>
      <c r="H823" s="7"/>
    </row>
    <row r="824" spans="1:8">
      <c r="A824" s="139">
        <v>43923</v>
      </c>
      <c r="B824" s="11" t="s">
        <v>15</v>
      </c>
      <c r="C824" s="140" t="s">
        <v>113</v>
      </c>
      <c r="D824" s="7"/>
      <c r="E824" s="7"/>
      <c r="F824" s="7"/>
      <c r="G824" s="7"/>
      <c r="H824" s="7"/>
    </row>
    <row r="825" spans="1:8">
      <c r="A825" s="139">
        <v>43924</v>
      </c>
      <c r="B825" s="11" t="s">
        <v>16</v>
      </c>
      <c r="C825" s="140" t="s">
        <v>113</v>
      </c>
      <c r="D825" s="7"/>
      <c r="E825" s="7"/>
      <c r="F825" s="7"/>
      <c r="G825" s="7"/>
      <c r="H825" s="7"/>
    </row>
    <row r="826" spans="1:8">
      <c r="A826" s="139">
        <v>43925</v>
      </c>
      <c r="B826" s="11" t="s">
        <v>17</v>
      </c>
      <c r="C826" s="140" t="s">
        <v>113</v>
      </c>
      <c r="D826" s="7"/>
      <c r="E826" s="7"/>
      <c r="F826" s="7"/>
      <c r="G826" s="7"/>
      <c r="H826" s="7"/>
    </row>
    <row r="827" spans="1:8">
      <c r="A827" s="139">
        <v>43926</v>
      </c>
      <c r="B827" s="11" t="s">
        <v>18</v>
      </c>
      <c r="C827" s="140" t="s">
        <v>113</v>
      </c>
      <c r="D827" s="7"/>
      <c r="E827" s="7"/>
      <c r="F827" s="7"/>
      <c r="G827" s="7"/>
      <c r="H827" s="7"/>
    </row>
    <row r="828" spans="1:8">
      <c r="A828" s="139">
        <v>43927</v>
      </c>
      <c r="B828" s="11" t="s">
        <v>12</v>
      </c>
      <c r="C828" s="140" t="s">
        <v>113</v>
      </c>
      <c r="D828" s="7"/>
      <c r="E828" s="7"/>
      <c r="F828" s="7"/>
      <c r="G828" s="7"/>
      <c r="H828" s="7"/>
    </row>
    <row r="829" spans="1:8">
      <c r="A829" s="139">
        <v>43928</v>
      </c>
      <c r="B829" s="11" t="s">
        <v>13</v>
      </c>
      <c r="C829" s="140" t="s">
        <v>113</v>
      </c>
      <c r="D829" s="7"/>
      <c r="E829" s="7"/>
      <c r="F829" s="7"/>
      <c r="G829" s="7"/>
      <c r="H829" s="7"/>
    </row>
    <row r="830" spans="1:8">
      <c r="A830" s="139">
        <v>43929</v>
      </c>
      <c r="B830" s="11" t="s">
        <v>14</v>
      </c>
      <c r="C830" s="140" t="s">
        <v>113</v>
      </c>
      <c r="D830" s="7"/>
      <c r="E830" s="7"/>
      <c r="F830" s="7"/>
      <c r="G830" s="7"/>
      <c r="H830" s="7"/>
    </row>
    <row r="831" spans="1:8">
      <c r="A831" s="139">
        <v>43930</v>
      </c>
      <c r="B831" s="11" t="s">
        <v>15</v>
      </c>
      <c r="C831" s="140" t="s">
        <v>113</v>
      </c>
      <c r="D831" s="7"/>
      <c r="E831" s="7"/>
      <c r="F831" s="7"/>
      <c r="G831" s="7"/>
      <c r="H831" s="7"/>
    </row>
    <row r="832" spans="1:8">
      <c r="A832" s="139">
        <v>43931</v>
      </c>
      <c r="B832" s="11" t="s">
        <v>16</v>
      </c>
      <c r="C832" s="140" t="s">
        <v>113</v>
      </c>
      <c r="D832" s="7"/>
      <c r="E832" s="7"/>
      <c r="F832" s="7"/>
      <c r="G832" s="7"/>
      <c r="H832" s="7"/>
    </row>
    <row r="833" spans="1:8">
      <c r="A833" s="139">
        <v>43932</v>
      </c>
      <c r="B833" s="11" t="s">
        <v>17</v>
      </c>
      <c r="C833" s="140" t="s">
        <v>113</v>
      </c>
      <c r="D833" s="7"/>
      <c r="E833" s="7"/>
      <c r="F833" s="7"/>
      <c r="G833" s="7"/>
      <c r="H833" s="7"/>
    </row>
    <row r="834" spans="1:8">
      <c r="A834" s="139">
        <v>43933</v>
      </c>
      <c r="B834" s="11" t="s">
        <v>18</v>
      </c>
      <c r="C834" s="140" t="s">
        <v>113</v>
      </c>
      <c r="D834" s="7"/>
      <c r="E834" s="7"/>
      <c r="F834" s="7"/>
      <c r="G834" s="7"/>
      <c r="H834" s="7"/>
    </row>
    <row r="835" spans="1:8">
      <c r="A835" s="139">
        <v>43934</v>
      </c>
      <c r="B835" s="11" t="s">
        <v>12</v>
      </c>
      <c r="C835" s="140" t="s">
        <v>113</v>
      </c>
      <c r="D835" s="7"/>
      <c r="E835" s="7"/>
      <c r="F835" s="7"/>
      <c r="G835" s="7"/>
      <c r="H835" s="7"/>
    </row>
    <row r="836" spans="1:8">
      <c r="A836" s="139">
        <v>43935</v>
      </c>
      <c r="B836" s="11" t="s">
        <v>13</v>
      </c>
      <c r="C836" s="140" t="s">
        <v>113</v>
      </c>
      <c r="D836" s="7"/>
      <c r="E836" s="7"/>
      <c r="F836" s="7"/>
      <c r="G836" s="7"/>
      <c r="H836" s="7"/>
    </row>
    <row r="837" spans="1:8">
      <c r="A837" s="139">
        <v>43936</v>
      </c>
      <c r="B837" s="11" t="s">
        <v>14</v>
      </c>
      <c r="C837" s="140" t="s">
        <v>113</v>
      </c>
      <c r="D837" s="7"/>
      <c r="E837" s="7"/>
      <c r="F837" s="7"/>
      <c r="G837" s="7"/>
      <c r="H837" s="7"/>
    </row>
    <row r="838" spans="1:8">
      <c r="A838" s="139">
        <v>43937</v>
      </c>
      <c r="B838" s="11" t="s">
        <v>15</v>
      </c>
      <c r="C838" s="140" t="s">
        <v>113</v>
      </c>
      <c r="D838" s="7"/>
      <c r="E838" s="7"/>
      <c r="F838" s="7"/>
      <c r="G838" s="7"/>
      <c r="H838" s="7"/>
    </row>
    <row r="839" spans="1:8">
      <c r="A839" s="139">
        <v>43938</v>
      </c>
      <c r="B839" s="11" t="s">
        <v>16</v>
      </c>
      <c r="C839" s="140" t="s">
        <v>113</v>
      </c>
      <c r="D839" s="7"/>
      <c r="E839" s="7"/>
      <c r="F839" s="7"/>
      <c r="G839" s="7"/>
      <c r="H839" s="7"/>
    </row>
    <row r="840" spans="1:8">
      <c r="A840" s="139">
        <v>43939</v>
      </c>
      <c r="B840" s="11" t="s">
        <v>17</v>
      </c>
      <c r="C840" s="140" t="s">
        <v>113</v>
      </c>
      <c r="D840" s="7"/>
      <c r="E840" s="7"/>
      <c r="F840" s="7"/>
      <c r="G840" s="7"/>
      <c r="H840" s="7"/>
    </row>
    <row r="841" spans="1:8">
      <c r="A841" s="139">
        <v>43940</v>
      </c>
      <c r="B841" s="11" t="s">
        <v>18</v>
      </c>
      <c r="C841" s="140" t="s">
        <v>113</v>
      </c>
      <c r="D841" s="7"/>
      <c r="E841" s="7"/>
      <c r="F841" s="7"/>
      <c r="G841" s="7"/>
      <c r="H841" s="7"/>
    </row>
    <row r="842" spans="1:8">
      <c r="A842" s="139">
        <v>43941</v>
      </c>
      <c r="B842" s="11" t="s">
        <v>12</v>
      </c>
      <c r="C842" s="140" t="s">
        <v>113</v>
      </c>
      <c r="D842" s="7"/>
      <c r="E842" s="7"/>
      <c r="F842" s="7"/>
      <c r="G842" s="7"/>
      <c r="H842" s="7"/>
    </row>
    <row r="843" spans="1:8">
      <c r="A843" s="139">
        <v>43942</v>
      </c>
      <c r="B843" s="11" t="s">
        <v>13</v>
      </c>
      <c r="C843" s="140" t="s">
        <v>113</v>
      </c>
      <c r="D843" s="7"/>
      <c r="E843" s="7"/>
      <c r="F843" s="7"/>
      <c r="G843" s="7"/>
      <c r="H843" s="7"/>
    </row>
    <row r="844" spans="1:8">
      <c r="A844" s="139">
        <v>43943</v>
      </c>
      <c r="B844" s="11" t="s">
        <v>14</v>
      </c>
      <c r="C844" s="140" t="s">
        <v>113</v>
      </c>
      <c r="D844" s="7"/>
      <c r="E844" s="7"/>
      <c r="F844" s="7"/>
      <c r="G844" s="7"/>
      <c r="H844" s="7"/>
    </row>
    <row r="845" spans="1:8">
      <c r="A845" s="139">
        <v>43944</v>
      </c>
      <c r="B845" s="11" t="s">
        <v>15</v>
      </c>
      <c r="C845" s="140" t="s">
        <v>113</v>
      </c>
      <c r="D845" s="7"/>
      <c r="E845" s="7"/>
      <c r="F845" s="7"/>
      <c r="G845" s="7"/>
      <c r="H845" s="7"/>
    </row>
    <row r="846" spans="1:8">
      <c r="A846" s="139">
        <v>43945</v>
      </c>
      <c r="B846" s="11" t="s">
        <v>16</v>
      </c>
      <c r="C846" s="140" t="s">
        <v>113</v>
      </c>
      <c r="D846" s="7"/>
      <c r="E846" s="7"/>
      <c r="F846" s="7"/>
      <c r="G846" s="7"/>
      <c r="H846" s="7"/>
    </row>
    <row r="847" spans="1:8">
      <c r="A847" s="139">
        <v>43946</v>
      </c>
      <c r="B847" s="11" t="s">
        <v>17</v>
      </c>
      <c r="C847" s="140" t="s">
        <v>113</v>
      </c>
      <c r="D847" s="7"/>
      <c r="E847" s="7"/>
      <c r="F847" s="7"/>
      <c r="G847" s="7"/>
      <c r="H847" s="7"/>
    </row>
    <row r="848" spans="1:8">
      <c r="A848" s="139">
        <v>43947</v>
      </c>
      <c r="B848" s="11" t="s">
        <v>18</v>
      </c>
      <c r="C848" s="140" t="s">
        <v>113</v>
      </c>
      <c r="D848" s="7"/>
      <c r="E848" s="7"/>
      <c r="F848" s="7"/>
      <c r="G848" s="7"/>
      <c r="H848" s="7"/>
    </row>
    <row r="849" spans="1:8">
      <c r="A849" s="139">
        <v>43948</v>
      </c>
      <c r="B849" s="11" t="s">
        <v>12</v>
      </c>
      <c r="C849" s="140" t="s">
        <v>113</v>
      </c>
      <c r="D849" s="7"/>
      <c r="E849" s="7"/>
      <c r="F849" s="7"/>
      <c r="G849" s="7"/>
      <c r="H849" s="7"/>
    </row>
    <row r="850" spans="1:8">
      <c r="A850" s="139">
        <v>43949</v>
      </c>
      <c r="B850" s="11" t="s">
        <v>13</v>
      </c>
      <c r="C850" s="140" t="s">
        <v>113</v>
      </c>
      <c r="D850" s="7"/>
      <c r="E850" s="7"/>
      <c r="F850" s="7"/>
      <c r="G850" s="7"/>
      <c r="H850" s="7"/>
    </row>
    <row r="851" spans="1:8">
      <c r="A851" s="139">
        <v>43950</v>
      </c>
      <c r="B851" s="11" t="s">
        <v>14</v>
      </c>
      <c r="C851" s="140" t="s">
        <v>113</v>
      </c>
      <c r="D851" s="7"/>
      <c r="E851" s="7"/>
      <c r="F851" s="7"/>
      <c r="G851" s="7"/>
      <c r="H851" s="7"/>
    </row>
    <row r="852" spans="1:8">
      <c r="A852" s="139">
        <v>43951</v>
      </c>
      <c r="B852" s="11" t="s">
        <v>15</v>
      </c>
      <c r="C852" s="140" t="s">
        <v>113</v>
      </c>
      <c r="D852" s="7"/>
      <c r="E852" s="7"/>
      <c r="F852" s="7"/>
      <c r="G852" s="7"/>
      <c r="H852" s="7"/>
    </row>
    <row r="853" spans="1:8">
      <c r="A853" s="139">
        <v>43952</v>
      </c>
      <c r="B853" s="11" t="s">
        <v>16</v>
      </c>
      <c r="C853" s="140" t="s">
        <v>113</v>
      </c>
      <c r="D853" s="7"/>
      <c r="E853" s="7"/>
      <c r="F853" s="7"/>
      <c r="G853" s="7"/>
      <c r="H853" s="7"/>
    </row>
    <row r="854" spans="1:8">
      <c r="A854" s="139">
        <v>43953</v>
      </c>
      <c r="B854" s="11" t="s">
        <v>17</v>
      </c>
      <c r="C854" s="140" t="s">
        <v>113</v>
      </c>
      <c r="D854" s="7"/>
      <c r="E854" s="7"/>
      <c r="F854" s="7"/>
      <c r="G854" s="7"/>
      <c r="H854" s="7"/>
    </row>
    <row r="855" spans="1:8">
      <c r="A855" s="139">
        <v>43954</v>
      </c>
      <c r="B855" s="11" t="s">
        <v>18</v>
      </c>
      <c r="C855" s="140" t="s">
        <v>113</v>
      </c>
      <c r="D855" s="7"/>
      <c r="E855" s="7"/>
      <c r="F855" s="7"/>
      <c r="G855" s="7"/>
      <c r="H855" s="7"/>
    </row>
    <row r="856" spans="1:8">
      <c r="A856" s="139">
        <v>43955</v>
      </c>
      <c r="B856" s="11" t="s">
        <v>12</v>
      </c>
      <c r="C856" s="140" t="s">
        <v>113</v>
      </c>
      <c r="D856" s="7"/>
      <c r="E856" s="7"/>
      <c r="F856" s="7"/>
      <c r="G856" s="7"/>
      <c r="H856" s="7"/>
    </row>
    <row r="857" spans="1:8">
      <c r="A857" s="139">
        <v>43956</v>
      </c>
      <c r="B857" s="11" t="s">
        <v>13</v>
      </c>
      <c r="C857" s="140" t="s">
        <v>113</v>
      </c>
      <c r="D857" s="7"/>
      <c r="E857" s="7"/>
      <c r="F857" s="7"/>
      <c r="G857" s="7"/>
      <c r="H857" s="7"/>
    </row>
    <row r="858" spans="1:8">
      <c r="A858" s="139">
        <v>43957</v>
      </c>
      <c r="B858" s="11" t="s">
        <v>14</v>
      </c>
      <c r="C858" s="140" t="s">
        <v>113</v>
      </c>
      <c r="D858" s="7"/>
      <c r="E858" s="7"/>
      <c r="F858" s="7"/>
      <c r="G858" s="7"/>
      <c r="H858" s="7"/>
    </row>
    <row r="859" spans="1:8">
      <c r="A859" s="139">
        <v>43958</v>
      </c>
      <c r="B859" s="11" t="s">
        <v>15</v>
      </c>
      <c r="C859" s="140" t="s">
        <v>113</v>
      </c>
      <c r="D859" s="7"/>
      <c r="E859" s="7"/>
      <c r="F859" s="7"/>
      <c r="G859" s="7"/>
      <c r="H859" s="7"/>
    </row>
    <row r="860" spans="1:8">
      <c r="A860" s="139">
        <v>43959</v>
      </c>
      <c r="B860" s="11" t="s">
        <v>16</v>
      </c>
      <c r="C860" s="140" t="s">
        <v>113</v>
      </c>
      <c r="D860" s="7"/>
      <c r="E860" s="7"/>
      <c r="F860" s="7"/>
      <c r="G860" s="7"/>
      <c r="H860" s="7"/>
    </row>
    <row r="861" spans="1:8">
      <c r="A861" s="139">
        <v>43960</v>
      </c>
      <c r="B861" s="11" t="s">
        <v>17</v>
      </c>
      <c r="C861" s="140" t="s">
        <v>113</v>
      </c>
      <c r="D861" s="7"/>
      <c r="E861" s="7"/>
      <c r="F861" s="7"/>
      <c r="G861" s="7"/>
      <c r="H861" s="7"/>
    </row>
    <row r="862" spans="1:8">
      <c r="A862" s="139">
        <v>43961</v>
      </c>
      <c r="B862" s="11" t="s">
        <v>18</v>
      </c>
      <c r="C862" s="140" t="s">
        <v>113</v>
      </c>
      <c r="D862" s="7"/>
      <c r="E862" s="7"/>
      <c r="F862" s="7"/>
      <c r="G862" s="7"/>
      <c r="H862" s="7"/>
    </row>
    <row r="863" spans="1:8">
      <c r="A863" s="139">
        <v>43962</v>
      </c>
      <c r="B863" s="11" t="s">
        <v>12</v>
      </c>
      <c r="C863" s="140" t="s">
        <v>113</v>
      </c>
      <c r="D863" s="7"/>
      <c r="E863" s="7"/>
      <c r="F863" s="7"/>
      <c r="G863" s="7"/>
      <c r="H863" s="7"/>
    </row>
    <row r="864" spans="1:8">
      <c r="A864" s="139">
        <v>43963</v>
      </c>
      <c r="B864" s="11" t="s">
        <v>13</v>
      </c>
      <c r="C864" s="140" t="s">
        <v>113</v>
      </c>
      <c r="D864" s="7"/>
      <c r="E864" s="7"/>
      <c r="F864" s="7"/>
      <c r="G864" s="7"/>
      <c r="H864" s="7"/>
    </row>
    <row r="865" spans="1:8">
      <c r="A865" s="139">
        <v>43964</v>
      </c>
      <c r="B865" s="11" t="s">
        <v>14</v>
      </c>
      <c r="C865" s="140" t="s">
        <v>113</v>
      </c>
      <c r="D865" s="7"/>
      <c r="E865" s="7"/>
      <c r="F865" s="7"/>
      <c r="G865" s="7"/>
      <c r="H865" s="7"/>
    </row>
    <row r="866" spans="1:8">
      <c r="A866" s="139">
        <v>43965</v>
      </c>
      <c r="B866" s="11" t="s">
        <v>15</v>
      </c>
      <c r="C866" s="140" t="s">
        <v>113</v>
      </c>
      <c r="D866" s="7"/>
      <c r="E866" s="7"/>
      <c r="F866" s="7"/>
      <c r="G866" s="7"/>
      <c r="H866" s="7"/>
    </row>
    <row r="867" spans="1:8">
      <c r="A867" s="139">
        <v>43966</v>
      </c>
      <c r="B867" s="11" t="s">
        <v>16</v>
      </c>
      <c r="C867" s="140" t="s">
        <v>113</v>
      </c>
      <c r="D867" s="7"/>
      <c r="E867" s="7"/>
      <c r="F867" s="7"/>
      <c r="G867" s="7"/>
      <c r="H867" s="7"/>
    </row>
    <row r="868" spans="1:8">
      <c r="A868" s="139">
        <v>43967</v>
      </c>
      <c r="B868" s="11" t="s">
        <v>17</v>
      </c>
      <c r="C868" s="140" t="s">
        <v>113</v>
      </c>
      <c r="D868" s="7"/>
      <c r="E868" s="7"/>
      <c r="F868" s="7"/>
      <c r="G868" s="7"/>
      <c r="H868" s="7"/>
    </row>
    <row r="869" spans="1:8">
      <c r="A869" s="139">
        <v>43968</v>
      </c>
      <c r="B869" s="11" t="s">
        <v>18</v>
      </c>
      <c r="C869" s="140" t="s">
        <v>113</v>
      </c>
      <c r="D869" s="7"/>
      <c r="E869" s="7"/>
      <c r="F869" s="7"/>
      <c r="G869" s="7"/>
      <c r="H869" s="7"/>
    </row>
    <row r="870" spans="1:8">
      <c r="A870" s="139">
        <v>43969</v>
      </c>
      <c r="B870" s="11" t="s">
        <v>12</v>
      </c>
      <c r="C870" s="140" t="s">
        <v>113</v>
      </c>
      <c r="D870" s="7"/>
      <c r="E870" s="7"/>
      <c r="F870" s="7"/>
      <c r="G870" s="7"/>
      <c r="H870" s="7"/>
    </row>
    <row r="871" spans="1:8">
      <c r="A871" s="139">
        <v>43970</v>
      </c>
      <c r="B871" s="11" t="s">
        <v>13</v>
      </c>
      <c r="C871" s="140" t="s">
        <v>113</v>
      </c>
      <c r="D871" s="7"/>
      <c r="E871" s="7"/>
      <c r="F871" s="7"/>
      <c r="G871" s="7"/>
      <c r="H871" s="7"/>
    </row>
    <row r="872" spans="1:8">
      <c r="A872" s="139">
        <v>43971</v>
      </c>
      <c r="B872" s="11" t="s">
        <v>14</v>
      </c>
      <c r="C872" s="140" t="s">
        <v>113</v>
      </c>
      <c r="D872" s="7"/>
      <c r="E872" s="7"/>
      <c r="F872" s="7"/>
      <c r="G872" s="7"/>
      <c r="H872" s="7"/>
    </row>
    <row r="873" spans="1:8">
      <c r="A873" s="139">
        <v>43972</v>
      </c>
      <c r="B873" s="11" t="s">
        <v>15</v>
      </c>
      <c r="C873" s="140" t="s">
        <v>113</v>
      </c>
      <c r="D873" s="7"/>
      <c r="E873" s="7"/>
      <c r="F873" s="7"/>
      <c r="G873" s="7"/>
      <c r="H873" s="7"/>
    </row>
    <row r="874" spans="1:8">
      <c r="A874" s="139">
        <v>43973</v>
      </c>
      <c r="B874" s="11" t="s">
        <v>16</v>
      </c>
      <c r="C874" s="140" t="s">
        <v>113</v>
      </c>
      <c r="D874" s="7"/>
      <c r="E874" s="7"/>
      <c r="F874" s="7"/>
      <c r="G874" s="7"/>
      <c r="H874" s="7"/>
    </row>
    <row r="875" spans="1:8">
      <c r="A875" s="139">
        <v>43974</v>
      </c>
      <c r="B875" s="11" t="s">
        <v>17</v>
      </c>
      <c r="C875" s="140" t="s">
        <v>113</v>
      </c>
      <c r="D875" s="7"/>
      <c r="E875" s="7"/>
      <c r="F875" s="7"/>
      <c r="G875" s="7"/>
      <c r="H875" s="7"/>
    </row>
    <row r="876" spans="1:8">
      <c r="A876" s="139">
        <v>43975</v>
      </c>
      <c r="B876" s="11" t="s">
        <v>18</v>
      </c>
      <c r="C876" s="140" t="s">
        <v>113</v>
      </c>
      <c r="D876" s="7"/>
      <c r="E876" s="7"/>
      <c r="F876" s="7"/>
      <c r="G876" s="7"/>
      <c r="H876" s="7"/>
    </row>
    <row r="877" spans="1:8">
      <c r="A877" s="139">
        <v>43976</v>
      </c>
      <c r="B877" s="11" t="s">
        <v>12</v>
      </c>
      <c r="C877" s="140" t="s">
        <v>113</v>
      </c>
      <c r="D877" s="7"/>
      <c r="E877" s="7"/>
      <c r="F877" s="7"/>
      <c r="G877" s="7"/>
      <c r="H877" s="7"/>
    </row>
    <row r="878" spans="1:8">
      <c r="A878" s="139">
        <v>43977</v>
      </c>
      <c r="B878" s="11" t="s">
        <v>13</v>
      </c>
      <c r="C878" s="140" t="s">
        <v>113</v>
      </c>
      <c r="D878" s="7"/>
      <c r="E878" s="7"/>
      <c r="F878" s="7"/>
      <c r="G878" s="7"/>
      <c r="H878" s="7"/>
    </row>
    <row r="879" spans="1:8">
      <c r="A879" s="139">
        <v>43978</v>
      </c>
      <c r="B879" s="11" t="s">
        <v>14</v>
      </c>
      <c r="C879" s="140" t="s">
        <v>113</v>
      </c>
      <c r="D879" s="7"/>
      <c r="E879" s="7"/>
      <c r="F879" s="7"/>
      <c r="G879" s="7"/>
      <c r="H879" s="7"/>
    </row>
    <row r="880" spans="1:8">
      <c r="A880" s="139">
        <v>43979</v>
      </c>
      <c r="B880" s="11" t="s">
        <v>15</v>
      </c>
      <c r="C880" s="140" t="s">
        <v>113</v>
      </c>
      <c r="D880" s="7"/>
      <c r="E880" s="7"/>
      <c r="F880" s="7"/>
      <c r="G880" s="7"/>
      <c r="H880" s="7"/>
    </row>
    <row r="881" spans="1:8">
      <c r="A881" s="139">
        <v>43980</v>
      </c>
      <c r="B881" s="11" t="s">
        <v>16</v>
      </c>
      <c r="C881" s="140" t="s">
        <v>113</v>
      </c>
      <c r="D881" s="7"/>
      <c r="E881" s="7"/>
      <c r="F881" s="7"/>
      <c r="G881" s="7"/>
      <c r="H881" s="7"/>
    </row>
    <row r="882" spans="1:8">
      <c r="A882" s="139">
        <v>43981</v>
      </c>
      <c r="B882" s="11" t="s">
        <v>17</v>
      </c>
      <c r="C882" s="140" t="s">
        <v>113</v>
      </c>
      <c r="D882" s="7"/>
      <c r="E882" s="7"/>
      <c r="F882" s="7"/>
      <c r="G882" s="7"/>
      <c r="H882" s="7"/>
    </row>
    <row r="883" spans="1:8">
      <c r="A883" s="139">
        <v>43982</v>
      </c>
      <c r="B883" s="11" t="s">
        <v>18</v>
      </c>
      <c r="C883" s="140" t="s">
        <v>113</v>
      </c>
      <c r="D883" s="7"/>
      <c r="E883" s="7"/>
      <c r="F883" s="7"/>
      <c r="G883" s="7"/>
      <c r="H883" s="7"/>
    </row>
    <row r="884" spans="1:8">
      <c r="A884" s="139">
        <v>43983</v>
      </c>
      <c r="B884" s="11" t="s">
        <v>12</v>
      </c>
      <c r="C884" s="140" t="s">
        <v>113</v>
      </c>
      <c r="D884" s="7"/>
      <c r="E884" s="7"/>
      <c r="F884" s="7"/>
      <c r="G884" s="7"/>
      <c r="H884" s="7"/>
    </row>
    <row r="885" spans="1:8">
      <c r="A885" s="139">
        <v>43984</v>
      </c>
      <c r="B885" s="11" t="s">
        <v>13</v>
      </c>
      <c r="C885" s="140" t="s">
        <v>113</v>
      </c>
      <c r="D885" s="7"/>
      <c r="E885" s="7"/>
      <c r="F885" s="7"/>
      <c r="G885" s="7"/>
      <c r="H885" s="7"/>
    </row>
    <row r="886" spans="1:8">
      <c r="A886" s="139">
        <v>43985</v>
      </c>
      <c r="B886" s="11" t="s">
        <v>14</v>
      </c>
      <c r="C886" s="140" t="s">
        <v>113</v>
      </c>
      <c r="D886" s="7"/>
      <c r="E886" s="7"/>
      <c r="F886" s="7"/>
      <c r="G886" s="7"/>
      <c r="H886" s="7"/>
    </row>
    <row r="887" spans="1:8">
      <c r="A887" s="139">
        <v>43986</v>
      </c>
      <c r="B887" s="11" t="s">
        <v>15</v>
      </c>
      <c r="C887" s="140" t="s">
        <v>113</v>
      </c>
      <c r="D887" s="7"/>
      <c r="E887" s="7"/>
      <c r="F887" s="7"/>
      <c r="G887" s="7"/>
      <c r="H887" s="7"/>
    </row>
    <row r="888" spans="1:8">
      <c r="A888" s="139">
        <v>43987</v>
      </c>
      <c r="B888" s="11" t="s">
        <v>16</v>
      </c>
      <c r="C888" s="140" t="s">
        <v>113</v>
      </c>
      <c r="D888" s="7"/>
      <c r="E888" s="7"/>
      <c r="F888" s="7"/>
      <c r="G888" s="7"/>
      <c r="H888" s="7"/>
    </row>
    <row r="889" spans="1:8">
      <c r="A889" s="139">
        <v>43988</v>
      </c>
      <c r="B889" s="11" t="s">
        <v>17</v>
      </c>
      <c r="C889" s="140" t="s">
        <v>113</v>
      </c>
      <c r="D889" s="7"/>
      <c r="E889" s="7"/>
      <c r="F889" s="7"/>
      <c r="G889" s="7"/>
      <c r="H889" s="7"/>
    </row>
    <row r="890" spans="1:8">
      <c r="A890" s="139">
        <v>43989</v>
      </c>
      <c r="B890" s="11" t="s">
        <v>18</v>
      </c>
      <c r="C890" s="140" t="s">
        <v>113</v>
      </c>
      <c r="D890" s="7"/>
      <c r="E890" s="7"/>
      <c r="F890" s="7"/>
      <c r="G890" s="7"/>
      <c r="H890" s="7"/>
    </row>
    <row r="891" spans="1:8">
      <c r="A891" s="139">
        <v>43990</v>
      </c>
      <c r="B891" s="11" t="s">
        <v>12</v>
      </c>
      <c r="C891" s="140" t="s">
        <v>113</v>
      </c>
      <c r="D891" s="7"/>
      <c r="E891" s="7"/>
      <c r="F891" s="7"/>
      <c r="G891" s="7"/>
      <c r="H891" s="7"/>
    </row>
    <row r="892" spans="1:8">
      <c r="A892" s="139">
        <v>43991</v>
      </c>
      <c r="B892" s="11" t="s">
        <v>13</v>
      </c>
      <c r="C892" s="140" t="s">
        <v>113</v>
      </c>
      <c r="D892" s="7"/>
      <c r="E892" s="7"/>
      <c r="F892" s="7"/>
      <c r="G892" s="7"/>
      <c r="H892" s="7"/>
    </row>
    <row r="893" spans="1:8">
      <c r="A893" s="139">
        <v>43992</v>
      </c>
      <c r="B893" s="11" t="s">
        <v>14</v>
      </c>
      <c r="C893" s="140" t="s">
        <v>113</v>
      </c>
      <c r="D893" s="7"/>
      <c r="E893" s="7"/>
      <c r="F893" s="7"/>
      <c r="G893" s="7"/>
      <c r="H893" s="7"/>
    </row>
    <row r="894" spans="1:8">
      <c r="A894" s="139">
        <v>43993</v>
      </c>
      <c r="B894" s="11" t="s">
        <v>15</v>
      </c>
      <c r="C894" s="140" t="s">
        <v>113</v>
      </c>
      <c r="D894" s="7"/>
      <c r="E894" s="7"/>
      <c r="F894" s="7"/>
      <c r="G894" s="7"/>
      <c r="H894" s="7"/>
    </row>
    <row r="895" spans="1:8">
      <c r="A895" s="139">
        <v>43994</v>
      </c>
      <c r="B895" s="11" t="s">
        <v>16</v>
      </c>
      <c r="C895" s="140" t="s">
        <v>113</v>
      </c>
      <c r="D895" s="7"/>
      <c r="E895" s="7"/>
      <c r="F895" s="7"/>
      <c r="G895" s="7"/>
      <c r="H895" s="7"/>
    </row>
    <row r="896" spans="1:8">
      <c r="A896" s="139">
        <v>43995</v>
      </c>
      <c r="B896" s="11" t="s">
        <v>17</v>
      </c>
      <c r="C896" s="140" t="s">
        <v>113</v>
      </c>
      <c r="D896" s="7"/>
      <c r="E896" s="7"/>
      <c r="F896" s="7"/>
      <c r="G896" s="7"/>
      <c r="H896" s="7"/>
    </row>
    <row r="897" spans="1:8">
      <c r="A897" s="139">
        <v>43996</v>
      </c>
      <c r="B897" s="11" t="s">
        <v>18</v>
      </c>
      <c r="C897" s="140" t="s">
        <v>113</v>
      </c>
      <c r="D897" s="7"/>
      <c r="E897" s="7"/>
      <c r="F897" s="7"/>
      <c r="G897" s="7"/>
      <c r="H897" s="7"/>
    </row>
    <row r="898" spans="1:8">
      <c r="A898" s="139">
        <v>43997</v>
      </c>
      <c r="B898" s="11" t="s">
        <v>12</v>
      </c>
      <c r="C898" s="140" t="s">
        <v>113</v>
      </c>
      <c r="D898" s="7"/>
      <c r="E898" s="7"/>
      <c r="F898" s="7"/>
      <c r="G898" s="7"/>
      <c r="H898" s="7"/>
    </row>
    <row r="899" spans="1:8">
      <c r="A899" s="139">
        <v>43998</v>
      </c>
      <c r="B899" s="11" t="s">
        <v>13</v>
      </c>
      <c r="C899" s="140" t="s">
        <v>113</v>
      </c>
      <c r="D899" s="7"/>
      <c r="E899" s="7"/>
      <c r="F899" s="7"/>
      <c r="G899" s="7"/>
      <c r="H899" s="7"/>
    </row>
    <row r="900" spans="1:8">
      <c r="A900" s="139">
        <v>43999</v>
      </c>
      <c r="B900" s="11" t="s">
        <v>14</v>
      </c>
      <c r="C900" s="140" t="s">
        <v>113</v>
      </c>
      <c r="D900" s="7"/>
      <c r="E900" s="7"/>
      <c r="F900" s="7"/>
      <c r="G900" s="7"/>
      <c r="H900" s="7"/>
    </row>
    <row r="901" spans="1:8">
      <c r="A901" s="139">
        <v>44000</v>
      </c>
      <c r="B901" s="11" t="s">
        <v>15</v>
      </c>
      <c r="C901" s="140" t="s">
        <v>113</v>
      </c>
      <c r="D901" s="7"/>
      <c r="E901" s="7"/>
      <c r="F901" s="7"/>
      <c r="G901" s="7"/>
      <c r="H901" s="7"/>
    </row>
    <row r="902" spans="1:8">
      <c r="A902" s="139">
        <v>44001</v>
      </c>
      <c r="B902" s="11" t="s">
        <v>16</v>
      </c>
      <c r="C902" s="140" t="s">
        <v>113</v>
      </c>
      <c r="D902" s="7"/>
      <c r="E902" s="7"/>
      <c r="F902" s="7"/>
      <c r="G902" s="7"/>
      <c r="H902" s="7"/>
    </row>
    <row r="903" spans="1:8">
      <c r="A903" s="139">
        <v>44002</v>
      </c>
      <c r="B903" s="11" t="s">
        <v>17</v>
      </c>
      <c r="C903" s="140" t="s">
        <v>113</v>
      </c>
      <c r="D903" s="7"/>
      <c r="E903" s="7"/>
      <c r="F903" s="7"/>
      <c r="G903" s="7"/>
      <c r="H903" s="7"/>
    </row>
    <row r="904" spans="1:8">
      <c r="A904" s="139">
        <v>44003</v>
      </c>
      <c r="B904" s="11" t="s">
        <v>18</v>
      </c>
      <c r="C904" s="140" t="s">
        <v>113</v>
      </c>
      <c r="D904" s="7"/>
      <c r="E904" s="7"/>
      <c r="F904" s="7"/>
      <c r="G904" s="7"/>
      <c r="H904" s="7"/>
    </row>
    <row r="905" spans="1:8">
      <c r="A905" s="139">
        <v>44004</v>
      </c>
      <c r="B905" s="11" t="s">
        <v>12</v>
      </c>
      <c r="C905" s="140" t="s">
        <v>113</v>
      </c>
      <c r="D905" s="7"/>
      <c r="E905" s="7"/>
      <c r="F905" s="7"/>
      <c r="G905" s="7"/>
      <c r="H905" s="7"/>
    </row>
    <row r="906" spans="1:8">
      <c r="A906" s="139">
        <v>44005</v>
      </c>
      <c r="B906" s="11" t="s">
        <v>13</v>
      </c>
      <c r="C906" s="140" t="s">
        <v>113</v>
      </c>
      <c r="D906" s="7"/>
      <c r="E906" s="7"/>
      <c r="F906" s="7"/>
      <c r="G906" s="7"/>
      <c r="H906" s="7"/>
    </row>
    <row r="907" spans="1:8">
      <c r="A907" s="139">
        <v>44006</v>
      </c>
      <c r="B907" s="11" t="s">
        <v>14</v>
      </c>
      <c r="C907" s="140" t="s">
        <v>113</v>
      </c>
      <c r="D907" s="7"/>
      <c r="E907" s="7"/>
      <c r="F907" s="7"/>
      <c r="G907" s="7"/>
      <c r="H907" s="7"/>
    </row>
    <row r="908" spans="1:8">
      <c r="A908" s="139">
        <v>44007</v>
      </c>
      <c r="B908" s="11" t="s">
        <v>15</v>
      </c>
      <c r="C908" s="140" t="s">
        <v>113</v>
      </c>
      <c r="D908" s="7"/>
      <c r="E908" s="7"/>
      <c r="F908" s="7"/>
      <c r="G908" s="7"/>
      <c r="H908" s="7"/>
    </row>
    <row r="909" spans="1:8">
      <c r="A909" s="139">
        <v>44008</v>
      </c>
      <c r="B909" s="11" t="s">
        <v>16</v>
      </c>
      <c r="C909" s="140" t="s">
        <v>113</v>
      </c>
      <c r="D909" s="7"/>
      <c r="E909" s="7"/>
      <c r="F909" s="7"/>
      <c r="G909" s="7"/>
      <c r="H909" s="7"/>
    </row>
    <row r="910" spans="1:8">
      <c r="A910" s="139">
        <v>44009</v>
      </c>
      <c r="B910" s="11" t="s">
        <v>17</v>
      </c>
      <c r="C910" s="140" t="s">
        <v>113</v>
      </c>
      <c r="D910" s="7"/>
      <c r="E910" s="7"/>
      <c r="F910" s="7"/>
      <c r="G910" s="7"/>
      <c r="H910" s="7"/>
    </row>
    <row r="911" spans="1:8">
      <c r="A911" s="139">
        <v>44010</v>
      </c>
      <c r="B911" s="11" t="s">
        <v>18</v>
      </c>
      <c r="C911" s="140" t="s">
        <v>113</v>
      </c>
      <c r="D911" s="7"/>
      <c r="E911" s="7"/>
      <c r="F911" s="7"/>
      <c r="G911" s="7"/>
      <c r="H911" s="7"/>
    </row>
    <row r="912" spans="1:8">
      <c r="A912" s="139">
        <v>44011</v>
      </c>
      <c r="B912" s="11" t="s">
        <v>12</v>
      </c>
      <c r="C912" s="140" t="s">
        <v>113</v>
      </c>
      <c r="D912" s="7"/>
      <c r="E912" s="7"/>
      <c r="F912" s="7"/>
      <c r="G912" s="7"/>
      <c r="H912" s="7"/>
    </row>
    <row r="913" spans="1:8">
      <c r="A913" s="139">
        <v>44012</v>
      </c>
      <c r="B913" s="11" t="s">
        <v>13</v>
      </c>
      <c r="C913" s="140" t="s">
        <v>113</v>
      </c>
      <c r="D913" s="7"/>
      <c r="E913" s="7"/>
      <c r="F913" s="7"/>
      <c r="G913" s="7"/>
      <c r="H913" s="7"/>
    </row>
    <row r="914" spans="1:8">
      <c r="A914" s="139">
        <v>44013</v>
      </c>
      <c r="B914" s="11" t="s">
        <v>14</v>
      </c>
      <c r="C914" s="140" t="s">
        <v>113</v>
      </c>
      <c r="D914" s="7"/>
      <c r="E914" s="7"/>
      <c r="F914" s="7"/>
      <c r="G914" s="7"/>
      <c r="H914" s="7"/>
    </row>
    <row r="915" spans="1:8">
      <c r="A915" s="139">
        <v>44014</v>
      </c>
      <c r="B915" s="11" t="s">
        <v>15</v>
      </c>
      <c r="C915" s="140" t="s">
        <v>113</v>
      </c>
      <c r="D915" s="7"/>
      <c r="E915" s="7"/>
      <c r="F915" s="7"/>
      <c r="G915" s="7"/>
      <c r="H915" s="7"/>
    </row>
    <row r="916" spans="1:8">
      <c r="A916" s="139">
        <v>44015</v>
      </c>
      <c r="B916" s="11" t="s">
        <v>16</v>
      </c>
      <c r="C916" s="140" t="s">
        <v>113</v>
      </c>
      <c r="D916" s="7"/>
      <c r="E916" s="7"/>
      <c r="F916" s="7"/>
      <c r="G916" s="7"/>
      <c r="H916" s="7"/>
    </row>
    <row r="917" spans="1:8">
      <c r="A917" s="139">
        <v>44016</v>
      </c>
      <c r="B917" s="11" t="s">
        <v>17</v>
      </c>
      <c r="C917" s="140" t="s">
        <v>113</v>
      </c>
      <c r="D917" s="7"/>
      <c r="E917" s="7"/>
      <c r="F917" s="7"/>
      <c r="G917" s="7"/>
      <c r="H917" s="7"/>
    </row>
    <row r="918" spans="1:8">
      <c r="A918" s="139">
        <v>44017</v>
      </c>
      <c r="B918" s="11" t="s">
        <v>18</v>
      </c>
      <c r="C918" s="140" t="s">
        <v>113</v>
      </c>
      <c r="D918" s="7"/>
      <c r="E918" s="7"/>
      <c r="F918" s="7"/>
      <c r="G918" s="7"/>
      <c r="H918" s="7"/>
    </row>
    <row r="919" spans="1:8">
      <c r="A919" s="139">
        <v>44018</v>
      </c>
      <c r="B919" s="11" t="s">
        <v>12</v>
      </c>
      <c r="C919" s="140" t="s">
        <v>113</v>
      </c>
      <c r="D919" s="7"/>
      <c r="E919" s="7"/>
      <c r="F919" s="7"/>
      <c r="G919" s="7"/>
      <c r="H919" s="7"/>
    </row>
    <row r="920" spans="1:8">
      <c r="A920" s="139">
        <v>44019</v>
      </c>
      <c r="B920" s="11" t="s">
        <v>13</v>
      </c>
      <c r="C920" s="140" t="s">
        <v>113</v>
      </c>
      <c r="D920" s="7"/>
      <c r="E920" s="7"/>
      <c r="F920" s="7"/>
      <c r="G920" s="7"/>
      <c r="H920" s="7"/>
    </row>
    <row r="921" spans="1:8">
      <c r="A921" s="139">
        <v>44020</v>
      </c>
      <c r="B921" s="11" t="s">
        <v>14</v>
      </c>
      <c r="C921" s="140" t="s">
        <v>113</v>
      </c>
      <c r="D921" s="7"/>
      <c r="E921" s="7"/>
      <c r="F921" s="7"/>
      <c r="G921" s="7"/>
      <c r="H921" s="7"/>
    </row>
    <row r="922" spans="1:8">
      <c r="A922" s="139">
        <v>44021</v>
      </c>
      <c r="B922" s="11" t="s">
        <v>15</v>
      </c>
      <c r="C922" s="140" t="s">
        <v>113</v>
      </c>
      <c r="D922" s="7"/>
      <c r="E922" s="7"/>
      <c r="F922" s="7"/>
      <c r="G922" s="7"/>
      <c r="H922" s="7"/>
    </row>
    <row r="923" spans="1:8">
      <c r="A923" s="139">
        <v>44022</v>
      </c>
      <c r="B923" s="11" t="s">
        <v>16</v>
      </c>
      <c r="C923" s="140" t="s">
        <v>113</v>
      </c>
      <c r="D923" s="7"/>
      <c r="E923" s="7"/>
      <c r="F923" s="7"/>
      <c r="G923" s="7"/>
      <c r="H923" s="7"/>
    </row>
    <row r="924" spans="1:8">
      <c r="A924" s="139">
        <v>44023</v>
      </c>
      <c r="B924" s="11" t="s">
        <v>17</v>
      </c>
      <c r="C924" s="140" t="s">
        <v>113</v>
      </c>
      <c r="D924" s="7"/>
      <c r="E924" s="7"/>
      <c r="F924" s="7"/>
      <c r="G924" s="7"/>
      <c r="H924" s="7"/>
    </row>
    <row r="925" spans="1:8">
      <c r="A925" s="139">
        <v>44024</v>
      </c>
      <c r="B925" s="11" t="s">
        <v>18</v>
      </c>
      <c r="C925" s="140" t="s">
        <v>113</v>
      </c>
      <c r="D925" s="7"/>
      <c r="E925" s="7"/>
      <c r="F925" s="7"/>
      <c r="G925" s="7"/>
      <c r="H925" s="7"/>
    </row>
    <row r="926" spans="1:8">
      <c r="A926" s="139">
        <v>44025</v>
      </c>
      <c r="B926" s="11" t="s">
        <v>12</v>
      </c>
      <c r="C926" s="140" t="s">
        <v>113</v>
      </c>
      <c r="D926" s="7"/>
      <c r="E926" s="7"/>
      <c r="F926" s="7"/>
      <c r="G926" s="7"/>
      <c r="H926" s="7"/>
    </row>
    <row r="927" spans="1:8">
      <c r="A927" s="139">
        <v>44026</v>
      </c>
      <c r="B927" s="11" t="s">
        <v>13</v>
      </c>
      <c r="C927" s="140" t="s">
        <v>113</v>
      </c>
      <c r="D927" s="7"/>
      <c r="E927" s="7"/>
      <c r="F927" s="7"/>
      <c r="G927" s="7"/>
      <c r="H927" s="7"/>
    </row>
    <row r="928" spans="1:8">
      <c r="A928" s="139">
        <v>44027</v>
      </c>
      <c r="B928" s="11" t="s">
        <v>14</v>
      </c>
      <c r="C928" s="140" t="s">
        <v>113</v>
      </c>
      <c r="D928" s="7"/>
      <c r="E928" s="7"/>
      <c r="F928" s="7"/>
      <c r="G928" s="7"/>
      <c r="H928" s="7"/>
    </row>
    <row r="929" spans="1:8">
      <c r="A929" s="139">
        <v>44028</v>
      </c>
      <c r="B929" s="11" t="s">
        <v>15</v>
      </c>
      <c r="C929" s="140" t="s">
        <v>113</v>
      </c>
      <c r="D929" s="7"/>
      <c r="E929" s="7"/>
      <c r="F929" s="7"/>
      <c r="G929" s="7"/>
      <c r="H929" s="7"/>
    </row>
    <row r="930" spans="1:8">
      <c r="A930" s="139">
        <v>44029</v>
      </c>
      <c r="B930" s="11" t="s">
        <v>16</v>
      </c>
      <c r="C930" s="140" t="s">
        <v>113</v>
      </c>
      <c r="D930" s="7"/>
      <c r="E930" s="7"/>
      <c r="F930" s="7"/>
      <c r="G930" s="7"/>
      <c r="H930" s="7"/>
    </row>
    <row r="931" spans="1:8">
      <c r="A931" s="139">
        <v>44030</v>
      </c>
      <c r="B931" s="11" t="s">
        <v>17</v>
      </c>
      <c r="C931" s="140" t="s">
        <v>113</v>
      </c>
      <c r="D931" s="7"/>
      <c r="E931" s="7"/>
      <c r="F931" s="7"/>
      <c r="G931" s="7"/>
      <c r="H931" s="7"/>
    </row>
    <row r="932" spans="1:8">
      <c r="A932" s="139">
        <v>44031</v>
      </c>
      <c r="B932" s="11" t="s">
        <v>18</v>
      </c>
      <c r="C932" s="140" t="s">
        <v>113</v>
      </c>
      <c r="D932" s="7"/>
      <c r="E932" s="7"/>
      <c r="F932" s="7"/>
      <c r="G932" s="7"/>
      <c r="H932" s="7"/>
    </row>
    <row r="933" spans="1:8">
      <c r="A933" s="139">
        <v>44032</v>
      </c>
      <c r="B933" s="11" t="s">
        <v>12</v>
      </c>
      <c r="C933" s="140" t="s">
        <v>113</v>
      </c>
      <c r="D933" s="7"/>
      <c r="E933" s="7"/>
      <c r="F933" s="7"/>
      <c r="G933" s="7"/>
      <c r="H933" s="7"/>
    </row>
    <row r="934" spans="1:8">
      <c r="A934" s="139">
        <v>44033</v>
      </c>
      <c r="B934" s="11" t="s">
        <v>13</v>
      </c>
      <c r="C934" s="140" t="s">
        <v>113</v>
      </c>
      <c r="D934" s="7"/>
      <c r="E934" s="7"/>
      <c r="F934" s="7"/>
      <c r="G934" s="7"/>
      <c r="H934" s="7"/>
    </row>
    <row r="935" spans="1:8">
      <c r="A935" s="139">
        <v>44034</v>
      </c>
      <c r="B935" s="11" t="s">
        <v>14</v>
      </c>
      <c r="C935" s="140" t="s">
        <v>113</v>
      </c>
      <c r="D935" s="7"/>
      <c r="E935" s="7"/>
      <c r="F935" s="7"/>
      <c r="G935" s="7"/>
      <c r="H935" s="7"/>
    </row>
    <row r="936" spans="1:8">
      <c r="A936" s="139">
        <v>44035</v>
      </c>
      <c r="B936" s="11" t="s">
        <v>15</v>
      </c>
      <c r="C936" s="140" t="s">
        <v>113</v>
      </c>
      <c r="D936" s="7"/>
      <c r="E936" s="7"/>
      <c r="F936" s="7"/>
      <c r="G936" s="7"/>
      <c r="H936" s="7"/>
    </row>
    <row r="937" spans="1:8">
      <c r="A937" s="139">
        <v>44036</v>
      </c>
      <c r="B937" s="11" t="s">
        <v>16</v>
      </c>
      <c r="C937" s="140" t="s">
        <v>113</v>
      </c>
      <c r="D937" s="7"/>
      <c r="E937" s="7"/>
      <c r="F937" s="7"/>
      <c r="G937" s="7"/>
      <c r="H937" s="7"/>
    </row>
    <row r="938" spans="1:8">
      <c r="A938" s="139">
        <v>44037</v>
      </c>
      <c r="B938" s="11" t="s">
        <v>17</v>
      </c>
      <c r="C938" s="140" t="s">
        <v>113</v>
      </c>
      <c r="D938" s="7"/>
      <c r="E938" s="7"/>
      <c r="F938" s="7"/>
      <c r="G938" s="7"/>
      <c r="H938" s="7"/>
    </row>
    <row r="939" spans="1:8">
      <c r="A939" s="139">
        <v>44038</v>
      </c>
      <c r="B939" s="11" t="s">
        <v>18</v>
      </c>
      <c r="C939" s="140" t="s">
        <v>113</v>
      </c>
      <c r="D939" s="7"/>
      <c r="E939" s="7"/>
      <c r="F939" s="7"/>
      <c r="G939" s="7"/>
      <c r="H939" s="7"/>
    </row>
    <row r="940" spans="1:8">
      <c r="A940" s="139">
        <v>44039</v>
      </c>
      <c r="B940" s="11" t="s">
        <v>12</v>
      </c>
      <c r="C940" s="140" t="s">
        <v>113</v>
      </c>
      <c r="D940" s="7"/>
      <c r="E940" s="7"/>
      <c r="F940" s="7"/>
      <c r="G940" s="7"/>
      <c r="H940" s="7"/>
    </row>
    <row r="941" spans="1:8">
      <c r="A941" s="139">
        <v>44040</v>
      </c>
      <c r="B941" s="11" t="s">
        <v>13</v>
      </c>
      <c r="C941" s="140" t="s">
        <v>113</v>
      </c>
      <c r="D941" s="7"/>
      <c r="E941" s="7"/>
      <c r="F941" s="7"/>
      <c r="G941" s="7"/>
      <c r="H941" s="7"/>
    </row>
    <row r="942" spans="1:8">
      <c r="A942" s="139">
        <v>44041</v>
      </c>
      <c r="B942" s="11" t="s">
        <v>14</v>
      </c>
      <c r="C942" s="140" t="s">
        <v>113</v>
      </c>
      <c r="D942" s="7"/>
      <c r="E942" s="7"/>
      <c r="F942" s="7"/>
      <c r="G942" s="7"/>
      <c r="H942" s="7"/>
    </row>
    <row r="943" spans="1:8">
      <c r="A943" s="139">
        <v>44042</v>
      </c>
      <c r="B943" s="11" t="s">
        <v>15</v>
      </c>
      <c r="C943" s="140" t="s">
        <v>113</v>
      </c>
      <c r="D943" s="7"/>
      <c r="E943" s="7"/>
      <c r="F943" s="7"/>
      <c r="G943" s="7"/>
      <c r="H943" s="7"/>
    </row>
    <row r="944" spans="1:8">
      <c r="A944" s="139">
        <v>44043</v>
      </c>
      <c r="B944" s="11" t="s">
        <v>16</v>
      </c>
      <c r="C944" s="140" t="s">
        <v>113</v>
      </c>
      <c r="D944" s="7"/>
      <c r="E944" s="7"/>
      <c r="F944" s="7"/>
      <c r="G944" s="7"/>
      <c r="H944" s="7"/>
    </row>
    <row r="945" spans="1:8">
      <c r="A945" s="139">
        <v>44044</v>
      </c>
      <c r="B945" s="11" t="s">
        <v>17</v>
      </c>
      <c r="C945" s="140" t="s">
        <v>113</v>
      </c>
      <c r="D945" s="7"/>
      <c r="E945" s="7"/>
      <c r="F945" s="7"/>
      <c r="G945" s="7"/>
      <c r="H945" s="7"/>
    </row>
    <row r="946" spans="1:8">
      <c r="A946" s="139">
        <v>44045</v>
      </c>
      <c r="B946" s="11" t="s">
        <v>18</v>
      </c>
      <c r="C946" s="140" t="s">
        <v>113</v>
      </c>
      <c r="D946" s="7"/>
      <c r="E946" s="7"/>
      <c r="F946" s="7"/>
      <c r="G946" s="7"/>
      <c r="H946" s="7"/>
    </row>
    <row r="947" spans="1:8">
      <c r="A947" s="139">
        <v>44046</v>
      </c>
      <c r="B947" s="11" t="s">
        <v>12</v>
      </c>
      <c r="C947" s="140" t="s">
        <v>113</v>
      </c>
      <c r="D947" s="7"/>
      <c r="E947" s="7"/>
      <c r="F947" s="7"/>
      <c r="G947" s="7"/>
      <c r="H947" s="7"/>
    </row>
    <row r="948" spans="1:8">
      <c r="A948" s="139">
        <v>44047</v>
      </c>
      <c r="B948" s="11" t="s">
        <v>13</v>
      </c>
      <c r="C948" s="140" t="s">
        <v>113</v>
      </c>
      <c r="D948" s="7"/>
      <c r="E948" s="7"/>
      <c r="F948" s="7"/>
      <c r="G948" s="7"/>
      <c r="H948" s="7"/>
    </row>
    <row r="949" spans="1:8">
      <c r="A949" s="139">
        <v>44048</v>
      </c>
      <c r="B949" s="11" t="s">
        <v>14</v>
      </c>
      <c r="C949" s="140" t="s">
        <v>113</v>
      </c>
      <c r="D949" s="7"/>
      <c r="E949" s="7"/>
      <c r="F949" s="7"/>
      <c r="G949" s="7"/>
      <c r="H949" s="7"/>
    </row>
    <row r="950" spans="1:8">
      <c r="A950" s="139">
        <v>44049</v>
      </c>
      <c r="B950" s="11" t="s">
        <v>15</v>
      </c>
      <c r="C950" s="140" t="s">
        <v>113</v>
      </c>
      <c r="D950" s="7"/>
      <c r="E950" s="7"/>
      <c r="F950" s="7"/>
      <c r="G950" s="7"/>
      <c r="H950" s="7"/>
    </row>
    <row r="951" spans="1:8">
      <c r="A951" s="139">
        <v>44050</v>
      </c>
      <c r="B951" s="11" t="s">
        <v>16</v>
      </c>
      <c r="C951" s="140" t="s">
        <v>113</v>
      </c>
      <c r="D951" s="7"/>
      <c r="E951" s="7"/>
      <c r="F951" s="7"/>
      <c r="G951" s="7"/>
      <c r="H951" s="7"/>
    </row>
    <row r="952" spans="1:8">
      <c r="A952" s="139">
        <v>44051</v>
      </c>
      <c r="B952" s="11" t="s">
        <v>17</v>
      </c>
      <c r="C952" s="140" t="s">
        <v>113</v>
      </c>
      <c r="D952" s="7"/>
      <c r="E952" s="7"/>
      <c r="F952" s="7"/>
      <c r="G952" s="7"/>
      <c r="H952" s="7"/>
    </row>
    <row r="953" spans="1:8">
      <c r="A953" s="139">
        <v>44052</v>
      </c>
      <c r="B953" s="11" t="s">
        <v>18</v>
      </c>
      <c r="C953" s="140" t="s">
        <v>113</v>
      </c>
      <c r="D953" s="7"/>
      <c r="E953" s="7"/>
      <c r="F953" s="7"/>
      <c r="G953" s="7"/>
      <c r="H953" s="7"/>
    </row>
    <row r="954" spans="1:8">
      <c r="A954" s="139">
        <v>44053</v>
      </c>
      <c r="B954" s="11" t="s">
        <v>12</v>
      </c>
      <c r="C954" s="140" t="s">
        <v>113</v>
      </c>
      <c r="D954" s="7"/>
      <c r="E954" s="7"/>
      <c r="F954" s="7"/>
      <c r="G954" s="7"/>
      <c r="H954" s="7"/>
    </row>
    <row r="955" spans="1:8">
      <c r="A955" s="139">
        <v>44054</v>
      </c>
      <c r="B955" s="11" t="s">
        <v>13</v>
      </c>
      <c r="C955" s="140" t="s">
        <v>113</v>
      </c>
      <c r="D955" s="7"/>
      <c r="E955" s="7"/>
      <c r="F955" s="7"/>
      <c r="G955" s="7"/>
      <c r="H955" s="7"/>
    </row>
    <row r="956" spans="1:8">
      <c r="A956" s="139">
        <v>44055</v>
      </c>
      <c r="B956" s="11" t="s">
        <v>14</v>
      </c>
      <c r="C956" s="140" t="s">
        <v>113</v>
      </c>
      <c r="D956" s="7"/>
      <c r="E956" s="7"/>
      <c r="F956" s="7"/>
      <c r="G956" s="7"/>
      <c r="H956" s="7"/>
    </row>
    <row r="957" spans="1:8">
      <c r="A957" s="139">
        <v>44056</v>
      </c>
      <c r="B957" s="11" t="s">
        <v>15</v>
      </c>
      <c r="C957" s="140" t="s">
        <v>113</v>
      </c>
      <c r="D957" s="7"/>
      <c r="E957" s="7"/>
      <c r="F957" s="7"/>
      <c r="G957" s="7"/>
      <c r="H957" s="7"/>
    </row>
    <row r="958" spans="1:8">
      <c r="A958" s="139">
        <v>44057</v>
      </c>
      <c r="B958" s="11" t="s">
        <v>16</v>
      </c>
      <c r="C958" s="140" t="s">
        <v>113</v>
      </c>
      <c r="D958" s="7"/>
      <c r="E958" s="7"/>
      <c r="F958" s="7"/>
      <c r="G958" s="7"/>
      <c r="H958" s="7"/>
    </row>
    <row r="959" spans="1:8">
      <c r="A959" s="139">
        <v>44058</v>
      </c>
      <c r="B959" s="11" t="s">
        <v>17</v>
      </c>
      <c r="C959" s="140" t="s">
        <v>113</v>
      </c>
      <c r="D959" s="7"/>
      <c r="E959" s="7"/>
      <c r="F959" s="7"/>
      <c r="G959" s="7"/>
      <c r="H959" s="7"/>
    </row>
    <row r="960" spans="1:8">
      <c r="A960" s="139">
        <v>44059</v>
      </c>
      <c r="B960" s="11" t="s">
        <v>18</v>
      </c>
      <c r="C960" s="140" t="s">
        <v>113</v>
      </c>
      <c r="D960" s="7"/>
      <c r="E960" s="7"/>
      <c r="F960" s="7"/>
      <c r="G960" s="7"/>
      <c r="H960" s="7"/>
    </row>
    <row r="961" spans="1:8">
      <c r="A961" s="139">
        <v>44060</v>
      </c>
      <c r="B961" s="11" t="s">
        <v>12</v>
      </c>
      <c r="C961" s="140" t="s">
        <v>113</v>
      </c>
      <c r="D961" s="7"/>
      <c r="E961" s="7"/>
      <c r="F961" s="7"/>
      <c r="G961" s="7"/>
      <c r="H961" s="7"/>
    </row>
    <row r="962" spans="1:8">
      <c r="A962" s="139">
        <v>44061</v>
      </c>
      <c r="B962" s="11" t="s">
        <v>13</v>
      </c>
      <c r="C962" s="140" t="s">
        <v>113</v>
      </c>
      <c r="D962" s="7"/>
      <c r="E962" s="7"/>
      <c r="F962" s="7"/>
      <c r="G962" s="7"/>
      <c r="H962" s="7"/>
    </row>
    <row r="963" spans="1:8">
      <c r="A963" s="139">
        <v>44062</v>
      </c>
      <c r="B963" s="11" t="s">
        <v>14</v>
      </c>
      <c r="C963" s="140" t="s">
        <v>113</v>
      </c>
      <c r="D963" s="7"/>
      <c r="E963" s="7"/>
      <c r="F963" s="7"/>
      <c r="G963" s="7"/>
      <c r="H963" s="7"/>
    </row>
    <row r="964" spans="1:8">
      <c r="A964" s="139">
        <v>44063</v>
      </c>
      <c r="B964" s="11" t="s">
        <v>15</v>
      </c>
      <c r="C964" s="140" t="s">
        <v>113</v>
      </c>
      <c r="D964" s="7"/>
      <c r="E964" s="7"/>
      <c r="F964" s="7"/>
      <c r="G964" s="7"/>
      <c r="H964" s="7"/>
    </row>
    <row r="965" spans="1:8">
      <c r="A965" s="139">
        <v>44064</v>
      </c>
      <c r="B965" s="11" t="s">
        <v>16</v>
      </c>
      <c r="C965" s="140" t="s">
        <v>113</v>
      </c>
      <c r="D965" s="7"/>
      <c r="E965" s="7"/>
      <c r="F965" s="7"/>
      <c r="G965" s="7"/>
      <c r="H965" s="7"/>
    </row>
    <row r="966" spans="1:8">
      <c r="A966" s="139">
        <v>44065</v>
      </c>
      <c r="B966" s="11" t="s">
        <v>17</v>
      </c>
      <c r="C966" s="140" t="s">
        <v>113</v>
      </c>
      <c r="D966" s="7"/>
      <c r="E966" s="7"/>
      <c r="F966" s="7"/>
      <c r="G966" s="7"/>
      <c r="H966" s="7"/>
    </row>
    <row r="967" spans="1:8">
      <c r="A967" s="139">
        <v>44066</v>
      </c>
      <c r="B967" s="11" t="s">
        <v>18</v>
      </c>
      <c r="C967" s="140" t="s">
        <v>113</v>
      </c>
      <c r="D967" s="7"/>
      <c r="E967" s="7"/>
      <c r="F967" s="7"/>
      <c r="G967" s="7"/>
      <c r="H967" s="7"/>
    </row>
    <row r="968" spans="1:8">
      <c r="A968" s="139">
        <v>44067</v>
      </c>
      <c r="B968" s="11" t="s">
        <v>12</v>
      </c>
      <c r="C968" s="140" t="s">
        <v>113</v>
      </c>
      <c r="D968" s="7"/>
      <c r="E968" s="7"/>
      <c r="F968" s="7"/>
      <c r="G968" s="7"/>
      <c r="H968" s="7"/>
    </row>
    <row r="969" spans="1:8">
      <c r="A969" s="139">
        <v>44068</v>
      </c>
      <c r="B969" s="11" t="s">
        <v>13</v>
      </c>
      <c r="C969" s="140" t="s">
        <v>113</v>
      </c>
      <c r="D969" s="7"/>
      <c r="E969" s="7"/>
      <c r="F969" s="7"/>
      <c r="G969" s="7"/>
      <c r="H969" s="7"/>
    </row>
    <row r="970" spans="1:8">
      <c r="A970" s="139">
        <v>44069</v>
      </c>
      <c r="B970" s="11" t="s">
        <v>14</v>
      </c>
      <c r="C970" s="140" t="s">
        <v>113</v>
      </c>
      <c r="D970" s="7"/>
      <c r="E970" s="7"/>
      <c r="F970" s="7"/>
      <c r="G970" s="7"/>
      <c r="H970" s="7"/>
    </row>
    <row r="971" spans="1:8">
      <c r="A971" s="139">
        <v>44070</v>
      </c>
      <c r="B971" s="11" t="s">
        <v>15</v>
      </c>
      <c r="C971" s="140" t="s">
        <v>113</v>
      </c>
      <c r="D971" s="7"/>
      <c r="E971" s="7"/>
      <c r="F971" s="7"/>
      <c r="G971" s="7"/>
      <c r="H971" s="7"/>
    </row>
    <row r="972" spans="1:8">
      <c r="A972" s="139">
        <v>44071</v>
      </c>
      <c r="B972" s="11" t="s">
        <v>16</v>
      </c>
      <c r="C972" s="140" t="s">
        <v>113</v>
      </c>
      <c r="D972" s="7"/>
      <c r="E972" s="7"/>
      <c r="F972" s="7"/>
      <c r="G972" s="7"/>
      <c r="H972" s="7"/>
    </row>
    <row r="973" spans="1:8">
      <c r="A973" s="139">
        <v>44072</v>
      </c>
      <c r="B973" s="11" t="s">
        <v>17</v>
      </c>
      <c r="C973" s="140" t="s">
        <v>113</v>
      </c>
      <c r="D973" s="7"/>
      <c r="E973" s="7"/>
      <c r="F973" s="7"/>
      <c r="G973" s="7"/>
      <c r="H973" s="7"/>
    </row>
    <row r="974" spans="1:8">
      <c r="A974" s="139">
        <v>44073</v>
      </c>
      <c r="B974" s="11" t="s">
        <v>18</v>
      </c>
      <c r="C974" s="140" t="s">
        <v>113</v>
      </c>
      <c r="D974" s="7"/>
      <c r="E974" s="7"/>
      <c r="F974" s="7"/>
      <c r="G974" s="7"/>
      <c r="H974" s="7"/>
    </row>
    <row r="975" spans="1:8">
      <c r="A975" s="139">
        <v>44074</v>
      </c>
      <c r="B975" s="11" t="s">
        <v>12</v>
      </c>
      <c r="C975" s="140" t="s">
        <v>113</v>
      </c>
      <c r="D975" s="7"/>
      <c r="E975" s="7"/>
      <c r="F975" s="7"/>
      <c r="G975" s="7"/>
      <c r="H975" s="7"/>
    </row>
    <row r="976" spans="1:8">
      <c r="A976" s="139">
        <v>44075</v>
      </c>
      <c r="B976" s="11" t="s">
        <v>13</v>
      </c>
      <c r="C976" s="140" t="s">
        <v>113</v>
      </c>
      <c r="D976" s="7"/>
      <c r="E976" s="7"/>
      <c r="F976" s="7"/>
      <c r="G976" s="7"/>
      <c r="H976" s="7"/>
    </row>
    <row r="977" spans="1:8">
      <c r="A977" s="139">
        <v>44076</v>
      </c>
      <c r="B977" s="11" t="s">
        <v>14</v>
      </c>
      <c r="C977" s="140" t="s">
        <v>113</v>
      </c>
      <c r="D977" s="7"/>
      <c r="E977" s="7"/>
      <c r="F977" s="7"/>
      <c r="G977" s="7"/>
      <c r="H977" s="7"/>
    </row>
    <row r="978" spans="1:8">
      <c r="A978" s="139">
        <v>44077</v>
      </c>
      <c r="B978" s="11" t="s">
        <v>15</v>
      </c>
      <c r="C978" s="140" t="s">
        <v>113</v>
      </c>
      <c r="D978" s="7"/>
      <c r="E978" s="7"/>
      <c r="F978" s="7"/>
      <c r="G978" s="7"/>
      <c r="H978" s="7"/>
    </row>
    <row r="979" spans="1:8">
      <c r="A979" s="139">
        <v>44078</v>
      </c>
      <c r="B979" s="11" t="s">
        <v>16</v>
      </c>
      <c r="C979" s="140" t="s">
        <v>113</v>
      </c>
      <c r="D979" s="7"/>
      <c r="E979" s="7"/>
      <c r="F979" s="7"/>
      <c r="G979" s="7"/>
      <c r="H979" s="7"/>
    </row>
    <row r="980" spans="1:8">
      <c r="A980" s="139">
        <v>44079</v>
      </c>
      <c r="B980" s="11" t="s">
        <v>17</v>
      </c>
      <c r="C980" s="140" t="s">
        <v>113</v>
      </c>
      <c r="D980" s="7"/>
      <c r="E980" s="7"/>
      <c r="F980" s="7"/>
      <c r="G980" s="7"/>
      <c r="H980" s="7"/>
    </row>
    <row r="981" spans="1:8">
      <c r="A981" s="139">
        <v>44080</v>
      </c>
      <c r="B981" s="11" t="s">
        <v>18</v>
      </c>
      <c r="C981" s="140" t="s">
        <v>113</v>
      </c>
      <c r="D981" s="7"/>
      <c r="E981" s="7"/>
      <c r="F981" s="7"/>
      <c r="G981" s="7"/>
      <c r="H981" s="7"/>
    </row>
    <row r="982" spans="1:8">
      <c r="A982" s="139">
        <v>44081</v>
      </c>
      <c r="B982" s="11" t="s">
        <v>12</v>
      </c>
      <c r="C982" s="140" t="s">
        <v>113</v>
      </c>
      <c r="D982" s="7"/>
      <c r="E982" s="7"/>
      <c r="F982" s="7"/>
      <c r="G982" s="7"/>
      <c r="H982" s="7"/>
    </row>
    <row r="983" spans="1:8">
      <c r="A983" s="139">
        <v>44082</v>
      </c>
      <c r="B983" s="11" t="s">
        <v>13</v>
      </c>
      <c r="C983" s="140" t="s">
        <v>113</v>
      </c>
      <c r="D983" s="7"/>
      <c r="E983" s="7"/>
      <c r="F983" s="7"/>
      <c r="G983" s="7"/>
      <c r="H983" s="7"/>
    </row>
    <row r="984" spans="1:8">
      <c r="A984" s="139">
        <v>44083</v>
      </c>
      <c r="B984" s="11" t="s">
        <v>14</v>
      </c>
      <c r="C984" s="140" t="s">
        <v>113</v>
      </c>
      <c r="D984" s="7"/>
      <c r="E984" s="7"/>
      <c r="F984" s="7"/>
      <c r="G984" s="7"/>
      <c r="H984" s="7"/>
    </row>
    <row r="985" spans="1:8">
      <c r="A985" s="139">
        <v>44084</v>
      </c>
      <c r="B985" s="11" t="s">
        <v>15</v>
      </c>
      <c r="C985" s="140" t="s">
        <v>113</v>
      </c>
      <c r="D985" s="7"/>
      <c r="E985" s="7"/>
      <c r="F985" s="7"/>
      <c r="G985" s="7"/>
      <c r="H985" s="7"/>
    </row>
    <row r="986" spans="1:8">
      <c r="A986" s="139">
        <v>44085</v>
      </c>
      <c r="B986" s="11" t="s">
        <v>16</v>
      </c>
      <c r="C986" s="140" t="s">
        <v>113</v>
      </c>
      <c r="D986" s="7"/>
      <c r="E986" s="7"/>
      <c r="F986" s="7"/>
      <c r="G986" s="7"/>
      <c r="H986" s="7"/>
    </row>
    <row r="987" spans="1:8">
      <c r="A987" s="139">
        <v>44086</v>
      </c>
      <c r="B987" s="11" t="s">
        <v>17</v>
      </c>
      <c r="C987" s="140" t="s">
        <v>113</v>
      </c>
      <c r="D987" s="7"/>
      <c r="E987" s="7"/>
      <c r="F987" s="7"/>
      <c r="G987" s="7"/>
      <c r="H987" s="7"/>
    </row>
    <row r="988" spans="1:8">
      <c r="A988" s="139">
        <v>44087</v>
      </c>
      <c r="B988" s="11" t="s">
        <v>18</v>
      </c>
      <c r="C988" s="140" t="s">
        <v>113</v>
      </c>
      <c r="D988" s="7"/>
      <c r="E988" s="7"/>
      <c r="F988" s="7"/>
      <c r="G988" s="7"/>
      <c r="H988" s="7"/>
    </row>
    <row r="989" spans="1:8">
      <c r="A989" s="139">
        <v>44088</v>
      </c>
      <c r="B989" s="11" t="s">
        <v>12</v>
      </c>
      <c r="C989" s="140" t="s">
        <v>113</v>
      </c>
      <c r="D989" s="7"/>
      <c r="E989" s="7"/>
      <c r="F989" s="7"/>
      <c r="G989" s="7"/>
      <c r="H989" s="7"/>
    </row>
    <row r="990" spans="1:8">
      <c r="A990" s="139">
        <v>44089</v>
      </c>
      <c r="B990" s="11" t="s">
        <v>13</v>
      </c>
      <c r="C990" s="140" t="s">
        <v>113</v>
      </c>
      <c r="D990" s="7"/>
      <c r="E990" s="7"/>
      <c r="F990" s="7"/>
      <c r="G990" s="7"/>
      <c r="H990" s="7"/>
    </row>
    <row r="991" spans="1:8">
      <c r="A991" s="139">
        <v>44090</v>
      </c>
      <c r="B991" s="11" t="s">
        <v>14</v>
      </c>
      <c r="C991" s="140" t="s">
        <v>113</v>
      </c>
      <c r="D991" s="7"/>
      <c r="E991" s="7"/>
      <c r="F991" s="7"/>
      <c r="G991" s="7"/>
      <c r="H991" s="7"/>
    </row>
    <row r="992" spans="1:8">
      <c r="A992" s="139">
        <v>44091</v>
      </c>
      <c r="B992" s="11" t="s">
        <v>15</v>
      </c>
      <c r="C992" s="140" t="s">
        <v>113</v>
      </c>
      <c r="D992" s="7"/>
      <c r="E992" s="7"/>
      <c r="F992" s="7"/>
      <c r="G992" s="7"/>
      <c r="H992" s="7"/>
    </row>
    <row r="993" spans="1:8">
      <c r="A993" s="139">
        <v>44092</v>
      </c>
      <c r="B993" s="11" t="s">
        <v>16</v>
      </c>
      <c r="C993" s="140" t="s">
        <v>113</v>
      </c>
      <c r="D993" s="7"/>
      <c r="E993" s="7"/>
      <c r="F993" s="7"/>
      <c r="G993" s="7"/>
      <c r="H993" s="7"/>
    </row>
    <row r="994" spans="1:8">
      <c r="A994" s="139">
        <v>44093</v>
      </c>
      <c r="B994" s="11" t="s">
        <v>17</v>
      </c>
      <c r="C994" s="140" t="s">
        <v>113</v>
      </c>
      <c r="D994" s="7"/>
      <c r="E994" s="7"/>
      <c r="F994" s="7"/>
      <c r="G994" s="7"/>
      <c r="H994" s="7"/>
    </row>
    <row r="995" spans="1:8">
      <c r="A995" s="139">
        <v>44094</v>
      </c>
      <c r="B995" s="11" t="s">
        <v>18</v>
      </c>
      <c r="C995" s="140" t="s">
        <v>113</v>
      </c>
      <c r="D995" s="7"/>
      <c r="E995" s="7"/>
      <c r="F995" s="7"/>
      <c r="G995" s="7"/>
      <c r="H995" s="7"/>
    </row>
    <row r="996" spans="1:8">
      <c r="A996" s="139">
        <v>44095</v>
      </c>
      <c r="B996" s="11" t="s">
        <v>12</v>
      </c>
      <c r="C996" s="140" t="s">
        <v>113</v>
      </c>
      <c r="D996" s="7"/>
      <c r="E996" s="7"/>
      <c r="F996" s="7"/>
      <c r="G996" s="7"/>
      <c r="H996" s="7"/>
    </row>
    <row r="997" spans="1:8">
      <c r="A997" s="139">
        <v>44096</v>
      </c>
      <c r="B997" s="11" t="s">
        <v>13</v>
      </c>
      <c r="C997" s="140" t="s">
        <v>113</v>
      </c>
      <c r="D997" s="7"/>
      <c r="E997" s="7"/>
      <c r="F997" s="7"/>
      <c r="G997" s="7"/>
      <c r="H997" s="7"/>
    </row>
    <row r="998" spans="1:8">
      <c r="A998" s="139">
        <v>44097</v>
      </c>
      <c r="B998" s="11" t="s">
        <v>14</v>
      </c>
      <c r="C998" s="140" t="s">
        <v>113</v>
      </c>
      <c r="D998" s="7"/>
      <c r="E998" s="7"/>
      <c r="F998" s="7"/>
      <c r="G998" s="7"/>
      <c r="H998" s="7"/>
    </row>
    <row r="999" spans="1:8">
      <c r="A999" s="139">
        <v>44098</v>
      </c>
      <c r="B999" s="11" t="s">
        <v>15</v>
      </c>
      <c r="C999" s="140" t="s">
        <v>113</v>
      </c>
      <c r="D999" s="7"/>
      <c r="E999" s="7"/>
      <c r="F999" s="7"/>
      <c r="G999" s="7"/>
      <c r="H999" s="7"/>
    </row>
    <row r="1000" spans="1:8">
      <c r="A1000" s="139">
        <v>44099</v>
      </c>
      <c r="B1000" s="11" t="s">
        <v>16</v>
      </c>
      <c r="C1000" s="140" t="s">
        <v>113</v>
      </c>
      <c r="D1000" s="7"/>
      <c r="E1000" s="7"/>
      <c r="F1000" s="7"/>
      <c r="G1000" s="7"/>
      <c r="H1000" s="7"/>
    </row>
    <row r="1001" spans="1:8">
      <c r="A1001" s="139">
        <v>44100</v>
      </c>
      <c r="B1001" s="11" t="s">
        <v>17</v>
      </c>
      <c r="C1001" s="140" t="s">
        <v>113</v>
      </c>
      <c r="D1001" s="7"/>
      <c r="E1001" s="7"/>
      <c r="F1001" s="7"/>
      <c r="G1001" s="7"/>
      <c r="H1001" s="7"/>
    </row>
    <row r="1002" spans="1:8">
      <c r="A1002" s="139">
        <v>44101</v>
      </c>
      <c r="B1002" s="11" t="s">
        <v>18</v>
      </c>
      <c r="C1002" s="140" t="s">
        <v>113</v>
      </c>
      <c r="D1002" s="7"/>
      <c r="E1002" s="7"/>
      <c r="F1002" s="7"/>
      <c r="G1002" s="7"/>
      <c r="H1002" s="7"/>
    </row>
    <row r="1003" spans="1:8">
      <c r="A1003" s="139">
        <v>44102</v>
      </c>
      <c r="B1003" s="11" t="s">
        <v>12</v>
      </c>
      <c r="C1003" s="140" t="s">
        <v>113</v>
      </c>
      <c r="D1003" s="7"/>
      <c r="E1003" s="7"/>
      <c r="F1003" s="7"/>
      <c r="G1003" s="7"/>
      <c r="H1003" s="7"/>
    </row>
    <row r="1004" spans="1:8">
      <c r="A1004" s="139">
        <v>44103</v>
      </c>
      <c r="B1004" s="11" t="s">
        <v>13</v>
      </c>
      <c r="C1004" s="140" t="s">
        <v>113</v>
      </c>
      <c r="D1004" s="7"/>
      <c r="E1004" s="7"/>
      <c r="F1004" s="7"/>
      <c r="G1004" s="7"/>
      <c r="H1004" s="7"/>
    </row>
    <row r="1005" spans="1:8">
      <c r="A1005" s="139">
        <v>44104</v>
      </c>
      <c r="B1005" s="11" t="s">
        <v>14</v>
      </c>
      <c r="C1005" s="140" t="s">
        <v>113</v>
      </c>
      <c r="D1005" s="7"/>
      <c r="E1005" s="7"/>
      <c r="F1005" s="7"/>
      <c r="G1005" s="7"/>
      <c r="H1005" s="7"/>
    </row>
    <row r="1006" spans="1:8">
      <c r="A1006" s="139">
        <v>44105</v>
      </c>
      <c r="B1006" s="11" t="s">
        <v>15</v>
      </c>
      <c r="C1006" s="140" t="s">
        <v>113</v>
      </c>
      <c r="D1006" s="7"/>
      <c r="E1006" s="7"/>
      <c r="F1006" s="7"/>
      <c r="G1006" s="7"/>
      <c r="H1006" s="7"/>
    </row>
    <row r="1007" spans="1:8">
      <c r="A1007" s="139">
        <v>44106</v>
      </c>
      <c r="B1007" s="11" t="s">
        <v>16</v>
      </c>
      <c r="C1007" s="140" t="s">
        <v>113</v>
      </c>
      <c r="D1007" s="7"/>
      <c r="E1007" s="7"/>
      <c r="F1007" s="7"/>
      <c r="G1007" s="7"/>
      <c r="H1007" s="7"/>
    </row>
    <row r="1008" spans="1:8">
      <c r="A1008" s="139">
        <v>44107</v>
      </c>
      <c r="B1008" s="11" t="s">
        <v>17</v>
      </c>
      <c r="C1008" s="140" t="s">
        <v>113</v>
      </c>
      <c r="D1008" s="7"/>
      <c r="E1008" s="7"/>
      <c r="F1008" s="7"/>
      <c r="G1008" s="7"/>
      <c r="H1008" s="7"/>
    </row>
    <row r="1009" spans="1:8">
      <c r="A1009" s="139">
        <v>44108</v>
      </c>
      <c r="B1009" s="11" t="s">
        <v>18</v>
      </c>
      <c r="C1009" s="140" t="s">
        <v>113</v>
      </c>
      <c r="D1009" s="7"/>
      <c r="E1009" s="7"/>
      <c r="F1009" s="7"/>
      <c r="G1009" s="7"/>
      <c r="H1009" s="7"/>
    </row>
    <row r="1010" spans="1:8">
      <c r="A1010" s="139">
        <v>44109</v>
      </c>
      <c r="B1010" s="11" t="s">
        <v>12</v>
      </c>
      <c r="C1010" s="140" t="s">
        <v>113</v>
      </c>
      <c r="D1010" s="7"/>
      <c r="E1010" s="7"/>
      <c r="F1010" s="7"/>
      <c r="G1010" s="7"/>
      <c r="H1010" s="7"/>
    </row>
    <row r="1011" spans="1:8">
      <c r="A1011" s="139">
        <v>44110</v>
      </c>
      <c r="B1011" s="11" t="s">
        <v>13</v>
      </c>
      <c r="C1011" s="140" t="s">
        <v>113</v>
      </c>
      <c r="D1011" s="7"/>
      <c r="E1011" s="7"/>
      <c r="F1011" s="7"/>
      <c r="G1011" s="7"/>
      <c r="H1011" s="7"/>
    </row>
    <row r="1012" spans="1:8">
      <c r="A1012" s="139">
        <v>44111</v>
      </c>
      <c r="B1012" s="11" t="s">
        <v>14</v>
      </c>
      <c r="C1012" s="140" t="s">
        <v>113</v>
      </c>
      <c r="D1012" s="7"/>
      <c r="E1012" s="7"/>
      <c r="F1012" s="7"/>
      <c r="G1012" s="7"/>
      <c r="H1012" s="7"/>
    </row>
    <row r="1013" spans="1:8">
      <c r="A1013" s="139">
        <v>44112</v>
      </c>
      <c r="B1013" s="11" t="s">
        <v>15</v>
      </c>
      <c r="C1013" s="140" t="s">
        <v>113</v>
      </c>
      <c r="D1013" s="7"/>
      <c r="E1013" s="7"/>
      <c r="F1013" s="7"/>
      <c r="G1013" s="7"/>
      <c r="H1013" s="7"/>
    </row>
    <row r="1014" spans="1:8">
      <c r="A1014" s="139">
        <v>44113</v>
      </c>
      <c r="B1014" s="11" t="s">
        <v>16</v>
      </c>
      <c r="C1014" s="140" t="s">
        <v>113</v>
      </c>
      <c r="D1014" s="7"/>
      <c r="E1014" s="7"/>
      <c r="F1014" s="7"/>
      <c r="G1014" s="7"/>
      <c r="H1014" s="7"/>
    </row>
    <row r="1015" spans="1:8">
      <c r="A1015" s="139">
        <v>44114</v>
      </c>
      <c r="B1015" s="11" t="s">
        <v>17</v>
      </c>
      <c r="C1015" s="140" t="s">
        <v>113</v>
      </c>
      <c r="D1015" s="7"/>
      <c r="E1015" s="7"/>
      <c r="F1015" s="7"/>
      <c r="G1015" s="7"/>
      <c r="H1015" s="7"/>
    </row>
    <row r="1016" spans="1:8">
      <c r="A1016" s="139">
        <v>44115</v>
      </c>
      <c r="B1016" s="11" t="s">
        <v>18</v>
      </c>
      <c r="C1016" s="140" t="s">
        <v>113</v>
      </c>
      <c r="D1016" s="7"/>
      <c r="E1016" s="7"/>
      <c r="F1016" s="7"/>
      <c r="G1016" s="7"/>
      <c r="H1016" s="7"/>
    </row>
    <row r="1017" spans="1:8">
      <c r="A1017" s="139">
        <v>44116</v>
      </c>
      <c r="B1017" s="11" t="s">
        <v>12</v>
      </c>
      <c r="C1017" s="140" t="s">
        <v>113</v>
      </c>
      <c r="D1017" s="7"/>
      <c r="E1017" s="7"/>
      <c r="F1017" s="7"/>
      <c r="G1017" s="7"/>
      <c r="H1017" s="7"/>
    </row>
    <row r="1018" spans="1:8">
      <c r="A1018" s="139">
        <v>44117</v>
      </c>
      <c r="B1018" s="11" t="s">
        <v>13</v>
      </c>
      <c r="C1018" s="140" t="s">
        <v>113</v>
      </c>
      <c r="D1018" s="7"/>
      <c r="E1018" s="7"/>
      <c r="F1018" s="7"/>
      <c r="G1018" s="7"/>
      <c r="H1018" s="7"/>
    </row>
    <row r="1019" spans="1:8">
      <c r="A1019" s="139">
        <v>44118</v>
      </c>
      <c r="B1019" s="11" t="s">
        <v>14</v>
      </c>
      <c r="C1019" s="140" t="s">
        <v>113</v>
      </c>
      <c r="D1019" s="7"/>
      <c r="E1019" s="7"/>
      <c r="F1019" s="7"/>
      <c r="G1019" s="7"/>
      <c r="H1019" s="7"/>
    </row>
    <row r="1020" spans="1:8">
      <c r="A1020" s="139">
        <v>44119</v>
      </c>
      <c r="B1020" s="11" t="s">
        <v>15</v>
      </c>
      <c r="C1020" s="140" t="s">
        <v>113</v>
      </c>
      <c r="D1020" s="7"/>
      <c r="E1020" s="7"/>
      <c r="F1020" s="7"/>
      <c r="G1020" s="7"/>
      <c r="H1020" s="7"/>
    </row>
    <row r="1021" spans="1:8">
      <c r="A1021" s="139">
        <v>44120</v>
      </c>
      <c r="B1021" s="11" t="s">
        <v>16</v>
      </c>
      <c r="C1021" s="140" t="s">
        <v>113</v>
      </c>
      <c r="D1021" s="7"/>
      <c r="E1021" s="7"/>
      <c r="F1021" s="7"/>
      <c r="G1021" s="7"/>
      <c r="H1021" s="7"/>
    </row>
    <row r="1022" spans="1:8">
      <c r="A1022" s="139">
        <v>44121</v>
      </c>
      <c r="B1022" s="11" t="s">
        <v>17</v>
      </c>
      <c r="C1022" s="140" t="s">
        <v>113</v>
      </c>
      <c r="D1022" s="7"/>
      <c r="E1022" s="7"/>
      <c r="F1022" s="7"/>
      <c r="G1022" s="7"/>
      <c r="H1022" s="7"/>
    </row>
    <row r="1023" spans="1:8">
      <c r="A1023" s="139">
        <v>44122</v>
      </c>
      <c r="B1023" s="11" t="s">
        <v>18</v>
      </c>
      <c r="C1023" s="140" t="s">
        <v>113</v>
      </c>
      <c r="D1023" s="7"/>
      <c r="E1023" s="7"/>
      <c r="F1023" s="7"/>
      <c r="G1023" s="7"/>
      <c r="H1023" s="7"/>
    </row>
    <row r="1024" spans="1:8">
      <c r="A1024" s="139">
        <v>44123</v>
      </c>
      <c r="B1024" s="11" t="s">
        <v>12</v>
      </c>
      <c r="C1024" s="140" t="s">
        <v>113</v>
      </c>
      <c r="D1024" s="7"/>
      <c r="E1024" s="7"/>
      <c r="F1024" s="7"/>
      <c r="G1024" s="7"/>
      <c r="H1024" s="7"/>
    </row>
    <row r="1025" spans="1:8">
      <c r="A1025" s="139">
        <v>44124</v>
      </c>
      <c r="B1025" s="11" t="s">
        <v>13</v>
      </c>
      <c r="C1025" s="140" t="s">
        <v>113</v>
      </c>
      <c r="D1025" s="7"/>
      <c r="E1025" s="7"/>
      <c r="F1025" s="7"/>
      <c r="G1025" s="7"/>
      <c r="H1025" s="7"/>
    </row>
    <row r="1026" spans="1:8">
      <c r="A1026" s="139">
        <v>44125</v>
      </c>
      <c r="B1026" s="11" t="s">
        <v>14</v>
      </c>
      <c r="C1026" s="140" t="s">
        <v>113</v>
      </c>
      <c r="D1026" s="7"/>
      <c r="E1026" s="7"/>
      <c r="F1026" s="7"/>
      <c r="G1026" s="7"/>
      <c r="H1026" s="7"/>
    </row>
    <row r="1027" spans="1:8">
      <c r="A1027" s="139">
        <v>44126</v>
      </c>
      <c r="B1027" s="11" t="s">
        <v>15</v>
      </c>
      <c r="C1027" s="140" t="s">
        <v>113</v>
      </c>
      <c r="D1027" s="7"/>
      <c r="E1027" s="7"/>
      <c r="F1027" s="7"/>
      <c r="G1027" s="7"/>
      <c r="H1027" s="7"/>
    </row>
    <row r="1028" spans="1:8">
      <c r="A1028" s="139">
        <v>44127</v>
      </c>
      <c r="B1028" s="11" t="s">
        <v>16</v>
      </c>
      <c r="C1028" s="140" t="s">
        <v>113</v>
      </c>
      <c r="D1028" s="7"/>
      <c r="E1028" s="7"/>
      <c r="F1028" s="7"/>
      <c r="G1028" s="7"/>
      <c r="H1028" s="7"/>
    </row>
    <row r="1029" spans="1:8">
      <c r="A1029" s="139">
        <v>44128</v>
      </c>
      <c r="B1029" s="11" t="s">
        <v>17</v>
      </c>
      <c r="C1029" s="140" t="s">
        <v>113</v>
      </c>
      <c r="D1029" s="7"/>
      <c r="E1029" s="7"/>
      <c r="F1029" s="7"/>
      <c r="G1029" s="7"/>
      <c r="H1029" s="7"/>
    </row>
    <row r="1030" spans="1:8">
      <c r="A1030" s="139">
        <v>44129</v>
      </c>
      <c r="B1030" s="11" t="s">
        <v>18</v>
      </c>
      <c r="C1030" s="140" t="s">
        <v>113</v>
      </c>
      <c r="D1030" s="7"/>
      <c r="E1030" s="7"/>
      <c r="F1030" s="7"/>
      <c r="G1030" s="7"/>
      <c r="H1030" s="7"/>
    </row>
    <row r="1031" spans="1:8">
      <c r="A1031" s="139">
        <v>44130</v>
      </c>
      <c r="B1031" s="11" t="s">
        <v>12</v>
      </c>
      <c r="C1031" s="140" t="s">
        <v>113</v>
      </c>
      <c r="D1031" s="7"/>
      <c r="E1031" s="7"/>
      <c r="F1031" s="7"/>
      <c r="G1031" s="7"/>
      <c r="H1031" s="7"/>
    </row>
    <row r="1032" spans="1:8">
      <c r="A1032" s="139">
        <v>44131</v>
      </c>
      <c r="B1032" s="11" t="s">
        <v>13</v>
      </c>
      <c r="C1032" s="140" t="s">
        <v>113</v>
      </c>
      <c r="D1032" s="7"/>
      <c r="E1032" s="7"/>
      <c r="F1032" s="7"/>
      <c r="G1032" s="7"/>
      <c r="H1032" s="7"/>
    </row>
    <row r="1033" spans="1:8">
      <c r="A1033" s="139">
        <v>44132</v>
      </c>
      <c r="B1033" s="11" t="s">
        <v>14</v>
      </c>
      <c r="C1033" s="140" t="s">
        <v>113</v>
      </c>
      <c r="D1033" s="7"/>
      <c r="E1033" s="7"/>
      <c r="F1033" s="7"/>
      <c r="G1033" s="7"/>
      <c r="H1033" s="7"/>
    </row>
    <row r="1034" spans="1:8">
      <c r="A1034" s="139">
        <v>44133</v>
      </c>
      <c r="B1034" s="11" t="s">
        <v>15</v>
      </c>
      <c r="C1034" s="140" t="s">
        <v>113</v>
      </c>
      <c r="D1034" s="7"/>
      <c r="E1034" s="7"/>
      <c r="F1034" s="7"/>
      <c r="G1034" s="7"/>
      <c r="H1034" s="7"/>
    </row>
    <row r="1035" spans="1:8">
      <c r="A1035" s="139">
        <v>44134</v>
      </c>
      <c r="B1035" s="11" t="s">
        <v>16</v>
      </c>
      <c r="C1035" s="140" t="s">
        <v>113</v>
      </c>
      <c r="D1035" s="7"/>
      <c r="E1035" s="7"/>
      <c r="F1035" s="7"/>
      <c r="G1035" s="7"/>
      <c r="H1035" s="7"/>
    </row>
    <row r="1036" spans="1:8">
      <c r="A1036" s="139">
        <v>44135</v>
      </c>
      <c r="B1036" s="11" t="s">
        <v>17</v>
      </c>
      <c r="C1036" s="140" t="s">
        <v>113</v>
      </c>
      <c r="D1036" s="7"/>
      <c r="E1036" s="7"/>
      <c r="F1036" s="7"/>
      <c r="G1036" s="7"/>
      <c r="H1036" s="7"/>
    </row>
    <row r="1037" spans="1:8">
      <c r="A1037" s="139">
        <v>44136</v>
      </c>
      <c r="B1037" s="11" t="s">
        <v>18</v>
      </c>
      <c r="C1037" s="140" t="s">
        <v>113</v>
      </c>
      <c r="D1037" s="7"/>
      <c r="E1037" s="7"/>
      <c r="F1037" s="7"/>
      <c r="G1037" s="7"/>
      <c r="H1037" s="7"/>
    </row>
    <row r="1038" spans="1:8">
      <c r="A1038" s="139">
        <v>44137</v>
      </c>
      <c r="B1038" s="11" t="s">
        <v>12</v>
      </c>
      <c r="C1038" s="140" t="s">
        <v>113</v>
      </c>
      <c r="D1038" s="7"/>
      <c r="E1038" s="7"/>
      <c r="F1038" s="7"/>
      <c r="G1038" s="7"/>
      <c r="H1038" s="7"/>
    </row>
    <row r="1039" spans="1:8">
      <c r="A1039" s="139">
        <v>44138</v>
      </c>
      <c r="B1039" s="11" t="s">
        <v>13</v>
      </c>
      <c r="C1039" s="140" t="s">
        <v>113</v>
      </c>
      <c r="D1039" s="7"/>
      <c r="E1039" s="7"/>
      <c r="F1039" s="7"/>
      <c r="G1039" s="7"/>
      <c r="H1039" s="7"/>
    </row>
    <row r="1040" spans="1:8">
      <c r="A1040" s="139">
        <v>44139</v>
      </c>
      <c r="B1040" s="11" t="s">
        <v>14</v>
      </c>
      <c r="C1040" s="140" t="s">
        <v>113</v>
      </c>
      <c r="D1040" s="7"/>
      <c r="E1040" s="7"/>
      <c r="F1040" s="7"/>
      <c r="G1040" s="7"/>
      <c r="H1040" s="7"/>
    </row>
    <row r="1041" spans="1:8">
      <c r="A1041" s="139">
        <v>44140</v>
      </c>
      <c r="B1041" s="11" t="s">
        <v>15</v>
      </c>
      <c r="C1041" s="140" t="s">
        <v>113</v>
      </c>
      <c r="D1041" s="7"/>
      <c r="E1041" s="7"/>
      <c r="F1041" s="7"/>
      <c r="G1041" s="7"/>
      <c r="H1041" s="7"/>
    </row>
    <row r="1042" spans="1:8">
      <c r="A1042" s="139">
        <v>44141</v>
      </c>
      <c r="B1042" s="11" t="s">
        <v>16</v>
      </c>
      <c r="C1042" s="140" t="s">
        <v>113</v>
      </c>
      <c r="D1042" s="7"/>
      <c r="E1042" s="7"/>
      <c r="F1042" s="7"/>
      <c r="G1042" s="7"/>
      <c r="H1042" s="7"/>
    </row>
    <row r="1043" spans="1:8">
      <c r="A1043" s="139">
        <v>44142</v>
      </c>
      <c r="B1043" s="11" t="s">
        <v>17</v>
      </c>
      <c r="C1043" s="140" t="s">
        <v>113</v>
      </c>
      <c r="D1043" s="7"/>
      <c r="E1043" s="7"/>
      <c r="F1043" s="7"/>
      <c r="G1043" s="7"/>
      <c r="H1043" s="7"/>
    </row>
    <row r="1044" spans="1:8">
      <c r="A1044" s="139">
        <v>44143</v>
      </c>
      <c r="B1044" s="11" t="s">
        <v>18</v>
      </c>
      <c r="C1044" s="140" t="s">
        <v>113</v>
      </c>
      <c r="D1044" s="7"/>
      <c r="E1044" s="7"/>
      <c r="F1044" s="7"/>
      <c r="G1044" s="7"/>
      <c r="H1044" s="7"/>
    </row>
    <row r="1045" spans="1:8">
      <c r="A1045" s="139">
        <v>44144</v>
      </c>
      <c r="B1045" s="11" t="s">
        <v>12</v>
      </c>
      <c r="C1045" s="140" t="s">
        <v>113</v>
      </c>
      <c r="D1045" s="7"/>
      <c r="E1045" s="7"/>
      <c r="F1045" s="7"/>
      <c r="G1045" s="7"/>
      <c r="H1045" s="7"/>
    </row>
    <row r="1046" spans="1:8">
      <c r="A1046" s="139">
        <v>44145</v>
      </c>
      <c r="B1046" s="11" t="s">
        <v>13</v>
      </c>
      <c r="C1046" s="140" t="s">
        <v>113</v>
      </c>
      <c r="D1046" s="7"/>
      <c r="E1046" s="7"/>
      <c r="F1046" s="7"/>
      <c r="G1046" s="7"/>
      <c r="H1046" s="7"/>
    </row>
    <row r="1047" spans="1:8">
      <c r="A1047" s="139">
        <v>44146</v>
      </c>
      <c r="B1047" s="11" t="s">
        <v>14</v>
      </c>
      <c r="C1047" s="140" t="s">
        <v>113</v>
      </c>
      <c r="D1047" s="7"/>
      <c r="E1047" s="7"/>
      <c r="F1047" s="7"/>
      <c r="G1047" s="7"/>
      <c r="H1047" s="7"/>
    </row>
    <row r="1048" spans="1:8">
      <c r="A1048" s="139">
        <v>44147</v>
      </c>
      <c r="B1048" s="11" t="s">
        <v>15</v>
      </c>
      <c r="C1048" s="140" t="s">
        <v>113</v>
      </c>
      <c r="D1048" s="7"/>
      <c r="E1048" s="7"/>
      <c r="F1048" s="7"/>
      <c r="G1048" s="7"/>
      <c r="H1048" s="7"/>
    </row>
    <row r="1049" spans="1:8">
      <c r="A1049" s="139">
        <v>44148</v>
      </c>
      <c r="B1049" s="11" t="s">
        <v>16</v>
      </c>
      <c r="C1049" s="140" t="s">
        <v>113</v>
      </c>
      <c r="D1049" s="7"/>
      <c r="E1049" s="7"/>
      <c r="F1049" s="7"/>
      <c r="G1049" s="7"/>
      <c r="H1049" s="7"/>
    </row>
    <row r="1050" spans="1:8">
      <c r="A1050" s="139">
        <v>44149</v>
      </c>
      <c r="B1050" s="11" t="s">
        <v>17</v>
      </c>
      <c r="C1050" s="140" t="s">
        <v>113</v>
      </c>
      <c r="D1050" s="7"/>
      <c r="E1050" s="7"/>
      <c r="F1050" s="7"/>
      <c r="G1050" s="7"/>
      <c r="H1050" s="7"/>
    </row>
    <row r="1051" spans="1:8">
      <c r="A1051" s="139">
        <v>44150</v>
      </c>
      <c r="B1051" s="11" t="s">
        <v>18</v>
      </c>
      <c r="C1051" s="140" t="s">
        <v>113</v>
      </c>
      <c r="D1051" s="7"/>
      <c r="E1051" s="7"/>
      <c r="F1051" s="7"/>
      <c r="G1051" s="7"/>
      <c r="H1051" s="7"/>
    </row>
    <row r="1052" spans="1:8">
      <c r="A1052" s="139">
        <v>44151</v>
      </c>
      <c r="B1052" s="11" t="s">
        <v>12</v>
      </c>
      <c r="C1052" s="140" t="s">
        <v>113</v>
      </c>
      <c r="D1052" s="7"/>
      <c r="E1052" s="7"/>
      <c r="F1052" s="7"/>
      <c r="G1052" s="7"/>
      <c r="H1052" s="7"/>
    </row>
    <row r="1053" spans="1:8">
      <c r="A1053" s="139">
        <v>44152</v>
      </c>
      <c r="B1053" s="11" t="s">
        <v>13</v>
      </c>
      <c r="C1053" s="140" t="s">
        <v>113</v>
      </c>
      <c r="D1053" s="7"/>
      <c r="E1053" s="7"/>
      <c r="F1053" s="7"/>
      <c r="G1053" s="7"/>
      <c r="H1053" s="7"/>
    </row>
    <row r="1054" spans="1:8">
      <c r="A1054" s="139">
        <v>44153</v>
      </c>
      <c r="B1054" s="11" t="s">
        <v>14</v>
      </c>
      <c r="C1054" s="140" t="s">
        <v>113</v>
      </c>
      <c r="D1054" s="7"/>
      <c r="E1054" s="7"/>
      <c r="F1054" s="7"/>
      <c r="G1054" s="7"/>
      <c r="H1054" s="7"/>
    </row>
    <row r="1055" spans="1:8">
      <c r="A1055" s="139">
        <v>44154</v>
      </c>
      <c r="B1055" s="11" t="s">
        <v>15</v>
      </c>
      <c r="C1055" s="140" t="s">
        <v>113</v>
      </c>
      <c r="D1055" s="7"/>
      <c r="E1055" s="7"/>
      <c r="F1055" s="7"/>
      <c r="G1055" s="7"/>
      <c r="H1055" s="7"/>
    </row>
    <row r="1056" spans="1:8">
      <c r="A1056" s="139">
        <v>44155</v>
      </c>
      <c r="B1056" s="11" t="s">
        <v>16</v>
      </c>
      <c r="C1056" s="140" t="s">
        <v>113</v>
      </c>
      <c r="D1056" s="7"/>
      <c r="E1056" s="7"/>
      <c r="F1056" s="7"/>
      <c r="G1056" s="7"/>
      <c r="H1056" s="7"/>
    </row>
    <row r="1057" spans="1:8">
      <c r="A1057" s="139">
        <v>44156</v>
      </c>
      <c r="B1057" s="11" t="s">
        <v>17</v>
      </c>
      <c r="C1057" s="140" t="s">
        <v>113</v>
      </c>
      <c r="D1057" s="7"/>
      <c r="E1057" s="7"/>
      <c r="F1057" s="7"/>
      <c r="G1057" s="7"/>
      <c r="H1057" s="7"/>
    </row>
    <row r="1058" spans="1:8">
      <c r="A1058" s="139">
        <v>44157</v>
      </c>
      <c r="B1058" s="11" t="s">
        <v>18</v>
      </c>
      <c r="C1058" s="140" t="s">
        <v>113</v>
      </c>
      <c r="D1058" s="7"/>
      <c r="E1058" s="7"/>
      <c r="F1058" s="7"/>
      <c r="G1058" s="7"/>
      <c r="H1058" s="7"/>
    </row>
    <row r="1059" spans="1:8">
      <c r="A1059" s="139">
        <v>44158</v>
      </c>
      <c r="B1059" s="11" t="s">
        <v>12</v>
      </c>
      <c r="C1059" s="140" t="s">
        <v>113</v>
      </c>
      <c r="D1059" s="7"/>
      <c r="E1059" s="7"/>
      <c r="F1059" s="7"/>
      <c r="G1059" s="7"/>
      <c r="H1059" s="7"/>
    </row>
    <row r="1060" spans="1:8">
      <c r="A1060" s="139">
        <v>44159</v>
      </c>
      <c r="B1060" s="11" t="s">
        <v>13</v>
      </c>
      <c r="C1060" s="140" t="s">
        <v>113</v>
      </c>
      <c r="D1060" s="7"/>
      <c r="E1060" s="7"/>
      <c r="F1060" s="7"/>
      <c r="G1060" s="7"/>
      <c r="H1060" s="7"/>
    </row>
    <row r="1061" spans="1:8">
      <c r="A1061" s="139">
        <v>44160</v>
      </c>
      <c r="B1061" s="11" t="s">
        <v>14</v>
      </c>
      <c r="C1061" s="140" t="s">
        <v>113</v>
      </c>
      <c r="D1061" s="7"/>
      <c r="E1061" s="7"/>
      <c r="F1061" s="7"/>
      <c r="G1061" s="7"/>
      <c r="H1061" s="7"/>
    </row>
    <row r="1062" spans="1:8">
      <c r="A1062" s="139">
        <v>44161</v>
      </c>
      <c r="B1062" s="11" t="s">
        <v>15</v>
      </c>
      <c r="C1062" s="140" t="s">
        <v>113</v>
      </c>
      <c r="D1062" s="7"/>
      <c r="E1062" s="7"/>
      <c r="F1062" s="7"/>
      <c r="G1062" s="7"/>
      <c r="H1062" s="7"/>
    </row>
    <row r="1063" spans="1:8">
      <c r="A1063" s="139">
        <v>44162</v>
      </c>
      <c r="B1063" s="11" t="s">
        <v>16</v>
      </c>
      <c r="C1063" s="140" t="s">
        <v>113</v>
      </c>
      <c r="D1063" s="7"/>
      <c r="E1063" s="7"/>
      <c r="F1063" s="7"/>
      <c r="G1063" s="7"/>
      <c r="H1063" s="7"/>
    </row>
    <row r="1064" spans="1:8">
      <c r="A1064" s="139">
        <v>44163</v>
      </c>
      <c r="B1064" s="11" t="s">
        <v>17</v>
      </c>
      <c r="C1064" s="140" t="s">
        <v>113</v>
      </c>
      <c r="D1064" s="7"/>
      <c r="E1064" s="7"/>
      <c r="F1064" s="7"/>
      <c r="G1064" s="7"/>
      <c r="H1064" s="7"/>
    </row>
    <row r="1065" spans="1:8">
      <c r="A1065" s="139">
        <v>44164</v>
      </c>
      <c r="B1065" s="11" t="s">
        <v>18</v>
      </c>
      <c r="C1065" s="140" t="s">
        <v>113</v>
      </c>
      <c r="D1065" s="7"/>
      <c r="E1065" s="7"/>
      <c r="F1065" s="7"/>
      <c r="G1065" s="7"/>
      <c r="H1065" s="7"/>
    </row>
    <row r="1066" spans="1:8">
      <c r="A1066" s="139">
        <v>44165</v>
      </c>
      <c r="B1066" s="11" t="s">
        <v>12</v>
      </c>
      <c r="C1066" s="140" t="s">
        <v>113</v>
      </c>
      <c r="D1066" s="7"/>
      <c r="E1066" s="7"/>
      <c r="F1066" s="7"/>
      <c r="G1066" s="7"/>
      <c r="H1066" s="7"/>
    </row>
    <row r="1067" spans="1:8">
      <c r="A1067" s="139">
        <v>44166</v>
      </c>
      <c r="B1067" s="11" t="s">
        <v>13</v>
      </c>
      <c r="C1067" s="140" t="s">
        <v>113</v>
      </c>
      <c r="D1067" s="7"/>
      <c r="E1067" s="7"/>
      <c r="F1067" s="7"/>
      <c r="G1067" s="7"/>
      <c r="H1067" s="7"/>
    </row>
    <row r="1068" spans="1:8">
      <c r="A1068" s="139">
        <v>44167</v>
      </c>
      <c r="B1068" s="11" t="s">
        <v>14</v>
      </c>
      <c r="C1068" s="140" t="s">
        <v>113</v>
      </c>
      <c r="D1068" s="7"/>
      <c r="E1068" s="7"/>
      <c r="F1068" s="7"/>
      <c r="G1068" s="7"/>
      <c r="H1068" s="7"/>
    </row>
    <row r="1069" spans="1:8">
      <c r="A1069" s="139">
        <v>44168</v>
      </c>
      <c r="B1069" s="11" t="s">
        <v>15</v>
      </c>
      <c r="C1069" s="140" t="s">
        <v>113</v>
      </c>
      <c r="D1069" s="7"/>
      <c r="E1069" s="7"/>
      <c r="F1069" s="7"/>
      <c r="G1069" s="7"/>
      <c r="H1069" s="7"/>
    </row>
    <row r="1070" spans="1:8">
      <c r="A1070" s="139">
        <v>44169</v>
      </c>
      <c r="B1070" s="11" t="s">
        <v>16</v>
      </c>
      <c r="C1070" s="140" t="s">
        <v>113</v>
      </c>
      <c r="D1070" s="7"/>
      <c r="E1070" s="7"/>
      <c r="F1070" s="7"/>
      <c r="G1070" s="7"/>
      <c r="H1070" s="7"/>
    </row>
    <row r="1071" spans="1:8">
      <c r="A1071" s="139">
        <v>44170</v>
      </c>
      <c r="B1071" s="11" t="s">
        <v>17</v>
      </c>
      <c r="C1071" s="140" t="s">
        <v>113</v>
      </c>
      <c r="D1071" s="7"/>
      <c r="E1071" s="7"/>
      <c r="F1071" s="7"/>
      <c r="G1071" s="7"/>
      <c r="H1071" s="7"/>
    </row>
    <row r="1072" spans="1:8">
      <c r="A1072" s="139">
        <v>44171</v>
      </c>
      <c r="B1072" s="11" t="s">
        <v>18</v>
      </c>
      <c r="C1072" s="140" t="s">
        <v>113</v>
      </c>
      <c r="D1072" s="7"/>
      <c r="E1072" s="7"/>
      <c r="F1072" s="7"/>
      <c r="G1072" s="7"/>
      <c r="H1072" s="7"/>
    </row>
    <row r="1073" spans="1:8">
      <c r="A1073" s="139">
        <v>44172</v>
      </c>
      <c r="B1073" s="11" t="s">
        <v>12</v>
      </c>
      <c r="C1073" s="140" t="s">
        <v>113</v>
      </c>
      <c r="D1073" s="7"/>
      <c r="E1073" s="7"/>
      <c r="F1073" s="7"/>
      <c r="G1073" s="7"/>
      <c r="H1073" s="7"/>
    </row>
    <row r="1074" spans="1:8">
      <c r="A1074" s="139">
        <v>44173</v>
      </c>
      <c r="B1074" s="11" t="s">
        <v>13</v>
      </c>
      <c r="C1074" s="140" t="s">
        <v>113</v>
      </c>
      <c r="D1074" s="7"/>
      <c r="E1074" s="7"/>
      <c r="F1074" s="7"/>
      <c r="G1074" s="7"/>
      <c r="H1074" s="7"/>
    </row>
    <row r="1075" spans="1:8">
      <c r="A1075" s="139">
        <v>44174</v>
      </c>
      <c r="B1075" s="11" t="s">
        <v>14</v>
      </c>
      <c r="C1075" s="140" t="s">
        <v>113</v>
      </c>
      <c r="D1075" s="7"/>
      <c r="E1075" s="7"/>
      <c r="F1075" s="7"/>
      <c r="G1075" s="7"/>
      <c r="H1075" s="7"/>
    </row>
    <row r="1076" spans="1:8">
      <c r="A1076" s="139">
        <v>44175</v>
      </c>
      <c r="B1076" s="11" t="s">
        <v>15</v>
      </c>
      <c r="C1076" s="140" t="s">
        <v>113</v>
      </c>
      <c r="D1076" s="7"/>
      <c r="E1076" s="7"/>
      <c r="F1076" s="7"/>
      <c r="G1076" s="7"/>
      <c r="H1076" s="7"/>
    </row>
    <row r="1077" spans="1:8">
      <c r="A1077" s="139">
        <v>44176</v>
      </c>
      <c r="B1077" s="11" t="s">
        <v>16</v>
      </c>
      <c r="C1077" s="140" t="s">
        <v>113</v>
      </c>
      <c r="D1077" s="7"/>
      <c r="E1077" s="7"/>
      <c r="F1077" s="7"/>
      <c r="G1077" s="7"/>
      <c r="H1077" s="7"/>
    </row>
    <row r="1078" spans="1:8">
      <c r="A1078" s="139">
        <v>44177</v>
      </c>
      <c r="B1078" s="11" t="s">
        <v>17</v>
      </c>
      <c r="C1078" s="140" t="s">
        <v>113</v>
      </c>
      <c r="D1078" s="7"/>
      <c r="E1078" s="7"/>
      <c r="F1078" s="7"/>
      <c r="G1078" s="7"/>
      <c r="H1078" s="7"/>
    </row>
    <row r="1079" spans="1:8">
      <c r="A1079" s="139">
        <v>44178</v>
      </c>
      <c r="B1079" s="11" t="s">
        <v>18</v>
      </c>
      <c r="C1079" s="140" t="s">
        <v>113</v>
      </c>
      <c r="D1079" s="7"/>
      <c r="E1079" s="7"/>
      <c r="F1079" s="7"/>
      <c r="G1079" s="7"/>
      <c r="H1079" s="7"/>
    </row>
    <row r="1080" spans="1:8">
      <c r="A1080" s="139">
        <v>44179</v>
      </c>
      <c r="B1080" s="11" t="s">
        <v>12</v>
      </c>
      <c r="C1080" s="140" t="s">
        <v>113</v>
      </c>
      <c r="D1080" s="7"/>
      <c r="E1080" s="7"/>
      <c r="F1080" s="7"/>
      <c r="G1080" s="7"/>
      <c r="H1080" s="7"/>
    </row>
    <row r="1081" spans="1:8">
      <c r="A1081" s="139">
        <v>44180</v>
      </c>
      <c r="B1081" s="11" t="s">
        <v>13</v>
      </c>
      <c r="C1081" s="140" t="s">
        <v>113</v>
      </c>
      <c r="D1081" s="7"/>
      <c r="E1081" s="7"/>
      <c r="F1081" s="7"/>
      <c r="G1081" s="7"/>
      <c r="H1081" s="7"/>
    </row>
    <row r="1082" spans="1:8">
      <c r="A1082" s="139">
        <v>44181</v>
      </c>
      <c r="B1082" s="11" t="s">
        <v>14</v>
      </c>
      <c r="C1082" s="140" t="s">
        <v>113</v>
      </c>
      <c r="D1082" s="7"/>
      <c r="E1082" s="7"/>
      <c r="F1082" s="7"/>
      <c r="G1082" s="7"/>
      <c r="H1082" s="7"/>
    </row>
    <row r="1083" spans="1:8">
      <c r="A1083" s="139">
        <v>44182</v>
      </c>
      <c r="B1083" s="11" t="s">
        <v>15</v>
      </c>
      <c r="C1083" s="140" t="s">
        <v>113</v>
      </c>
      <c r="D1083" s="7"/>
      <c r="E1083" s="7"/>
      <c r="F1083" s="7"/>
      <c r="G1083" s="7"/>
      <c r="H1083" s="7"/>
    </row>
    <row r="1084" spans="1:8">
      <c r="A1084" s="139">
        <v>44183</v>
      </c>
      <c r="B1084" s="11" t="s">
        <v>16</v>
      </c>
      <c r="C1084" s="140" t="s">
        <v>113</v>
      </c>
      <c r="D1084" s="7"/>
      <c r="E1084" s="7"/>
      <c r="F1084" s="7"/>
      <c r="G1084" s="7"/>
      <c r="H1084" s="7"/>
    </row>
    <row r="1085" spans="1:8">
      <c r="A1085" s="139">
        <v>44184</v>
      </c>
      <c r="B1085" s="11" t="s">
        <v>17</v>
      </c>
      <c r="C1085" s="140" t="s">
        <v>113</v>
      </c>
      <c r="D1085" s="7"/>
      <c r="E1085" s="7"/>
      <c r="F1085" s="7"/>
      <c r="G1085" s="7"/>
      <c r="H1085" s="7"/>
    </row>
    <row r="1086" spans="1:8">
      <c r="A1086" s="139">
        <v>44185</v>
      </c>
      <c r="B1086" s="11" t="s">
        <v>18</v>
      </c>
      <c r="C1086" s="140" t="s">
        <v>113</v>
      </c>
      <c r="D1086" s="7"/>
      <c r="E1086" s="7"/>
      <c r="F1086" s="7"/>
      <c r="G1086" s="7"/>
      <c r="H1086" s="7"/>
    </row>
    <row r="1087" spans="1:8">
      <c r="A1087" s="139">
        <v>44186</v>
      </c>
      <c r="B1087" s="11" t="s">
        <v>12</v>
      </c>
      <c r="C1087" s="140" t="s">
        <v>113</v>
      </c>
      <c r="D1087" s="7"/>
      <c r="E1087" s="7"/>
      <c r="F1087" s="7"/>
      <c r="G1087" s="7"/>
      <c r="H1087" s="7"/>
    </row>
    <row r="1088" spans="1:8">
      <c r="A1088" s="139">
        <v>44187</v>
      </c>
      <c r="B1088" s="11" t="s">
        <v>13</v>
      </c>
      <c r="C1088" s="140" t="s">
        <v>113</v>
      </c>
      <c r="D1088" s="7"/>
      <c r="E1088" s="7"/>
      <c r="F1088" s="7"/>
      <c r="G1088" s="7"/>
      <c r="H1088" s="7"/>
    </row>
    <row r="1089" spans="1:8">
      <c r="A1089" s="139">
        <v>44188</v>
      </c>
      <c r="B1089" s="11" t="s">
        <v>14</v>
      </c>
      <c r="C1089" s="140" t="s">
        <v>113</v>
      </c>
      <c r="D1089" s="7"/>
      <c r="E1089" s="7"/>
      <c r="F1089" s="7"/>
      <c r="G1089" s="7"/>
      <c r="H1089" s="7"/>
    </row>
    <row r="1090" spans="1:8">
      <c r="A1090" s="139">
        <v>44189</v>
      </c>
      <c r="B1090" s="11" t="s">
        <v>15</v>
      </c>
      <c r="C1090" s="140" t="s">
        <v>113</v>
      </c>
      <c r="D1090" s="7"/>
      <c r="E1090" s="7"/>
      <c r="F1090" s="7"/>
      <c r="G1090" s="7"/>
      <c r="H1090" s="7"/>
    </row>
    <row r="1091" spans="1:8">
      <c r="A1091" s="139">
        <v>44190</v>
      </c>
      <c r="B1091" s="11" t="s">
        <v>16</v>
      </c>
      <c r="C1091" s="140" t="s">
        <v>113</v>
      </c>
      <c r="D1091" s="7"/>
      <c r="E1091" s="7"/>
      <c r="F1091" s="7"/>
      <c r="G1091" s="7"/>
      <c r="H1091" s="7"/>
    </row>
    <row r="1092" spans="1:8">
      <c r="A1092" s="139">
        <v>44191</v>
      </c>
      <c r="B1092" s="11" t="s">
        <v>17</v>
      </c>
      <c r="C1092" s="140" t="s">
        <v>113</v>
      </c>
      <c r="D1092" s="7"/>
      <c r="E1092" s="7"/>
      <c r="F1092" s="7"/>
      <c r="G1092" s="7"/>
      <c r="H1092" s="7"/>
    </row>
    <row r="1093" spans="1:8">
      <c r="A1093" s="139">
        <v>44192</v>
      </c>
      <c r="B1093" s="11" t="s">
        <v>18</v>
      </c>
      <c r="C1093" s="140" t="s">
        <v>113</v>
      </c>
      <c r="D1093" s="7"/>
      <c r="E1093" s="7"/>
      <c r="F1093" s="7"/>
      <c r="G1093" s="7"/>
      <c r="H1093" s="7"/>
    </row>
    <row r="1094" spans="1:8">
      <c r="A1094" s="139">
        <v>44193</v>
      </c>
      <c r="B1094" s="11" t="s">
        <v>12</v>
      </c>
      <c r="C1094" s="140" t="s">
        <v>113</v>
      </c>
      <c r="D1094" s="7"/>
      <c r="E1094" s="7"/>
      <c r="F1094" s="7"/>
      <c r="G1094" s="7"/>
      <c r="H1094" s="7"/>
    </row>
    <row r="1095" spans="1:8">
      <c r="A1095" s="139">
        <v>44194</v>
      </c>
      <c r="B1095" s="11" t="s">
        <v>13</v>
      </c>
      <c r="C1095" s="140" t="s">
        <v>113</v>
      </c>
      <c r="D1095" s="7"/>
      <c r="E1095" s="7"/>
      <c r="F1095" s="7"/>
      <c r="G1095" s="7"/>
      <c r="H1095" s="7"/>
    </row>
    <row r="1096" spans="1:8">
      <c r="A1096" s="139">
        <v>44195</v>
      </c>
      <c r="B1096" s="11" t="s">
        <v>14</v>
      </c>
      <c r="C1096" s="140" t="s">
        <v>113</v>
      </c>
      <c r="D1096" s="7"/>
      <c r="E1096" s="7"/>
      <c r="F1096" s="7"/>
      <c r="G1096" s="7"/>
      <c r="H1096" s="7"/>
    </row>
    <row r="1097" spans="1:8">
      <c r="A1097" s="139">
        <v>44196</v>
      </c>
      <c r="B1097" s="11" t="s">
        <v>15</v>
      </c>
      <c r="C1097" s="140" t="s">
        <v>113</v>
      </c>
      <c r="D1097" s="7"/>
      <c r="E1097" s="7"/>
      <c r="F1097" s="7"/>
      <c r="G1097" s="7"/>
      <c r="H1097" s="7"/>
    </row>
    <row r="1098" spans="1:8">
      <c r="A1098" s="139">
        <v>44197</v>
      </c>
      <c r="B1098" s="11" t="s">
        <v>16</v>
      </c>
      <c r="C1098" s="140" t="s">
        <v>113</v>
      </c>
      <c r="D1098" s="7"/>
      <c r="E1098" s="7"/>
      <c r="F1098" s="7"/>
      <c r="G1098" s="7"/>
      <c r="H1098" s="7"/>
    </row>
    <row r="1099" spans="1:8">
      <c r="A1099" s="139">
        <v>44198</v>
      </c>
      <c r="B1099" s="11" t="s">
        <v>17</v>
      </c>
      <c r="C1099" s="140" t="s">
        <v>113</v>
      </c>
      <c r="D1099" s="7"/>
      <c r="E1099" s="7"/>
      <c r="F1099" s="7"/>
      <c r="G1099" s="7"/>
      <c r="H1099" s="7"/>
    </row>
    <row r="1100" spans="1:8">
      <c r="A1100" s="139">
        <v>44199</v>
      </c>
      <c r="B1100" s="11" t="s">
        <v>18</v>
      </c>
      <c r="C1100" s="140" t="s">
        <v>113</v>
      </c>
      <c r="D1100" s="7"/>
      <c r="E1100" s="7"/>
      <c r="F1100" s="7"/>
      <c r="G1100" s="7"/>
      <c r="H1100" s="7"/>
    </row>
    <row r="1101" spans="1:8">
      <c r="A1101" s="139">
        <v>44200</v>
      </c>
      <c r="B1101" s="11" t="s">
        <v>12</v>
      </c>
      <c r="C1101" s="140" t="s">
        <v>113</v>
      </c>
      <c r="D1101" s="7"/>
      <c r="E1101" s="7"/>
      <c r="F1101" s="7"/>
      <c r="G1101" s="7"/>
      <c r="H1101" s="7"/>
    </row>
    <row r="1102" spans="1:8">
      <c r="A1102" s="139">
        <v>44201</v>
      </c>
      <c r="B1102" s="11" t="s">
        <v>13</v>
      </c>
      <c r="C1102" s="140" t="s">
        <v>113</v>
      </c>
      <c r="D1102" s="7"/>
      <c r="E1102" s="7"/>
      <c r="F1102" s="7"/>
      <c r="G1102" s="7"/>
      <c r="H1102" s="7"/>
    </row>
    <row r="1103" spans="1:8">
      <c r="A1103" s="139">
        <v>44202</v>
      </c>
      <c r="B1103" s="11" t="s">
        <v>14</v>
      </c>
      <c r="C1103" s="140" t="s">
        <v>113</v>
      </c>
      <c r="D1103" s="7"/>
      <c r="E1103" s="7"/>
      <c r="F1103" s="7"/>
      <c r="G1103" s="7"/>
      <c r="H1103" s="7"/>
    </row>
    <row r="1104" spans="1:8">
      <c r="A1104" s="139">
        <v>44203</v>
      </c>
      <c r="B1104" s="11" t="s">
        <v>15</v>
      </c>
      <c r="C1104" s="140" t="s">
        <v>113</v>
      </c>
      <c r="D1104" s="7"/>
      <c r="E1104" s="7"/>
      <c r="F1104" s="7"/>
      <c r="G1104" s="7"/>
      <c r="H1104" s="7"/>
    </row>
    <row r="1105" spans="1:8">
      <c r="A1105" s="139">
        <v>44204</v>
      </c>
      <c r="B1105" s="11" t="s">
        <v>16</v>
      </c>
      <c r="C1105" s="140" t="s">
        <v>113</v>
      </c>
      <c r="D1105" s="7"/>
      <c r="E1105" s="7"/>
      <c r="F1105" s="7"/>
      <c r="G1105" s="7"/>
      <c r="H1105" s="7"/>
    </row>
    <row r="1106" spans="1:8">
      <c r="A1106" s="139">
        <v>44205</v>
      </c>
      <c r="B1106" s="11" t="s">
        <v>17</v>
      </c>
      <c r="C1106" s="140" t="s">
        <v>113</v>
      </c>
      <c r="D1106" s="7"/>
      <c r="E1106" s="7"/>
      <c r="F1106" s="7"/>
      <c r="G1106" s="7"/>
      <c r="H1106" s="7"/>
    </row>
    <row r="1107" spans="1:8">
      <c r="A1107" s="139">
        <v>44206</v>
      </c>
      <c r="B1107" s="11" t="s">
        <v>18</v>
      </c>
      <c r="C1107" s="140" t="s">
        <v>113</v>
      </c>
      <c r="D1107" s="7"/>
      <c r="E1107" s="7"/>
      <c r="F1107" s="7"/>
      <c r="G1107" s="7"/>
      <c r="H1107" s="7"/>
    </row>
    <row r="1108" spans="1:8">
      <c r="A1108" s="139">
        <v>44207</v>
      </c>
      <c r="B1108" s="11" t="s">
        <v>12</v>
      </c>
      <c r="C1108" s="140" t="s">
        <v>113</v>
      </c>
      <c r="D1108" s="7"/>
      <c r="E1108" s="7"/>
      <c r="F1108" s="7"/>
      <c r="G1108" s="7"/>
      <c r="H1108" s="7"/>
    </row>
    <row r="1109" spans="1:8">
      <c r="A1109" s="139">
        <v>44208</v>
      </c>
      <c r="B1109" s="11" t="s">
        <v>13</v>
      </c>
      <c r="C1109" s="140" t="s">
        <v>113</v>
      </c>
      <c r="D1109" s="7"/>
      <c r="E1109" s="7"/>
      <c r="F1109" s="7"/>
      <c r="G1109" s="7"/>
      <c r="H1109" s="7"/>
    </row>
    <row r="1110" spans="1:8">
      <c r="A1110" s="139">
        <v>44209</v>
      </c>
      <c r="B1110" s="11" t="s">
        <v>14</v>
      </c>
      <c r="C1110" s="140" t="s">
        <v>113</v>
      </c>
      <c r="D1110" s="7"/>
      <c r="E1110" s="7"/>
      <c r="F1110" s="7"/>
      <c r="G1110" s="7"/>
      <c r="H1110" s="7"/>
    </row>
    <row r="1111" spans="1:8">
      <c r="A1111" s="139">
        <v>44210</v>
      </c>
      <c r="B1111" s="11" t="s">
        <v>15</v>
      </c>
      <c r="C1111" s="140" t="s">
        <v>113</v>
      </c>
      <c r="D1111" s="7"/>
      <c r="E1111" s="7"/>
      <c r="F1111" s="7"/>
      <c r="G1111" s="7"/>
      <c r="H1111" s="7"/>
    </row>
    <row r="1112" spans="1:8">
      <c r="A1112" s="139">
        <v>44211</v>
      </c>
      <c r="B1112" s="11" t="s">
        <v>16</v>
      </c>
      <c r="C1112" s="140" t="s">
        <v>113</v>
      </c>
      <c r="D1112" s="7"/>
      <c r="E1112" s="7"/>
      <c r="F1112" s="7"/>
      <c r="G1112" s="7"/>
      <c r="H1112" s="7"/>
    </row>
    <row r="1113" spans="1:8">
      <c r="A1113" s="139">
        <v>44212</v>
      </c>
      <c r="B1113" s="11" t="s">
        <v>17</v>
      </c>
      <c r="C1113" s="140" t="s">
        <v>113</v>
      </c>
      <c r="D1113" s="7"/>
      <c r="E1113" s="7"/>
      <c r="F1113" s="7"/>
      <c r="G1113" s="7"/>
      <c r="H1113" s="7"/>
    </row>
    <row r="1114" spans="1:8">
      <c r="A1114" s="139">
        <v>44213</v>
      </c>
      <c r="B1114" s="11" t="s">
        <v>18</v>
      </c>
      <c r="C1114" s="140" t="s">
        <v>113</v>
      </c>
      <c r="D1114" s="7"/>
      <c r="E1114" s="7"/>
      <c r="F1114" s="7"/>
      <c r="G1114" s="7"/>
      <c r="H1114" s="7"/>
    </row>
    <row r="1115" spans="1:8">
      <c r="A1115" s="139">
        <v>44214</v>
      </c>
      <c r="B1115" s="11" t="s">
        <v>12</v>
      </c>
      <c r="C1115" s="140" t="s">
        <v>113</v>
      </c>
      <c r="D1115" s="7"/>
      <c r="E1115" s="7"/>
      <c r="F1115" s="7"/>
      <c r="G1115" s="7"/>
      <c r="H1115" s="7"/>
    </row>
    <row r="1116" spans="1:8">
      <c r="A1116" s="139">
        <v>44215</v>
      </c>
      <c r="B1116" s="11" t="s">
        <v>13</v>
      </c>
      <c r="C1116" s="140" t="s">
        <v>113</v>
      </c>
      <c r="D1116" s="7"/>
      <c r="E1116" s="7"/>
      <c r="F1116" s="7"/>
      <c r="G1116" s="7"/>
      <c r="H1116" s="7"/>
    </row>
    <row r="1117" spans="1:8">
      <c r="A1117" s="139">
        <v>44216</v>
      </c>
      <c r="B1117" s="11" t="s">
        <v>14</v>
      </c>
      <c r="C1117" s="140" t="s">
        <v>113</v>
      </c>
      <c r="D1117" s="7"/>
      <c r="E1117" s="7"/>
      <c r="F1117" s="7"/>
      <c r="G1117" s="7"/>
      <c r="H1117" s="7"/>
    </row>
    <row r="1118" spans="1:8">
      <c r="A1118" s="139">
        <v>44217</v>
      </c>
      <c r="B1118" s="11" t="s">
        <v>15</v>
      </c>
      <c r="C1118" s="140" t="s">
        <v>113</v>
      </c>
      <c r="D1118" s="7"/>
      <c r="E1118" s="7"/>
      <c r="F1118" s="7"/>
      <c r="G1118" s="7"/>
      <c r="H1118" s="7"/>
    </row>
    <row r="1119" spans="1:8">
      <c r="A1119" s="139">
        <v>44218</v>
      </c>
      <c r="B1119" s="11" t="s">
        <v>16</v>
      </c>
      <c r="C1119" s="140" t="s">
        <v>113</v>
      </c>
      <c r="D1119" s="7"/>
      <c r="E1119" s="7"/>
      <c r="F1119" s="7"/>
      <c r="G1119" s="7"/>
      <c r="H1119" s="7"/>
    </row>
    <row r="1120" spans="1:8">
      <c r="A1120" s="139">
        <v>44219</v>
      </c>
      <c r="B1120" s="11" t="s">
        <v>17</v>
      </c>
      <c r="C1120" s="140" t="s">
        <v>113</v>
      </c>
      <c r="D1120" s="7"/>
      <c r="E1120" s="7"/>
      <c r="F1120" s="7"/>
      <c r="G1120" s="7"/>
      <c r="H1120" s="7"/>
    </row>
    <row r="1121" spans="1:8">
      <c r="A1121" s="139">
        <v>44220</v>
      </c>
      <c r="B1121" s="11" t="s">
        <v>18</v>
      </c>
      <c r="C1121" s="140" t="s">
        <v>113</v>
      </c>
      <c r="D1121" s="7"/>
      <c r="E1121" s="7"/>
      <c r="F1121" s="7"/>
      <c r="G1121" s="7"/>
      <c r="H1121" s="7"/>
    </row>
    <row r="1122" spans="1:8">
      <c r="A1122" s="139">
        <v>44221</v>
      </c>
      <c r="B1122" s="11" t="s">
        <v>12</v>
      </c>
      <c r="C1122" s="140" t="s">
        <v>113</v>
      </c>
      <c r="D1122" s="7"/>
      <c r="E1122" s="7"/>
      <c r="F1122" s="7"/>
      <c r="G1122" s="7"/>
      <c r="H1122" s="7"/>
    </row>
    <row r="1123" spans="1:8">
      <c r="A1123" s="139">
        <v>44222</v>
      </c>
      <c r="B1123" s="11" t="s">
        <v>13</v>
      </c>
      <c r="C1123" s="140" t="s">
        <v>113</v>
      </c>
      <c r="D1123" s="7"/>
      <c r="E1123" s="7"/>
      <c r="F1123" s="7"/>
      <c r="G1123" s="7"/>
      <c r="H1123" s="7"/>
    </row>
    <row r="1124" spans="1:8">
      <c r="A1124" s="139">
        <v>44223</v>
      </c>
      <c r="B1124" s="11" t="s">
        <v>14</v>
      </c>
      <c r="C1124" s="140" t="s">
        <v>113</v>
      </c>
      <c r="D1124" s="7"/>
      <c r="E1124" s="7"/>
      <c r="F1124" s="7"/>
      <c r="G1124" s="7"/>
      <c r="H1124" s="7"/>
    </row>
    <row r="1125" spans="1:8">
      <c r="A1125" s="139">
        <v>44224</v>
      </c>
      <c r="B1125" s="11" t="s">
        <v>15</v>
      </c>
      <c r="C1125" s="140" t="s">
        <v>113</v>
      </c>
      <c r="D1125" s="7"/>
      <c r="E1125" s="7"/>
      <c r="F1125" s="7"/>
      <c r="G1125" s="7"/>
      <c r="H1125" s="7"/>
    </row>
    <row r="1126" spans="1:8">
      <c r="A1126" s="139">
        <v>44225</v>
      </c>
      <c r="B1126" s="11" t="s">
        <v>16</v>
      </c>
      <c r="C1126" s="140" t="s">
        <v>113</v>
      </c>
      <c r="D1126" s="7"/>
      <c r="E1126" s="7"/>
      <c r="F1126" s="7"/>
      <c r="G1126" s="7"/>
      <c r="H1126" s="7"/>
    </row>
    <row r="1127" spans="1:8">
      <c r="A1127" s="139">
        <v>44226</v>
      </c>
      <c r="B1127" s="11" t="s">
        <v>17</v>
      </c>
      <c r="C1127" s="140" t="s">
        <v>113</v>
      </c>
      <c r="D1127" s="7"/>
      <c r="E1127" s="7"/>
      <c r="F1127" s="7"/>
      <c r="G1127" s="7"/>
      <c r="H1127" s="7"/>
    </row>
    <row r="1128" spans="1:8">
      <c r="A1128" s="139">
        <v>44227</v>
      </c>
      <c r="B1128" s="11" t="s">
        <v>18</v>
      </c>
      <c r="C1128" s="140" t="s">
        <v>113</v>
      </c>
      <c r="D1128" s="7"/>
      <c r="E1128" s="7"/>
      <c r="F1128" s="7"/>
      <c r="G1128" s="7"/>
      <c r="H1128" s="7"/>
    </row>
    <row r="1129" spans="1:8">
      <c r="A1129" s="139">
        <v>44228</v>
      </c>
      <c r="B1129" s="11" t="s">
        <v>12</v>
      </c>
      <c r="C1129" s="140" t="s">
        <v>113</v>
      </c>
      <c r="D1129" s="7"/>
      <c r="E1129" s="7"/>
      <c r="F1129" s="7"/>
      <c r="G1129" s="7"/>
      <c r="H1129" s="7"/>
    </row>
    <row r="1130" spans="1:8">
      <c r="A1130" s="139">
        <v>44229</v>
      </c>
      <c r="B1130" s="11" t="s">
        <v>13</v>
      </c>
      <c r="C1130" s="140" t="s">
        <v>113</v>
      </c>
      <c r="D1130" s="7"/>
      <c r="E1130" s="7"/>
      <c r="F1130" s="7"/>
      <c r="G1130" s="7"/>
      <c r="H1130" s="7"/>
    </row>
    <row r="1131" spans="1:8">
      <c r="A1131" s="139">
        <v>44230</v>
      </c>
      <c r="B1131" s="11" t="s">
        <v>14</v>
      </c>
      <c r="C1131" s="140" t="s">
        <v>113</v>
      </c>
      <c r="D1131" s="7"/>
      <c r="E1131" s="7"/>
      <c r="F1131" s="7"/>
      <c r="G1131" s="7"/>
      <c r="H1131" s="7"/>
    </row>
    <row r="1132" spans="1:8">
      <c r="A1132" s="139">
        <v>44231</v>
      </c>
      <c r="B1132" s="11" t="s">
        <v>15</v>
      </c>
      <c r="C1132" s="140" t="s">
        <v>113</v>
      </c>
      <c r="D1132" s="7"/>
      <c r="E1132" s="7"/>
      <c r="F1132" s="7"/>
      <c r="G1132" s="7"/>
      <c r="H1132" s="7"/>
    </row>
    <row r="1133" spans="1:8">
      <c r="A1133" s="139">
        <v>44232</v>
      </c>
      <c r="B1133" s="11" t="s">
        <v>16</v>
      </c>
      <c r="C1133" s="140" t="s">
        <v>113</v>
      </c>
      <c r="D1133" s="7"/>
      <c r="E1133" s="7"/>
      <c r="F1133" s="7"/>
      <c r="G1133" s="7"/>
      <c r="H1133" s="7"/>
    </row>
    <row r="1134" spans="1:8">
      <c r="A1134" s="139">
        <v>44233</v>
      </c>
      <c r="B1134" s="11" t="s">
        <v>17</v>
      </c>
      <c r="C1134" s="140" t="s">
        <v>113</v>
      </c>
      <c r="D1134" s="7"/>
      <c r="E1134" s="7"/>
      <c r="F1134" s="7"/>
      <c r="G1134" s="7"/>
      <c r="H1134" s="7"/>
    </row>
    <row r="1135" spans="1:8">
      <c r="A1135" s="139">
        <v>44234</v>
      </c>
      <c r="B1135" s="11" t="s">
        <v>18</v>
      </c>
      <c r="C1135" s="140" t="s">
        <v>113</v>
      </c>
      <c r="D1135" s="7"/>
      <c r="E1135" s="7"/>
      <c r="F1135" s="7"/>
      <c r="G1135" s="7"/>
      <c r="H1135" s="7"/>
    </row>
    <row r="1136" spans="1:8">
      <c r="A1136" s="139">
        <v>44235</v>
      </c>
      <c r="B1136" s="11" t="s">
        <v>12</v>
      </c>
      <c r="C1136" s="140" t="s">
        <v>113</v>
      </c>
      <c r="D1136" s="7"/>
      <c r="E1136" s="7"/>
      <c r="F1136" s="7"/>
      <c r="G1136" s="7"/>
      <c r="H1136" s="7"/>
    </row>
    <row r="1137" spans="1:8">
      <c r="A1137" s="139">
        <v>44236</v>
      </c>
      <c r="B1137" s="11" t="s">
        <v>13</v>
      </c>
      <c r="C1137" s="140" t="s">
        <v>113</v>
      </c>
      <c r="D1137" s="7"/>
      <c r="E1137" s="7"/>
      <c r="F1137" s="7"/>
      <c r="G1137" s="7"/>
      <c r="H1137" s="7"/>
    </row>
    <row r="1138" spans="1:8">
      <c r="A1138" s="139">
        <v>44237</v>
      </c>
      <c r="B1138" s="11" t="s">
        <v>14</v>
      </c>
      <c r="C1138" s="140" t="s">
        <v>113</v>
      </c>
      <c r="D1138" s="7"/>
      <c r="E1138" s="7"/>
      <c r="F1138" s="7"/>
      <c r="G1138" s="7"/>
      <c r="H1138" s="7"/>
    </row>
    <row r="1139" spans="1:8">
      <c r="A1139" s="139">
        <v>44238</v>
      </c>
      <c r="B1139" s="11" t="s">
        <v>15</v>
      </c>
      <c r="C1139" s="140" t="s">
        <v>113</v>
      </c>
      <c r="D1139" s="7"/>
      <c r="E1139" s="7"/>
      <c r="F1139" s="7"/>
      <c r="G1139" s="7"/>
      <c r="H1139" s="7"/>
    </row>
    <row r="1140" spans="1:8">
      <c r="A1140" s="139">
        <v>44239</v>
      </c>
      <c r="B1140" s="11" t="s">
        <v>16</v>
      </c>
      <c r="C1140" s="140" t="s">
        <v>113</v>
      </c>
      <c r="D1140" s="7"/>
      <c r="E1140" s="7"/>
      <c r="F1140" s="7"/>
      <c r="G1140" s="7"/>
      <c r="H1140" s="7"/>
    </row>
    <row r="1141" spans="1:8">
      <c r="A1141" s="139">
        <v>44240</v>
      </c>
      <c r="B1141" s="11" t="s">
        <v>17</v>
      </c>
      <c r="C1141" s="140" t="s">
        <v>113</v>
      </c>
      <c r="D1141" s="7"/>
      <c r="E1141" s="7"/>
      <c r="F1141" s="7"/>
      <c r="G1141" s="7"/>
      <c r="H1141" s="7"/>
    </row>
    <row r="1142" spans="1:8">
      <c r="A1142" s="139">
        <v>44241</v>
      </c>
      <c r="B1142" s="11" t="s">
        <v>18</v>
      </c>
      <c r="C1142" s="140" t="s">
        <v>113</v>
      </c>
      <c r="D1142" s="7"/>
      <c r="E1142" s="7"/>
      <c r="F1142" s="7"/>
      <c r="G1142" s="7"/>
      <c r="H1142" s="7"/>
    </row>
    <row r="1143" spans="1:8">
      <c r="A1143" s="139">
        <v>44242</v>
      </c>
      <c r="B1143" s="11" t="s">
        <v>12</v>
      </c>
      <c r="C1143" s="140" t="s">
        <v>113</v>
      </c>
      <c r="D1143" s="7"/>
      <c r="E1143" s="7"/>
      <c r="F1143" s="7"/>
      <c r="G1143" s="7"/>
      <c r="H1143" s="7"/>
    </row>
    <row r="1144" spans="1:8">
      <c r="A1144" s="139">
        <v>44243</v>
      </c>
      <c r="B1144" s="11" t="s">
        <v>13</v>
      </c>
      <c r="C1144" s="140" t="s">
        <v>113</v>
      </c>
      <c r="D1144" s="7"/>
      <c r="E1144" s="7"/>
      <c r="F1144" s="7"/>
      <c r="G1144" s="7"/>
      <c r="H1144" s="7"/>
    </row>
    <row r="1145" spans="1:8">
      <c r="A1145" s="139">
        <v>44244</v>
      </c>
      <c r="B1145" s="11" t="s">
        <v>14</v>
      </c>
      <c r="C1145" s="140" t="s">
        <v>113</v>
      </c>
      <c r="D1145" s="7"/>
      <c r="E1145" s="7"/>
      <c r="F1145" s="7"/>
      <c r="G1145" s="7"/>
      <c r="H1145" s="7"/>
    </row>
    <row r="1146" spans="1:8">
      <c r="A1146" s="139">
        <v>44245</v>
      </c>
      <c r="B1146" s="11" t="s">
        <v>15</v>
      </c>
      <c r="C1146" s="140" t="s">
        <v>113</v>
      </c>
      <c r="D1146" s="7"/>
      <c r="E1146" s="7"/>
      <c r="F1146" s="7"/>
      <c r="G1146" s="7"/>
      <c r="H1146" s="7"/>
    </row>
    <row r="1147" spans="1:8">
      <c r="A1147" s="139">
        <v>44246</v>
      </c>
      <c r="B1147" s="11" t="s">
        <v>16</v>
      </c>
      <c r="C1147" s="140" t="s">
        <v>113</v>
      </c>
      <c r="D1147" s="7"/>
      <c r="E1147" s="7"/>
      <c r="F1147" s="7"/>
      <c r="G1147" s="7"/>
      <c r="H1147" s="7"/>
    </row>
    <row r="1148" spans="1:8">
      <c r="A1148" s="139">
        <v>44247</v>
      </c>
      <c r="B1148" s="11" t="s">
        <v>17</v>
      </c>
      <c r="C1148" s="140" t="s">
        <v>113</v>
      </c>
      <c r="D1148" s="7"/>
      <c r="E1148" s="7"/>
      <c r="F1148" s="7"/>
      <c r="G1148" s="7"/>
      <c r="H1148" s="7"/>
    </row>
    <row r="1149" spans="1:8">
      <c r="A1149" s="139">
        <v>44248</v>
      </c>
      <c r="B1149" s="11" t="s">
        <v>18</v>
      </c>
      <c r="C1149" s="140" t="s">
        <v>113</v>
      </c>
      <c r="D1149" s="7"/>
      <c r="E1149" s="7"/>
      <c r="F1149" s="7"/>
      <c r="G1149" s="7"/>
      <c r="H1149" s="7"/>
    </row>
    <row r="1150" spans="1:8">
      <c r="A1150" s="139">
        <v>44249</v>
      </c>
      <c r="B1150" s="11" t="s">
        <v>12</v>
      </c>
      <c r="C1150" s="140" t="s">
        <v>113</v>
      </c>
      <c r="D1150" s="7"/>
      <c r="E1150" s="7"/>
      <c r="F1150" s="7"/>
      <c r="G1150" s="7"/>
      <c r="H1150" s="7"/>
    </row>
    <row r="1151" spans="1:8">
      <c r="A1151" s="139">
        <v>44250</v>
      </c>
      <c r="B1151" s="11" t="s">
        <v>13</v>
      </c>
      <c r="C1151" s="140" t="s">
        <v>113</v>
      </c>
      <c r="D1151" s="7"/>
      <c r="E1151" s="7"/>
      <c r="F1151" s="7"/>
      <c r="G1151" s="7"/>
      <c r="H1151" s="7"/>
    </row>
    <row r="1152" spans="1:8">
      <c r="A1152" s="139">
        <v>44251</v>
      </c>
      <c r="B1152" s="11" t="s">
        <v>14</v>
      </c>
      <c r="C1152" s="140" t="s">
        <v>113</v>
      </c>
      <c r="D1152" s="7"/>
      <c r="E1152" s="7"/>
      <c r="F1152" s="7"/>
      <c r="G1152" s="7"/>
      <c r="H1152" s="7"/>
    </row>
    <row r="1153" spans="1:8">
      <c r="A1153" s="139">
        <v>44252</v>
      </c>
      <c r="B1153" s="11" t="s">
        <v>15</v>
      </c>
      <c r="C1153" s="140" t="s">
        <v>113</v>
      </c>
      <c r="D1153" s="7"/>
      <c r="E1153" s="7"/>
      <c r="F1153" s="7"/>
      <c r="G1153" s="7"/>
      <c r="H1153" s="7"/>
    </row>
    <row r="1154" spans="1:8">
      <c r="A1154" s="139">
        <v>44253</v>
      </c>
      <c r="B1154" s="11" t="s">
        <v>16</v>
      </c>
      <c r="C1154" s="140" t="s">
        <v>113</v>
      </c>
      <c r="D1154" s="7"/>
      <c r="E1154" s="7"/>
      <c r="F1154" s="7"/>
      <c r="G1154" s="7"/>
      <c r="H1154" s="7"/>
    </row>
    <row r="1155" spans="1:8">
      <c r="A1155" s="139">
        <v>44254</v>
      </c>
      <c r="B1155" s="11" t="s">
        <v>17</v>
      </c>
      <c r="C1155" s="140" t="s">
        <v>113</v>
      </c>
      <c r="D1155" s="7"/>
      <c r="E1155" s="7"/>
      <c r="F1155" s="7"/>
      <c r="G1155" s="7"/>
      <c r="H1155" s="7"/>
    </row>
    <row r="1156" spans="1:8">
      <c r="A1156" s="139">
        <v>44255</v>
      </c>
      <c r="B1156" s="11" t="s">
        <v>18</v>
      </c>
      <c r="C1156" s="140" t="s">
        <v>113</v>
      </c>
      <c r="D1156" s="7"/>
      <c r="E1156" s="7"/>
      <c r="F1156" s="7"/>
      <c r="G1156" s="7"/>
      <c r="H1156" s="7"/>
    </row>
    <row r="1157" spans="1:8">
      <c r="A1157" s="139">
        <v>44256</v>
      </c>
      <c r="B1157" s="11" t="s">
        <v>12</v>
      </c>
      <c r="C1157" s="140" t="s">
        <v>113</v>
      </c>
      <c r="D1157" s="7"/>
      <c r="E1157" s="7"/>
      <c r="F1157" s="7"/>
      <c r="G1157" s="7"/>
      <c r="H1157" s="7"/>
    </row>
    <row r="1158" spans="1:8">
      <c r="A1158" s="139">
        <v>44257</v>
      </c>
      <c r="B1158" s="11" t="s">
        <v>13</v>
      </c>
      <c r="C1158" s="140" t="s">
        <v>113</v>
      </c>
      <c r="D1158" s="7"/>
      <c r="E1158" s="7"/>
      <c r="F1158" s="7"/>
      <c r="G1158" s="7"/>
      <c r="H1158" s="7"/>
    </row>
    <row r="1159" spans="1:8">
      <c r="A1159" s="139">
        <v>44258</v>
      </c>
      <c r="B1159" s="11" t="s">
        <v>14</v>
      </c>
      <c r="C1159" s="140" t="s">
        <v>113</v>
      </c>
      <c r="D1159" s="7"/>
      <c r="E1159" s="7"/>
      <c r="F1159" s="7"/>
      <c r="G1159" s="7"/>
      <c r="H1159" s="7"/>
    </row>
    <row r="1160" spans="1:8">
      <c r="A1160" s="139">
        <v>44259</v>
      </c>
      <c r="B1160" s="11" t="s">
        <v>15</v>
      </c>
      <c r="C1160" s="140" t="s">
        <v>113</v>
      </c>
      <c r="D1160" s="7"/>
      <c r="E1160" s="7"/>
      <c r="F1160" s="7"/>
      <c r="G1160" s="7"/>
      <c r="H1160" s="7"/>
    </row>
    <row r="1161" spans="1:8">
      <c r="A1161" s="139">
        <v>44260</v>
      </c>
      <c r="B1161" s="11" t="s">
        <v>16</v>
      </c>
      <c r="C1161" s="140" t="s">
        <v>113</v>
      </c>
      <c r="D1161" s="7"/>
      <c r="E1161" s="7"/>
      <c r="F1161" s="7"/>
      <c r="G1161" s="7"/>
      <c r="H1161" s="7"/>
    </row>
    <row r="1162" spans="1:8">
      <c r="A1162" s="139">
        <v>44261</v>
      </c>
      <c r="B1162" s="11" t="s">
        <v>17</v>
      </c>
      <c r="C1162" s="140" t="s">
        <v>113</v>
      </c>
      <c r="D1162" s="7"/>
      <c r="E1162" s="7"/>
      <c r="F1162" s="7"/>
      <c r="G1162" s="7"/>
      <c r="H1162" s="7"/>
    </row>
    <row r="1163" spans="1:8">
      <c r="A1163" s="139">
        <v>44262</v>
      </c>
      <c r="B1163" s="11" t="s">
        <v>18</v>
      </c>
      <c r="C1163" s="140" t="s">
        <v>113</v>
      </c>
      <c r="D1163" s="7"/>
      <c r="E1163" s="7"/>
      <c r="F1163" s="7"/>
      <c r="G1163" s="7"/>
      <c r="H1163" s="7"/>
    </row>
    <row r="1164" spans="1:8">
      <c r="A1164" s="139">
        <v>44263</v>
      </c>
      <c r="B1164" s="11" t="s">
        <v>12</v>
      </c>
      <c r="C1164" s="140" t="s">
        <v>113</v>
      </c>
      <c r="D1164" s="7"/>
      <c r="E1164" s="7"/>
      <c r="F1164" s="7"/>
      <c r="G1164" s="7"/>
      <c r="H1164" s="7"/>
    </row>
    <row r="1165" spans="1:8">
      <c r="A1165" s="139">
        <v>44264</v>
      </c>
      <c r="B1165" s="11" t="s">
        <v>13</v>
      </c>
      <c r="C1165" s="140" t="s">
        <v>113</v>
      </c>
      <c r="D1165" s="7"/>
      <c r="E1165" s="7"/>
      <c r="F1165" s="7"/>
      <c r="G1165" s="7"/>
      <c r="H1165" s="7"/>
    </row>
    <row r="1166" spans="1:8">
      <c r="A1166" s="139">
        <v>44265</v>
      </c>
      <c r="B1166" s="11" t="s">
        <v>14</v>
      </c>
      <c r="C1166" s="140" t="s">
        <v>113</v>
      </c>
      <c r="D1166" s="7"/>
      <c r="E1166" s="7"/>
      <c r="F1166" s="7"/>
      <c r="G1166" s="7"/>
      <c r="H1166" s="7"/>
    </row>
    <row r="1167" spans="1:8">
      <c r="A1167" s="139">
        <v>44266</v>
      </c>
      <c r="B1167" s="11" t="s">
        <v>15</v>
      </c>
      <c r="C1167" s="140" t="s">
        <v>113</v>
      </c>
      <c r="D1167" s="7"/>
      <c r="E1167" s="7"/>
      <c r="F1167" s="7"/>
      <c r="G1167" s="7"/>
      <c r="H1167" s="7"/>
    </row>
    <row r="1168" spans="1:8">
      <c r="A1168" s="139">
        <v>44267</v>
      </c>
      <c r="B1168" s="11" t="s">
        <v>16</v>
      </c>
      <c r="C1168" s="140" t="s">
        <v>113</v>
      </c>
      <c r="D1168" s="7"/>
      <c r="E1168" s="7"/>
      <c r="F1168" s="7"/>
      <c r="G1168" s="7"/>
      <c r="H1168" s="7"/>
    </row>
    <row r="1169" spans="1:8">
      <c r="A1169" s="139">
        <v>44268</v>
      </c>
      <c r="B1169" s="11" t="s">
        <v>17</v>
      </c>
      <c r="C1169" s="140" t="s">
        <v>113</v>
      </c>
      <c r="D1169" s="7"/>
      <c r="E1169" s="7"/>
      <c r="F1169" s="7"/>
      <c r="G1169" s="7"/>
      <c r="H1169" s="7"/>
    </row>
    <row r="1170" spans="1:8">
      <c r="A1170" s="139">
        <v>44269</v>
      </c>
      <c r="B1170" s="11" t="s">
        <v>18</v>
      </c>
      <c r="C1170" s="140" t="s">
        <v>113</v>
      </c>
      <c r="D1170" s="7"/>
      <c r="E1170" s="7"/>
      <c r="F1170" s="7"/>
      <c r="G1170" s="7"/>
      <c r="H1170" s="7"/>
    </row>
    <row r="1171" spans="1:8">
      <c r="A1171" s="139">
        <v>44270</v>
      </c>
      <c r="B1171" s="11" t="s">
        <v>12</v>
      </c>
      <c r="C1171" s="140" t="s">
        <v>113</v>
      </c>
      <c r="D1171" s="7"/>
      <c r="E1171" s="7"/>
      <c r="F1171" s="7"/>
      <c r="G1171" s="7"/>
      <c r="H1171" s="7"/>
    </row>
    <row r="1172" spans="1:8">
      <c r="A1172" s="139">
        <v>44271</v>
      </c>
      <c r="B1172" s="11" t="s">
        <v>13</v>
      </c>
      <c r="C1172" s="140" t="s">
        <v>113</v>
      </c>
      <c r="D1172" s="7"/>
      <c r="E1172" s="7"/>
      <c r="F1172" s="7"/>
      <c r="G1172" s="7"/>
      <c r="H1172" s="7"/>
    </row>
    <row r="1173" spans="1:8">
      <c r="A1173" s="139">
        <v>44272</v>
      </c>
      <c r="B1173" s="11" t="s">
        <v>14</v>
      </c>
      <c r="C1173" s="140" t="s">
        <v>113</v>
      </c>
      <c r="D1173" s="7"/>
      <c r="E1173" s="7"/>
      <c r="F1173" s="7"/>
      <c r="G1173" s="7"/>
      <c r="H1173" s="7"/>
    </row>
    <row r="1174" spans="1:8">
      <c r="A1174" s="139">
        <v>44273</v>
      </c>
      <c r="B1174" s="11" t="s">
        <v>15</v>
      </c>
      <c r="C1174" s="140" t="s">
        <v>113</v>
      </c>
      <c r="D1174" s="7"/>
      <c r="E1174" s="7"/>
      <c r="F1174" s="7"/>
      <c r="G1174" s="7"/>
      <c r="H1174" s="7"/>
    </row>
    <row r="1175" spans="1:8">
      <c r="A1175" s="139">
        <v>44274</v>
      </c>
      <c r="B1175" s="11" t="s">
        <v>16</v>
      </c>
      <c r="C1175" s="140" t="s">
        <v>113</v>
      </c>
      <c r="D1175" s="7"/>
      <c r="E1175" s="7"/>
      <c r="F1175" s="7"/>
      <c r="G1175" s="7"/>
      <c r="H1175" s="7"/>
    </row>
    <row r="1176" spans="1:8">
      <c r="A1176" s="139">
        <v>44275</v>
      </c>
      <c r="B1176" s="11" t="s">
        <v>17</v>
      </c>
      <c r="C1176" s="140" t="s">
        <v>113</v>
      </c>
      <c r="D1176" s="7"/>
      <c r="E1176" s="7"/>
      <c r="F1176" s="7"/>
      <c r="G1176" s="7"/>
      <c r="H1176" s="7"/>
    </row>
    <row r="1177" spans="1:8">
      <c r="A1177" s="139">
        <v>44276</v>
      </c>
      <c r="B1177" s="11" t="s">
        <v>18</v>
      </c>
      <c r="C1177" s="140" t="s">
        <v>113</v>
      </c>
      <c r="D1177" s="7"/>
      <c r="E1177" s="7"/>
      <c r="F1177" s="7"/>
      <c r="G1177" s="7"/>
      <c r="H1177" s="7"/>
    </row>
    <row r="1178" spans="1:8">
      <c r="A1178" s="139">
        <v>44277</v>
      </c>
      <c r="B1178" s="11" t="s">
        <v>12</v>
      </c>
      <c r="C1178" s="140" t="s">
        <v>113</v>
      </c>
      <c r="D1178" s="7"/>
      <c r="E1178" s="7"/>
      <c r="F1178" s="7"/>
      <c r="G1178" s="7"/>
      <c r="H1178" s="7"/>
    </row>
    <row r="1179" spans="1:8">
      <c r="A1179" s="139">
        <v>44278</v>
      </c>
      <c r="B1179" s="11" t="s">
        <v>13</v>
      </c>
      <c r="C1179" s="140" t="s">
        <v>113</v>
      </c>
      <c r="D1179" s="7"/>
      <c r="E1179" s="7"/>
      <c r="F1179" s="7"/>
      <c r="G1179" s="7"/>
      <c r="H1179" s="7"/>
    </row>
    <row r="1180" spans="1:8">
      <c r="A1180" s="139">
        <v>44279</v>
      </c>
      <c r="B1180" s="11" t="s">
        <v>14</v>
      </c>
      <c r="C1180" s="140" t="s">
        <v>113</v>
      </c>
      <c r="D1180" s="7"/>
      <c r="E1180" s="7"/>
      <c r="F1180" s="7"/>
      <c r="G1180" s="7"/>
      <c r="H1180" s="7"/>
    </row>
    <row r="1181" spans="1:8">
      <c r="A1181" s="139">
        <v>44280</v>
      </c>
      <c r="B1181" s="11" t="s">
        <v>15</v>
      </c>
      <c r="C1181" s="140" t="s">
        <v>113</v>
      </c>
      <c r="D1181" s="7"/>
      <c r="E1181" s="7"/>
      <c r="F1181" s="7"/>
      <c r="G1181" s="7"/>
      <c r="H1181" s="7"/>
    </row>
    <row r="1182" spans="1:8">
      <c r="A1182" s="139">
        <v>44281</v>
      </c>
      <c r="B1182" s="11" t="s">
        <v>16</v>
      </c>
      <c r="C1182" s="140" t="s">
        <v>113</v>
      </c>
      <c r="D1182" s="7"/>
      <c r="E1182" s="7"/>
      <c r="F1182" s="7"/>
      <c r="G1182" s="7"/>
      <c r="H1182" s="7"/>
    </row>
    <row r="1183" spans="1:8">
      <c r="A1183" s="139">
        <v>44282</v>
      </c>
      <c r="B1183" s="11" t="s">
        <v>17</v>
      </c>
      <c r="C1183" s="140" t="s">
        <v>113</v>
      </c>
      <c r="D1183" s="7"/>
      <c r="E1183" s="7"/>
      <c r="F1183" s="7"/>
      <c r="G1183" s="7"/>
      <c r="H1183" s="7"/>
    </row>
    <row r="1184" spans="1:8">
      <c r="A1184" s="139">
        <v>44283</v>
      </c>
      <c r="B1184" s="11" t="s">
        <v>18</v>
      </c>
      <c r="C1184" s="140" t="s">
        <v>113</v>
      </c>
      <c r="D1184" s="7"/>
      <c r="E1184" s="7"/>
      <c r="F1184" s="7"/>
      <c r="G1184" s="7"/>
      <c r="H1184" s="7"/>
    </row>
    <row r="1185" spans="1:8">
      <c r="A1185" s="139">
        <v>44284</v>
      </c>
      <c r="B1185" s="11" t="s">
        <v>12</v>
      </c>
      <c r="C1185" s="140" t="s">
        <v>113</v>
      </c>
      <c r="D1185" s="7"/>
      <c r="E1185" s="7"/>
      <c r="F1185" s="7"/>
      <c r="G1185" s="7"/>
      <c r="H1185" s="7"/>
    </row>
    <row r="1186" spans="1:8">
      <c r="A1186" s="139">
        <v>44285</v>
      </c>
      <c r="B1186" s="11" t="s">
        <v>13</v>
      </c>
      <c r="C1186" s="140" t="s">
        <v>113</v>
      </c>
      <c r="D1186" s="7"/>
      <c r="E1186" s="7"/>
      <c r="F1186" s="7"/>
      <c r="G1186" s="7"/>
      <c r="H1186" s="7"/>
    </row>
    <row r="1187" spans="1:8">
      <c r="A1187" s="139">
        <v>44286</v>
      </c>
      <c r="B1187" s="11" t="s">
        <v>14</v>
      </c>
      <c r="C1187" s="140" t="s">
        <v>113</v>
      </c>
      <c r="D1187" s="7"/>
      <c r="E1187" s="7"/>
      <c r="F1187" s="7"/>
      <c r="G1187" s="7"/>
      <c r="H1187" s="7"/>
    </row>
    <row r="1188" spans="1:8">
      <c r="A1188" s="139">
        <v>44287</v>
      </c>
      <c r="B1188" s="11" t="s">
        <v>15</v>
      </c>
      <c r="C1188" s="140" t="s">
        <v>113</v>
      </c>
      <c r="D1188" s="7"/>
      <c r="E1188" s="7"/>
      <c r="F1188" s="7"/>
      <c r="G1188" s="7"/>
      <c r="H1188" s="7"/>
    </row>
    <row r="1189" spans="1:8">
      <c r="A1189" s="139">
        <v>44288</v>
      </c>
      <c r="B1189" s="11" t="s">
        <v>16</v>
      </c>
      <c r="C1189" s="140" t="s">
        <v>113</v>
      </c>
      <c r="D1189" s="7"/>
      <c r="E1189" s="7"/>
      <c r="F1189" s="7"/>
      <c r="G1189" s="7"/>
      <c r="H1189" s="7"/>
    </row>
    <row r="1190" spans="1:8">
      <c r="A1190" s="139">
        <v>44289</v>
      </c>
      <c r="B1190" s="11" t="s">
        <v>17</v>
      </c>
      <c r="C1190" s="140" t="s">
        <v>113</v>
      </c>
      <c r="D1190" s="7"/>
      <c r="E1190" s="7"/>
      <c r="F1190" s="7"/>
      <c r="G1190" s="7"/>
      <c r="H1190" s="7"/>
    </row>
    <row r="1191" spans="1:8">
      <c r="A1191" s="139">
        <v>44290</v>
      </c>
      <c r="B1191" s="11" t="s">
        <v>18</v>
      </c>
      <c r="C1191" s="140" t="s">
        <v>113</v>
      </c>
      <c r="D1191" s="7"/>
      <c r="E1191" s="7"/>
      <c r="F1191" s="7"/>
      <c r="G1191" s="7"/>
      <c r="H1191" s="7"/>
    </row>
    <row r="1192" spans="1:8">
      <c r="A1192" s="139">
        <v>44291</v>
      </c>
      <c r="B1192" s="11" t="s">
        <v>12</v>
      </c>
      <c r="C1192" s="140" t="s">
        <v>113</v>
      </c>
      <c r="D1192" s="7"/>
      <c r="E1192" s="7"/>
      <c r="F1192" s="7"/>
      <c r="G1192" s="7"/>
      <c r="H1192" s="7"/>
    </row>
    <row r="1193" spans="1:8">
      <c r="A1193" s="139">
        <v>44292</v>
      </c>
      <c r="B1193" s="11" t="s">
        <v>13</v>
      </c>
      <c r="C1193" s="140" t="s">
        <v>113</v>
      </c>
      <c r="D1193" s="7"/>
      <c r="E1193" s="7"/>
      <c r="F1193" s="7"/>
      <c r="G1193" s="7"/>
      <c r="H1193" s="7"/>
    </row>
    <row r="1194" spans="1:8">
      <c r="A1194" s="139">
        <v>44293</v>
      </c>
      <c r="B1194" s="11" t="s">
        <v>14</v>
      </c>
      <c r="C1194" s="140" t="s">
        <v>113</v>
      </c>
      <c r="D1194" s="7"/>
      <c r="E1194" s="7"/>
      <c r="F1194" s="7"/>
      <c r="G1194" s="7"/>
      <c r="H1194" s="7"/>
    </row>
    <row r="1195" spans="1:8">
      <c r="A1195" s="139">
        <v>44294</v>
      </c>
      <c r="B1195" s="11" t="s">
        <v>15</v>
      </c>
      <c r="C1195" s="140" t="s">
        <v>113</v>
      </c>
      <c r="D1195" s="7"/>
      <c r="E1195" s="7"/>
      <c r="F1195" s="7"/>
      <c r="G1195" s="7"/>
      <c r="H1195" s="7"/>
    </row>
    <row r="1196" spans="1:8">
      <c r="A1196" s="139">
        <v>44295</v>
      </c>
      <c r="B1196" s="11" t="s">
        <v>16</v>
      </c>
      <c r="C1196" s="140" t="s">
        <v>113</v>
      </c>
      <c r="D1196" s="7"/>
      <c r="E1196" s="7"/>
      <c r="F1196" s="7"/>
      <c r="G1196" s="7"/>
      <c r="H1196" s="7"/>
    </row>
    <row r="1197" spans="1:8">
      <c r="A1197" s="139">
        <v>44296</v>
      </c>
      <c r="B1197" s="11" t="s">
        <v>17</v>
      </c>
      <c r="C1197" s="140" t="s">
        <v>113</v>
      </c>
      <c r="D1197" s="7"/>
      <c r="E1197" s="7"/>
      <c r="F1197" s="7"/>
      <c r="G1197" s="7"/>
      <c r="H1197" s="7"/>
    </row>
    <row r="1198" spans="1:8">
      <c r="A1198" s="139">
        <v>44297</v>
      </c>
      <c r="B1198" s="11" t="s">
        <v>18</v>
      </c>
      <c r="C1198" s="140" t="s">
        <v>113</v>
      </c>
      <c r="D1198" s="7"/>
      <c r="E1198" s="7"/>
      <c r="F1198" s="7"/>
      <c r="G1198" s="7"/>
      <c r="H1198" s="7"/>
    </row>
    <row r="1199" spans="1:8">
      <c r="A1199" s="139">
        <v>44298</v>
      </c>
      <c r="B1199" s="11" t="s">
        <v>12</v>
      </c>
      <c r="C1199" s="140" t="s">
        <v>113</v>
      </c>
      <c r="D1199" s="7"/>
      <c r="E1199" s="7"/>
      <c r="F1199" s="7"/>
      <c r="G1199" s="7"/>
      <c r="H1199" s="7"/>
    </row>
    <row r="1200" spans="1:8">
      <c r="A1200" s="139">
        <v>44299</v>
      </c>
      <c r="B1200" s="11" t="s">
        <v>13</v>
      </c>
      <c r="C1200" s="140" t="s">
        <v>113</v>
      </c>
      <c r="D1200" s="7"/>
      <c r="E1200" s="7"/>
      <c r="F1200" s="7"/>
      <c r="G1200" s="7"/>
      <c r="H1200" s="7"/>
    </row>
    <row r="1201" spans="1:8">
      <c r="A1201" s="139">
        <v>44300</v>
      </c>
      <c r="B1201" s="11" t="s">
        <v>14</v>
      </c>
      <c r="C1201" s="140" t="s">
        <v>113</v>
      </c>
      <c r="D1201" s="7"/>
      <c r="E1201" s="7"/>
      <c r="F1201" s="7"/>
      <c r="G1201" s="7"/>
      <c r="H1201" s="7"/>
    </row>
    <row r="1202" spans="1:8">
      <c r="A1202" s="139">
        <v>44301</v>
      </c>
      <c r="B1202" s="11" t="s">
        <v>15</v>
      </c>
      <c r="C1202" s="140" t="s">
        <v>113</v>
      </c>
      <c r="D1202" s="7"/>
      <c r="E1202" s="7"/>
      <c r="F1202" s="7"/>
      <c r="G1202" s="7"/>
      <c r="H1202" s="7"/>
    </row>
    <row r="1203" spans="1:8">
      <c r="A1203" s="139">
        <v>44302</v>
      </c>
      <c r="B1203" s="11" t="s">
        <v>16</v>
      </c>
      <c r="C1203" s="140" t="s">
        <v>113</v>
      </c>
      <c r="D1203" s="7"/>
      <c r="E1203" s="7"/>
      <c r="F1203" s="7"/>
      <c r="G1203" s="7"/>
      <c r="H1203" s="7"/>
    </row>
    <row r="1204" spans="1:8">
      <c r="A1204" s="139">
        <v>44303</v>
      </c>
      <c r="B1204" s="11" t="s">
        <v>17</v>
      </c>
      <c r="C1204" s="140" t="s">
        <v>113</v>
      </c>
      <c r="D1204" s="7"/>
      <c r="E1204" s="7"/>
      <c r="F1204" s="7"/>
      <c r="G1204" s="7"/>
      <c r="H1204" s="7"/>
    </row>
    <row r="1205" spans="1:8">
      <c r="A1205" s="139">
        <v>44304</v>
      </c>
      <c r="B1205" s="11" t="s">
        <v>18</v>
      </c>
      <c r="C1205" s="140" t="s">
        <v>113</v>
      </c>
      <c r="D1205" s="7"/>
      <c r="E1205" s="7"/>
      <c r="F1205" s="7"/>
      <c r="G1205" s="7"/>
      <c r="H1205" s="7"/>
    </row>
    <row r="1206" spans="1:8">
      <c r="A1206" s="139">
        <v>44305</v>
      </c>
      <c r="B1206" s="11" t="s">
        <v>12</v>
      </c>
      <c r="C1206" s="140" t="s">
        <v>113</v>
      </c>
      <c r="D1206" s="7"/>
      <c r="E1206" s="7"/>
      <c r="F1206" s="7"/>
      <c r="G1206" s="7"/>
      <c r="H1206" s="7"/>
    </row>
    <row r="1207" spans="1:8">
      <c r="A1207" s="139">
        <v>44306</v>
      </c>
      <c r="B1207" s="11" t="s">
        <v>13</v>
      </c>
      <c r="C1207" s="140" t="s">
        <v>113</v>
      </c>
      <c r="D1207" s="7"/>
      <c r="E1207" s="7"/>
      <c r="F1207" s="7"/>
      <c r="G1207" s="7"/>
      <c r="H1207" s="7"/>
    </row>
    <row r="1208" spans="1:8">
      <c r="A1208" s="139">
        <v>44307</v>
      </c>
      <c r="B1208" s="11" t="s">
        <v>14</v>
      </c>
      <c r="C1208" s="140" t="s">
        <v>113</v>
      </c>
      <c r="D1208" s="7"/>
      <c r="E1208" s="7"/>
      <c r="F1208" s="7"/>
      <c r="G1208" s="7"/>
      <c r="H1208" s="7"/>
    </row>
    <row r="1209" spans="1:8">
      <c r="A1209" s="139">
        <v>44308</v>
      </c>
      <c r="B1209" s="11" t="s">
        <v>15</v>
      </c>
      <c r="C1209" s="140" t="s">
        <v>113</v>
      </c>
      <c r="D1209" s="7"/>
      <c r="E1209" s="7"/>
      <c r="F1209" s="7"/>
      <c r="G1209" s="7"/>
      <c r="H1209" s="7"/>
    </row>
    <row r="1210" spans="1:8">
      <c r="A1210" s="139">
        <v>44309</v>
      </c>
      <c r="B1210" s="11" t="s">
        <v>16</v>
      </c>
      <c r="C1210" s="140" t="s">
        <v>113</v>
      </c>
      <c r="D1210" s="7"/>
      <c r="E1210" s="7"/>
      <c r="F1210" s="7"/>
      <c r="G1210" s="7"/>
      <c r="H1210" s="7"/>
    </row>
    <row r="1211" spans="1:8">
      <c r="A1211" s="139">
        <v>44310</v>
      </c>
      <c r="B1211" s="11" t="s">
        <v>17</v>
      </c>
      <c r="C1211" s="140" t="s">
        <v>113</v>
      </c>
      <c r="D1211" s="7"/>
      <c r="E1211" s="7"/>
      <c r="F1211" s="7"/>
      <c r="G1211" s="7"/>
      <c r="H1211" s="7"/>
    </row>
    <row r="1212" spans="1:8">
      <c r="A1212" s="139">
        <v>44311</v>
      </c>
      <c r="B1212" s="11" t="s">
        <v>18</v>
      </c>
      <c r="C1212" s="140" t="s">
        <v>113</v>
      </c>
      <c r="D1212" s="7"/>
      <c r="E1212" s="7"/>
      <c r="F1212" s="7"/>
      <c r="G1212" s="7"/>
      <c r="H1212" s="7"/>
    </row>
    <row r="1213" spans="1:8">
      <c r="A1213" s="139">
        <v>44312</v>
      </c>
      <c r="B1213" s="11" t="s">
        <v>12</v>
      </c>
      <c r="C1213" s="140" t="s">
        <v>113</v>
      </c>
      <c r="D1213" s="7"/>
      <c r="E1213" s="7"/>
      <c r="F1213" s="7"/>
      <c r="G1213" s="7"/>
      <c r="H1213" s="7"/>
    </row>
    <row r="1214" spans="1:8">
      <c r="A1214" s="139">
        <v>44313</v>
      </c>
      <c r="B1214" s="11" t="s">
        <v>13</v>
      </c>
      <c r="C1214" s="140" t="s">
        <v>113</v>
      </c>
      <c r="D1214" s="7"/>
      <c r="E1214" s="7"/>
      <c r="F1214" s="7"/>
      <c r="G1214" s="7"/>
      <c r="H1214" s="7"/>
    </row>
    <row r="1215" spans="1:8">
      <c r="A1215" s="139">
        <v>44314</v>
      </c>
      <c r="B1215" s="11" t="s">
        <v>14</v>
      </c>
      <c r="C1215" s="140" t="s">
        <v>113</v>
      </c>
      <c r="D1215" s="7"/>
      <c r="E1215" s="7"/>
      <c r="F1215" s="7"/>
      <c r="G1215" s="7"/>
      <c r="H1215" s="7"/>
    </row>
    <row r="1216" spans="1:8">
      <c r="A1216" s="139">
        <v>44315</v>
      </c>
      <c r="B1216" s="11" t="s">
        <v>15</v>
      </c>
      <c r="C1216" s="140" t="s">
        <v>113</v>
      </c>
      <c r="D1216" s="7"/>
      <c r="E1216" s="7"/>
      <c r="F1216" s="7"/>
      <c r="G1216" s="7"/>
      <c r="H1216" s="7"/>
    </row>
    <row r="1217" spans="1:8">
      <c r="A1217" s="139">
        <v>44316</v>
      </c>
      <c r="B1217" s="11" t="s">
        <v>16</v>
      </c>
      <c r="C1217" s="140" t="s">
        <v>113</v>
      </c>
      <c r="D1217" s="7"/>
      <c r="E1217" s="7"/>
      <c r="F1217" s="7"/>
      <c r="G1217" s="7"/>
      <c r="H1217" s="7"/>
    </row>
    <row r="1218" spans="1:8">
      <c r="A1218" s="139">
        <v>44317</v>
      </c>
      <c r="B1218" s="11" t="s">
        <v>17</v>
      </c>
      <c r="C1218" s="140" t="s">
        <v>113</v>
      </c>
      <c r="D1218" s="7"/>
      <c r="E1218" s="7"/>
      <c r="F1218" s="7"/>
      <c r="G1218" s="7"/>
      <c r="H1218" s="7"/>
    </row>
    <row r="1219" spans="1:8">
      <c r="A1219" s="139">
        <v>44318</v>
      </c>
      <c r="B1219" s="11" t="s">
        <v>18</v>
      </c>
      <c r="C1219" s="140" t="s">
        <v>113</v>
      </c>
      <c r="D1219" s="7"/>
      <c r="E1219" s="7"/>
      <c r="F1219" s="7"/>
      <c r="G1219" s="7"/>
      <c r="H1219" s="7"/>
    </row>
    <row r="1220" spans="1:8">
      <c r="A1220" s="139">
        <v>44319</v>
      </c>
      <c r="B1220" s="11" t="s">
        <v>12</v>
      </c>
      <c r="C1220" s="140" t="s">
        <v>113</v>
      </c>
      <c r="D1220" s="7"/>
      <c r="E1220" s="7"/>
      <c r="F1220" s="7"/>
      <c r="G1220" s="7"/>
      <c r="H1220" s="7"/>
    </row>
    <row r="1221" spans="1:8">
      <c r="A1221" s="139">
        <v>44320</v>
      </c>
      <c r="B1221" s="11" t="s">
        <v>13</v>
      </c>
      <c r="C1221" s="140" t="s">
        <v>113</v>
      </c>
      <c r="D1221" s="7"/>
      <c r="E1221" s="7"/>
      <c r="F1221" s="7"/>
      <c r="G1221" s="7"/>
      <c r="H1221" s="7"/>
    </row>
    <row r="1222" spans="1:8">
      <c r="A1222" s="139">
        <v>44321</v>
      </c>
      <c r="B1222" s="11" t="s">
        <v>14</v>
      </c>
      <c r="C1222" s="140" t="s">
        <v>113</v>
      </c>
      <c r="D1222" s="7"/>
      <c r="E1222" s="7"/>
      <c r="F1222" s="7"/>
      <c r="G1222" s="7"/>
      <c r="H1222" s="7"/>
    </row>
    <row r="1223" spans="1:8">
      <c r="A1223" s="139">
        <v>44322</v>
      </c>
      <c r="B1223" s="11" t="s">
        <v>15</v>
      </c>
      <c r="C1223" s="140" t="s">
        <v>113</v>
      </c>
      <c r="D1223" s="7"/>
      <c r="E1223" s="7"/>
      <c r="F1223" s="7"/>
      <c r="G1223" s="7"/>
      <c r="H1223" s="7"/>
    </row>
    <row r="1224" spans="1:8">
      <c r="A1224" s="139">
        <v>44323</v>
      </c>
      <c r="B1224" s="11" t="s">
        <v>16</v>
      </c>
      <c r="C1224" s="140" t="s">
        <v>113</v>
      </c>
      <c r="D1224" s="7"/>
      <c r="E1224" s="7"/>
      <c r="F1224" s="7"/>
      <c r="G1224" s="7"/>
      <c r="H1224" s="7"/>
    </row>
    <row r="1225" spans="1:8">
      <c r="A1225" s="139">
        <v>44324</v>
      </c>
      <c r="B1225" s="11" t="s">
        <v>17</v>
      </c>
      <c r="C1225" s="140" t="s">
        <v>113</v>
      </c>
      <c r="D1225" s="7"/>
      <c r="E1225" s="7"/>
      <c r="F1225" s="7"/>
      <c r="G1225" s="7"/>
      <c r="H1225" s="7"/>
    </row>
    <row r="1226" spans="1:8">
      <c r="A1226" s="139">
        <v>44325</v>
      </c>
      <c r="B1226" s="11" t="s">
        <v>18</v>
      </c>
      <c r="C1226" s="140" t="s">
        <v>113</v>
      </c>
      <c r="D1226" s="7"/>
      <c r="E1226" s="7"/>
      <c r="F1226" s="7"/>
      <c r="G1226" s="7"/>
      <c r="H1226" s="7"/>
    </row>
    <row r="1227" spans="1:8">
      <c r="A1227" s="139">
        <v>44326</v>
      </c>
      <c r="B1227" s="11" t="s">
        <v>12</v>
      </c>
      <c r="C1227" s="140" t="s">
        <v>113</v>
      </c>
      <c r="D1227" s="7"/>
      <c r="E1227" s="7"/>
      <c r="F1227" s="7"/>
      <c r="G1227" s="7"/>
      <c r="H1227" s="7"/>
    </row>
    <row r="1228" spans="1:8">
      <c r="A1228" s="139">
        <v>44327</v>
      </c>
      <c r="B1228" s="11" t="s">
        <v>13</v>
      </c>
      <c r="C1228" s="140" t="s">
        <v>113</v>
      </c>
      <c r="D1228" s="7"/>
      <c r="E1228" s="7"/>
      <c r="F1228" s="7"/>
      <c r="G1228" s="7"/>
      <c r="H1228" s="7"/>
    </row>
    <row r="1229" spans="1:8">
      <c r="A1229" s="139">
        <v>44328</v>
      </c>
      <c r="B1229" s="11" t="s">
        <v>14</v>
      </c>
      <c r="C1229" s="140" t="s">
        <v>113</v>
      </c>
      <c r="D1229" s="7"/>
      <c r="E1229" s="7"/>
      <c r="F1229" s="7"/>
      <c r="G1229" s="7"/>
      <c r="H1229" s="7"/>
    </row>
    <row r="1230" spans="1:8">
      <c r="A1230" s="139">
        <v>44329</v>
      </c>
      <c r="B1230" s="11" t="s">
        <v>15</v>
      </c>
      <c r="C1230" s="140" t="s">
        <v>113</v>
      </c>
      <c r="D1230" s="7"/>
      <c r="E1230" s="7"/>
      <c r="F1230" s="7"/>
      <c r="G1230" s="7"/>
      <c r="H1230" s="7"/>
    </row>
    <row r="1231" spans="1:8">
      <c r="A1231" s="139">
        <v>44330</v>
      </c>
      <c r="B1231" s="11" t="s">
        <v>16</v>
      </c>
      <c r="C1231" s="140" t="s">
        <v>113</v>
      </c>
      <c r="D1231" s="7"/>
      <c r="E1231" s="7"/>
      <c r="F1231" s="7"/>
      <c r="G1231" s="7"/>
      <c r="H1231" s="7"/>
    </row>
    <row r="1232" spans="1:8">
      <c r="A1232" s="139">
        <v>44331</v>
      </c>
      <c r="B1232" s="11" t="s">
        <v>17</v>
      </c>
      <c r="C1232" s="140" t="s">
        <v>113</v>
      </c>
      <c r="D1232" s="7"/>
      <c r="E1232" s="7"/>
      <c r="F1232" s="7"/>
      <c r="G1232" s="7"/>
      <c r="H1232" s="7"/>
    </row>
    <row r="1233" spans="1:8">
      <c r="A1233" s="139">
        <v>44332</v>
      </c>
      <c r="B1233" s="11" t="s">
        <v>18</v>
      </c>
      <c r="C1233" s="140" t="s">
        <v>113</v>
      </c>
      <c r="D1233" s="7"/>
      <c r="E1233" s="7"/>
      <c r="F1233" s="7"/>
      <c r="G1233" s="7"/>
      <c r="H1233" s="7"/>
    </row>
    <row r="1234" spans="1:8">
      <c r="A1234" s="139">
        <v>44333</v>
      </c>
      <c r="B1234" s="11" t="s">
        <v>12</v>
      </c>
      <c r="C1234" s="140" t="s">
        <v>113</v>
      </c>
      <c r="D1234" s="7"/>
      <c r="E1234" s="7"/>
      <c r="F1234" s="7"/>
      <c r="G1234" s="7"/>
      <c r="H1234" s="7"/>
    </row>
    <row r="1235" spans="1:8">
      <c r="A1235" s="139">
        <v>44334</v>
      </c>
      <c r="B1235" s="11" t="s">
        <v>13</v>
      </c>
      <c r="C1235" s="140" t="s">
        <v>113</v>
      </c>
      <c r="D1235" s="7"/>
      <c r="E1235" s="7"/>
      <c r="F1235" s="7"/>
      <c r="G1235" s="7"/>
      <c r="H1235" s="7"/>
    </row>
    <row r="1236" spans="1:8">
      <c r="A1236" s="139">
        <v>44335</v>
      </c>
      <c r="B1236" s="11" t="s">
        <v>14</v>
      </c>
      <c r="C1236" s="140" t="s">
        <v>113</v>
      </c>
      <c r="D1236" s="7"/>
      <c r="E1236" s="7"/>
      <c r="F1236" s="7"/>
      <c r="G1236" s="7"/>
      <c r="H1236" s="7"/>
    </row>
    <row r="1237" spans="1:8">
      <c r="A1237" s="139">
        <v>44336</v>
      </c>
      <c r="B1237" s="11" t="s">
        <v>15</v>
      </c>
      <c r="C1237" s="140" t="s">
        <v>113</v>
      </c>
      <c r="D1237" s="7"/>
      <c r="E1237" s="7"/>
      <c r="F1237" s="7"/>
      <c r="G1237" s="7"/>
      <c r="H1237" s="7"/>
    </row>
    <row r="1238" spans="1:8">
      <c r="A1238" s="139">
        <v>44337</v>
      </c>
      <c r="B1238" s="11" t="s">
        <v>16</v>
      </c>
      <c r="C1238" s="140" t="s">
        <v>113</v>
      </c>
      <c r="D1238" s="7"/>
      <c r="E1238" s="7"/>
      <c r="F1238" s="7"/>
      <c r="G1238" s="7"/>
      <c r="H1238" s="7"/>
    </row>
    <row r="1239" spans="1:8">
      <c r="A1239" s="139">
        <v>44338</v>
      </c>
      <c r="B1239" s="11" t="s">
        <v>17</v>
      </c>
      <c r="C1239" s="140" t="s">
        <v>113</v>
      </c>
      <c r="D1239" s="7"/>
      <c r="E1239" s="7"/>
      <c r="F1239" s="7"/>
      <c r="G1239" s="7"/>
      <c r="H1239" s="7"/>
    </row>
    <row r="1240" spans="1:8">
      <c r="A1240" s="139">
        <v>44339</v>
      </c>
      <c r="B1240" s="11" t="s">
        <v>18</v>
      </c>
      <c r="C1240" s="140" t="s">
        <v>113</v>
      </c>
      <c r="D1240" s="7"/>
      <c r="E1240" s="7"/>
      <c r="F1240" s="7"/>
      <c r="G1240" s="7"/>
      <c r="H1240" s="7"/>
    </row>
    <row r="1241" spans="1:8">
      <c r="A1241" s="139">
        <v>44340</v>
      </c>
      <c r="B1241" s="11" t="s">
        <v>12</v>
      </c>
      <c r="C1241" s="140" t="s">
        <v>113</v>
      </c>
      <c r="D1241" s="7"/>
      <c r="E1241" s="7"/>
      <c r="F1241" s="7"/>
      <c r="G1241" s="7"/>
      <c r="H1241" s="7"/>
    </row>
    <row r="1242" spans="1:8">
      <c r="A1242" s="139">
        <v>44341</v>
      </c>
      <c r="B1242" s="11" t="s">
        <v>13</v>
      </c>
      <c r="C1242" s="140" t="s">
        <v>113</v>
      </c>
      <c r="D1242" s="7"/>
      <c r="E1242" s="7"/>
      <c r="F1242" s="7"/>
      <c r="G1242" s="7"/>
      <c r="H1242" s="7"/>
    </row>
    <row r="1243" spans="1:8">
      <c r="A1243" s="139">
        <v>44342</v>
      </c>
      <c r="B1243" s="11" t="s">
        <v>14</v>
      </c>
      <c r="C1243" s="140" t="s">
        <v>113</v>
      </c>
      <c r="D1243" s="7"/>
      <c r="E1243" s="7"/>
      <c r="F1243" s="7"/>
      <c r="G1243" s="7"/>
      <c r="H1243" s="7"/>
    </row>
    <row r="1244" spans="1:8">
      <c r="A1244" s="139">
        <v>44343</v>
      </c>
      <c r="B1244" s="11" t="s">
        <v>15</v>
      </c>
      <c r="C1244" s="140" t="s">
        <v>113</v>
      </c>
      <c r="D1244" s="7"/>
      <c r="E1244" s="7"/>
      <c r="F1244" s="7"/>
      <c r="G1244" s="7"/>
      <c r="H1244" s="7"/>
    </row>
    <row r="1245" spans="1:8">
      <c r="A1245" s="139">
        <v>44344</v>
      </c>
      <c r="B1245" s="11" t="s">
        <v>16</v>
      </c>
      <c r="C1245" s="140" t="s">
        <v>113</v>
      </c>
      <c r="D1245" s="7"/>
      <c r="E1245" s="7"/>
      <c r="F1245" s="7"/>
      <c r="G1245" s="7"/>
      <c r="H1245" s="7"/>
    </row>
    <row r="1246" spans="1:8">
      <c r="A1246" s="139">
        <v>44345</v>
      </c>
      <c r="B1246" s="11" t="s">
        <v>17</v>
      </c>
      <c r="C1246" s="140" t="s">
        <v>113</v>
      </c>
      <c r="D1246" s="7"/>
      <c r="E1246" s="7"/>
      <c r="F1246" s="7"/>
      <c r="G1246" s="7"/>
      <c r="H1246" s="7"/>
    </row>
    <row r="1247" spans="1:8">
      <c r="A1247" s="139">
        <v>44346</v>
      </c>
      <c r="B1247" s="11" t="s">
        <v>18</v>
      </c>
      <c r="C1247" s="140" t="s">
        <v>113</v>
      </c>
      <c r="D1247" s="7"/>
      <c r="E1247" s="7"/>
      <c r="F1247" s="7"/>
      <c r="G1247" s="7"/>
      <c r="H1247" s="7"/>
    </row>
    <row r="1248" spans="1:8">
      <c r="A1248" s="139">
        <v>44347</v>
      </c>
      <c r="B1248" s="11" t="s">
        <v>12</v>
      </c>
      <c r="C1248" s="140" t="s">
        <v>113</v>
      </c>
      <c r="D1248" s="7"/>
      <c r="E1248" s="7"/>
      <c r="F1248" s="7"/>
      <c r="G1248" s="7"/>
      <c r="H1248" s="7"/>
    </row>
    <row r="1249" spans="1:8">
      <c r="A1249" s="139">
        <v>44348</v>
      </c>
      <c r="B1249" s="11" t="s">
        <v>13</v>
      </c>
      <c r="C1249" s="140" t="s">
        <v>113</v>
      </c>
      <c r="D1249" s="7"/>
      <c r="E1249" s="7"/>
      <c r="F1249" s="7"/>
      <c r="G1249" s="7"/>
      <c r="H1249" s="7"/>
    </row>
    <row r="1250" spans="1:8">
      <c r="A1250" s="139">
        <v>44349</v>
      </c>
      <c r="B1250" s="11" t="s">
        <v>14</v>
      </c>
      <c r="C1250" s="140" t="s">
        <v>113</v>
      </c>
      <c r="D1250" s="7"/>
      <c r="E1250" s="7"/>
      <c r="F1250" s="7"/>
      <c r="G1250" s="7"/>
      <c r="H1250" s="7"/>
    </row>
    <row r="1251" spans="1:8">
      <c r="A1251" s="139">
        <v>44350</v>
      </c>
      <c r="B1251" s="11" t="s">
        <v>15</v>
      </c>
      <c r="C1251" s="140" t="s">
        <v>113</v>
      </c>
      <c r="D1251" s="7"/>
      <c r="E1251" s="7"/>
      <c r="F1251" s="7"/>
      <c r="G1251" s="7"/>
      <c r="H1251" s="7"/>
    </row>
    <row r="1252" spans="1:8">
      <c r="A1252" s="139">
        <v>44351</v>
      </c>
      <c r="B1252" s="11" t="s">
        <v>16</v>
      </c>
      <c r="C1252" s="140" t="s">
        <v>113</v>
      </c>
      <c r="D1252" s="7"/>
      <c r="E1252" s="7"/>
      <c r="F1252" s="7"/>
      <c r="G1252" s="7"/>
      <c r="H1252" s="7"/>
    </row>
    <row r="1253" spans="1:8">
      <c r="A1253" s="139">
        <v>44352</v>
      </c>
      <c r="B1253" s="11" t="s">
        <v>17</v>
      </c>
      <c r="C1253" s="140" t="s">
        <v>113</v>
      </c>
      <c r="D1253" s="7"/>
      <c r="E1253" s="7"/>
      <c r="F1253" s="7"/>
      <c r="G1253" s="7"/>
      <c r="H1253" s="7"/>
    </row>
    <row r="1254" spans="1:8">
      <c r="A1254" s="139">
        <v>44353</v>
      </c>
      <c r="B1254" s="11" t="s">
        <v>18</v>
      </c>
      <c r="C1254" s="140" t="s">
        <v>113</v>
      </c>
      <c r="D1254" s="7"/>
      <c r="E1254" s="7"/>
      <c r="F1254" s="7"/>
      <c r="G1254" s="7"/>
      <c r="H1254" s="7"/>
    </row>
    <row r="1255" spans="1:8">
      <c r="A1255" s="139">
        <v>44354</v>
      </c>
      <c r="B1255" s="11" t="s">
        <v>12</v>
      </c>
      <c r="C1255" s="140" t="s">
        <v>113</v>
      </c>
      <c r="D1255" s="7"/>
      <c r="E1255" s="7"/>
      <c r="F1255" s="7"/>
      <c r="G1255" s="7"/>
      <c r="H1255" s="7"/>
    </row>
    <row r="1256" spans="1:8">
      <c r="A1256" s="139">
        <v>44355</v>
      </c>
      <c r="B1256" s="11" t="s">
        <v>13</v>
      </c>
      <c r="C1256" s="140" t="s">
        <v>113</v>
      </c>
      <c r="D1256" s="7"/>
      <c r="E1256" s="7"/>
      <c r="F1256" s="7"/>
      <c r="G1256" s="7"/>
      <c r="H1256" s="7"/>
    </row>
    <row r="1257" spans="1:8">
      <c r="A1257" s="139">
        <v>44356</v>
      </c>
      <c r="B1257" s="11" t="s">
        <v>14</v>
      </c>
      <c r="C1257" s="140" t="s">
        <v>113</v>
      </c>
      <c r="D1257" s="7"/>
      <c r="E1257" s="7"/>
      <c r="F1257" s="7"/>
      <c r="G1257" s="7"/>
      <c r="H1257" s="7"/>
    </row>
    <row r="1258" spans="1:8">
      <c r="A1258" s="139">
        <v>44357</v>
      </c>
      <c r="B1258" s="11" t="s">
        <v>15</v>
      </c>
      <c r="C1258" s="140" t="s">
        <v>113</v>
      </c>
      <c r="D1258" s="7"/>
      <c r="E1258" s="7"/>
      <c r="F1258" s="7"/>
      <c r="G1258" s="7"/>
      <c r="H1258" s="7"/>
    </row>
    <row r="1259" spans="1:8">
      <c r="A1259" s="139">
        <v>44358</v>
      </c>
      <c r="B1259" s="11" t="s">
        <v>16</v>
      </c>
      <c r="C1259" s="140" t="s">
        <v>113</v>
      </c>
      <c r="D1259" s="7"/>
      <c r="E1259" s="7"/>
      <c r="F1259" s="7"/>
      <c r="G1259" s="7"/>
      <c r="H1259" s="7"/>
    </row>
    <row r="1260" spans="1:8">
      <c r="A1260" s="139">
        <v>44359</v>
      </c>
      <c r="B1260" s="11" t="s">
        <v>17</v>
      </c>
      <c r="C1260" s="140" t="s">
        <v>113</v>
      </c>
      <c r="D1260" s="7"/>
      <c r="E1260" s="7"/>
      <c r="F1260" s="7"/>
      <c r="G1260" s="7"/>
      <c r="H1260" s="7"/>
    </row>
    <row r="1261" spans="1:8">
      <c r="A1261" s="139">
        <v>44360</v>
      </c>
      <c r="B1261" s="11" t="s">
        <v>18</v>
      </c>
      <c r="C1261" s="140" t="s">
        <v>113</v>
      </c>
      <c r="D1261" s="7"/>
      <c r="E1261" s="7"/>
      <c r="F1261" s="7"/>
      <c r="G1261" s="7"/>
      <c r="H1261" s="7"/>
    </row>
    <row r="1262" spans="1:8">
      <c r="A1262" s="139">
        <v>44361</v>
      </c>
      <c r="B1262" s="11" t="s">
        <v>12</v>
      </c>
      <c r="C1262" s="140" t="s">
        <v>113</v>
      </c>
      <c r="D1262" s="7"/>
      <c r="E1262" s="7"/>
      <c r="F1262" s="7"/>
      <c r="G1262" s="7"/>
      <c r="H1262" s="7"/>
    </row>
    <row r="1263" spans="1:8">
      <c r="A1263" s="139">
        <v>44362</v>
      </c>
      <c r="B1263" s="11" t="s">
        <v>13</v>
      </c>
      <c r="C1263" s="140" t="s">
        <v>113</v>
      </c>
      <c r="D1263" s="7"/>
      <c r="E1263" s="7"/>
      <c r="F1263" s="7"/>
      <c r="G1263" s="7"/>
      <c r="H1263" s="7"/>
    </row>
    <row r="1264" spans="1:8">
      <c r="A1264" s="139">
        <v>44363</v>
      </c>
      <c r="B1264" s="11" t="s">
        <v>14</v>
      </c>
      <c r="C1264" s="140" t="s">
        <v>113</v>
      </c>
      <c r="D1264" s="7"/>
      <c r="E1264" s="7"/>
      <c r="F1264" s="7"/>
      <c r="G1264" s="7"/>
      <c r="H1264" s="7"/>
    </row>
    <row r="1265" spans="1:8">
      <c r="A1265" s="139">
        <v>44364</v>
      </c>
      <c r="B1265" s="11" t="s">
        <v>15</v>
      </c>
      <c r="C1265" s="140" t="s">
        <v>113</v>
      </c>
      <c r="D1265" s="7"/>
      <c r="E1265" s="7"/>
      <c r="F1265" s="7"/>
      <c r="G1265" s="7"/>
      <c r="H1265" s="7"/>
    </row>
    <row r="1266" spans="1:8">
      <c r="A1266" s="139">
        <v>44365</v>
      </c>
      <c r="B1266" s="11" t="s">
        <v>16</v>
      </c>
      <c r="C1266" s="140" t="s">
        <v>113</v>
      </c>
      <c r="D1266" s="7"/>
      <c r="E1266" s="7"/>
      <c r="F1266" s="7"/>
      <c r="G1266" s="7"/>
      <c r="H1266" s="7"/>
    </row>
    <row r="1267" spans="1:8">
      <c r="A1267" s="139">
        <v>44366</v>
      </c>
      <c r="B1267" s="11" t="s">
        <v>17</v>
      </c>
      <c r="C1267" s="140" t="s">
        <v>113</v>
      </c>
      <c r="D1267" s="7"/>
      <c r="E1267" s="7"/>
      <c r="F1267" s="7"/>
      <c r="G1267" s="7"/>
      <c r="H1267" s="7"/>
    </row>
    <row r="1268" spans="1:8">
      <c r="A1268" s="139">
        <v>44367</v>
      </c>
      <c r="B1268" s="11" t="s">
        <v>18</v>
      </c>
      <c r="C1268" s="140" t="s">
        <v>113</v>
      </c>
      <c r="D1268" s="7"/>
      <c r="E1268" s="7"/>
      <c r="F1268" s="7"/>
      <c r="G1268" s="7"/>
      <c r="H1268" s="7"/>
    </row>
    <row r="1269" spans="1:8">
      <c r="A1269" s="139">
        <v>44368</v>
      </c>
      <c r="B1269" s="11" t="s">
        <v>12</v>
      </c>
      <c r="C1269" s="140" t="s">
        <v>113</v>
      </c>
      <c r="D1269" s="7"/>
      <c r="E1269" s="7"/>
      <c r="F1269" s="7"/>
      <c r="G1269" s="7"/>
      <c r="H1269" s="7"/>
    </row>
    <row r="1270" spans="1:8">
      <c r="A1270" s="139">
        <v>44369</v>
      </c>
      <c r="B1270" s="11" t="s">
        <v>13</v>
      </c>
      <c r="C1270" s="140" t="s">
        <v>113</v>
      </c>
      <c r="D1270" s="7"/>
      <c r="E1270" s="7"/>
      <c r="F1270" s="7"/>
      <c r="G1270" s="7"/>
      <c r="H1270" s="7"/>
    </row>
    <row r="1271" spans="1:8">
      <c r="A1271" s="139">
        <v>44370</v>
      </c>
      <c r="B1271" s="11" t="s">
        <v>14</v>
      </c>
      <c r="C1271" s="140" t="s">
        <v>113</v>
      </c>
      <c r="D1271" s="7"/>
      <c r="E1271" s="7"/>
      <c r="F1271" s="7"/>
      <c r="G1271" s="7"/>
      <c r="H1271" s="7"/>
    </row>
    <row r="1272" spans="1:8">
      <c r="A1272" s="139">
        <v>44371</v>
      </c>
      <c r="B1272" s="11" t="s">
        <v>15</v>
      </c>
      <c r="C1272" s="140" t="s">
        <v>113</v>
      </c>
      <c r="D1272" s="7"/>
      <c r="E1272" s="7"/>
      <c r="F1272" s="7"/>
      <c r="G1272" s="7"/>
      <c r="H1272" s="7"/>
    </row>
    <row r="1273" spans="1:8">
      <c r="A1273" s="139">
        <v>44372</v>
      </c>
      <c r="B1273" s="11" t="s">
        <v>16</v>
      </c>
      <c r="C1273" s="140" t="s">
        <v>113</v>
      </c>
      <c r="D1273" s="7"/>
      <c r="E1273" s="7"/>
      <c r="F1273" s="7"/>
      <c r="G1273" s="7"/>
      <c r="H1273" s="7"/>
    </row>
    <row r="1274" spans="1:8">
      <c r="A1274" s="139">
        <v>44373</v>
      </c>
      <c r="B1274" s="11" t="s">
        <v>17</v>
      </c>
      <c r="C1274" s="140" t="s">
        <v>113</v>
      </c>
      <c r="D1274" s="7"/>
      <c r="E1274" s="7"/>
      <c r="F1274" s="7"/>
      <c r="G1274" s="7"/>
      <c r="H1274" s="7"/>
    </row>
    <row r="1275" spans="1:8">
      <c r="A1275" s="139">
        <v>44374</v>
      </c>
      <c r="B1275" s="11" t="s">
        <v>18</v>
      </c>
      <c r="C1275" s="140" t="s">
        <v>113</v>
      </c>
      <c r="D1275" s="7"/>
      <c r="E1275" s="7"/>
      <c r="F1275" s="7"/>
      <c r="G1275" s="7"/>
      <c r="H1275" s="7"/>
    </row>
    <row r="1276" spans="1:8">
      <c r="A1276" s="139">
        <v>44375</v>
      </c>
      <c r="B1276" s="11" t="s">
        <v>12</v>
      </c>
      <c r="C1276" s="140" t="s">
        <v>113</v>
      </c>
      <c r="D1276" s="7"/>
      <c r="E1276" s="7"/>
      <c r="F1276" s="7"/>
      <c r="G1276" s="7"/>
      <c r="H1276" s="7"/>
    </row>
    <row r="1277" spans="1:8">
      <c r="A1277" s="139">
        <v>44376</v>
      </c>
      <c r="B1277" s="11" t="s">
        <v>13</v>
      </c>
      <c r="C1277" s="140" t="s">
        <v>113</v>
      </c>
      <c r="D1277" s="7"/>
      <c r="E1277" s="7"/>
      <c r="F1277" s="7"/>
      <c r="G1277" s="7"/>
      <c r="H1277" s="7"/>
    </row>
    <row r="1278" spans="1:8">
      <c r="A1278" s="139">
        <v>44377</v>
      </c>
      <c r="B1278" s="11" t="s">
        <v>14</v>
      </c>
      <c r="C1278" s="140" t="s">
        <v>113</v>
      </c>
      <c r="D1278" s="7"/>
      <c r="E1278" s="7"/>
      <c r="F1278" s="7"/>
      <c r="G1278" s="7"/>
      <c r="H1278" s="7"/>
    </row>
    <row r="1279" spans="1:8">
      <c r="A1279" s="139">
        <v>44378</v>
      </c>
      <c r="B1279" s="11" t="s">
        <v>15</v>
      </c>
      <c r="C1279" s="140" t="s">
        <v>113</v>
      </c>
      <c r="D1279" s="7"/>
      <c r="E1279" s="7"/>
      <c r="F1279" s="7"/>
      <c r="G1279" s="7"/>
      <c r="H1279" s="7"/>
    </row>
    <row r="1280" spans="1:8">
      <c r="A1280" s="139">
        <v>44379</v>
      </c>
      <c r="B1280" s="11" t="s">
        <v>16</v>
      </c>
      <c r="C1280" s="140" t="s">
        <v>113</v>
      </c>
      <c r="D1280" s="7"/>
      <c r="E1280" s="7"/>
      <c r="F1280" s="7"/>
      <c r="G1280" s="7"/>
      <c r="H1280" s="7"/>
    </row>
    <row r="1281" spans="1:8">
      <c r="A1281" s="139">
        <v>44380</v>
      </c>
      <c r="B1281" s="11" t="s">
        <v>17</v>
      </c>
      <c r="C1281" s="140" t="s">
        <v>113</v>
      </c>
      <c r="D1281" s="7"/>
      <c r="E1281" s="7"/>
      <c r="F1281" s="7"/>
      <c r="G1281" s="7"/>
      <c r="H1281" s="7"/>
    </row>
    <row r="1282" spans="1:8">
      <c r="A1282" s="139">
        <v>44381</v>
      </c>
      <c r="B1282" s="11" t="s">
        <v>18</v>
      </c>
      <c r="C1282" s="140" t="s">
        <v>113</v>
      </c>
      <c r="D1282" s="7"/>
      <c r="E1282" s="7"/>
      <c r="F1282" s="7"/>
      <c r="G1282" s="7"/>
      <c r="H1282" s="7"/>
    </row>
    <row r="1283" spans="1:8">
      <c r="A1283" s="139">
        <v>44382</v>
      </c>
      <c r="B1283" s="11" t="s">
        <v>12</v>
      </c>
      <c r="C1283" s="140" t="s">
        <v>113</v>
      </c>
      <c r="D1283" s="7"/>
      <c r="E1283" s="7"/>
      <c r="F1283" s="7"/>
      <c r="G1283" s="7"/>
      <c r="H1283" s="7"/>
    </row>
    <row r="1284" spans="1:8">
      <c r="A1284" s="139">
        <v>44383</v>
      </c>
      <c r="B1284" s="11" t="s">
        <v>13</v>
      </c>
      <c r="C1284" s="140" t="s">
        <v>113</v>
      </c>
      <c r="D1284" s="7"/>
      <c r="E1284" s="7"/>
      <c r="F1284" s="7"/>
      <c r="G1284" s="7"/>
      <c r="H1284" s="7"/>
    </row>
    <row r="1285" spans="1:8">
      <c r="A1285" s="139">
        <v>44384</v>
      </c>
      <c r="B1285" s="11" t="s">
        <v>14</v>
      </c>
      <c r="C1285" s="140" t="s">
        <v>113</v>
      </c>
      <c r="D1285" s="7"/>
      <c r="E1285" s="7"/>
      <c r="F1285" s="7"/>
      <c r="G1285" s="7"/>
      <c r="H1285" s="7"/>
    </row>
    <row r="1286" spans="1:8">
      <c r="A1286" s="139">
        <v>44385</v>
      </c>
      <c r="B1286" s="11" t="s">
        <v>15</v>
      </c>
      <c r="C1286" s="140" t="s">
        <v>113</v>
      </c>
      <c r="D1286" s="7"/>
      <c r="E1286" s="7"/>
      <c r="F1286" s="7"/>
      <c r="G1286" s="7"/>
      <c r="H1286" s="7"/>
    </row>
    <row r="1287" spans="1:8">
      <c r="A1287" s="139">
        <v>44386</v>
      </c>
      <c r="B1287" s="11" t="s">
        <v>16</v>
      </c>
      <c r="C1287" s="140" t="s">
        <v>113</v>
      </c>
      <c r="D1287" s="7"/>
      <c r="E1287" s="7"/>
      <c r="F1287" s="7"/>
      <c r="G1287" s="7"/>
      <c r="H1287" s="7"/>
    </row>
    <row r="1288" spans="1:8">
      <c r="A1288" s="139">
        <v>44387</v>
      </c>
      <c r="B1288" s="11" t="s">
        <v>17</v>
      </c>
      <c r="C1288" s="140" t="s">
        <v>113</v>
      </c>
      <c r="D1288" s="7"/>
      <c r="E1288" s="7"/>
      <c r="F1288" s="7"/>
      <c r="G1288" s="7"/>
      <c r="H1288" s="7"/>
    </row>
    <row r="1289" spans="1:8">
      <c r="A1289" s="139">
        <v>44388</v>
      </c>
      <c r="B1289" s="11" t="s">
        <v>18</v>
      </c>
      <c r="C1289" s="140" t="s">
        <v>113</v>
      </c>
      <c r="D1289" s="7"/>
      <c r="E1289" s="7"/>
      <c r="F1289" s="7"/>
      <c r="G1289" s="7"/>
      <c r="H1289" s="7"/>
    </row>
    <row r="1290" spans="1:8">
      <c r="A1290" s="139">
        <v>44389</v>
      </c>
      <c r="B1290" s="11" t="s">
        <v>12</v>
      </c>
      <c r="C1290" s="140" t="s">
        <v>113</v>
      </c>
      <c r="D1290" s="7"/>
      <c r="E1290" s="7"/>
      <c r="F1290" s="7"/>
      <c r="G1290" s="7"/>
      <c r="H1290" s="7"/>
    </row>
    <row r="1291" spans="1:8">
      <c r="A1291" s="139">
        <v>44390</v>
      </c>
      <c r="B1291" s="11" t="s">
        <v>13</v>
      </c>
      <c r="C1291" s="140" t="s">
        <v>113</v>
      </c>
      <c r="D1291" s="7"/>
      <c r="E1291" s="7"/>
      <c r="F1291" s="7"/>
      <c r="G1291" s="7"/>
      <c r="H1291" s="7"/>
    </row>
    <row r="1292" spans="1:8">
      <c r="A1292" s="139">
        <v>44391</v>
      </c>
      <c r="B1292" s="11" t="s">
        <v>14</v>
      </c>
      <c r="C1292" s="140" t="s">
        <v>113</v>
      </c>
      <c r="D1292" s="7"/>
      <c r="E1292" s="7"/>
      <c r="F1292" s="7"/>
      <c r="G1292" s="7"/>
      <c r="H1292" s="7"/>
    </row>
    <row r="1293" spans="1:8">
      <c r="A1293" s="139">
        <v>44392</v>
      </c>
      <c r="B1293" s="11" t="s">
        <v>15</v>
      </c>
      <c r="C1293" s="140" t="s">
        <v>113</v>
      </c>
      <c r="D1293" s="7"/>
      <c r="E1293" s="7"/>
      <c r="F1293" s="7"/>
      <c r="G1293" s="7"/>
      <c r="H1293" s="7"/>
    </row>
    <row r="1294" spans="1:8">
      <c r="A1294" s="139">
        <v>44393</v>
      </c>
      <c r="B1294" s="11" t="s">
        <v>16</v>
      </c>
      <c r="C1294" s="140" t="s">
        <v>113</v>
      </c>
      <c r="D1294" s="7"/>
      <c r="E1294" s="7"/>
      <c r="F1294" s="7"/>
      <c r="G1294" s="7"/>
      <c r="H1294" s="7"/>
    </row>
    <row r="1295" spans="1:8">
      <c r="A1295" s="139">
        <v>44394</v>
      </c>
      <c r="B1295" s="11" t="s">
        <v>17</v>
      </c>
      <c r="C1295" s="140" t="s">
        <v>113</v>
      </c>
      <c r="D1295" s="7"/>
      <c r="E1295" s="7"/>
      <c r="F1295" s="7"/>
      <c r="G1295" s="7"/>
      <c r="H1295" s="7"/>
    </row>
    <row r="1296" spans="1:8">
      <c r="A1296" s="139">
        <v>44395</v>
      </c>
      <c r="B1296" s="11" t="s">
        <v>18</v>
      </c>
      <c r="C1296" s="140" t="s">
        <v>113</v>
      </c>
      <c r="D1296" s="7"/>
      <c r="E1296" s="7"/>
      <c r="F1296" s="7"/>
      <c r="G1296" s="7"/>
      <c r="H1296" s="7"/>
    </row>
    <row r="1297" spans="1:8">
      <c r="A1297" s="139">
        <v>44396</v>
      </c>
      <c r="B1297" s="11" t="s">
        <v>12</v>
      </c>
      <c r="C1297" s="140" t="s">
        <v>113</v>
      </c>
      <c r="D1297" s="7"/>
      <c r="E1297" s="7"/>
      <c r="F1297" s="7"/>
      <c r="G1297" s="7"/>
      <c r="H1297" s="7"/>
    </row>
    <row r="1298" spans="1:8">
      <c r="A1298" s="139">
        <v>44397</v>
      </c>
      <c r="B1298" s="11" t="s">
        <v>13</v>
      </c>
      <c r="C1298" s="140" t="s">
        <v>113</v>
      </c>
      <c r="D1298" s="7"/>
      <c r="E1298" s="7"/>
      <c r="F1298" s="7"/>
      <c r="G1298" s="7"/>
      <c r="H1298" s="7"/>
    </row>
    <row r="1299" spans="1:8">
      <c r="A1299" s="139">
        <v>44398</v>
      </c>
      <c r="B1299" s="11" t="s">
        <v>14</v>
      </c>
      <c r="C1299" s="140" t="s">
        <v>113</v>
      </c>
      <c r="D1299" s="7"/>
      <c r="E1299" s="7"/>
      <c r="F1299" s="7"/>
      <c r="G1299" s="7"/>
      <c r="H1299" s="7"/>
    </row>
    <row r="1300" spans="1:8">
      <c r="A1300" s="139">
        <v>44399</v>
      </c>
      <c r="B1300" s="11" t="s">
        <v>15</v>
      </c>
      <c r="C1300" s="140" t="s">
        <v>113</v>
      </c>
      <c r="D1300" s="7"/>
      <c r="E1300" s="7"/>
      <c r="F1300" s="7"/>
      <c r="G1300" s="7"/>
      <c r="H1300" s="7"/>
    </row>
    <row r="1301" spans="1:8">
      <c r="A1301" s="139">
        <v>44400</v>
      </c>
      <c r="B1301" s="11" t="s">
        <v>16</v>
      </c>
      <c r="C1301" s="140" t="s">
        <v>113</v>
      </c>
      <c r="D1301" s="7"/>
      <c r="E1301" s="7"/>
      <c r="F1301" s="7"/>
      <c r="G1301" s="7"/>
      <c r="H1301" s="7"/>
    </row>
    <row r="1302" spans="1:8">
      <c r="A1302" s="139">
        <v>44401</v>
      </c>
      <c r="B1302" s="11" t="s">
        <v>17</v>
      </c>
      <c r="C1302" s="140" t="s">
        <v>113</v>
      </c>
      <c r="D1302" s="7"/>
      <c r="E1302" s="7"/>
      <c r="F1302" s="7"/>
      <c r="G1302" s="7"/>
      <c r="H1302" s="7"/>
    </row>
    <row r="1303" spans="1:8">
      <c r="A1303" s="139">
        <v>44402</v>
      </c>
      <c r="B1303" s="11" t="s">
        <v>18</v>
      </c>
      <c r="C1303" s="140" t="s">
        <v>113</v>
      </c>
      <c r="D1303" s="7"/>
      <c r="E1303" s="7"/>
      <c r="F1303" s="7"/>
      <c r="G1303" s="7"/>
      <c r="H1303" s="7"/>
    </row>
    <row r="1304" spans="1:8">
      <c r="A1304" s="139">
        <v>44403</v>
      </c>
      <c r="B1304" s="11" t="s">
        <v>12</v>
      </c>
      <c r="C1304" s="140" t="s">
        <v>113</v>
      </c>
      <c r="D1304" s="7"/>
      <c r="E1304" s="7"/>
      <c r="F1304" s="7"/>
      <c r="G1304" s="7"/>
      <c r="H1304" s="7"/>
    </row>
    <row r="1305" spans="1:8">
      <c r="A1305" s="139">
        <v>44404</v>
      </c>
      <c r="B1305" s="11" t="s">
        <v>13</v>
      </c>
      <c r="C1305" s="140" t="s">
        <v>113</v>
      </c>
      <c r="D1305" s="7"/>
      <c r="E1305" s="7"/>
      <c r="F1305" s="7"/>
      <c r="G1305" s="7"/>
      <c r="H1305" s="7"/>
    </row>
    <row r="1306" spans="1:8">
      <c r="A1306" s="139">
        <v>44405</v>
      </c>
      <c r="B1306" s="11" t="s">
        <v>14</v>
      </c>
      <c r="C1306" s="140" t="s">
        <v>113</v>
      </c>
      <c r="D1306" s="7"/>
      <c r="E1306" s="7"/>
      <c r="F1306" s="7"/>
      <c r="G1306" s="7"/>
      <c r="H1306" s="7"/>
    </row>
    <row r="1307" spans="1:8">
      <c r="A1307" s="139">
        <v>44406</v>
      </c>
      <c r="B1307" s="11" t="s">
        <v>15</v>
      </c>
      <c r="C1307" s="140" t="s">
        <v>113</v>
      </c>
      <c r="D1307" s="7"/>
      <c r="E1307" s="7"/>
      <c r="F1307" s="7"/>
      <c r="G1307" s="7"/>
      <c r="H1307" s="7"/>
    </row>
    <row r="1308" spans="1:8">
      <c r="A1308" s="139">
        <v>44407</v>
      </c>
      <c r="B1308" s="11" t="s">
        <v>16</v>
      </c>
      <c r="C1308" s="140" t="s">
        <v>113</v>
      </c>
      <c r="D1308" s="7"/>
      <c r="E1308" s="7"/>
      <c r="F1308" s="7"/>
      <c r="G1308" s="7"/>
      <c r="H1308" s="7"/>
    </row>
    <row r="1309" spans="1:8">
      <c r="A1309" s="139">
        <v>44408</v>
      </c>
      <c r="B1309" s="11" t="s">
        <v>17</v>
      </c>
      <c r="C1309" s="140" t="s">
        <v>113</v>
      </c>
      <c r="D1309" s="7"/>
      <c r="E1309" s="7"/>
      <c r="F1309" s="7"/>
      <c r="G1309" s="7"/>
      <c r="H1309" s="7"/>
    </row>
    <row r="1310" spans="1:8">
      <c r="A1310" s="139">
        <v>44409</v>
      </c>
      <c r="B1310" s="11" t="s">
        <v>18</v>
      </c>
      <c r="C1310" s="140" t="s">
        <v>113</v>
      </c>
      <c r="D1310" s="7"/>
      <c r="E1310" s="7"/>
      <c r="F1310" s="7"/>
      <c r="G1310" s="7"/>
      <c r="H1310" s="7"/>
    </row>
    <row r="1311" spans="1:8">
      <c r="A1311" s="139">
        <v>44410</v>
      </c>
      <c r="B1311" s="11" t="s">
        <v>12</v>
      </c>
      <c r="C1311" s="140" t="s">
        <v>113</v>
      </c>
      <c r="D1311" s="7"/>
      <c r="E1311" s="7"/>
      <c r="F1311" s="7"/>
      <c r="G1311" s="7"/>
      <c r="H1311" s="7"/>
    </row>
    <row r="1312" spans="1:8">
      <c r="A1312" s="139">
        <v>44411</v>
      </c>
      <c r="B1312" s="11" t="s">
        <v>13</v>
      </c>
      <c r="C1312" s="140" t="s">
        <v>113</v>
      </c>
      <c r="D1312" s="7"/>
      <c r="E1312" s="7"/>
      <c r="F1312" s="7"/>
      <c r="G1312" s="7"/>
      <c r="H1312" s="7"/>
    </row>
    <row r="1313" spans="1:8">
      <c r="A1313" s="139">
        <v>44412</v>
      </c>
      <c r="B1313" s="11" t="s">
        <v>14</v>
      </c>
      <c r="C1313" s="140" t="s">
        <v>113</v>
      </c>
      <c r="D1313" s="7"/>
      <c r="E1313" s="7"/>
      <c r="F1313" s="7"/>
      <c r="G1313" s="7"/>
      <c r="H1313" s="7"/>
    </row>
    <row r="1314" spans="1:8">
      <c r="A1314" s="139">
        <v>44413</v>
      </c>
      <c r="B1314" s="11" t="s">
        <v>15</v>
      </c>
      <c r="C1314" s="140" t="s">
        <v>113</v>
      </c>
      <c r="D1314" s="7"/>
      <c r="E1314" s="7"/>
      <c r="F1314" s="7"/>
      <c r="G1314" s="7"/>
      <c r="H1314" s="7"/>
    </row>
    <row r="1315" spans="1:8">
      <c r="A1315" s="139">
        <v>44414</v>
      </c>
      <c r="B1315" s="11" t="s">
        <v>16</v>
      </c>
      <c r="C1315" s="140" t="s">
        <v>113</v>
      </c>
      <c r="D1315" s="7"/>
      <c r="E1315" s="7"/>
      <c r="F1315" s="7"/>
      <c r="G1315" s="7"/>
      <c r="H1315" s="7"/>
    </row>
    <row r="1316" spans="1:8">
      <c r="A1316" s="139">
        <v>44415</v>
      </c>
      <c r="B1316" s="11" t="s">
        <v>17</v>
      </c>
      <c r="C1316" s="140" t="s">
        <v>113</v>
      </c>
      <c r="D1316" s="7"/>
      <c r="E1316" s="7"/>
      <c r="F1316" s="7"/>
      <c r="G1316" s="7"/>
      <c r="H1316" s="7"/>
    </row>
    <row r="1317" spans="1:8">
      <c r="A1317" s="139">
        <v>44416</v>
      </c>
      <c r="B1317" s="11" t="s">
        <v>18</v>
      </c>
      <c r="C1317" s="140" t="s">
        <v>113</v>
      </c>
      <c r="D1317" s="7"/>
      <c r="E1317" s="7"/>
      <c r="F1317" s="7"/>
      <c r="G1317" s="7"/>
      <c r="H1317" s="7"/>
    </row>
    <row r="1318" spans="1:8">
      <c r="A1318" s="139">
        <v>44417</v>
      </c>
      <c r="B1318" s="11" t="s">
        <v>12</v>
      </c>
      <c r="C1318" s="140" t="s">
        <v>113</v>
      </c>
      <c r="D1318" s="7"/>
      <c r="E1318" s="7"/>
      <c r="F1318" s="7"/>
      <c r="G1318" s="7"/>
      <c r="H1318" s="7"/>
    </row>
    <row r="1319" spans="1:8">
      <c r="A1319" s="139">
        <v>44418</v>
      </c>
      <c r="B1319" s="11" t="s">
        <v>13</v>
      </c>
      <c r="C1319" s="140" t="s">
        <v>113</v>
      </c>
      <c r="D1319" s="7"/>
      <c r="E1319" s="7"/>
      <c r="F1319" s="7"/>
      <c r="G1319" s="7"/>
      <c r="H1319" s="7"/>
    </row>
    <row r="1320" spans="1:8">
      <c r="A1320" s="139">
        <v>44419</v>
      </c>
      <c r="B1320" s="11" t="s">
        <v>14</v>
      </c>
      <c r="C1320" s="140" t="s">
        <v>113</v>
      </c>
      <c r="D1320" s="7"/>
      <c r="E1320" s="7"/>
      <c r="F1320" s="7"/>
      <c r="G1320" s="7"/>
      <c r="H1320" s="7"/>
    </row>
    <row r="1321" spans="1:8">
      <c r="A1321" s="139">
        <v>44420</v>
      </c>
      <c r="B1321" s="11" t="s">
        <v>15</v>
      </c>
      <c r="C1321" s="140" t="s">
        <v>113</v>
      </c>
      <c r="D1321" s="7"/>
      <c r="E1321" s="7"/>
      <c r="F1321" s="7"/>
      <c r="G1321" s="7"/>
      <c r="H1321" s="7"/>
    </row>
    <row r="1322" spans="1:8">
      <c r="A1322" s="139">
        <v>44421</v>
      </c>
      <c r="B1322" s="11" t="s">
        <v>16</v>
      </c>
      <c r="C1322" s="140" t="s">
        <v>113</v>
      </c>
      <c r="D1322" s="7"/>
      <c r="E1322" s="7"/>
      <c r="F1322" s="7"/>
      <c r="G1322" s="7"/>
      <c r="H1322" s="7"/>
    </row>
    <row r="1323" spans="1:8">
      <c r="A1323" s="139">
        <v>44422</v>
      </c>
      <c r="B1323" s="11" t="s">
        <v>17</v>
      </c>
      <c r="C1323" s="140" t="s">
        <v>113</v>
      </c>
      <c r="D1323" s="7"/>
      <c r="E1323" s="7"/>
      <c r="F1323" s="7"/>
      <c r="G1323" s="7"/>
      <c r="H1323" s="7"/>
    </row>
    <row r="1324" spans="1:8">
      <c r="A1324" s="139">
        <v>44423</v>
      </c>
      <c r="B1324" s="11" t="s">
        <v>18</v>
      </c>
      <c r="C1324" s="140" t="s">
        <v>113</v>
      </c>
      <c r="D1324" s="7"/>
      <c r="E1324" s="7"/>
      <c r="F1324" s="7"/>
      <c r="G1324" s="7"/>
      <c r="H1324" s="7"/>
    </row>
    <row r="1325" spans="1:8">
      <c r="A1325" s="139">
        <v>44424</v>
      </c>
      <c r="B1325" s="11" t="s">
        <v>12</v>
      </c>
      <c r="C1325" s="140" t="s">
        <v>113</v>
      </c>
      <c r="D1325" s="7"/>
      <c r="E1325" s="7"/>
      <c r="F1325" s="7"/>
      <c r="G1325" s="7"/>
      <c r="H1325" s="7"/>
    </row>
    <row r="1326" spans="1:8">
      <c r="A1326" s="139">
        <v>44425</v>
      </c>
      <c r="B1326" s="11" t="s">
        <v>13</v>
      </c>
      <c r="C1326" s="140" t="s">
        <v>113</v>
      </c>
      <c r="D1326" s="7"/>
      <c r="E1326" s="7"/>
      <c r="F1326" s="7"/>
      <c r="G1326" s="7"/>
      <c r="H1326" s="7"/>
    </row>
    <row r="1327" spans="1:8">
      <c r="A1327" s="139">
        <v>44426</v>
      </c>
      <c r="B1327" s="11" t="s">
        <v>14</v>
      </c>
      <c r="C1327" s="140" t="s">
        <v>113</v>
      </c>
      <c r="D1327" s="7"/>
      <c r="E1327" s="7"/>
      <c r="F1327" s="7"/>
      <c r="G1327" s="7"/>
      <c r="H1327" s="7"/>
    </row>
    <row r="1328" spans="1:8">
      <c r="A1328" s="139">
        <v>44427</v>
      </c>
      <c r="B1328" s="11" t="s">
        <v>15</v>
      </c>
      <c r="C1328" s="140" t="s">
        <v>113</v>
      </c>
      <c r="D1328" s="7"/>
      <c r="E1328" s="7"/>
      <c r="F1328" s="7"/>
      <c r="G1328" s="7"/>
      <c r="H1328" s="7"/>
    </row>
    <row r="1329" spans="1:8">
      <c r="A1329" s="139">
        <v>44428</v>
      </c>
      <c r="B1329" s="11" t="s">
        <v>16</v>
      </c>
      <c r="C1329" s="140" t="s">
        <v>113</v>
      </c>
      <c r="D1329" s="7"/>
      <c r="E1329" s="7"/>
      <c r="F1329" s="7"/>
      <c r="G1329" s="7"/>
      <c r="H1329" s="7"/>
    </row>
    <row r="1330" spans="1:8">
      <c r="A1330" s="139">
        <v>44429</v>
      </c>
      <c r="B1330" s="11" t="s">
        <v>17</v>
      </c>
      <c r="C1330" s="140" t="s">
        <v>113</v>
      </c>
      <c r="D1330" s="7"/>
      <c r="E1330" s="7"/>
      <c r="F1330" s="7"/>
      <c r="G1330" s="7"/>
      <c r="H1330" s="7"/>
    </row>
    <row r="1331" spans="1:8">
      <c r="A1331" s="139">
        <v>44430</v>
      </c>
      <c r="B1331" s="11" t="s">
        <v>18</v>
      </c>
      <c r="C1331" s="140" t="s">
        <v>113</v>
      </c>
      <c r="D1331" s="7"/>
      <c r="E1331" s="7"/>
      <c r="F1331" s="7"/>
      <c r="G1331" s="7"/>
      <c r="H1331" s="7"/>
    </row>
    <row r="1332" spans="1:8">
      <c r="A1332" s="139">
        <v>44431</v>
      </c>
      <c r="B1332" s="11" t="s">
        <v>12</v>
      </c>
      <c r="C1332" s="140" t="s">
        <v>113</v>
      </c>
      <c r="D1332" s="7"/>
      <c r="E1332" s="7"/>
      <c r="F1332" s="7"/>
      <c r="G1332" s="7"/>
      <c r="H1332" s="7"/>
    </row>
    <row r="1333" spans="1:8">
      <c r="A1333" s="139">
        <v>44432</v>
      </c>
      <c r="B1333" s="11" t="s">
        <v>13</v>
      </c>
      <c r="C1333" s="140" t="s">
        <v>113</v>
      </c>
      <c r="D1333" s="7"/>
      <c r="E1333" s="7"/>
      <c r="F1333" s="7"/>
      <c r="G1333" s="7"/>
      <c r="H1333" s="7"/>
    </row>
    <row r="1334" spans="1:8">
      <c r="A1334" s="139">
        <v>44433</v>
      </c>
      <c r="B1334" s="11" t="s">
        <v>14</v>
      </c>
      <c r="C1334" s="140" t="s">
        <v>113</v>
      </c>
      <c r="D1334" s="7"/>
      <c r="E1334" s="7"/>
      <c r="F1334" s="7"/>
      <c r="G1334" s="7"/>
      <c r="H1334" s="7"/>
    </row>
    <row r="1335" spans="1:8">
      <c r="A1335" s="139">
        <v>44434</v>
      </c>
      <c r="B1335" s="11" t="s">
        <v>15</v>
      </c>
      <c r="C1335" s="140" t="s">
        <v>113</v>
      </c>
      <c r="D1335" s="7"/>
      <c r="E1335" s="7"/>
      <c r="F1335" s="7"/>
      <c r="G1335" s="7"/>
      <c r="H1335" s="7"/>
    </row>
    <row r="1336" spans="1:8">
      <c r="A1336" s="139">
        <v>44435</v>
      </c>
      <c r="B1336" s="11" t="s">
        <v>16</v>
      </c>
      <c r="C1336" s="140" t="s">
        <v>113</v>
      </c>
      <c r="D1336" s="7"/>
      <c r="E1336" s="7"/>
      <c r="F1336" s="7"/>
      <c r="G1336" s="7"/>
      <c r="H1336" s="7"/>
    </row>
    <row r="1337" spans="1:8">
      <c r="A1337" s="139">
        <v>44436</v>
      </c>
      <c r="B1337" s="11" t="s">
        <v>17</v>
      </c>
      <c r="C1337" s="140" t="s">
        <v>113</v>
      </c>
      <c r="D1337" s="7"/>
      <c r="E1337" s="7"/>
      <c r="F1337" s="7"/>
      <c r="G1337" s="7"/>
      <c r="H1337" s="7"/>
    </row>
    <row r="1338" spans="1:8">
      <c r="A1338" s="139">
        <v>44437</v>
      </c>
      <c r="B1338" s="11" t="s">
        <v>18</v>
      </c>
      <c r="C1338" s="140" t="s">
        <v>113</v>
      </c>
      <c r="D1338" s="7"/>
      <c r="E1338" s="7"/>
      <c r="F1338" s="7"/>
      <c r="G1338" s="7"/>
      <c r="H1338" s="7"/>
    </row>
    <row r="1339" spans="1:8">
      <c r="A1339" s="139">
        <v>44438</v>
      </c>
      <c r="B1339" s="11" t="s">
        <v>12</v>
      </c>
      <c r="C1339" s="140" t="s">
        <v>113</v>
      </c>
      <c r="D1339" s="7"/>
      <c r="E1339" s="7"/>
      <c r="F1339" s="7"/>
      <c r="G1339" s="7"/>
      <c r="H1339" s="7"/>
    </row>
    <row r="1340" spans="1:8">
      <c r="A1340" s="139">
        <v>44439</v>
      </c>
      <c r="B1340" s="11" t="s">
        <v>13</v>
      </c>
      <c r="C1340" s="140" t="s">
        <v>113</v>
      </c>
      <c r="D1340" s="7"/>
      <c r="E1340" s="7"/>
      <c r="F1340" s="7"/>
      <c r="G1340" s="7"/>
      <c r="H1340" s="7"/>
    </row>
    <row r="1341" spans="1:8">
      <c r="A1341" s="139">
        <v>44440</v>
      </c>
      <c r="B1341" s="11" t="s">
        <v>14</v>
      </c>
      <c r="C1341" s="140" t="s">
        <v>113</v>
      </c>
      <c r="D1341" s="7"/>
      <c r="E1341" s="7"/>
      <c r="F1341" s="7"/>
      <c r="G1341" s="7"/>
      <c r="H1341" s="7"/>
    </row>
    <row r="1342" spans="1:8">
      <c r="A1342" s="139">
        <v>44441</v>
      </c>
      <c r="B1342" s="11" t="s">
        <v>15</v>
      </c>
      <c r="C1342" s="140" t="s">
        <v>113</v>
      </c>
      <c r="D1342" s="7"/>
      <c r="E1342" s="7"/>
      <c r="F1342" s="7"/>
      <c r="G1342" s="7"/>
      <c r="H1342" s="7"/>
    </row>
    <row r="1343" spans="1:8">
      <c r="A1343" s="139">
        <v>44442</v>
      </c>
      <c r="B1343" s="11" t="s">
        <v>16</v>
      </c>
      <c r="C1343" s="140" t="s">
        <v>113</v>
      </c>
      <c r="D1343" s="7"/>
      <c r="E1343" s="7"/>
      <c r="F1343" s="7"/>
      <c r="G1343" s="7"/>
      <c r="H1343" s="7"/>
    </row>
    <row r="1344" spans="1:8">
      <c r="A1344" s="139">
        <v>44443</v>
      </c>
      <c r="B1344" s="11" t="s">
        <v>17</v>
      </c>
      <c r="C1344" s="140" t="s">
        <v>113</v>
      </c>
      <c r="D1344" s="7"/>
      <c r="E1344" s="7"/>
      <c r="F1344" s="7"/>
      <c r="G1344" s="7"/>
      <c r="H1344" s="7"/>
    </row>
    <row r="1345" spans="1:8">
      <c r="A1345" s="139">
        <v>44444</v>
      </c>
      <c r="B1345" s="11" t="s">
        <v>18</v>
      </c>
      <c r="C1345" s="140" t="s">
        <v>113</v>
      </c>
      <c r="D1345" s="7"/>
      <c r="E1345" s="7"/>
      <c r="F1345" s="7"/>
      <c r="G1345" s="7"/>
      <c r="H1345" s="7"/>
    </row>
    <row r="1346" spans="1:8">
      <c r="A1346" s="139">
        <v>44445</v>
      </c>
      <c r="B1346" s="11" t="s">
        <v>12</v>
      </c>
      <c r="C1346" s="140" t="s">
        <v>113</v>
      </c>
      <c r="D1346" s="7"/>
      <c r="E1346" s="7"/>
      <c r="F1346" s="7"/>
      <c r="G1346" s="7"/>
      <c r="H1346" s="7"/>
    </row>
    <row r="1347" spans="1:8">
      <c r="A1347" s="139">
        <v>44446</v>
      </c>
      <c r="B1347" s="11" t="s">
        <v>13</v>
      </c>
      <c r="C1347" s="140" t="s">
        <v>113</v>
      </c>
      <c r="D1347" s="7"/>
      <c r="E1347" s="7"/>
      <c r="F1347" s="7"/>
      <c r="G1347" s="7"/>
      <c r="H1347" s="7"/>
    </row>
    <row r="1348" spans="1:8">
      <c r="A1348" s="139">
        <v>44447</v>
      </c>
      <c r="B1348" s="11" t="s">
        <v>14</v>
      </c>
      <c r="C1348" s="140" t="s">
        <v>113</v>
      </c>
      <c r="D1348" s="7"/>
      <c r="E1348" s="7"/>
      <c r="F1348" s="7"/>
      <c r="G1348" s="7"/>
      <c r="H1348" s="7"/>
    </row>
    <row r="1349" spans="1:8">
      <c r="A1349" s="139">
        <v>44448</v>
      </c>
      <c r="B1349" s="11" t="s">
        <v>15</v>
      </c>
      <c r="C1349" s="140" t="s">
        <v>113</v>
      </c>
      <c r="D1349" s="7"/>
      <c r="E1349" s="7"/>
      <c r="F1349" s="7"/>
      <c r="G1349" s="7"/>
      <c r="H1349" s="7"/>
    </row>
    <row r="1350" spans="1:8">
      <c r="A1350" s="139">
        <v>44449</v>
      </c>
      <c r="B1350" s="11" t="s">
        <v>16</v>
      </c>
      <c r="C1350" s="140" t="s">
        <v>113</v>
      </c>
      <c r="D1350" s="7"/>
      <c r="E1350" s="7"/>
      <c r="F1350" s="7"/>
      <c r="G1350" s="7"/>
      <c r="H1350" s="7"/>
    </row>
    <row r="1351" spans="1:8">
      <c r="A1351" s="139">
        <v>44450</v>
      </c>
      <c r="B1351" s="11" t="s">
        <v>17</v>
      </c>
      <c r="C1351" s="140" t="s">
        <v>113</v>
      </c>
      <c r="D1351" s="7"/>
      <c r="E1351" s="7"/>
      <c r="F1351" s="7"/>
      <c r="G1351" s="7"/>
      <c r="H1351" s="7"/>
    </row>
    <row r="1352" spans="1:8">
      <c r="A1352" s="139">
        <v>44451</v>
      </c>
      <c r="B1352" s="11" t="s">
        <v>18</v>
      </c>
      <c r="C1352" s="140" t="s">
        <v>113</v>
      </c>
      <c r="D1352" s="7"/>
      <c r="E1352" s="7"/>
      <c r="F1352" s="7"/>
      <c r="G1352" s="7"/>
      <c r="H1352" s="7"/>
    </row>
    <row r="1353" spans="1:8">
      <c r="A1353" s="139">
        <v>44452</v>
      </c>
      <c r="B1353" s="11" t="s">
        <v>12</v>
      </c>
      <c r="C1353" s="140" t="s">
        <v>113</v>
      </c>
      <c r="D1353" s="7"/>
      <c r="E1353" s="7"/>
      <c r="F1353" s="7"/>
      <c r="G1353" s="7"/>
      <c r="H1353" s="7"/>
    </row>
    <row r="1354" spans="1:8">
      <c r="A1354" s="139">
        <v>44453</v>
      </c>
      <c r="B1354" s="11" t="s">
        <v>13</v>
      </c>
      <c r="C1354" s="140" t="s">
        <v>113</v>
      </c>
      <c r="D1354" s="7"/>
      <c r="E1354" s="7"/>
      <c r="F1354" s="7"/>
      <c r="G1354" s="7"/>
      <c r="H1354" s="7"/>
    </row>
    <row r="1355" spans="1:8">
      <c r="A1355" s="139">
        <v>44454</v>
      </c>
      <c r="B1355" s="11" t="s">
        <v>14</v>
      </c>
      <c r="C1355" s="140" t="s">
        <v>113</v>
      </c>
      <c r="D1355" s="7"/>
      <c r="E1355" s="7"/>
      <c r="F1355" s="7"/>
      <c r="G1355" s="7"/>
      <c r="H1355" s="7"/>
    </row>
    <row r="1356" spans="1:8">
      <c r="A1356" s="139">
        <v>44455</v>
      </c>
      <c r="B1356" s="11" t="s">
        <v>15</v>
      </c>
      <c r="C1356" s="140" t="s">
        <v>113</v>
      </c>
      <c r="D1356" s="7"/>
      <c r="E1356" s="7"/>
      <c r="F1356" s="7"/>
      <c r="G1356" s="7"/>
      <c r="H1356" s="7"/>
    </row>
    <row r="1357" spans="1:8">
      <c r="A1357" s="139">
        <v>44456</v>
      </c>
      <c r="B1357" s="11" t="s">
        <v>16</v>
      </c>
      <c r="C1357" s="140" t="s">
        <v>113</v>
      </c>
      <c r="D1357" s="7"/>
      <c r="E1357" s="7"/>
      <c r="F1357" s="7"/>
      <c r="G1357" s="7"/>
      <c r="H1357" s="7"/>
    </row>
    <row r="1358" spans="1:8">
      <c r="A1358" s="139">
        <v>44457</v>
      </c>
      <c r="B1358" s="11" t="s">
        <v>17</v>
      </c>
      <c r="C1358" s="140" t="s">
        <v>113</v>
      </c>
      <c r="D1358" s="7"/>
      <c r="E1358" s="7"/>
      <c r="F1358" s="7"/>
      <c r="G1358" s="7"/>
      <c r="H1358" s="7"/>
    </row>
    <row r="1359" spans="1:8">
      <c r="A1359" s="139">
        <v>44458</v>
      </c>
      <c r="B1359" s="11" t="s">
        <v>18</v>
      </c>
      <c r="C1359" s="140" t="s">
        <v>113</v>
      </c>
      <c r="D1359" s="7"/>
      <c r="E1359" s="7"/>
      <c r="F1359" s="7"/>
      <c r="G1359" s="7"/>
      <c r="H1359" s="7"/>
    </row>
    <row r="1360" spans="1:8">
      <c r="A1360" s="139">
        <v>44459</v>
      </c>
      <c r="B1360" s="11" t="s">
        <v>12</v>
      </c>
      <c r="C1360" s="140" t="s">
        <v>113</v>
      </c>
      <c r="D1360" s="7"/>
      <c r="E1360" s="7"/>
      <c r="F1360" s="7"/>
      <c r="G1360" s="7"/>
      <c r="H1360" s="7"/>
    </row>
    <row r="1361" spans="1:8">
      <c r="A1361" s="139">
        <v>44460</v>
      </c>
      <c r="B1361" s="11" t="s">
        <v>13</v>
      </c>
      <c r="C1361" s="140" t="s">
        <v>113</v>
      </c>
      <c r="D1361" s="7"/>
      <c r="E1361" s="7"/>
      <c r="F1361" s="7"/>
      <c r="G1361" s="7"/>
      <c r="H1361" s="7"/>
    </row>
    <row r="1362" spans="1:8">
      <c r="A1362" s="139">
        <v>44461</v>
      </c>
      <c r="B1362" s="11" t="s">
        <v>14</v>
      </c>
      <c r="C1362" s="140" t="s">
        <v>113</v>
      </c>
      <c r="D1362" s="7"/>
      <c r="E1362" s="7"/>
      <c r="F1362" s="7"/>
      <c r="G1362" s="7"/>
      <c r="H1362" s="7"/>
    </row>
    <row r="1363" spans="1:8">
      <c r="A1363" s="139">
        <v>44462</v>
      </c>
      <c r="B1363" s="11" t="s">
        <v>15</v>
      </c>
      <c r="C1363" s="140" t="s">
        <v>113</v>
      </c>
      <c r="D1363" s="7"/>
      <c r="E1363" s="7"/>
      <c r="F1363" s="7"/>
      <c r="G1363" s="7"/>
      <c r="H1363" s="7"/>
    </row>
    <row r="1364" spans="1:8">
      <c r="A1364" s="139">
        <v>44463</v>
      </c>
      <c r="B1364" s="11" t="s">
        <v>16</v>
      </c>
      <c r="C1364" s="140" t="s">
        <v>113</v>
      </c>
      <c r="D1364" s="7"/>
      <c r="E1364" s="7"/>
      <c r="F1364" s="7"/>
      <c r="G1364" s="7"/>
      <c r="H1364" s="7"/>
    </row>
    <row r="1365" spans="1:8">
      <c r="A1365" s="139">
        <v>44464</v>
      </c>
      <c r="B1365" s="11" t="s">
        <v>17</v>
      </c>
      <c r="C1365" s="140" t="s">
        <v>113</v>
      </c>
      <c r="D1365" s="7"/>
      <c r="E1365" s="7"/>
      <c r="F1365" s="7"/>
      <c r="G1365" s="7"/>
      <c r="H1365" s="7"/>
    </row>
    <row r="1366" spans="1:8">
      <c r="A1366" s="139">
        <v>44465</v>
      </c>
      <c r="B1366" s="11" t="s">
        <v>18</v>
      </c>
      <c r="C1366" s="140" t="s">
        <v>113</v>
      </c>
      <c r="D1366" s="7"/>
      <c r="E1366" s="7"/>
      <c r="F1366" s="7"/>
      <c r="G1366" s="7"/>
      <c r="H1366" s="7"/>
    </row>
    <row r="1367" spans="1:8">
      <c r="A1367" s="139">
        <v>44466</v>
      </c>
      <c r="B1367" s="11" t="s">
        <v>12</v>
      </c>
      <c r="C1367" s="140" t="s">
        <v>113</v>
      </c>
      <c r="D1367" s="7"/>
      <c r="E1367" s="7"/>
      <c r="F1367" s="7"/>
      <c r="G1367" s="7"/>
      <c r="H1367" s="7"/>
    </row>
    <row r="1368" spans="1:8">
      <c r="A1368" s="139">
        <v>44467</v>
      </c>
      <c r="B1368" s="11" t="s">
        <v>13</v>
      </c>
      <c r="C1368" s="140" t="s">
        <v>113</v>
      </c>
      <c r="D1368" s="7"/>
      <c r="E1368" s="7"/>
      <c r="F1368" s="7"/>
      <c r="G1368" s="7"/>
      <c r="H1368" s="7"/>
    </row>
    <row r="1369" spans="1:8">
      <c r="A1369" s="139">
        <v>44468</v>
      </c>
      <c r="B1369" s="11" t="s">
        <v>14</v>
      </c>
      <c r="C1369" s="140" t="s">
        <v>113</v>
      </c>
      <c r="D1369" s="7"/>
      <c r="E1369" s="7"/>
      <c r="F1369" s="7"/>
      <c r="G1369" s="7"/>
      <c r="H1369" s="7"/>
    </row>
    <row r="1370" spans="1:8">
      <c r="A1370" s="139">
        <v>44469</v>
      </c>
      <c r="B1370" s="11" t="s">
        <v>15</v>
      </c>
      <c r="C1370" s="140" t="s">
        <v>113</v>
      </c>
      <c r="D1370" s="7"/>
      <c r="E1370" s="7"/>
      <c r="F1370" s="7"/>
      <c r="G1370" s="7"/>
      <c r="H1370" s="7"/>
    </row>
    <row r="1371" spans="1:8">
      <c r="A1371" s="139">
        <v>44470</v>
      </c>
      <c r="B1371" s="11" t="s">
        <v>16</v>
      </c>
      <c r="C1371" s="140" t="s">
        <v>113</v>
      </c>
      <c r="D1371" s="7"/>
      <c r="E1371" s="7"/>
      <c r="F1371" s="7"/>
      <c r="G1371" s="7"/>
      <c r="H1371" s="7"/>
    </row>
    <row r="1372" spans="1:8">
      <c r="A1372" s="139">
        <v>44471</v>
      </c>
      <c r="B1372" s="11" t="s">
        <v>17</v>
      </c>
      <c r="C1372" s="140" t="s">
        <v>113</v>
      </c>
      <c r="D1372" s="7"/>
      <c r="E1372" s="7"/>
      <c r="F1372" s="7"/>
      <c r="G1372" s="7"/>
      <c r="H1372" s="7"/>
    </row>
    <row r="1373" spans="1:8">
      <c r="A1373" s="139">
        <v>44472</v>
      </c>
      <c r="B1373" s="11" t="s">
        <v>18</v>
      </c>
      <c r="C1373" s="140" t="s">
        <v>113</v>
      </c>
      <c r="D1373" s="7"/>
      <c r="E1373" s="7"/>
      <c r="F1373" s="7"/>
      <c r="G1373" s="7"/>
      <c r="H1373" s="7"/>
    </row>
    <row r="1374" spans="1:8">
      <c r="A1374" s="139">
        <v>44473</v>
      </c>
      <c r="B1374" s="11" t="s">
        <v>12</v>
      </c>
      <c r="C1374" s="140" t="s">
        <v>113</v>
      </c>
      <c r="D1374" s="7"/>
      <c r="E1374" s="7"/>
      <c r="F1374" s="7"/>
      <c r="G1374" s="7"/>
      <c r="H1374" s="7"/>
    </row>
    <row r="1375" spans="1:8">
      <c r="A1375" s="139">
        <v>44474</v>
      </c>
      <c r="B1375" s="11" t="s">
        <v>13</v>
      </c>
      <c r="C1375" s="140" t="s">
        <v>113</v>
      </c>
      <c r="D1375" s="7"/>
      <c r="E1375" s="7"/>
      <c r="F1375" s="7"/>
      <c r="G1375" s="7"/>
      <c r="H1375" s="7"/>
    </row>
    <row r="1376" spans="1:8">
      <c r="A1376" s="139">
        <v>44475</v>
      </c>
      <c r="B1376" s="11" t="s">
        <v>14</v>
      </c>
      <c r="C1376" s="140" t="s">
        <v>113</v>
      </c>
      <c r="D1376" s="7"/>
      <c r="E1376" s="7"/>
      <c r="F1376" s="7"/>
      <c r="G1376" s="7"/>
      <c r="H1376" s="7"/>
    </row>
    <row r="1377" spans="1:8">
      <c r="A1377" s="139">
        <v>44476</v>
      </c>
      <c r="B1377" s="11" t="s">
        <v>15</v>
      </c>
      <c r="C1377" s="140" t="s">
        <v>113</v>
      </c>
      <c r="D1377" s="7"/>
      <c r="E1377" s="7"/>
      <c r="F1377" s="7"/>
      <c r="G1377" s="7"/>
      <c r="H1377" s="7"/>
    </row>
    <row r="1378" spans="1:8">
      <c r="A1378" s="139">
        <v>44477</v>
      </c>
      <c r="B1378" s="11" t="s">
        <v>16</v>
      </c>
      <c r="C1378" s="140" t="s">
        <v>113</v>
      </c>
      <c r="D1378" s="7"/>
      <c r="E1378" s="7"/>
      <c r="F1378" s="7"/>
      <c r="G1378" s="7"/>
      <c r="H1378" s="7"/>
    </row>
    <row r="1379" spans="1:8">
      <c r="A1379" s="139">
        <v>44478</v>
      </c>
      <c r="B1379" s="11" t="s">
        <v>17</v>
      </c>
      <c r="C1379" s="140" t="s">
        <v>113</v>
      </c>
      <c r="D1379" s="7"/>
      <c r="E1379" s="7"/>
      <c r="F1379" s="7"/>
      <c r="G1379" s="7"/>
      <c r="H1379" s="7"/>
    </row>
    <row r="1380" spans="1:8">
      <c r="A1380" s="139">
        <v>44479</v>
      </c>
      <c r="B1380" s="11" t="s">
        <v>18</v>
      </c>
      <c r="C1380" s="140" t="s">
        <v>113</v>
      </c>
      <c r="D1380" s="7"/>
      <c r="E1380" s="7"/>
      <c r="F1380" s="7"/>
      <c r="G1380" s="7"/>
      <c r="H1380" s="7"/>
    </row>
    <row r="1381" spans="1:8">
      <c r="A1381" s="139">
        <v>44480</v>
      </c>
      <c r="B1381" s="11" t="s">
        <v>12</v>
      </c>
      <c r="C1381" s="140" t="s">
        <v>113</v>
      </c>
      <c r="D1381" s="7"/>
      <c r="E1381" s="7"/>
      <c r="F1381" s="7"/>
      <c r="G1381" s="7"/>
      <c r="H1381" s="7"/>
    </row>
    <row r="1382" spans="1:8">
      <c r="A1382" s="139">
        <v>44481</v>
      </c>
      <c r="B1382" s="11" t="s">
        <v>13</v>
      </c>
      <c r="C1382" s="140" t="s">
        <v>113</v>
      </c>
      <c r="D1382" s="7"/>
      <c r="E1382" s="7"/>
      <c r="F1382" s="7"/>
      <c r="G1382" s="7"/>
      <c r="H1382" s="7"/>
    </row>
    <row r="1383" spans="1:8">
      <c r="A1383" s="139">
        <v>44482</v>
      </c>
      <c r="B1383" s="11" t="s">
        <v>14</v>
      </c>
      <c r="C1383" s="140" t="s">
        <v>113</v>
      </c>
      <c r="D1383" s="7"/>
      <c r="E1383" s="7"/>
      <c r="F1383" s="7"/>
      <c r="G1383" s="7"/>
      <c r="H1383" s="7"/>
    </row>
    <row r="1384" spans="1:8">
      <c r="A1384" s="139">
        <v>44483</v>
      </c>
      <c r="B1384" s="11" t="s">
        <v>15</v>
      </c>
      <c r="C1384" s="140" t="s">
        <v>113</v>
      </c>
      <c r="D1384" s="7"/>
      <c r="E1384" s="7"/>
      <c r="F1384" s="7"/>
      <c r="G1384" s="7"/>
      <c r="H1384" s="7"/>
    </row>
    <row r="1385" spans="1:8">
      <c r="A1385" s="139">
        <v>44484</v>
      </c>
      <c r="B1385" s="11" t="s">
        <v>16</v>
      </c>
      <c r="C1385" s="140" t="s">
        <v>113</v>
      </c>
      <c r="D1385" s="7"/>
      <c r="E1385" s="7"/>
      <c r="F1385" s="7"/>
      <c r="G1385" s="7"/>
      <c r="H1385" s="7"/>
    </row>
    <row r="1386" spans="1:8">
      <c r="A1386" s="139">
        <v>44485</v>
      </c>
      <c r="B1386" s="11" t="s">
        <v>17</v>
      </c>
      <c r="C1386" s="140" t="s">
        <v>113</v>
      </c>
      <c r="D1386" s="7"/>
      <c r="E1386" s="7"/>
      <c r="F1386" s="7"/>
      <c r="G1386" s="7"/>
      <c r="H1386" s="7"/>
    </row>
    <row r="1387" spans="1:8">
      <c r="A1387" s="139">
        <v>44486</v>
      </c>
      <c r="B1387" s="11" t="s">
        <v>18</v>
      </c>
      <c r="C1387" s="140" t="s">
        <v>113</v>
      </c>
      <c r="D1387" s="7"/>
      <c r="E1387" s="7"/>
      <c r="F1387" s="7"/>
      <c r="G1387" s="7"/>
      <c r="H1387" s="7"/>
    </row>
    <row r="1388" spans="1:8">
      <c r="A1388" s="139">
        <v>44487</v>
      </c>
      <c r="B1388" s="11" t="s">
        <v>12</v>
      </c>
      <c r="C1388" s="140" t="s">
        <v>113</v>
      </c>
      <c r="D1388" s="7"/>
      <c r="E1388" s="7"/>
      <c r="F1388" s="7"/>
      <c r="G1388" s="7"/>
      <c r="H1388" s="7"/>
    </row>
    <row r="1389" spans="1:8">
      <c r="A1389" s="139">
        <v>44488</v>
      </c>
      <c r="B1389" s="11" t="s">
        <v>13</v>
      </c>
      <c r="C1389" s="140" t="s">
        <v>113</v>
      </c>
      <c r="D1389" s="7"/>
      <c r="E1389" s="7"/>
      <c r="F1389" s="7"/>
      <c r="G1389" s="7"/>
      <c r="H1389" s="7"/>
    </row>
    <row r="1390" spans="1:8">
      <c r="A1390" s="139">
        <v>44489</v>
      </c>
      <c r="B1390" s="11" t="s">
        <v>14</v>
      </c>
      <c r="C1390" s="140" t="s">
        <v>113</v>
      </c>
      <c r="D1390" s="7"/>
      <c r="E1390" s="7"/>
      <c r="F1390" s="7"/>
      <c r="G1390" s="7"/>
      <c r="H1390" s="7"/>
    </row>
    <row r="1391" spans="1:8">
      <c r="A1391" s="139">
        <v>44490</v>
      </c>
      <c r="B1391" s="11" t="s">
        <v>15</v>
      </c>
      <c r="C1391" s="140" t="s">
        <v>113</v>
      </c>
      <c r="D1391" s="7"/>
      <c r="E1391" s="7"/>
      <c r="F1391" s="7"/>
      <c r="G1391" s="7"/>
      <c r="H1391" s="7"/>
    </row>
    <row r="1392" spans="1:8">
      <c r="A1392" s="139">
        <v>44491</v>
      </c>
      <c r="B1392" s="11" t="s">
        <v>16</v>
      </c>
      <c r="C1392" s="140" t="s">
        <v>113</v>
      </c>
      <c r="D1392" s="7"/>
      <c r="E1392" s="7"/>
      <c r="F1392" s="7"/>
      <c r="G1392" s="7"/>
      <c r="H1392" s="7"/>
    </row>
    <row r="1393" spans="1:8">
      <c r="A1393" s="139">
        <v>44492</v>
      </c>
      <c r="B1393" s="11" t="s">
        <v>17</v>
      </c>
      <c r="C1393" s="140" t="s">
        <v>113</v>
      </c>
      <c r="D1393" s="7"/>
      <c r="E1393" s="7"/>
      <c r="F1393" s="7"/>
      <c r="G1393" s="7"/>
      <c r="H1393" s="7"/>
    </row>
    <row r="1394" spans="1:8">
      <c r="A1394" s="139">
        <v>44493</v>
      </c>
      <c r="B1394" s="11" t="s">
        <v>18</v>
      </c>
      <c r="C1394" s="140" t="s">
        <v>113</v>
      </c>
      <c r="D1394" s="7"/>
      <c r="E1394" s="7"/>
      <c r="F1394" s="7"/>
      <c r="G1394" s="7"/>
      <c r="H1394" s="7"/>
    </row>
    <row r="1395" spans="1:8">
      <c r="A1395" s="139">
        <v>44494</v>
      </c>
      <c r="B1395" s="11" t="s">
        <v>12</v>
      </c>
      <c r="C1395" s="140" t="s">
        <v>113</v>
      </c>
      <c r="D1395" s="7"/>
      <c r="E1395" s="7"/>
      <c r="F1395" s="7"/>
      <c r="G1395" s="7"/>
      <c r="H1395" s="7"/>
    </row>
    <row r="1396" spans="1:8">
      <c r="A1396" s="139">
        <v>44495</v>
      </c>
      <c r="B1396" s="11" t="s">
        <v>13</v>
      </c>
      <c r="C1396" s="140" t="s">
        <v>113</v>
      </c>
      <c r="D1396" s="7"/>
      <c r="E1396" s="7"/>
      <c r="F1396" s="7"/>
      <c r="G1396" s="7"/>
      <c r="H1396" s="7"/>
    </row>
    <row r="1397" spans="1:8">
      <c r="A1397" s="139">
        <v>44496</v>
      </c>
      <c r="B1397" s="11" t="s">
        <v>14</v>
      </c>
      <c r="C1397" s="140" t="s">
        <v>113</v>
      </c>
      <c r="D1397" s="7"/>
      <c r="E1397" s="7"/>
      <c r="F1397" s="7"/>
      <c r="G1397" s="7"/>
      <c r="H1397" s="7"/>
    </row>
    <row r="1398" spans="1:8">
      <c r="A1398" s="139">
        <v>44497</v>
      </c>
      <c r="B1398" s="11" t="s">
        <v>15</v>
      </c>
      <c r="C1398" s="140" t="s">
        <v>113</v>
      </c>
      <c r="D1398" s="7"/>
      <c r="E1398" s="7"/>
      <c r="F1398" s="7"/>
      <c r="G1398" s="7"/>
      <c r="H1398" s="7"/>
    </row>
    <row r="1399" spans="1:8">
      <c r="A1399" s="139">
        <v>44498</v>
      </c>
      <c r="B1399" s="11" t="s">
        <v>16</v>
      </c>
      <c r="C1399" s="140" t="s">
        <v>113</v>
      </c>
      <c r="D1399" s="7"/>
      <c r="E1399" s="7"/>
      <c r="F1399" s="7"/>
      <c r="G1399" s="7"/>
      <c r="H1399" s="7"/>
    </row>
    <row r="1400" spans="1:8">
      <c r="A1400" s="139">
        <v>44499</v>
      </c>
      <c r="B1400" s="11" t="s">
        <v>17</v>
      </c>
      <c r="C1400" s="140" t="s">
        <v>113</v>
      </c>
      <c r="D1400" s="7"/>
      <c r="E1400" s="7"/>
      <c r="F1400" s="7"/>
      <c r="G1400" s="7"/>
      <c r="H1400" s="7"/>
    </row>
    <row r="1401" spans="1:8">
      <c r="A1401" s="139">
        <v>44500</v>
      </c>
      <c r="B1401" s="11" t="s">
        <v>18</v>
      </c>
      <c r="C1401" s="140" t="s">
        <v>113</v>
      </c>
      <c r="D1401" s="7"/>
      <c r="E1401" s="7"/>
      <c r="F1401" s="7"/>
      <c r="G1401" s="7"/>
      <c r="H1401" s="7"/>
    </row>
    <row r="1402" spans="1:8">
      <c r="A1402" s="139">
        <v>44501</v>
      </c>
      <c r="B1402" s="11" t="s">
        <v>12</v>
      </c>
      <c r="C1402" s="140" t="s">
        <v>113</v>
      </c>
      <c r="D1402" s="7"/>
      <c r="E1402" s="7"/>
      <c r="F1402" s="7"/>
      <c r="G1402" s="7"/>
      <c r="H1402" s="7"/>
    </row>
    <row r="1403" spans="1:8">
      <c r="A1403" s="139">
        <v>44502</v>
      </c>
      <c r="B1403" s="11" t="s">
        <v>13</v>
      </c>
      <c r="C1403" s="140" t="s">
        <v>113</v>
      </c>
      <c r="D1403" s="7"/>
      <c r="E1403" s="7"/>
      <c r="F1403" s="7"/>
      <c r="G1403" s="7"/>
      <c r="H1403" s="7"/>
    </row>
    <row r="1404" spans="1:8">
      <c r="A1404" s="139">
        <v>44503</v>
      </c>
      <c r="B1404" s="11" t="s">
        <v>14</v>
      </c>
      <c r="C1404" s="140" t="s">
        <v>113</v>
      </c>
      <c r="D1404" s="7"/>
      <c r="E1404" s="7"/>
      <c r="F1404" s="7"/>
      <c r="G1404" s="7"/>
      <c r="H1404" s="7"/>
    </row>
    <row r="1405" spans="1:8">
      <c r="A1405" s="139">
        <v>44504</v>
      </c>
      <c r="B1405" s="11" t="s">
        <v>15</v>
      </c>
      <c r="C1405" s="140" t="s">
        <v>113</v>
      </c>
      <c r="D1405" s="7"/>
      <c r="E1405" s="7"/>
      <c r="F1405" s="7"/>
      <c r="G1405" s="7"/>
      <c r="H1405" s="7"/>
    </row>
    <row r="1406" spans="1:8">
      <c r="A1406" s="139">
        <v>44505</v>
      </c>
      <c r="B1406" s="11" t="s">
        <v>16</v>
      </c>
      <c r="C1406" s="140" t="s">
        <v>113</v>
      </c>
      <c r="D1406" s="7"/>
      <c r="E1406" s="7"/>
      <c r="F1406" s="7"/>
      <c r="G1406" s="7"/>
      <c r="H1406" s="7"/>
    </row>
    <row r="1407" spans="1:8">
      <c r="A1407" s="139">
        <v>44506</v>
      </c>
      <c r="B1407" s="11" t="s">
        <v>17</v>
      </c>
      <c r="C1407" s="140" t="s">
        <v>113</v>
      </c>
      <c r="D1407" s="7"/>
      <c r="E1407" s="7"/>
      <c r="F1407" s="7"/>
      <c r="G1407" s="7"/>
      <c r="H1407" s="7"/>
    </row>
    <row r="1408" spans="1:8">
      <c r="A1408" s="139">
        <v>44507</v>
      </c>
      <c r="B1408" s="11" t="s">
        <v>18</v>
      </c>
      <c r="C1408" s="140" t="s">
        <v>113</v>
      </c>
      <c r="D1408" s="7"/>
      <c r="E1408" s="7"/>
      <c r="F1408" s="7"/>
      <c r="G1408" s="7"/>
      <c r="H1408" s="7"/>
    </row>
    <row r="1409" spans="1:8">
      <c r="A1409" s="139">
        <v>44508</v>
      </c>
      <c r="B1409" s="11" t="s">
        <v>12</v>
      </c>
      <c r="C1409" s="140" t="s">
        <v>113</v>
      </c>
      <c r="D1409" s="7"/>
      <c r="E1409" s="7"/>
      <c r="F1409" s="7"/>
      <c r="G1409" s="7"/>
      <c r="H1409" s="7"/>
    </row>
    <row r="1410" spans="1:8">
      <c r="A1410" s="139">
        <v>44509</v>
      </c>
      <c r="B1410" s="11" t="s">
        <v>13</v>
      </c>
      <c r="C1410" s="140" t="s">
        <v>113</v>
      </c>
      <c r="D1410" s="7"/>
      <c r="E1410" s="7"/>
      <c r="F1410" s="7"/>
      <c r="G1410" s="7"/>
      <c r="H1410" s="7"/>
    </row>
    <row r="1411" spans="1:8">
      <c r="A1411" s="139">
        <v>44510</v>
      </c>
      <c r="B1411" s="11" t="s">
        <v>14</v>
      </c>
      <c r="C1411" s="140" t="s">
        <v>113</v>
      </c>
      <c r="D1411" s="7"/>
      <c r="E1411" s="7"/>
      <c r="F1411" s="7"/>
      <c r="G1411" s="7"/>
      <c r="H1411" s="7"/>
    </row>
    <row r="1412" spans="1:8">
      <c r="A1412" s="139">
        <v>44511</v>
      </c>
      <c r="B1412" s="11" t="s">
        <v>15</v>
      </c>
      <c r="C1412" s="140" t="s">
        <v>113</v>
      </c>
      <c r="D1412" s="7"/>
      <c r="E1412" s="7"/>
      <c r="F1412" s="7"/>
      <c r="G1412" s="7"/>
      <c r="H1412" s="7"/>
    </row>
    <row r="1413" spans="1:8">
      <c r="A1413" s="139">
        <v>44512</v>
      </c>
      <c r="B1413" s="11" t="s">
        <v>16</v>
      </c>
      <c r="C1413" s="140" t="s">
        <v>113</v>
      </c>
      <c r="D1413" s="7"/>
      <c r="E1413" s="7"/>
      <c r="F1413" s="7"/>
      <c r="G1413" s="7"/>
      <c r="H1413" s="7"/>
    </row>
    <row r="1414" spans="1:8">
      <c r="A1414" s="139">
        <v>44513</v>
      </c>
      <c r="B1414" s="11" t="s">
        <v>17</v>
      </c>
      <c r="C1414" s="140" t="s">
        <v>113</v>
      </c>
      <c r="D1414" s="7"/>
      <c r="E1414" s="7"/>
      <c r="F1414" s="7"/>
      <c r="G1414" s="7"/>
      <c r="H1414" s="7"/>
    </row>
    <row r="1415" spans="1:8">
      <c r="A1415" s="139">
        <v>44514</v>
      </c>
      <c r="B1415" s="11" t="s">
        <v>18</v>
      </c>
      <c r="C1415" s="140" t="s">
        <v>113</v>
      </c>
      <c r="D1415" s="7"/>
      <c r="E1415" s="7"/>
      <c r="F1415" s="7"/>
      <c r="G1415" s="7"/>
      <c r="H1415" s="7"/>
    </row>
    <row r="1416" spans="1:8">
      <c r="A1416" s="139">
        <v>44515</v>
      </c>
      <c r="B1416" s="11" t="s">
        <v>12</v>
      </c>
      <c r="C1416" s="140" t="s">
        <v>113</v>
      </c>
      <c r="D1416" s="7"/>
      <c r="E1416" s="7"/>
      <c r="F1416" s="7"/>
      <c r="G1416" s="7"/>
      <c r="H1416" s="7"/>
    </row>
    <row r="1417" spans="1:8">
      <c r="A1417" s="139">
        <v>44516</v>
      </c>
      <c r="B1417" s="11" t="s">
        <v>13</v>
      </c>
      <c r="C1417" s="140" t="s">
        <v>113</v>
      </c>
      <c r="D1417" s="7"/>
      <c r="E1417" s="7"/>
      <c r="F1417" s="7"/>
      <c r="G1417" s="7"/>
      <c r="H1417" s="7"/>
    </row>
    <row r="1418" spans="1:8">
      <c r="A1418" s="139">
        <v>44517</v>
      </c>
      <c r="B1418" s="11" t="s">
        <v>14</v>
      </c>
      <c r="C1418" s="140" t="s">
        <v>113</v>
      </c>
      <c r="D1418" s="7"/>
      <c r="E1418" s="7"/>
      <c r="F1418" s="7"/>
      <c r="G1418" s="7"/>
      <c r="H1418" s="7"/>
    </row>
    <row r="1419" spans="1:8">
      <c r="A1419" s="139">
        <v>44518</v>
      </c>
      <c r="B1419" s="11" t="s">
        <v>15</v>
      </c>
      <c r="C1419" s="140" t="s">
        <v>113</v>
      </c>
      <c r="D1419" s="7"/>
      <c r="E1419" s="7"/>
      <c r="F1419" s="7"/>
      <c r="G1419" s="7"/>
      <c r="H1419" s="7"/>
    </row>
    <row r="1420" spans="1:8">
      <c r="A1420" s="139">
        <v>44519</v>
      </c>
      <c r="B1420" s="11" t="s">
        <v>16</v>
      </c>
      <c r="C1420" s="140" t="s">
        <v>113</v>
      </c>
      <c r="D1420" s="7"/>
      <c r="E1420" s="7"/>
      <c r="F1420" s="7"/>
      <c r="G1420" s="7"/>
      <c r="H1420" s="7"/>
    </row>
    <row r="1421" spans="1:8">
      <c r="A1421" s="139">
        <v>44520</v>
      </c>
      <c r="B1421" s="11" t="s">
        <v>17</v>
      </c>
      <c r="C1421" s="140" t="s">
        <v>113</v>
      </c>
      <c r="D1421" s="7"/>
      <c r="E1421" s="7"/>
      <c r="F1421" s="7"/>
      <c r="G1421" s="7"/>
      <c r="H1421" s="7"/>
    </row>
    <row r="1422" spans="1:8">
      <c r="A1422" s="139">
        <v>44521</v>
      </c>
      <c r="B1422" s="11" t="s">
        <v>18</v>
      </c>
      <c r="C1422" s="140" t="s">
        <v>113</v>
      </c>
      <c r="D1422" s="7"/>
      <c r="E1422" s="7"/>
      <c r="F1422" s="7"/>
      <c r="G1422" s="7"/>
      <c r="H1422" s="7"/>
    </row>
    <row r="1423" spans="1:8">
      <c r="A1423" s="139">
        <v>44522</v>
      </c>
      <c r="B1423" s="11" t="s">
        <v>12</v>
      </c>
      <c r="C1423" s="140" t="s">
        <v>113</v>
      </c>
      <c r="D1423" s="7"/>
      <c r="E1423" s="7"/>
      <c r="F1423" s="7"/>
      <c r="G1423" s="7"/>
      <c r="H1423" s="7"/>
    </row>
    <row r="1424" spans="1:8">
      <c r="A1424" s="139">
        <v>44523</v>
      </c>
      <c r="B1424" s="11" t="s">
        <v>13</v>
      </c>
      <c r="C1424" s="140" t="s">
        <v>113</v>
      </c>
      <c r="D1424" s="7"/>
      <c r="E1424" s="7"/>
      <c r="F1424" s="7"/>
      <c r="G1424" s="7"/>
      <c r="H1424" s="7"/>
    </row>
    <row r="1425" spans="1:8">
      <c r="A1425" s="139">
        <v>44524</v>
      </c>
      <c r="B1425" s="11" t="s">
        <v>14</v>
      </c>
      <c r="C1425" s="140" t="s">
        <v>113</v>
      </c>
      <c r="D1425" s="7"/>
      <c r="E1425" s="7"/>
      <c r="F1425" s="7"/>
      <c r="G1425" s="7"/>
      <c r="H1425" s="7"/>
    </row>
    <row r="1426" spans="1:8">
      <c r="A1426" s="139">
        <v>44525</v>
      </c>
      <c r="B1426" s="11" t="s">
        <v>15</v>
      </c>
      <c r="C1426" s="140" t="s">
        <v>113</v>
      </c>
      <c r="D1426" s="7"/>
      <c r="E1426" s="7"/>
      <c r="F1426" s="7"/>
      <c r="G1426" s="7"/>
      <c r="H1426" s="7"/>
    </row>
    <row r="1427" spans="1:8">
      <c r="A1427" s="139">
        <v>44526</v>
      </c>
      <c r="B1427" s="11" t="s">
        <v>16</v>
      </c>
      <c r="C1427" s="140" t="s">
        <v>113</v>
      </c>
      <c r="D1427" s="7"/>
      <c r="E1427" s="7"/>
      <c r="F1427" s="7"/>
      <c r="G1427" s="7"/>
      <c r="H1427" s="7"/>
    </row>
    <row r="1428" spans="1:8">
      <c r="A1428" s="139">
        <v>44527</v>
      </c>
      <c r="B1428" s="11" t="s">
        <v>17</v>
      </c>
      <c r="C1428" s="140" t="s">
        <v>113</v>
      </c>
      <c r="D1428" s="7"/>
      <c r="E1428" s="7"/>
      <c r="F1428" s="7"/>
      <c r="G1428" s="7"/>
      <c r="H1428" s="7"/>
    </row>
    <row r="1429" spans="1:8">
      <c r="A1429" s="139">
        <v>44528</v>
      </c>
      <c r="B1429" s="11" t="s">
        <v>18</v>
      </c>
      <c r="C1429" s="140" t="s">
        <v>113</v>
      </c>
      <c r="D1429" s="7"/>
      <c r="E1429" s="7"/>
      <c r="F1429" s="7"/>
      <c r="G1429" s="7"/>
      <c r="H1429" s="7"/>
    </row>
    <row r="1430" spans="1:8">
      <c r="A1430" s="139">
        <v>44529</v>
      </c>
      <c r="B1430" s="11" t="s">
        <v>12</v>
      </c>
      <c r="C1430" s="140" t="s">
        <v>113</v>
      </c>
      <c r="D1430" s="7"/>
      <c r="E1430" s="7"/>
      <c r="F1430" s="7"/>
      <c r="G1430" s="7"/>
      <c r="H1430" s="7"/>
    </row>
    <row r="1431" spans="1:8">
      <c r="A1431" s="139">
        <v>44530</v>
      </c>
      <c r="B1431" s="11" t="s">
        <v>13</v>
      </c>
      <c r="C1431" s="140" t="s">
        <v>113</v>
      </c>
      <c r="D1431" s="7"/>
      <c r="E1431" s="7"/>
      <c r="F1431" s="7"/>
      <c r="G1431" s="7"/>
      <c r="H1431" s="7"/>
    </row>
    <row r="1432" spans="1:8">
      <c r="A1432" s="139">
        <v>44531</v>
      </c>
      <c r="B1432" s="11" t="s">
        <v>14</v>
      </c>
      <c r="C1432" s="140" t="s">
        <v>113</v>
      </c>
      <c r="D1432" s="7"/>
      <c r="E1432" s="7"/>
      <c r="F1432" s="7"/>
      <c r="G1432" s="7"/>
      <c r="H1432" s="7"/>
    </row>
    <row r="1433" spans="1:8">
      <c r="A1433" s="139">
        <v>44532</v>
      </c>
      <c r="B1433" s="11" t="s">
        <v>15</v>
      </c>
      <c r="C1433" s="140" t="s">
        <v>113</v>
      </c>
      <c r="D1433" s="7"/>
      <c r="E1433" s="7"/>
      <c r="F1433" s="7"/>
      <c r="G1433" s="7"/>
      <c r="H1433" s="7"/>
    </row>
    <row r="1434" spans="1:8">
      <c r="A1434" s="139">
        <v>44533</v>
      </c>
      <c r="B1434" s="11" t="s">
        <v>16</v>
      </c>
      <c r="C1434" s="140" t="s">
        <v>113</v>
      </c>
      <c r="D1434" s="7"/>
      <c r="E1434" s="7"/>
      <c r="F1434" s="7"/>
      <c r="G1434" s="7"/>
      <c r="H1434" s="7"/>
    </row>
    <row r="1435" spans="1:8">
      <c r="A1435" s="139">
        <v>44534</v>
      </c>
      <c r="B1435" s="11" t="s">
        <v>17</v>
      </c>
      <c r="C1435" s="140" t="s">
        <v>113</v>
      </c>
      <c r="D1435" s="7"/>
      <c r="E1435" s="7"/>
      <c r="F1435" s="7"/>
      <c r="G1435" s="7"/>
      <c r="H1435" s="7"/>
    </row>
    <row r="1436" spans="1:8">
      <c r="A1436" s="139">
        <v>44535</v>
      </c>
      <c r="B1436" s="11" t="s">
        <v>18</v>
      </c>
      <c r="C1436" s="140" t="s">
        <v>113</v>
      </c>
      <c r="D1436" s="7"/>
      <c r="E1436" s="7"/>
      <c r="F1436" s="7"/>
      <c r="G1436" s="7"/>
      <c r="H1436" s="7"/>
    </row>
    <row r="1437" spans="1:8">
      <c r="A1437" s="139">
        <v>44536</v>
      </c>
      <c r="B1437" s="11" t="s">
        <v>12</v>
      </c>
      <c r="C1437" s="140" t="s">
        <v>113</v>
      </c>
      <c r="D1437" s="7"/>
      <c r="E1437" s="7"/>
      <c r="F1437" s="7"/>
      <c r="G1437" s="7"/>
      <c r="H1437" s="7"/>
    </row>
    <row r="1438" spans="1:8">
      <c r="A1438" s="139">
        <v>44537</v>
      </c>
      <c r="B1438" s="11" t="s">
        <v>13</v>
      </c>
      <c r="C1438" s="140" t="s">
        <v>113</v>
      </c>
      <c r="D1438" s="7"/>
      <c r="E1438" s="7"/>
      <c r="F1438" s="7"/>
      <c r="G1438" s="7"/>
      <c r="H1438" s="7"/>
    </row>
    <row r="1439" spans="1:8">
      <c r="A1439" s="139">
        <v>44538</v>
      </c>
      <c r="B1439" s="11" t="s">
        <v>14</v>
      </c>
      <c r="C1439" s="140" t="s">
        <v>113</v>
      </c>
      <c r="D1439" s="7"/>
      <c r="E1439" s="7"/>
      <c r="F1439" s="7"/>
      <c r="G1439" s="7"/>
      <c r="H1439" s="7"/>
    </row>
    <row r="1440" spans="1:8">
      <c r="A1440" s="139">
        <v>44539</v>
      </c>
      <c r="B1440" s="11" t="s">
        <v>15</v>
      </c>
      <c r="C1440" s="140" t="s">
        <v>113</v>
      </c>
      <c r="D1440" s="7"/>
      <c r="E1440" s="7"/>
      <c r="F1440" s="7"/>
      <c r="G1440" s="7"/>
      <c r="H1440" s="7"/>
    </row>
    <row r="1441" spans="1:8">
      <c r="A1441" s="139">
        <v>44540</v>
      </c>
      <c r="B1441" s="11" t="s">
        <v>16</v>
      </c>
      <c r="C1441" s="140" t="s">
        <v>113</v>
      </c>
      <c r="D1441" s="7"/>
      <c r="E1441" s="7"/>
      <c r="F1441" s="7"/>
      <c r="G1441" s="7"/>
      <c r="H1441" s="7"/>
    </row>
    <row r="1442" spans="1:8">
      <c r="A1442" s="139">
        <v>44541</v>
      </c>
      <c r="B1442" s="11" t="s">
        <v>17</v>
      </c>
      <c r="C1442" s="140" t="s">
        <v>113</v>
      </c>
      <c r="D1442" s="7"/>
      <c r="E1442" s="7"/>
      <c r="F1442" s="7"/>
      <c r="G1442" s="7"/>
      <c r="H1442" s="7"/>
    </row>
    <row r="1443" spans="1:8">
      <c r="A1443" s="139">
        <v>44542</v>
      </c>
      <c r="B1443" s="11" t="s">
        <v>18</v>
      </c>
      <c r="C1443" s="140" t="s">
        <v>113</v>
      </c>
      <c r="D1443" s="7"/>
      <c r="E1443" s="7"/>
      <c r="F1443" s="7"/>
      <c r="G1443" s="7"/>
      <c r="H1443" s="7"/>
    </row>
    <row r="1444" spans="1:8">
      <c r="A1444" s="139">
        <v>44543</v>
      </c>
      <c r="B1444" s="11" t="s">
        <v>12</v>
      </c>
      <c r="C1444" s="140" t="s">
        <v>113</v>
      </c>
      <c r="D1444" s="7"/>
      <c r="E1444" s="7"/>
      <c r="F1444" s="7"/>
      <c r="G1444" s="7"/>
      <c r="H1444" s="7"/>
    </row>
    <row r="1445" spans="1:8">
      <c r="A1445" s="139">
        <v>44544</v>
      </c>
      <c r="B1445" s="11" t="s">
        <v>13</v>
      </c>
      <c r="C1445" s="140" t="s">
        <v>113</v>
      </c>
      <c r="D1445" s="7"/>
      <c r="E1445" s="7"/>
      <c r="F1445" s="7"/>
      <c r="G1445" s="7"/>
      <c r="H1445" s="7"/>
    </row>
    <row r="1446" spans="1:8">
      <c r="A1446" s="139">
        <v>44545</v>
      </c>
      <c r="B1446" s="11" t="s">
        <v>14</v>
      </c>
      <c r="C1446" s="140" t="s">
        <v>113</v>
      </c>
      <c r="D1446" s="7"/>
      <c r="E1446" s="7"/>
      <c r="F1446" s="7"/>
      <c r="G1446" s="7"/>
      <c r="H1446" s="7"/>
    </row>
    <row r="1447" spans="1:8">
      <c r="A1447" s="139">
        <v>44546</v>
      </c>
      <c r="B1447" s="11" t="s">
        <v>15</v>
      </c>
      <c r="C1447" s="140" t="s">
        <v>113</v>
      </c>
      <c r="D1447" s="7"/>
      <c r="E1447" s="7"/>
      <c r="F1447" s="7"/>
      <c r="G1447" s="7"/>
      <c r="H1447" s="7"/>
    </row>
    <row r="1448" spans="1:8">
      <c r="A1448" s="139">
        <v>44547</v>
      </c>
      <c r="B1448" s="11" t="s">
        <v>16</v>
      </c>
      <c r="C1448" s="140" t="s">
        <v>113</v>
      </c>
      <c r="D1448" s="7"/>
      <c r="E1448" s="7"/>
      <c r="F1448" s="7"/>
      <c r="G1448" s="7"/>
      <c r="H1448" s="7"/>
    </row>
    <row r="1449" spans="1:8">
      <c r="A1449" s="139">
        <v>44548</v>
      </c>
      <c r="B1449" s="11" t="s">
        <v>17</v>
      </c>
      <c r="C1449" s="140" t="s">
        <v>113</v>
      </c>
      <c r="D1449" s="7"/>
      <c r="E1449" s="7"/>
      <c r="F1449" s="7"/>
      <c r="G1449" s="7"/>
      <c r="H1449" s="7"/>
    </row>
    <row r="1450" spans="1:8">
      <c r="A1450" s="139">
        <v>44549</v>
      </c>
      <c r="B1450" s="11" t="s">
        <v>18</v>
      </c>
      <c r="C1450" s="140" t="s">
        <v>113</v>
      </c>
      <c r="D1450" s="7"/>
      <c r="E1450" s="7"/>
      <c r="F1450" s="7"/>
      <c r="G1450" s="7"/>
      <c r="H1450" s="7"/>
    </row>
    <row r="1451" spans="1:8">
      <c r="A1451" s="139">
        <v>44550</v>
      </c>
      <c r="B1451" s="11" t="s">
        <v>12</v>
      </c>
      <c r="C1451" s="140" t="s">
        <v>113</v>
      </c>
      <c r="D1451" s="7"/>
      <c r="E1451" s="7"/>
      <c r="F1451" s="7"/>
      <c r="G1451" s="7"/>
      <c r="H1451" s="7"/>
    </row>
    <row r="1452" spans="1:8">
      <c r="A1452" s="139">
        <v>44551</v>
      </c>
      <c r="B1452" s="11" t="s">
        <v>13</v>
      </c>
      <c r="C1452" s="140" t="s">
        <v>113</v>
      </c>
      <c r="D1452" s="7"/>
      <c r="E1452" s="7"/>
      <c r="F1452" s="7"/>
      <c r="G1452" s="7"/>
      <c r="H1452" s="7"/>
    </row>
    <row r="1453" spans="1:8">
      <c r="A1453" s="139">
        <v>44552</v>
      </c>
      <c r="B1453" s="11" t="s">
        <v>14</v>
      </c>
      <c r="C1453" s="140" t="s">
        <v>113</v>
      </c>
      <c r="D1453" s="7"/>
      <c r="E1453" s="7"/>
      <c r="F1453" s="7"/>
      <c r="G1453" s="7"/>
      <c r="H1453" s="7"/>
    </row>
    <row r="1454" spans="1:8">
      <c r="A1454" s="139">
        <v>44553</v>
      </c>
      <c r="B1454" s="11" t="s">
        <v>15</v>
      </c>
      <c r="C1454" s="140" t="s">
        <v>113</v>
      </c>
      <c r="D1454" s="7"/>
      <c r="E1454" s="7"/>
      <c r="F1454" s="7"/>
      <c r="G1454" s="7"/>
      <c r="H1454" s="7"/>
    </row>
    <row r="1455" spans="1:8">
      <c r="A1455" s="139">
        <v>44554</v>
      </c>
      <c r="B1455" s="11" t="s">
        <v>16</v>
      </c>
      <c r="C1455" s="140" t="s">
        <v>113</v>
      </c>
      <c r="D1455" s="7"/>
      <c r="E1455" s="7"/>
      <c r="F1455" s="7"/>
      <c r="G1455" s="7"/>
      <c r="H1455" s="7"/>
    </row>
    <row r="1456" spans="1:8">
      <c r="A1456" s="139">
        <v>44555</v>
      </c>
      <c r="B1456" s="11" t="s">
        <v>17</v>
      </c>
      <c r="C1456" s="140" t="s">
        <v>113</v>
      </c>
      <c r="D1456" s="7"/>
      <c r="E1456" s="7"/>
      <c r="F1456" s="7"/>
      <c r="G1456" s="7"/>
      <c r="H1456" s="7"/>
    </row>
    <row r="1457" spans="1:8">
      <c r="A1457" s="139">
        <v>44556</v>
      </c>
      <c r="B1457" s="11" t="s">
        <v>18</v>
      </c>
      <c r="C1457" s="140" t="s">
        <v>113</v>
      </c>
      <c r="D1457" s="7"/>
      <c r="E1457" s="7"/>
      <c r="F1457" s="7"/>
      <c r="G1457" s="7"/>
      <c r="H1457" s="7"/>
    </row>
    <row r="1458" spans="1:8">
      <c r="A1458" s="139">
        <v>44557</v>
      </c>
      <c r="B1458" s="11" t="s">
        <v>12</v>
      </c>
      <c r="C1458" s="140" t="s">
        <v>113</v>
      </c>
      <c r="D1458" s="7"/>
      <c r="E1458" s="7"/>
      <c r="F1458" s="7"/>
      <c r="G1458" s="7"/>
      <c r="H1458" s="7"/>
    </row>
    <row r="1459" spans="1:8">
      <c r="A1459" s="139">
        <v>44558</v>
      </c>
      <c r="B1459" s="11" t="s">
        <v>13</v>
      </c>
      <c r="C1459" s="140" t="s">
        <v>113</v>
      </c>
      <c r="D1459" s="7"/>
      <c r="E1459" s="7"/>
      <c r="F1459" s="7"/>
      <c r="G1459" s="7"/>
      <c r="H1459" s="7"/>
    </row>
    <row r="1460" spans="1:8">
      <c r="A1460" s="139">
        <v>44559</v>
      </c>
      <c r="B1460" s="11" t="s">
        <v>14</v>
      </c>
      <c r="C1460" s="140" t="s">
        <v>113</v>
      </c>
      <c r="D1460" s="7"/>
      <c r="E1460" s="7"/>
      <c r="F1460" s="7"/>
      <c r="G1460" s="7"/>
      <c r="H1460" s="7"/>
    </row>
    <row r="1461" spans="1:8">
      <c r="A1461" s="139">
        <v>44560</v>
      </c>
      <c r="B1461" s="11" t="s">
        <v>15</v>
      </c>
      <c r="C1461" s="140" t="s">
        <v>113</v>
      </c>
      <c r="D1461" s="7"/>
      <c r="E1461" s="7"/>
      <c r="F1461" s="7"/>
      <c r="G1461" s="7"/>
      <c r="H1461" s="7"/>
    </row>
    <row r="1462" spans="1:8">
      <c r="A1462" s="139">
        <v>44561</v>
      </c>
      <c r="B1462" s="11" t="s">
        <v>16</v>
      </c>
      <c r="C1462" s="140" t="s">
        <v>113</v>
      </c>
      <c r="D1462" s="7"/>
      <c r="E1462" s="7"/>
      <c r="F1462" s="7"/>
      <c r="G1462" s="7"/>
      <c r="H1462" s="7"/>
    </row>
    <row r="1463" spans="1:8">
      <c r="A1463" s="139">
        <v>44562</v>
      </c>
      <c r="B1463" s="11" t="s">
        <v>17</v>
      </c>
      <c r="C1463" s="140" t="s">
        <v>113</v>
      </c>
      <c r="D1463" s="7"/>
      <c r="E1463" s="7"/>
      <c r="F1463" s="7"/>
      <c r="G1463" s="7"/>
      <c r="H1463" s="7"/>
    </row>
    <row r="1464" spans="1:8">
      <c r="A1464" s="139">
        <v>44563</v>
      </c>
      <c r="B1464" s="11" t="s">
        <v>18</v>
      </c>
      <c r="C1464" s="140" t="s">
        <v>113</v>
      </c>
      <c r="D1464" s="7"/>
      <c r="E1464" s="7"/>
      <c r="F1464" s="7"/>
      <c r="G1464" s="7"/>
      <c r="H1464" s="7"/>
    </row>
    <row r="1465" spans="1:8">
      <c r="A1465" s="139">
        <v>44564</v>
      </c>
      <c r="B1465" s="11" t="s">
        <v>12</v>
      </c>
      <c r="C1465" s="140" t="s">
        <v>113</v>
      </c>
      <c r="D1465" s="7"/>
      <c r="E1465" s="7"/>
      <c r="F1465" s="7"/>
      <c r="G1465" s="7"/>
      <c r="H1465" s="7"/>
    </row>
    <row r="1466" spans="1:8">
      <c r="A1466" s="139">
        <v>44565</v>
      </c>
      <c r="B1466" s="11" t="s">
        <v>13</v>
      </c>
      <c r="C1466" s="140" t="s">
        <v>113</v>
      </c>
      <c r="D1466" s="7"/>
      <c r="E1466" s="7"/>
      <c r="F1466" s="7"/>
      <c r="G1466" s="7"/>
      <c r="H1466" s="7"/>
    </row>
    <row r="1467" spans="1:8">
      <c r="A1467" s="139">
        <v>44566</v>
      </c>
      <c r="B1467" s="11" t="s">
        <v>14</v>
      </c>
      <c r="C1467" s="140" t="s">
        <v>113</v>
      </c>
      <c r="D1467" s="7"/>
      <c r="E1467" s="7"/>
      <c r="F1467" s="7"/>
      <c r="G1467" s="7"/>
      <c r="H1467" s="7"/>
    </row>
    <row r="1468" spans="1:8">
      <c r="A1468" s="139">
        <v>44567</v>
      </c>
      <c r="B1468" s="11" t="s">
        <v>15</v>
      </c>
      <c r="C1468" s="140" t="s">
        <v>113</v>
      </c>
      <c r="D1468" s="7"/>
      <c r="E1468" s="7"/>
      <c r="F1468" s="7"/>
      <c r="G1468" s="7"/>
      <c r="H1468" s="7"/>
    </row>
    <row r="1469" spans="1:8">
      <c r="A1469" s="139">
        <v>44568</v>
      </c>
      <c r="B1469" s="11" t="s">
        <v>16</v>
      </c>
      <c r="C1469" s="140" t="s">
        <v>113</v>
      </c>
      <c r="D1469" s="7"/>
      <c r="E1469" s="7"/>
      <c r="F1469" s="7"/>
      <c r="G1469" s="7"/>
      <c r="H1469" s="7"/>
    </row>
    <row r="1470" spans="1:8">
      <c r="A1470" s="139">
        <v>44569</v>
      </c>
      <c r="B1470" s="11" t="s">
        <v>17</v>
      </c>
      <c r="C1470" s="140" t="s">
        <v>113</v>
      </c>
      <c r="D1470" s="7"/>
      <c r="E1470" s="7"/>
      <c r="F1470" s="7"/>
      <c r="G1470" s="7"/>
      <c r="H1470" s="7"/>
    </row>
    <row r="1471" spans="1:8">
      <c r="A1471" s="139">
        <v>44570</v>
      </c>
      <c r="B1471" s="11" t="s">
        <v>18</v>
      </c>
      <c r="C1471" s="140" t="s">
        <v>113</v>
      </c>
      <c r="D1471" s="7"/>
      <c r="E1471" s="7"/>
      <c r="F1471" s="7"/>
      <c r="G1471" s="7"/>
      <c r="H1471" s="7"/>
    </row>
    <row r="1472" spans="1:8">
      <c r="A1472" s="139">
        <v>44571</v>
      </c>
      <c r="B1472" s="11" t="s">
        <v>12</v>
      </c>
      <c r="C1472" s="140" t="s">
        <v>113</v>
      </c>
      <c r="D1472" s="7"/>
      <c r="E1472" s="7"/>
      <c r="F1472" s="7"/>
      <c r="G1472" s="7"/>
      <c r="H1472" s="7"/>
    </row>
    <row r="1473" spans="1:8">
      <c r="A1473" s="139">
        <v>44572</v>
      </c>
      <c r="B1473" s="11" t="s">
        <v>13</v>
      </c>
      <c r="C1473" s="140" t="s">
        <v>113</v>
      </c>
      <c r="D1473" s="7"/>
      <c r="E1473" s="7"/>
      <c r="F1473" s="7"/>
      <c r="G1473" s="7"/>
      <c r="H1473" s="7"/>
    </row>
    <row r="1474" spans="1:8">
      <c r="A1474" s="139">
        <v>44573</v>
      </c>
      <c r="B1474" s="11" t="s">
        <v>14</v>
      </c>
      <c r="C1474" s="140" t="s">
        <v>113</v>
      </c>
      <c r="D1474" s="7"/>
      <c r="E1474" s="7"/>
      <c r="F1474" s="7"/>
      <c r="G1474" s="7"/>
      <c r="H1474" s="7"/>
    </row>
    <row r="1475" spans="1:8">
      <c r="A1475" s="139">
        <v>44574</v>
      </c>
      <c r="B1475" s="11" t="s">
        <v>15</v>
      </c>
      <c r="C1475" s="140" t="s">
        <v>113</v>
      </c>
      <c r="D1475" s="7"/>
      <c r="E1475" s="7"/>
      <c r="F1475" s="7"/>
      <c r="G1475" s="7"/>
      <c r="H1475" s="7"/>
    </row>
    <row r="1476" spans="1:8">
      <c r="A1476" s="139">
        <v>44575</v>
      </c>
      <c r="B1476" s="11" t="s">
        <v>16</v>
      </c>
      <c r="C1476" s="140" t="s">
        <v>113</v>
      </c>
      <c r="D1476" s="7"/>
      <c r="E1476" s="7"/>
      <c r="F1476" s="7"/>
      <c r="G1476" s="7"/>
      <c r="H1476" s="7"/>
    </row>
    <row r="1477" spans="1:8">
      <c r="A1477" s="139">
        <v>44576</v>
      </c>
      <c r="B1477" s="11" t="s">
        <v>17</v>
      </c>
      <c r="C1477" s="140" t="s">
        <v>113</v>
      </c>
      <c r="D1477" s="7"/>
      <c r="E1477" s="7"/>
      <c r="F1477" s="7"/>
      <c r="G1477" s="7"/>
      <c r="H1477" s="7"/>
    </row>
    <row r="1478" spans="1:8">
      <c r="A1478" s="139">
        <v>44577</v>
      </c>
      <c r="B1478" s="11" t="s">
        <v>18</v>
      </c>
      <c r="C1478" s="140" t="s">
        <v>113</v>
      </c>
      <c r="D1478" s="7"/>
      <c r="E1478" s="7"/>
      <c r="F1478" s="7"/>
      <c r="G1478" s="7"/>
      <c r="H1478" s="7"/>
    </row>
    <row r="1479" spans="1:8">
      <c r="A1479" s="139">
        <v>44578</v>
      </c>
      <c r="B1479" s="11" t="s">
        <v>12</v>
      </c>
      <c r="C1479" s="140" t="s">
        <v>113</v>
      </c>
      <c r="D1479" s="7"/>
      <c r="E1479" s="7"/>
      <c r="F1479" s="7"/>
      <c r="G1479" s="7"/>
      <c r="H1479" s="7"/>
    </row>
    <row r="1480" spans="1:8">
      <c r="A1480" s="139">
        <v>44579</v>
      </c>
      <c r="B1480" s="11" t="s">
        <v>13</v>
      </c>
      <c r="C1480" s="140" t="s">
        <v>113</v>
      </c>
      <c r="D1480" s="7"/>
      <c r="E1480" s="7"/>
      <c r="F1480" s="7"/>
      <c r="G1480" s="7"/>
      <c r="H1480" s="7"/>
    </row>
    <row r="1481" spans="1:8">
      <c r="A1481" s="139">
        <v>44580</v>
      </c>
      <c r="B1481" s="11" t="s">
        <v>14</v>
      </c>
      <c r="C1481" s="140" t="s">
        <v>113</v>
      </c>
      <c r="D1481" s="7"/>
      <c r="E1481" s="7"/>
      <c r="F1481" s="7"/>
      <c r="G1481" s="7"/>
      <c r="H1481" s="7"/>
    </row>
    <row r="1482" spans="1:8">
      <c r="A1482" s="139">
        <v>44581</v>
      </c>
      <c r="B1482" s="11" t="s">
        <v>15</v>
      </c>
      <c r="C1482" s="140" t="s">
        <v>113</v>
      </c>
      <c r="D1482" s="7"/>
      <c r="E1482" s="7"/>
      <c r="F1482" s="7"/>
      <c r="G1482" s="7"/>
      <c r="H1482" s="7"/>
    </row>
    <row r="1483" spans="1:8">
      <c r="A1483" s="139">
        <v>44582</v>
      </c>
      <c r="B1483" s="11" t="s">
        <v>16</v>
      </c>
      <c r="C1483" s="140" t="s">
        <v>113</v>
      </c>
      <c r="D1483" s="7"/>
      <c r="E1483" s="7"/>
      <c r="F1483" s="7"/>
      <c r="G1483" s="7"/>
      <c r="H1483" s="7"/>
    </row>
    <row r="1484" spans="1:8">
      <c r="A1484" s="139">
        <v>44583</v>
      </c>
      <c r="B1484" s="11" t="s">
        <v>17</v>
      </c>
      <c r="C1484" s="140" t="s">
        <v>113</v>
      </c>
      <c r="D1484" s="7"/>
      <c r="E1484" s="7"/>
      <c r="F1484" s="7"/>
      <c r="G1484" s="7"/>
      <c r="H1484" s="7"/>
    </row>
    <row r="1485" spans="1:8">
      <c r="A1485" s="139">
        <v>44584</v>
      </c>
      <c r="B1485" s="11" t="s">
        <v>18</v>
      </c>
      <c r="C1485" s="140" t="s">
        <v>113</v>
      </c>
      <c r="D1485" s="7"/>
      <c r="E1485" s="7"/>
      <c r="F1485" s="7"/>
      <c r="G1485" s="7"/>
      <c r="H1485" s="7"/>
    </row>
    <row r="1486" spans="1:8">
      <c r="A1486" s="139">
        <v>44585</v>
      </c>
      <c r="B1486" s="11" t="s">
        <v>12</v>
      </c>
      <c r="C1486" s="140" t="s">
        <v>113</v>
      </c>
      <c r="D1486" s="7"/>
      <c r="E1486" s="7"/>
      <c r="F1486" s="7"/>
      <c r="G1486" s="7"/>
      <c r="H1486" s="7"/>
    </row>
    <row r="1487" spans="1:8">
      <c r="A1487" s="139">
        <v>44586</v>
      </c>
      <c r="B1487" s="11" t="s">
        <v>13</v>
      </c>
      <c r="C1487" s="140" t="s">
        <v>113</v>
      </c>
      <c r="D1487" s="7"/>
      <c r="E1487" s="7"/>
      <c r="F1487" s="7"/>
      <c r="G1487" s="7"/>
      <c r="H1487" s="7"/>
    </row>
    <row r="1488" spans="1:8">
      <c r="A1488" s="139">
        <v>44587</v>
      </c>
      <c r="B1488" s="11" t="s">
        <v>14</v>
      </c>
      <c r="C1488" s="140" t="s">
        <v>113</v>
      </c>
      <c r="D1488" s="7"/>
      <c r="E1488" s="7"/>
      <c r="F1488" s="7"/>
      <c r="G1488" s="7"/>
      <c r="H1488" s="7"/>
    </row>
    <row r="1489" spans="1:8">
      <c r="A1489" s="139">
        <v>44588</v>
      </c>
      <c r="B1489" s="11" t="s">
        <v>15</v>
      </c>
      <c r="C1489" s="140" t="s">
        <v>113</v>
      </c>
      <c r="D1489" s="7"/>
      <c r="E1489" s="7"/>
      <c r="F1489" s="7"/>
      <c r="G1489" s="7"/>
      <c r="H1489" s="7"/>
    </row>
    <row r="1490" spans="1:8">
      <c r="A1490" s="139">
        <v>44589</v>
      </c>
      <c r="B1490" s="11" t="s">
        <v>16</v>
      </c>
      <c r="C1490" s="140" t="s">
        <v>113</v>
      </c>
      <c r="D1490" s="7"/>
      <c r="E1490" s="7"/>
      <c r="F1490" s="7"/>
      <c r="G1490" s="7"/>
      <c r="H1490" s="7"/>
    </row>
    <row r="1491" spans="1:8">
      <c r="A1491" s="139">
        <v>44590</v>
      </c>
      <c r="B1491" s="11" t="s">
        <v>17</v>
      </c>
      <c r="C1491" s="140" t="s">
        <v>113</v>
      </c>
      <c r="D1491" s="7"/>
      <c r="E1491" s="7"/>
      <c r="F1491" s="7"/>
      <c r="G1491" s="7"/>
      <c r="H1491" s="7"/>
    </row>
    <row r="1492" spans="1:8">
      <c r="A1492" s="139">
        <v>44591</v>
      </c>
      <c r="B1492" s="11" t="s">
        <v>18</v>
      </c>
      <c r="C1492" s="140" t="s">
        <v>113</v>
      </c>
      <c r="D1492" s="7"/>
      <c r="E1492" s="7"/>
      <c r="F1492" s="7"/>
      <c r="G1492" s="7"/>
      <c r="H1492" s="7"/>
    </row>
    <row r="1493" spans="1:8">
      <c r="A1493" s="139">
        <v>44592</v>
      </c>
      <c r="B1493" s="11" t="s">
        <v>12</v>
      </c>
      <c r="C1493" s="140" t="s">
        <v>113</v>
      </c>
      <c r="D1493" s="7"/>
      <c r="E1493" s="7"/>
      <c r="F1493" s="7"/>
      <c r="G1493" s="7"/>
      <c r="H1493" s="7"/>
    </row>
    <row r="1494" spans="1:8">
      <c r="A1494" s="139">
        <v>44593</v>
      </c>
      <c r="B1494" s="11" t="s">
        <v>13</v>
      </c>
      <c r="C1494" s="140" t="s">
        <v>113</v>
      </c>
      <c r="D1494" s="7"/>
      <c r="E1494" s="7"/>
      <c r="F1494" s="7"/>
      <c r="G1494" s="7"/>
      <c r="H1494" s="7"/>
    </row>
    <row r="1495" spans="1:8">
      <c r="A1495" s="139">
        <v>44594</v>
      </c>
      <c r="B1495" s="11" t="s">
        <v>14</v>
      </c>
      <c r="C1495" s="140" t="s">
        <v>113</v>
      </c>
      <c r="D1495" s="7"/>
      <c r="E1495" s="7"/>
      <c r="F1495" s="7"/>
      <c r="G1495" s="7"/>
      <c r="H1495" s="7"/>
    </row>
    <row r="1496" spans="1:8">
      <c r="A1496" s="139">
        <v>44595</v>
      </c>
      <c r="B1496" s="11" t="s">
        <v>15</v>
      </c>
      <c r="C1496" s="140" t="s">
        <v>113</v>
      </c>
      <c r="D1496" s="7"/>
      <c r="E1496" s="7"/>
      <c r="F1496" s="7"/>
      <c r="G1496" s="7"/>
      <c r="H1496" s="7"/>
    </row>
    <row r="1497" spans="1:8">
      <c r="A1497" s="139">
        <v>44596</v>
      </c>
      <c r="B1497" s="11" t="s">
        <v>16</v>
      </c>
      <c r="C1497" s="140" t="s">
        <v>113</v>
      </c>
      <c r="D1497" s="7"/>
      <c r="E1497" s="7"/>
      <c r="F1497" s="7"/>
      <c r="G1497" s="7"/>
      <c r="H1497" s="7"/>
    </row>
    <row r="1498" spans="1:8">
      <c r="A1498" s="139">
        <v>44597</v>
      </c>
      <c r="B1498" s="11" t="s">
        <v>17</v>
      </c>
      <c r="C1498" s="140" t="s">
        <v>113</v>
      </c>
      <c r="D1498" s="7"/>
      <c r="E1498" s="7"/>
      <c r="F1498" s="7"/>
      <c r="G1498" s="7"/>
      <c r="H1498" s="7"/>
    </row>
    <row r="1499" spans="1:8">
      <c r="A1499" s="139">
        <v>44598</v>
      </c>
      <c r="B1499" s="11" t="s">
        <v>18</v>
      </c>
      <c r="C1499" s="140" t="s">
        <v>113</v>
      </c>
      <c r="D1499" s="7"/>
      <c r="E1499" s="7"/>
      <c r="F1499" s="7"/>
      <c r="G1499" s="7"/>
      <c r="H1499" s="7"/>
    </row>
    <row r="1500" spans="1:8">
      <c r="A1500" s="139">
        <v>44599</v>
      </c>
      <c r="B1500" s="11" t="s">
        <v>12</v>
      </c>
      <c r="C1500" s="140" t="s">
        <v>113</v>
      </c>
      <c r="D1500" s="7"/>
      <c r="E1500" s="7"/>
      <c r="F1500" s="7"/>
      <c r="G1500" s="7"/>
      <c r="H1500" s="7"/>
    </row>
    <row r="1501" spans="1:8">
      <c r="A1501" s="139">
        <v>44600</v>
      </c>
      <c r="B1501" s="11" t="s">
        <v>13</v>
      </c>
      <c r="C1501" s="140" t="s">
        <v>113</v>
      </c>
      <c r="D1501" s="7"/>
      <c r="E1501" s="7"/>
      <c r="F1501" s="7"/>
      <c r="G1501" s="7"/>
      <c r="H1501" s="7"/>
    </row>
    <row r="1502" spans="1:8">
      <c r="A1502" s="139">
        <v>44601</v>
      </c>
      <c r="B1502" s="11" t="s">
        <v>14</v>
      </c>
      <c r="C1502" s="140" t="s">
        <v>113</v>
      </c>
      <c r="D1502" s="7"/>
      <c r="E1502" s="7"/>
      <c r="F1502" s="7"/>
      <c r="G1502" s="7"/>
      <c r="H1502" s="7"/>
    </row>
    <row r="1503" spans="1:8">
      <c r="A1503" s="139">
        <v>44602</v>
      </c>
      <c r="B1503" s="11" t="s">
        <v>15</v>
      </c>
      <c r="C1503" s="140" t="s">
        <v>113</v>
      </c>
      <c r="D1503" s="7"/>
      <c r="E1503" s="7"/>
      <c r="F1503" s="7"/>
      <c r="G1503" s="7"/>
      <c r="H1503" s="7"/>
    </row>
    <row r="1504" spans="1:8">
      <c r="A1504" s="139">
        <v>44603</v>
      </c>
      <c r="B1504" s="11" t="s">
        <v>16</v>
      </c>
      <c r="C1504" s="140" t="s">
        <v>113</v>
      </c>
      <c r="D1504" s="7"/>
      <c r="E1504" s="7"/>
      <c r="F1504" s="7"/>
      <c r="G1504" s="7"/>
      <c r="H1504" s="7"/>
    </row>
    <row r="1505" spans="1:8">
      <c r="A1505" s="139">
        <v>44604</v>
      </c>
      <c r="B1505" s="11" t="s">
        <v>17</v>
      </c>
      <c r="C1505" s="140" t="s">
        <v>113</v>
      </c>
      <c r="D1505" s="7"/>
      <c r="E1505" s="7"/>
      <c r="F1505" s="7"/>
      <c r="G1505" s="7"/>
      <c r="H1505" s="7"/>
    </row>
    <row r="1506" spans="1:8">
      <c r="A1506" s="139">
        <v>44605</v>
      </c>
      <c r="B1506" s="11" t="s">
        <v>18</v>
      </c>
      <c r="C1506" s="140" t="s">
        <v>113</v>
      </c>
      <c r="D1506" s="7"/>
      <c r="E1506" s="7"/>
      <c r="F1506" s="7"/>
      <c r="G1506" s="7"/>
      <c r="H1506" s="7"/>
    </row>
    <row r="1507" spans="1:8">
      <c r="A1507" s="139">
        <v>44606</v>
      </c>
      <c r="B1507" s="11" t="s">
        <v>12</v>
      </c>
      <c r="C1507" s="140" t="s">
        <v>113</v>
      </c>
      <c r="D1507" s="7"/>
      <c r="E1507" s="7"/>
      <c r="F1507" s="7"/>
      <c r="G1507" s="7"/>
      <c r="H1507" s="7"/>
    </row>
    <row r="1508" spans="1:8">
      <c r="A1508" s="139">
        <v>44607</v>
      </c>
      <c r="B1508" s="11" t="s">
        <v>13</v>
      </c>
      <c r="C1508" s="140" t="s">
        <v>113</v>
      </c>
      <c r="D1508" s="7"/>
      <c r="E1508" s="7"/>
      <c r="F1508" s="7"/>
      <c r="G1508" s="7"/>
      <c r="H1508" s="7"/>
    </row>
    <row r="1509" spans="1:8">
      <c r="A1509" s="139">
        <v>44608</v>
      </c>
      <c r="B1509" s="11" t="s">
        <v>14</v>
      </c>
      <c r="C1509" s="140" t="s">
        <v>113</v>
      </c>
      <c r="D1509" s="7"/>
      <c r="E1509" s="7"/>
      <c r="F1509" s="7"/>
      <c r="G1509" s="7"/>
      <c r="H1509" s="7"/>
    </row>
    <row r="1510" spans="1:8">
      <c r="A1510" s="139">
        <v>44609</v>
      </c>
      <c r="B1510" s="11" t="s">
        <v>15</v>
      </c>
      <c r="C1510" s="140" t="s">
        <v>113</v>
      </c>
      <c r="D1510" s="7"/>
      <c r="E1510" s="7"/>
      <c r="F1510" s="7"/>
      <c r="G1510" s="7"/>
      <c r="H1510" s="7"/>
    </row>
    <row r="1511" spans="1:8">
      <c r="A1511" s="139">
        <v>44610</v>
      </c>
      <c r="B1511" s="11" t="s">
        <v>16</v>
      </c>
      <c r="C1511" s="140" t="s">
        <v>113</v>
      </c>
      <c r="D1511" s="7"/>
      <c r="E1511" s="7"/>
      <c r="F1511" s="7"/>
      <c r="G1511" s="7"/>
      <c r="H1511" s="7"/>
    </row>
    <row r="1512" spans="1:8">
      <c r="A1512" s="139">
        <v>44611</v>
      </c>
      <c r="B1512" s="11" t="s">
        <v>17</v>
      </c>
      <c r="C1512" s="140" t="s">
        <v>113</v>
      </c>
      <c r="D1512" s="7"/>
      <c r="E1512" s="7"/>
      <c r="F1512" s="7"/>
      <c r="G1512" s="7"/>
      <c r="H1512" s="7"/>
    </row>
    <row r="1513" spans="1:8">
      <c r="A1513" s="139">
        <v>44612</v>
      </c>
      <c r="B1513" s="11" t="s">
        <v>18</v>
      </c>
      <c r="C1513" s="140" t="s">
        <v>113</v>
      </c>
      <c r="D1513" s="7"/>
      <c r="E1513" s="7"/>
      <c r="F1513" s="7"/>
      <c r="G1513" s="7"/>
      <c r="H1513" s="7"/>
    </row>
    <row r="1514" spans="1:8">
      <c r="A1514" s="139">
        <v>44613</v>
      </c>
      <c r="B1514" s="11" t="s">
        <v>12</v>
      </c>
      <c r="C1514" s="140" t="s">
        <v>113</v>
      </c>
      <c r="D1514" s="7"/>
      <c r="E1514" s="7"/>
      <c r="F1514" s="7"/>
      <c r="G1514" s="7"/>
      <c r="H1514" s="7"/>
    </row>
    <row r="1515" spans="1:8">
      <c r="A1515" s="139">
        <v>44614</v>
      </c>
      <c r="B1515" s="11" t="s">
        <v>13</v>
      </c>
      <c r="C1515" s="140" t="s">
        <v>113</v>
      </c>
      <c r="D1515" s="7"/>
      <c r="E1515" s="7"/>
      <c r="F1515" s="7"/>
      <c r="G1515" s="7"/>
      <c r="H1515" s="7"/>
    </row>
    <row r="1516" spans="1:8">
      <c r="A1516" s="139">
        <v>44615</v>
      </c>
      <c r="B1516" s="11" t="s">
        <v>14</v>
      </c>
      <c r="C1516" s="140" t="s">
        <v>113</v>
      </c>
      <c r="D1516" s="7"/>
      <c r="E1516" s="7"/>
      <c r="F1516" s="7"/>
      <c r="G1516" s="7"/>
      <c r="H1516" s="7"/>
    </row>
    <row r="1517" spans="1:8">
      <c r="A1517" s="139">
        <v>44616</v>
      </c>
      <c r="B1517" s="11" t="s">
        <v>15</v>
      </c>
      <c r="C1517" s="140" t="s">
        <v>113</v>
      </c>
      <c r="D1517" s="7"/>
      <c r="E1517" s="7"/>
      <c r="F1517" s="7"/>
      <c r="G1517" s="7"/>
      <c r="H1517" s="7"/>
    </row>
    <row r="1518" spans="1:8">
      <c r="A1518" s="139">
        <v>44617</v>
      </c>
      <c r="B1518" s="11" t="s">
        <v>16</v>
      </c>
      <c r="C1518" s="140" t="s">
        <v>113</v>
      </c>
      <c r="D1518" s="7"/>
      <c r="E1518" s="7"/>
      <c r="F1518" s="7"/>
      <c r="G1518" s="7"/>
      <c r="H1518" s="7"/>
    </row>
    <row r="1519" spans="1:8">
      <c r="A1519" s="139">
        <v>44618</v>
      </c>
      <c r="B1519" s="11" t="s">
        <v>17</v>
      </c>
      <c r="C1519" s="140" t="s">
        <v>113</v>
      </c>
      <c r="D1519" s="7"/>
      <c r="E1519" s="7"/>
      <c r="F1519" s="7"/>
      <c r="G1519" s="7"/>
      <c r="H1519" s="7"/>
    </row>
    <row r="1520" spans="1:8">
      <c r="A1520" s="139">
        <v>44619</v>
      </c>
      <c r="B1520" s="11" t="s">
        <v>18</v>
      </c>
      <c r="C1520" s="140" t="s">
        <v>113</v>
      </c>
      <c r="D1520" s="7"/>
      <c r="E1520" s="7"/>
      <c r="F1520" s="7"/>
      <c r="G1520" s="7"/>
      <c r="H1520" s="7"/>
    </row>
    <row r="1521" spans="1:8">
      <c r="A1521" s="139">
        <v>44620</v>
      </c>
      <c r="B1521" s="11" t="s">
        <v>12</v>
      </c>
      <c r="C1521" s="140" t="s">
        <v>113</v>
      </c>
      <c r="D1521" s="7"/>
      <c r="E1521" s="7"/>
      <c r="F1521" s="7"/>
      <c r="G1521" s="7"/>
      <c r="H1521" s="7"/>
    </row>
    <row r="1522" spans="1:8">
      <c r="A1522" s="139">
        <v>44621</v>
      </c>
      <c r="B1522" s="11" t="s">
        <v>13</v>
      </c>
      <c r="C1522" s="140" t="s">
        <v>113</v>
      </c>
      <c r="D1522" s="7"/>
      <c r="E1522" s="7"/>
      <c r="F1522" s="7"/>
      <c r="G1522" s="7"/>
      <c r="H1522" s="7"/>
    </row>
    <row r="1523" spans="1:8">
      <c r="A1523" s="139">
        <v>44622</v>
      </c>
      <c r="B1523" s="11" t="s">
        <v>14</v>
      </c>
      <c r="C1523" s="140" t="s">
        <v>113</v>
      </c>
      <c r="D1523" s="7"/>
      <c r="E1523" s="7"/>
      <c r="F1523" s="7"/>
      <c r="G1523" s="7"/>
      <c r="H1523" s="7"/>
    </row>
    <row r="1524" spans="1:8">
      <c r="A1524" s="139">
        <v>44623</v>
      </c>
      <c r="B1524" s="11" t="s">
        <v>15</v>
      </c>
      <c r="C1524" s="140" t="s">
        <v>113</v>
      </c>
      <c r="D1524" s="7"/>
      <c r="E1524" s="7"/>
      <c r="F1524" s="7"/>
      <c r="G1524" s="7"/>
      <c r="H1524" s="7"/>
    </row>
    <row r="1525" spans="1:8">
      <c r="A1525" s="139">
        <v>44624</v>
      </c>
      <c r="B1525" s="11" t="s">
        <v>16</v>
      </c>
      <c r="C1525" s="140" t="s">
        <v>113</v>
      </c>
      <c r="D1525" s="7"/>
      <c r="E1525" s="7"/>
      <c r="F1525" s="7"/>
      <c r="G1525" s="7"/>
      <c r="H1525" s="7"/>
    </row>
    <row r="1526" spans="1:8">
      <c r="A1526" s="139">
        <v>44625</v>
      </c>
      <c r="B1526" s="11" t="s">
        <v>17</v>
      </c>
      <c r="C1526" s="140" t="s">
        <v>113</v>
      </c>
      <c r="D1526" s="7"/>
      <c r="E1526" s="7"/>
      <c r="F1526" s="7"/>
      <c r="G1526" s="7"/>
      <c r="H1526" s="7"/>
    </row>
    <row r="1527" spans="1:8">
      <c r="A1527" s="139">
        <v>44626</v>
      </c>
      <c r="B1527" s="11" t="s">
        <v>18</v>
      </c>
      <c r="C1527" s="140" t="s">
        <v>113</v>
      </c>
      <c r="D1527" s="7"/>
      <c r="E1527" s="7"/>
      <c r="F1527" s="7"/>
      <c r="G1527" s="7"/>
      <c r="H1527" s="7"/>
    </row>
    <row r="1528" spans="1:8">
      <c r="A1528" s="139">
        <v>44627</v>
      </c>
      <c r="B1528" s="11" t="s">
        <v>12</v>
      </c>
      <c r="C1528" s="140" t="s">
        <v>113</v>
      </c>
      <c r="D1528" s="7"/>
      <c r="E1528" s="7"/>
      <c r="F1528" s="7"/>
      <c r="G1528" s="7"/>
      <c r="H1528" s="7"/>
    </row>
    <row r="1529" spans="1:8">
      <c r="A1529" s="139">
        <v>44628</v>
      </c>
      <c r="B1529" s="11" t="s">
        <v>13</v>
      </c>
      <c r="C1529" s="140" t="s">
        <v>113</v>
      </c>
      <c r="D1529" s="7"/>
      <c r="E1529" s="7"/>
      <c r="F1529" s="7"/>
      <c r="G1529" s="7"/>
      <c r="H1529" s="7"/>
    </row>
    <row r="1530" spans="1:8">
      <c r="A1530" s="139">
        <v>44629</v>
      </c>
      <c r="B1530" s="11" t="s">
        <v>14</v>
      </c>
      <c r="C1530" s="140" t="s">
        <v>113</v>
      </c>
      <c r="D1530" s="7"/>
      <c r="E1530" s="7"/>
      <c r="F1530" s="7"/>
      <c r="G1530" s="7"/>
      <c r="H1530" s="7"/>
    </row>
    <row r="1531" spans="1:8">
      <c r="A1531" s="139">
        <v>44630</v>
      </c>
      <c r="B1531" s="11" t="s">
        <v>15</v>
      </c>
      <c r="C1531" s="140" t="s">
        <v>113</v>
      </c>
      <c r="D1531" s="7"/>
      <c r="E1531" s="7"/>
      <c r="F1531" s="7"/>
      <c r="G1531" s="7"/>
      <c r="H1531" s="7"/>
    </row>
    <row r="1532" spans="1:8">
      <c r="A1532" s="139">
        <v>44631</v>
      </c>
      <c r="B1532" s="11" t="s">
        <v>16</v>
      </c>
      <c r="C1532" s="140" t="s">
        <v>113</v>
      </c>
      <c r="D1532" s="7"/>
      <c r="E1532" s="7"/>
      <c r="F1532" s="7"/>
      <c r="G1532" s="7"/>
      <c r="H1532" s="7"/>
    </row>
    <row r="1533" spans="1:8">
      <c r="A1533" s="139">
        <v>44632</v>
      </c>
      <c r="B1533" s="11" t="s">
        <v>17</v>
      </c>
      <c r="C1533" s="140" t="s">
        <v>113</v>
      </c>
      <c r="D1533" s="7"/>
      <c r="E1533" s="7"/>
      <c r="F1533" s="7"/>
      <c r="G1533" s="7"/>
      <c r="H1533" s="7"/>
    </row>
    <row r="1534" spans="1:8">
      <c r="A1534" s="139">
        <v>44633</v>
      </c>
      <c r="B1534" s="11" t="s">
        <v>18</v>
      </c>
      <c r="C1534" s="140" t="s">
        <v>113</v>
      </c>
      <c r="D1534" s="7"/>
      <c r="E1534" s="7"/>
      <c r="F1534" s="7"/>
      <c r="G1534" s="7"/>
      <c r="H1534" s="7"/>
    </row>
    <row r="1535" spans="1:8">
      <c r="A1535" s="139">
        <v>44634</v>
      </c>
      <c r="B1535" s="11" t="s">
        <v>12</v>
      </c>
      <c r="C1535" s="140" t="s">
        <v>113</v>
      </c>
      <c r="D1535" s="7"/>
      <c r="E1535" s="7"/>
      <c r="F1535" s="7"/>
      <c r="G1535" s="7"/>
      <c r="H1535" s="7"/>
    </row>
    <row r="1536" spans="1:8">
      <c r="A1536" s="139">
        <v>44635</v>
      </c>
      <c r="B1536" s="11" t="s">
        <v>13</v>
      </c>
      <c r="C1536" s="140" t="s">
        <v>113</v>
      </c>
      <c r="D1536" s="7"/>
      <c r="E1536" s="7"/>
      <c r="F1536" s="7"/>
      <c r="G1536" s="7"/>
      <c r="H1536" s="7"/>
    </row>
    <row r="1537" spans="1:8">
      <c r="A1537" s="139">
        <v>44636</v>
      </c>
      <c r="B1537" s="11" t="s">
        <v>14</v>
      </c>
      <c r="C1537" s="140" t="s">
        <v>113</v>
      </c>
      <c r="D1537" s="7"/>
      <c r="E1537" s="7"/>
      <c r="F1537" s="7"/>
      <c r="G1537" s="7"/>
      <c r="H1537" s="7"/>
    </row>
    <row r="1538" spans="1:8">
      <c r="A1538" s="139">
        <v>44637</v>
      </c>
      <c r="B1538" s="11" t="s">
        <v>15</v>
      </c>
      <c r="C1538" s="140" t="s">
        <v>113</v>
      </c>
      <c r="D1538" s="7"/>
      <c r="E1538" s="7"/>
      <c r="F1538" s="7"/>
      <c r="G1538" s="7"/>
      <c r="H1538" s="7"/>
    </row>
    <row r="1539" spans="1:8">
      <c r="A1539" s="139">
        <v>44638</v>
      </c>
      <c r="B1539" s="11" t="s">
        <v>16</v>
      </c>
      <c r="C1539" s="140" t="s">
        <v>113</v>
      </c>
      <c r="D1539" s="7"/>
      <c r="E1539" s="7"/>
      <c r="F1539" s="7"/>
      <c r="G1539" s="7"/>
      <c r="H1539" s="7"/>
    </row>
    <row r="1540" spans="1:8">
      <c r="A1540" s="139">
        <v>44639</v>
      </c>
      <c r="B1540" s="11" t="s">
        <v>17</v>
      </c>
      <c r="C1540" s="140" t="s">
        <v>113</v>
      </c>
      <c r="D1540" s="7"/>
      <c r="E1540" s="7"/>
      <c r="F1540" s="7"/>
      <c r="G1540" s="7"/>
      <c r="H1540" s="7"/>
    </row>
    <row r="1541" spans="1:8">
      <c r="A1541" s="139">
        <v>44640</v>
      </c>
      <c r="B1541" s="11" t="s">
        <v>18</v>
      </c>
      <c r="C1541" s="140" t="s">
        <v>113</v>
      </c>
      <c r="D1541" s="7"/>
      <c r="E1541" s="7"/>
      <c r="F1541" s="7"/>
      <c r="G1541" s="7"/>
      <c r="H1541" s="7"/>
    </row>
    <row r="1542" spans="1:8">
      <c r="A1542" s="139">
        <v>44641</v>
      </c>
      <c r="B1542" s="11" t="s">
        <v>12</v>
      </c>
      <c r="C1542" s="140" t="s">
        <v>113</v>
      </c>
      <c r="D1542" s="7"/>
      <c r="E1542" s="7"/>
      <c r="F1542" s="7"/>
      <c r="G1542" s="7"/>
      <c r="H1542" s="7"/>
    </row>
    <row r="1543" spans="1:8">
      <c r="A1543" s="139">
        <v>44642</v>
      </c>
      <c r="B1543" s="11" t="s">
        <v>13</v>
      </c>
      <c r="C1543" s="140" t="s">
        <v>113</v>
      </c>
      <c r="D1543" s="7"/>
      <c r="E1543" s="7"/>
      <c r="F1543" s="7"/>
      <c r="G1543" s="7"/>
      <c r="H1543" s="7"/>
    </row>
    <row r="1544" spans="1:8">
      <c r="A1544" s="139">
        <v>44643</v>
      </c>
      <c r="B1544" s="11" t="s">
        <v>14</v>
      </c>
      <c r="C1544" s="140" t="s">
        <v>113</v>
      </c>
      <c r="D1544" s="7"/>
      <c r="E1544" s="7"/>
      <c r="F1544" s="7"/>
      <c r="G1544" s="7"/>
      <c r="H1544" s="7"/>
    </row>
    <row r="1545" spans="1:8">
      <c r="A1545" s="139">
        <v>44644</v>
      </c>
      <c r="B1545" s="11" t="s">
        <v>15</v>
      </c>
      <c r="C1545" s="140" t="s">
        <v>113</v>
      </c>
      <c r="D1545" s="7"/>
      <c r="E1545" s="7"/>
      <c r="F1545" s="7"/>
      <c r="G1545" s="7"/>
      <c r="H1545" s="7"/>
    </row>
    <row r="1546" spans="1:8">
      <c r="A1546" s="139">
        <v>44645</v>
      </c>
      <c r="B1546" s="11" t="s">
        <v>16</v>
      </c>
      <c r="C1546" s="140" t="s">
        <v>113</v>
      </c>
      <c r="D1546" s="7"/>
      <c r="E1546" s="7"/>
      <c r="F1546" s="7"/>
      <c r="G1546" s="7"/>
      <c r="H1546" s="7"/>
    </row>
    <row r="1547" spans="1:8">
      <c r="A1547" s="139">
        <v>44646</v>
      </c>
      <c r="B1547" s="11" t="s">
        <v>17</v>
      </c>
      <c r="C1547" s="140" t="s">
        <v>113</v>
      </c>
      <c r="D1547" s="7"/>
      <c r="E1547" s="7"/>
      <c r="F1547" s="7"/>
      <c r="G1547" s="7"/>
      <c r="H1547" s="7"/>
    </row>
    <row r="1548" spans="1:8">
      <c r="A1548" s="139">
        <v>44647</v>
      </c>
      <c r="B1548" s="11" t="s">
        <v>18</v>
      </c>
      <c r="C1548" s="140" t="s">
        <v>113</v>
      </c>
      <c r="D1548" s="7"/>
      <c r="E1548" s="7"/>
      <c r="F1548" s="7"/>
      <c r="G1548" s="7"/>
      <c r="H1548" s="7"/>
    </row>
    <row r="1549" spans="1:8">
      <c r="A1549" s="139">
        <v>44648</v>
      </c>
      <c r="B1549" s="11" t="s">
        <v>12</v>
      </c>
      <c r="C1549" s="140" t="s">
        <v>113</v>
      </c>
      <c r="D1549" s="7"/>
      <c r="E1549" s="7"/>
      <c r="F1549" s="7"/>
      <c r="G1549" s="7"/>
      <c r="H1549" s="7"/>
    </row>
    <row r="1550" spans="1:8">
      <c r="A1550" s="139">
        <v>44649</v>
      </c>
      <c r="B1550" s="11" t="s">
        <v>13</v>
      </c>
      <c r="C1550" s="140" t="s">
        <v>113</v>
      </c>
      <c r="D1550" s="7"/>
      <c r="E1550" s="7"/>
      <c r="F1550" s="7"/>
      <c r="G1550" s="7"/>
      <c r="H1550" s="7"/>
    </row>
    <row r="1551" spans="1:8">
      <c r="A1551" s="139">
        <v>44650</v>
      </c>
      <c r="B1551" s="11" t="s">
        <v>14</v>
      </c>
      <c r="C1551" s="140" t="s">
        <v>113</v>
      </c>
      <c r="D1551" s="7"/>
      <c r="E1551" s="7"/>
      <c r="F1551" s="7"/>
      <c r="G1551" s="7"/>
      <c r="H1551" s="7"/>
    </row>
    <row r="1552" spans="1:8">
      <c r="A1552" s="139">
        <v>44651</v>
      </c>
      <c r="B1552" s="11" t="s">
        <v>15</v>
      </c>
      <c r="C1552" s="140" t="s">
        <v>113</v>
      </c>
      <c r="D1552" s="7"/>
      <c r="E1552" s="7"/>
      <c r="F1552" s="7"/>
      <c r="G1552" s="7"/>
      <c r="H1552" s="7"/>
    </row>
    <row r="1553" spans="1:8">
      <c r="A1553" s="139">
        <v>44652</v>
      </c>
      <c r="B1553" s="11" t="s">
        <v>16</v>
      </c>
      <c r="C1553" s="140" t="s">
        <v>113</v>
      </c>
      <c r="D1553" s="7"/>
      <c r="E1553" s="7"/>
      <c r="F1553" s="7"/>
      <c r="G1553" s="7"/>
      <c r="H1553" s="7"/>
    </row>
    <row r="1554" spans="1:8">
      <c r="A1554" s="139">
        <v>44653</v>
      </c>
      <c r="B1554" s="11" t="s">
        <v>17</v>
      </c>
      <c r="C1554" s="140" t="s">
        <v>113</v>
      </c>
      <c r="D1554" s="7"/>
      <c r="E1554" s="7"/>
      <c r="F1554" s="7"/>
      <c r="G1554" s="7"/>
      <c r="H1554" s="7"/>
    </row>
    <row r="1555" spans="1:8">
      <c r="A1555" s="139">
        <v>44654</v>
      </c>
      <c r="B1555" s="11" t="s">
        <v>18</v>
      </c>
      <c r="C1555" s="140" t="s">
        <v>113</v>
      </c>
      <c r="D1555" s="7"/>
      <c r="E1555" s="7"/>
      <c r="F1555" s="7"/>
      <c r="G1555" s="7"/>
      <c r="H1555" s="7"/>
    </row>
    <row r="1556" spans="1:8">
      <c r="A1556" s="139">
        <v>44655</v>
      </c>
      <c r="B1556" s="11" t="s">
        <v>12</v>
      </c>
      <c r="C1556" s="140" t="s">
        <v>113</v>
      </c>
      <c r="D1556" s="7"/>
      <c r="E1556" s="7"/>
      <c r="F1556" s="7"/>
      <c r="G1556" s="7"/>
      <c r="H1556" s="7"/>
    </row>
    <row r="1557" spans="1:8">
      <c r="A1557" s="139">
        <v>44656</v>
      </c>
      <c r="B1557" s="11" t="s">
        <v>13</v>
      </c>
      <c r="C1557" s="140" t="s">
        <v>113</v>
      </c>
      <c r="D1557" s="7"/>
      <c r="E1557" s="7"/>
      <c r="F1557" s="7"/>
      <c r="G1557" s="7"/>
      <c r="H1557" s="7"/>
    </row>
    <row r="1558" spans="1:8">
      <c r="A1558" s="139">
        <v>44657</v>
      </c>
      <c r="B1558" s="11" t="s">
        <v>14</v>
      </c>
      <c r="C1558" s="140" t="s">
        <v>113</v>
      </c>
      <c r="D1558" s="7"/>
      <c r="E1558" s="7"/>
      <c r="F1558" s="7"/>
      <c r="G1558" s="7"/>
      <c r="H1558" s="7"/>
    </row>
    <row r="1559" spans="1:8">
      <c r="A1559" s="139">
        <v>44658</v>
      </c>
      <c r="B1559" s="11" t="s">
        <v>15</v>
      </c>
      <c r="C1559" s="140" t="s">
        <v>113</v>
      </c>
      <c r="D1559" s="7"/>
      <c r="E1559" s="7"/>
      <c r="F1559" s="7"/>
      <c r="G1559" s="7"/>
      <c r="H1559" s="7"/>
    </row>
    <row r="1560" spans="1:8">
      <c r="A1560" s="139">
        <v>44659</v>
      </c>
      <c r="B1560" s="11" t="s">
        <v>16</v>
      </c>
      <c r="C1560" s="140" t="s">
        <v>113</v>
      </c>
      <c r="D1560" s="7"/>
      <c r="E1560" s="7"/>
      <c r="F1560" s="7"/>
      <c r="G1560" s="7"/>
      <c r="H1560" s="7"/>
    </row>
    <row r="1561" spans="1:8">
      <c r="A1561" s="139">
        <v>44660</v>
      </c>
      <c r="B1561" s="11" t="s">
        <v>17</v>
      </c>
      <c r="C1561" s="140" t="s">
        <v>113</v>
      </c>
      <c r="D1561" s="7"/>
      <c r="E1561" s="7"/>
      <c r="F1561" s="7"/>
      <c r="G1561" s="7"/>
      <c r="H1561" s="7"/>
    </row>
    <row r="1562" spans="1:8">
      <c r="A1562" s="139">
        <v>44661</v>
      </c>
      <c r="B1562" s="11" t="s">
        <v>18</v>
      </c>
      <c r="C1562" s="140" t="s">
        <v>113</v>
      </c>
      <c r="D1562" s="7"/>
      <c r="E1562" s="7"/>
      <c r="F1562" s="7"/>
      <c r="G1562" s="7"/>
      <c r="H1562" s="7"/>
    </row>
    <row r="1563" spans="1:8">
      <c r="A1563" s="139">
        <v>44662</v>
      </c>
      <c r="B1563" s="11" t="s">
        <v>12</v>
      </c>
      <c r="C1563" s="140" t="s">
        <v>113</v>
      </c>
      <c r="D1563" s="7"/>
      <c r="E1563" s="7"/>
      <c r="F1563" s="7"/>
      <c r="G1563" s="7"/>
      <c r="H1563" s="7"/>
    </row>
    <row r="1564" spans="1:8">
      <c r="A1564" s="139">
        <v>44663</v>
      </c>
      <c r="B1564" s="11" t="s">
        <v>13</v>
      </c>
      <c r="C1564" s="140" t="s">
        <v>113</v>
      </c>
      <c r="D1564" s="7"/>
      <c r="E1564" s="7"/>
      <c r="F1564" s="7"/>
      <c r="G1564" s="7"/>
      <c r="H1564" s="7"/>
    </row>
    <row r="1565" spans="1:8">
      <c r="A1565" s="139">
        <v>44664</v>
      </c>
      <c r="B1565" s="11" t="s">
        <v>14</v>
      </c>
      <c r="C1565" s="140" t="s">
        <v>113</v>
      </c>
      <c r="D1565" s="7"/>
      <c r="E1565" s="7"/>
      <c r="F1565" s="7"/>
      <c r="G1565" s="7"/>
      <c r="H1565" s="7"/>
    </row>
    <row r="1566" spans="1:8">
      <c r="A1566" s="139">
        <v>44665</v>
      </c>
      <c r="B1566" s="11" t="s">
        <v>15</v>
      </c>
      <c r="C1566" s="140" t="s">
        <v>113</v>
      </c>
      <c r="D1566" s="7"/>
      <c r="E1566" s="7"/>
      <c r="F1566" s="7"/>
      <c r="G1566" s="7"/>
      <c r="H1566" s="7"/>
    </row>
    <row r="1567" spans="1:8">
      <c r="A1567" s="139">
        <v>44666</v>
      </c>
      <c r="B1567" s="11" t="s">
        <v>16</v>
      </c>
      <c r="C1567" s="140" t="s">
        <v>113</v>
      </c>
      <c r="D1567" s="7"/>
      <c r="E1567" s="7"/>
      <c r="F1567" s="7"/>
      <c r="G1567" s="7"/>
      <c r="H1567" s="7"/>
    </row>
    <row r="1568" spans="1:8">
      <c r="A1568" s="139">
        <v>44667</v>
      </c>
      <c r="B1568" s="11" t="s">
        <v>17</v>
      </c>
      <c r="C1568" s="140" t="s">
        <v>113</v>
      </c>
      <c r="D1568" s="7"/>
      <c r="E1568" s="7"/>
      <c r="F1568" s="7"/>
      <c r="G1568" s="7"/>
      <c r="H1568" s="7"/>
    </row>
    <row r="1569" spans="1:8">
      <c r="A1569" s="139">
        <v>44668</v>
      </c>
      <c r="B1569" s="11" t="s">
        <v>18</v>
      </c>
      <c r="C1569" s="140" t="s">
        <v>113</v>
      </c>
      <c r="D1569" s="7"/>
      <c r="E1569" s="7"/>
      <c r="F1569" s="7"/>
      <c r="G1569" s="7"/>
      <c r="H1569" s="7"/>
    </row>
    <row r="1570" spans="1:8">
      <c r="A1570" s="139">
        <v>44669</v>
      </c>
      <c r="B1570" s="11" t="s">
        <v>12</v>
      </c>
      <c r="C1570" s="140" t="s">
        <v>113</v>
      </c>
      <c r="D1570" s="7"/>
      <c r="E1570" s="7"/>
      <c r="F1570" s="7"/>
      <c r="G1570" s="7"/>
      <c r="H1570" s="7"/>
    </row>
    <row r="1571" spans="1:8">
      <c r="A1571" s="139">
        <v>44670</v>
      </c>
      <c r="B1571" s="11" t="s">
        <v>13</v>
      </c>
      <c r="C1571" s="140" t="s">
        <v>113</v>
      </c>
      <c r="D1571" s="7"/>
      <c r="E1571" s="7"/>
      <c r="F1571" s="7"/>
      <c r="G1571" s="7"/>
      <c r="H1571" s="7"/>
    </row>
    <row r="1572" spans="1:8">
      <c r="A1572" s="139">
        <v>44671</v>
      </c>
      <c r="B1572" s="11" t="s">
        <v>14</v>
      </c>
      <c r="C1572" s="140" t="s">
        <v>113</v>
      </c>
      <c r="D1572" s="7"/>
      <c r="E1572" s="7"/>
      <c r="F1572" s="7"/>
      <c r="G1572" s="7"/>
      <c r="H1572" s="7"/>
    </row>
    <row r="1573" spans="1:8">
      <c r="A1573" s="139">
        <v>44672</v>
      </c>
      <c r="B1573" s="11" t="s">
        <v>15</v>
      </c>
      <c r="C1573" s="140" t="s">
        <v>113</v>
      </c>
      <c r="D1573" s="7"/>
      <c r="E1573" s="7"/>
      <c r="F1573" s="7"/>
      <c r="G1573" s="7"/>
      <c r="H1573" s="7"/>
    </row>
    <row r="1574" spans="1:8">
      <c r="A1574" s="139">
        <v>44673</v>
      </c>
      <c r="B1574" s="11" t="s">
        <v>16</v>
      </c>
      <c r="C1574" s="140" t="s">
        <v>113</v>
      </c>
      <c r="D1574" s="7"/>
      <c r="E1574" s="7"/>
      <c r="F1574" s="7"/>
      <c r="G1574" s="7"/>
      <c r="H1574" s="7"/>
    </row>
    <row r="1575" spans="1:8">
      <c r="A1575" s="139">
        <v>44674</v>
      </c>
      <c r="B1575" s="11" t="s">
        <v>17</v>
      </c>
      <c r="C1575" s="140" t="s">
        <v>113</v>
      </c>
      <c r="D1575" s="7"/>
      <c r="E1575" s="7"/>
      <c r="F1575" s="7"/>
      <c r="G1575" s="7"/>
      <c r="H1575" s="7"/>
    </row>
    <row r="1576" spans="1:8">
      <c r="A1576" s="139">
        <v>44675</v>
      </c>
      <c r="B1576" s="11" t="s">
        <v>18</v>
      </c>
      <c r="C1576" s="140" t="s">
        <v>113</v>
      </c>
      <c r="D1576" s="7"/>
      <c r="E1576" s="7"/>
      <c r="F1576" s="7"/>
      <c r="G1576" s="7"/>
      <c r="H1576" s="7"/>
    </row>
    <row r="1577" spans="1:8">
      <c r="A1577" s="139">
        <v>44676</v>
      </c>
      <c r="B1577" s="11" t="s">
        <v>12</v>
      </c>
      <c r="C1577" s="140" t="s">
        <v>113</v>
      </c>
      <c r="D1577" s="7"/>
      <c r="E1577" s="7"/>
      <c r="F1577" s="7"/>
      <c r="G1577" s="7"/>
      <c r="H1577" s="7"/>
    </row>
    <row r="1578" spans="1:8">
      <c r="A1578" s="139">
        <v>44677</v>
      </c>
      <c r="B1578" s="11" t="s">
        <v>13</v>
      </c>
      <c r="C1578" s="140" t="s">
        <v>113</v>
      </c>
      <c r="D1578" s="7"/>
      <c r="E1578" s="7"/>
      <c r="F1578" s="7"/>
      <c r="G1578" s="7"/>
      <c r="H1578" s="7"/>
    </row>
    <row r="1579" spans="1:8">
      <c r="A1579" s="139">
        <v>44678</v>
      </c>
      <c r="B1579" s="11" t="s">
        <v>14</v>
      </c>
      <c r="C1579" s="140" t="s">
        <v>113</v>
      </c>
      <c r="D1579" s="7"/>
      <c r="E1579" s="7"/>
      <c r="F1579" s="7"/>
      <c r="G1579" s="7"/>
      <c r="H1579" s="7"/>
    </row>
    <row r="1580" spans="1:8">
      <c r="A1580" s="139">
        <v>44679</v>
      </c>
      <c r="B1580" s="11" t="s">
        <v>15</v>
      </c>
      <c r="C1580" s="140" t="s">
        <v>113</v>
      </c>
      <c r="D1580" s="7"/>
      <c r="E1580" s="7"/>
      <c r="F1580" s="7"/>
      <c r="G1580" s="7"/>
      <c r="H1580" s="7"/>
    </row>
    <row r="1581" spans="1:8">
      <c r="A1581" s="139">
        <v>44680</v>
      </c>
      <c r="B1581" s="11" t="s">
        <v>16</v>
      </c>
      <c r="C1581" s="140" t="s">
        <v>113</v>
      </c>
      <c r="D1581" s="7"/>
      <c r="E1581" s="7"/>
      <c r="F1581" s="7"/>
      <c r="G1581" s="7"/>
      <c r="H1581" s="7"/>
    </row>
    <row r="1582" spans="1:8">
      <c r="A1582" s="139">
        <v>44681</v>
      </c>
      <c r="B1582" s="11" t="s">
        <v>17</v>
      </c>
      <c r="C1582" s="140" t="s">
        <v>113</v>
      </c>
      <c r="D1582" s="7"/>
      <c r="E1582" s="7"/>
      <c r="F1582" s="7"/>
      <c r="G1582" s="7"/>
      <c r="H1582" s="7"/>
    </row>
    <row r="1583" spans="1:8">
      <c r="A1583" s="139">
        <v>44682</v>
      </c>
      <c r="B1583" s="11" t="s">
        <v>18</v>
      </c>
      <c r="C1583" s="140" t="s">
        <v>113</v>
      </c>
      <c r="D1583" s="7"/>
      <c r="E1583" s="7"/>
      <c r="F1583" s="7"/>
      <c r="G1583" s="7"/>
      <c r="H1583" s="7"/>
    </row>
    <row r="1584" spans="1:8">
      <c r="A1584" s="139">
        <v>44683</v>
      </c>
      <c r="B1584" s="11" t="s">
        <v>12</v>
      </c>
      <c r="C1584" s="140" t="s">
        <v>113</v>
      </c>
      <c r="D1584" s="7"/>
      <c r="E1584" s="7"/>
      <c r="F1584" s="7"/>
      <c r="G1584" s="7"/>
      <c r="H1584" s="7"/>
    </row>
    <row r="1585" spans="1:8">
      <c r="A1585" s="139">
        <v>44684</v>
      </c>
      <c r="B1585" s="11" t="s">
        <v>13</v>
      </c>
      <c r="C1585" s="140" t="s">
        <v>113</v>
      </c>
      <c r="D1585" s="7"/>
      <c r="E1585" s="7"/>
      <c r="F1585" s="7"/>
      <c r="G1585" s="7"/>
      <c r="H1585" s="7"/>
    </row>
    <row r="1586" spans="1:8">
      <c r="A1586" s="139">
        <v>44685</v>
      </c>
      <c r="B1586" s="11" t="s">
        <v>14</v>
      </c>
      <c r="C1586" s="140" t="s">
        <v>113</v>
      </c>
      <c r="D1586" s="7"/>
      <c r="E1586" s="7"/>
      <c r="F1586" s="7"/>
      <c r="G1586" s="7"/>
      <c r="H1586" s="7"/>
    </row>
    <row r="1587" spans="1:8">
      <c r="A1587" s="139">
        <v>44686</v>
      </c>
      <c r="B1587" s="11" t="s">
        <v>15</v>
      </c>
      <c r="C1587" s="140" t="s">
        <v>113</v>
      </c>
      <c r="D1587" s="7"/>
      <c r="E1587" s="7"/>
      <c r="F1587" s="7"/>
      <c r="G1587" s="7"/>
      <c r="H1587" s="7"/>
    </row>
    <row r="1588" spans="1:8">
      <c r="A1588" s="139">
        <v>44687</v>
      </c>
      <c r="B1588" s="11" t="s">
        <v>16</v>
      </c>
      <c r="C1588" s="140" t="s">
        <v>113</v>
      </c>
      <c r="D1588" s="7"/>
      <c r="E1588" s="7"/>
      <c r="F1588" s="7"/>
      <c r="G1588" s="7"/>
      <c r="H1588" s="7"/>
    </row>
    <row r="1589" spans="1:8">
      <c r="A1589" s="139">
        <v>44688</v>
      </c>
      <c r="B1589" s="11" t="s">
        <v>17</v>
      </c>
      <c r="C1589" s="140" t="s">
        <v>113</v>
      </c>
      <c r="D1589" s="7"/>
      <c r="E1589" s="7"/>
      <c r="F1589" s="7"/>
      <c r="G1589" s="7"/>
      <c r="H1589" s="7"/>
    </row>
    <row r="1590" spans="1:8">
      <c r="A1590" s="139">
        <v>44689</v>
      </c>
      <c r="B1590" s="11" t="s">
        <v>18</v>
      </c>
      <c r="C1590" s="140" t="s">
        <v>113</v>
      </c>
      <c r="D1590" s="7"/>
      <c r="E1590" s="7"/>
      <c r="F1590" s="7"/>
      <c r="G1590" s="7"/>
      <c r="H1590" s="7"/>
    </row>
    <row r="1591" spans="1:8">
      <c r="A1591" s="139">
        <v>44690</v>
      </c>
      <c r="B1591" s="11" t="s">
        <v>12</v>
      </c>
      <c r="C1591" s="140" t="s">
        <v>113</v>
      </c>
      <c r="D1591" s="7"/>
      <c r="E1591" s="7"/>
      <c r="F1591" s="7"/>
      <c r="G1591" s="7"/>
      <c r="H1591" s="7"/>
    </row>
    <row r="1592" spans="1:8">
      <c r="A1592" s="139">
        <v>44691</v>
      </c>
      <c r="B1592" s="11" t="s">
        <v>13</v>
      </c>
      <c r="C1592" s="140" t="s">
        <v>113</v>
      </c>
      <c r="D1592" s="7"/>
      <c r="E1592" s="7"/>
      <c r="F1592" s="7"/>
      <c r="G1592" s="7"/>
      <c r="H1592" s="7"/>
    </row>
    <row r="1593" spans="1:8">
      <c r="A1593" s="139">
        <v>44692</v>
      </c>
      <c r="B1593" s="11" t="s">
        <v>14</v>
      </c>
      <c r="C1593" s="140" t="s">
        <v>113</v>
      </c>
      <c r="D1593" s="7"/>
      <c r="E1593" s="7"/>
      <c r="F1593" s="7"/>
      <c r="G1593" s="7"/>
      <c r="H1593" s="7"/>
    </row>
    <row r="1594" spans="1:8">
      <c r="A1594" s="139">
        <v>44693</v>
      </c>
      <c r="B1594" s="11" t="s">
        <v>15</v>
      </c>
      <c r="C1594" s="140" t="s">
        <v>113</v>
      </c>
      <c r="D1594" s="7"/>
      <c r="E1594" s="7"/>
      <c r="F1594" s="7"/>
      <c r="G1594" s="7"/>
      <c r="H1594" s="7"/>
    </row>
    <row r="1595" spans="1:8">
      <c r="A1595" s="139">
        <v>44694</v>
      </c>
      <c r="B1595" s="11" t="s">
        <v>16</v>
      </c>
      <c r="C1595" s="140" t="s">
        <v>113</v>
      </c>
      <c r="D1595" s="7"/>
      <c r="E1595" s="7"/>
      <c r="F1595" s="7"/>
      <c r="G1595" s="7"/>
      <c r="H1595" s="7"/>
    </row>
    <row r="1596" spans="1:8">
      <c r="A1596" s="139">
        <v>44695</v>
      </c>
      <c r="B1596" s="11" t="s">
        <v>17</v>
      </c>
      <c r="C1596" s="140" t="s">
        <v>113</v>
      </c>
      <c r="D1596" s="7"/>
      <c r="E1596" s="7"/>
      <c r="F1596" s="7"/>
      <c r="G1596" s="7"/>
      <c r="H1596" s="7"/>
    </row>
    <row r="1597" spans="1:8">
      <c r="A1597" s="139">
        <v>44696</v>
      </c>
      <c r="B1597" s="11" t="s">
        <v>18</v>
      </c>
      <c r="C1597" s="140" t="s">
        <v>113</v>
      </c>
      <c r="D1597" s="7"/>
      <c r="E1597" s="7"/>
      <c r="F1597" s="7"/>
      <c r="G1597" s="7"/>
      <c r="H1597" s="7"/>
    </row>
    <row r="1598" spans="1:8">
      <c r="A1598" s="139">
        <v>44697</v>
      </c>
      <c r="B1598" s="11" t="s">
        <v>12</v>
      </c>
      <c r="C1598" s="140" t="s">
        <v>113</v>
      </c>
      <c r="D1598" s="7"/>
      <c r="E1598" s="7"/>
      <c r="F1598" s="7"/>
      <c r="G1598" s="7"/>
      <c r="H1598" s="7"/>
    </row>
    <row r="1599" spans="1:8">
      <c r="A1599" s="139">
        <v>44698</v>
      </c>
      <c r="B1599" s="11" t="s">
        <v>13</v>
      </c>
      <c r="C1599" s="140" t="s">
        <v>113</v>
      </c>
      <c r="D1599" s="7"/>
      <c r="E1599" s="7"/>
      <c r="F1599" s="7"/>
      <c r="G1599" s="7"/>
      <c r="H1599" s="7"/>
    </row>
    <row r="1600" spans="1:8">
      <c r="A1600" s="139">
        <v>44699</v>
      </c>
      <c r="B1600" s="11" t="s">
        <v>14</v>
      </c>
      <c r="C1600" s="140" t="s">
        <v>113</v>
      </c>
      <c r="D1600" s="7"/>
      <c r="E1600" s="7"/>
      <c r="F1600" s="7"/>
      <c r="G1600" s="7"/>
      <c r="H1600" s="7"/>
    </row>
    <row r="1601" spans="1:8">
      <c r="A1601" s="139">
        <v>44700</v>
      </c>
      <c r="B1601" s="11" t="s">
        <v>15</v>
      </c>
      <c r="C1601" s="140" t="s">
        <v>113</v>
      </c>
      <c r="D1601" s="7"/>
      <c r="E1601" s="7"/>
      <c r="F1601" s="7"/>
      <c r="G1601" s="7"/>
      <c r="H1601" s="7"/>
    </row>
    <row r="1602" spans="1:8">
      <c r="A1602" s="139">
        <v>44701</v>
      </c>
      <c r="B1602" s="11" t="s">
        <v>16</v>
      </c>
      <c r="C1602" s="140" t="s">
        <v>113</v>
      </c>
      <c r="D1602" s="7"/>
      <c r="E1602" s="7"/>
      <c r="F1602" s="7"/>
      <c r="G1602" s="7"/>
      <c r="H1602" s="7"/>
    </row>
    <row r="1603" spans="1:8">
      <c r="A1603" s="139">
        <v>44702</v>
      </c>
      <c r="B1603" s="11" t="s">
        <v>17</v>
      </c>
      <c r="C1603" s="140" t="s">
        <v>113</v>
      </c>
      <c r="D1603" s="7"/>
      <c r="E1603" s="7"/>
      <c r="F1603" s="7"/>
      <c r="G1603" s="7"/>
      <c r="H1603" s="7"/>
    </row>
    <row r="1604" spans="1:8">
      <c r="A1604" s="139">
        <v>44703</v>
      </c>
      <c r="B1604" s="11" t="s">
        <v>18</v>
      </c>
      <c r="C1604" s="140" t="s">
        <v>113</v>
      </c>
      <c r="D1604" s="7"/>
      <c r="E1604" s="7"/>
      <c r="F1604" s="7"/>
      <c r="G1604" s="7"/>
      <c r="H1604" s="7"/>
    </row>
    <row r="1605" spans="1:8">
      <c r="A1605" s="139">
        <v>44704</v>
      </c>
      <c r="B1605" s="11" t="s">
        <v>12</v>
      </c>
      <c r="C1605" s="140" t="s">
        <v>113</v>
      </c>
      <c r="D1605" s="7"/>
      <c r="E1605" s="7"/>
      <c r="F1605" s="7"/>
      <c r="G1605" s="7"/>
      <c r="H1605" s="7"/>
    </row>
    <row r="1606" spans="1:8">
      <c r="A1606" s="139">
        <v>44705</v>
      </c>
      <c r="B1606" s="11" t="s">
        <v>13</v>
      </c>
      <c r="C1606" s="140" t="s">
        <v>113</v>
      </c>
      <c r="D1606" s="7"/>
      <c r="E1606" s="7"/>
      <c r="F1606" s="7"/>
      <c r="G1606" s="7"/>
      <c r="H1606" s="7"/>
    </row>
    <row r="1607" spans="1:8">
      <c r="A1607" s="139">
        <v>44706</v>
      </c>
      <c r="B1607" s="11" t="s">
        <v>14</v>
      </c>
      <c r="C1607" s="140" t="s">
        <v>113</v>
      </c>
      <c r="D1607" s="7"/>
      <c r="E1607" s="7"/>
      <c r="F1607" s="7"/>
      <c r="G1607" s="7"/>
      <c r="H1607" s="7"/>
    </row>
    <row r="1608" spans="1:8">
      <c r="A1608" s="139">
        <v>44707</v>
      </c>
      <c r="B1608" s="11" t="s">
        <v>15</v>
      </c>
      <c r="C1608" s="140" t="s">
        <v>113</v>
      </c>
      <c r="D1608" s="7"/>
      <c r="E1608" s="7"/>
      <c r="F1608" s="7"/>
      <c r="G1608" s="7"/>
      <c r="H1608" s="7"/>
    </row>
    <row r="1609" spans="1:8">
      <c r="A1609" s="139">
        <v>44708</v>
      </c>
      <c r="B1609" s="11" t="s">
        <v>16</v>
      </c>
      <c r="C1609" s="140" t="s">
        <v>113</v>
      </c>
      <c r="D1609" s="7"/>
      <c r="E1609" s="7"/>
      <c r="F1609" s="7"/>
      <c r="G1609" s="7"/>
      <c r="H1609" s="7"/>
    </row>
    <row r="1610" spans="1:8">
      <c r="A1610" s="139">
        <v>44709</v>
      </c>
      <c r="B1610" s="11" t="s">
        <v>17</v>
      </c>
      <c r="C1610" s="140" t="s">
        <v>113</v>
      </c>
      <c r="D1610" s="7"/>
      <c r="E1610" s="7"/>
      <c r="F1610" s="7"/>
      <c r="G1610" s="7"/>
      <c r="H1610" s="7"/>
    </row>
    <row r="1611" spans="1:8">
      <c r="A1611" s="139">
        <v>44710</v>
      </c>
      <c r="B1611" s="11" t="s">
        <v>18</v>
      </c>
      <c r="C1611" s="140" t="s">
        <v>113</v>
      </c>
      <c r="D1611" s="7"/>
      <c r="E1611" s="7"/>
      <c r="F1611" s="7"/>
      <c r="G1611" s="7"/>
      <c r="H1611" s="7"/>
    </row>
    <row r="1612" spans="1:8">
      <c r="A1612" s="139">
        <v>44711</v>
      </c>
      <c r="B1612" s="11" t="s">
        <v>12</v>
      </c>
      <c r="C1612" s="140" t="s">
        <v>113</v>
      </c>
      <c r="D1612" s="7"/>
      <c r="E1612" s="7"/>
      <c r="F1612" s="7"/>
      <c r="G1612" s="7"/>
      <c r="H1612" s="7"/>
    </row>
    <row r="1613" spans="1:8">
      <c r="A1613" s="139">
        <v>44712</v>
      </c>
      <c r="B1613" s="11" t="s">
        <v>13</v>
      </c>
      <c r="C1613" s="140" t="s">
        <v>113</v>
      </c>
      <c r="D1613" s="7"/>
      <c r="E1613" s="7"/>
      <c r="F1613" s="7"/>
      <c r="G1613" s="7"/>
      <c r="H1613" s="7"/>
    </row>
    <row r="1614" spans="1:8">
      <c r="A1614" s="139">
        <v>44713</v>
      </c>
      <c r="B1614" s="11" t="s">
        <v>14</v>
      </c>
      <c r="C1614" s="140" t="s">
        <v>113</v>
      </c>
      <c r="D1614" s="7"/>
      <c r="E1614" s="7"/>
      <c r="F1614" s="7"/>
      <c r="G1614" s="7"/>
      <c r="H1614" s="7"/>
    </row>
    <row r="1615" spans="1:8">
      <c r="A1615" s="139">
        <v>44714</v>
      </c>
      <c r="B1615" s="11" t="s">
        <v>15</v>
      </c>
      <c r="C1615" s="140" t="s">
        <v>113</v>
      </c>
      <c r="D1615" s="7"/>
      <c r="E1615" s="7"/>
      <c r="F1615" s="7"/>
      <c r="G1615" s="7"/>
      <c r="H1615" s="7"/>
    </row>
    <row r="1616" spans="1:8">
      <c r="A1616" s="139">
        <v>44715</v>
      </c>
      <c r="B1616" s="11" t="s">
        <v>16</v>
      </c>
      <c r="C1616" s="140" t="s">
        <v>113</v>
      </c>
      <c r="D1616" s="7"/>
      <c r="E1616" s="7"/>
      <c r="F1616" s="7"/>
      <c r="G1616" s="7"/>
      <c r="H1616" s="7"/>
    </row>
    <row r="1617" spans="1:8">
      <c r="A1617" s="139">
        <v>44716</v>
      </c>
      <c r="B1617" s="11" t="s">
        <v>17</v>
      </c>
      <c r="C1617" s="140" t="s">
        <v>113</v>
      </c>
      <c r="D1617" s="7"/>
      <c r="E1617" s="7"/>
      <c r="F1617" s="7"/>
      <c r="G1617" s="7"/>
      <c r="H1617" s="7"/>
    </row>
    <row r="1618" spans="1:8">
      <c r="A1618" s="139">
        <v>44717</v>
      </c>
      <c r="B1618" s="11" t="s">
        <v>18</v>
      </c>
      <c r="C1618" s="140" t="s">
        <v>113</v>
      </c>
      <c r="D1618" s="7"/>
      <c r="E1618" s="7"/>
      <c r="F1618" s="7"/>
      <c r="G1618" s="7"/>
      <c r="H1618" s="7"/>
    </row>
    <row r="1619" spans="1:8">
      <c r="A1619" s="139">
        <v>44718</v>
      </c>
      <c r="B1619" s="11" t="s">
        <v>12</v>
      </c>
      <c r="C1619" s="140" t="s">
        <v>113</v>
      </c>
      <c r="D1619" s="7"/>
      <c r="E1619" s="7"/>
      <c r="F1619" s="7"/>
      <c r="G1619" s="7"/>
      <c r="H1619" s="7"/>
    </row>
    <row r="1620" spans="1:8">
      <c r="A1620" s="139">
        <v>44719</v>
      </c>
      <c r="B1620" s="11" t="s">
        <v>13</v>
      </c>
      <c r="C1620" s="140" t="s">
        <v>113</v>
      </c>
      <c r="D1620" s="7"/>
      <c r="E1620" s="7"/>
      <c r="F1620" s="7"/>
      <c r="G1620" s="7"/>
      <c r="H1620" s="7"/>
    </row>
    <row r="1621" spans="1:8">
      <c r="A1621" s="139">
        <v>44720</v>
      </c>
      <c r="B1621" s="11" t="s">
        <v>14</v>
      </c>
      <c r="C1621" s="140" t="s">
        <v>113</v>
      </c>
      <c r="D1621" s="7"/>
      <c r="E1621" s="7"/>
      <c r="F1621" s="7"/>
      <c r="G1621" s="7"/>
      <c r="H1621" s="7"/>
    </row>
    <row r="1622" spans="1:8">
      <c r="A1622" s="139">
        <v>44721</v>
      </c>
      <c r="B1622" s="11" t="s">
        <v>15</v>
      </c>
      <c r="C1622" s="140" t="s">
        <v>113</v>
      </c>
      <c r="D1622" s="7"/>
      <c r="E1622" s="7"/>
      <c r="F1622" s="7"/>
      <c r="G1622" s="7"/>
      <c r="H1622" s="7"/>
    </row>
    <row r="1623" spans="1:8">
      <c r="A1623" s="139">
        <v>44722</v>
      </c>
      <c r="B1623" s="11" t="s">
        <v>16</v>
      </c>
      <c r="C1623" s="140" t="s">
        <v>113</v>
      </c>
      <c r="D1623" s="7"/>
      <c r="E1623" s="7"/>
      <c r="F1623" s="7"/>
      <c r="G1623" s="7"/>
      <c r="H1623" s="7"/>
    </row>
    <row r="1624" spans="1:8">
      <c r="A1624" s="139">
        <v>44723</v>
      </c>
      <c r="B1624" s="11" t="s">
        <v>17</v>
      </c>
      <c r="C1624" s="140" t="s">
        <v>113</v>
      </c>
      <c r="D1624" s="7"/>
      <c r="E1624" s="7"/>
      <c r="F1624" s="7"/>
      <c r="G1624" s="7"/>
      <c r="H1624" s="7"/>
    </row>
    <row r="1625" spans="1:8">
      <c r="A1625" s="139">
        <v>44724</v>
      </c>
      <c r="B1625" s="11" t="s">
        <v>18</v>
      </c>
      <c r="C1625" s="140" t="s">
        <v>113</v>
      </c>
      <c r="D1625" s="7"/>
      <c r="E1625" s="7"/>
      <c r="F1625" s="7"/>
      <c r="G1625" s="7"/>
      <c r="H1625" s="7"/>
    </row>
    <row r="1626" spans="1:8">
      <c r="A1626" s="139">
        <v>44725</v>
      </c>
      <c r="B1626" s="11" t="s">
        <v>12</v>
      </c>
      <c r="C1626" s="140" t="s">
        <v>113</v>
      </c>
      <c r="D1626" s="7"/>
      <c r="E1626" s="7"/>
      <c r="F1626" s="7"/>
      <c r="G1626" s="7"/>
      <c r="H1626" s="7"/>
    </row>
    <row r="1627" spans="1:8">
      <c r="A1627" s="139">
        <v>44726</v>
      </c>
      <c r="B1627" s="11" t="s">
        <v>13</v>
      </c>
      <c r="C1627" s="140" t="s">
        <v>113</v>
      </c>
      <c r="D1627" s="7"/>
      <c r="E1627" s="7"/>
      <c r="F1627" s="7"/>
      <c r="G1627" s="7"/>
      <c r="H1627" s="7"/>
    </row>
    <row r="1628" spans="1:8">
      <c r="A1628" s="139">
        <v>44727</v>
      </c>
      <c r="B1628" s="11" t="s">
        <v>14</v>
      </c>
      <c r="C1628" s="140" t="s">
        <v>113</v>
      </c>
      <c r="D1628" s="7"/>
      <c r="E1628" s="7"/>
      <c r="F1628" s="7"/>
      <c r="G1628" s="7"/>
      <c r="H1628" s="7"/>
    </row>
    <row r="1629" spans="1:8">
      <c r="A1629" s="139">
        <v>44728</v>
      </c>
      <c r="B1629" s="11" t="s">
        <v>15</v>
      </c>
      <c r="C1629" s="140" t="s">
        <v>113</v>
      </c>
      <c r="D1629" s="7"/>
      <c r="E1629" s="7"/>
      <c r="F1629" s="7"/>
      <c r="G1629" s="7"/>
      <c r="H1629" s="7"/>
    </row>
    <row r="1630" spans="1:8">
      <c r="A1630" s="139">
        <v>44729</v>
      </c>
      <c r="B1630" s="11" t="s">
        <v>16</v>
      </c>
      <c r="C1630" s="140" t="s">
        <v>113</v>
      </c>
      <c r="D1630" s="7"/>
      <c r="E1630" s="7"/>
      <c r="F1630" s="7"/>
      <c r="G1630" s="7"/>
      <c r="H1630" s="7"/>
    </row>
    <row r="1631" spans="1:8">
      <c r="A1631" s="139">
        <v>44730</v>
      </c>
      <c r="B1631" s="11" t="s">
        <v>17</v>
      </c>
      <c r="C1631" s="140" t="s">
        <v>113</v>
      </c>
      <c r="D1631" s="7"/>
      <c r="E1631" s="7"/>
      <c r="F1631" s="7"/>
      <c r="G1631" s="7"/>
      <c r="H1631" s="7"/>
    </row>
    <row r="1632" spans="1:8">
      <c r="A1632" s="139">
        <v>44731</v>
      </c>
      <c r="B1632" s="11" t="s">
        <v>18</v>
      </c>
      <c r="C1632" s="140" t="s">
        <v>113</v>
      </c>
      <c r="D1632" s="7"/>
      <c r="E1632" s="7"/>
      <c r="F1632" s="7"/>
      <c r="G1632" s="7"/>
      <c r="H1632" s="7"/>
    </row>
    <row r="1633" spans="1:8">
      <c r="A1633" s="139">
        <v>44732</v>
      </c>
      <c r="B1633" s="11" t="s">
        <v>12</v>
      </c>
      <c r="C1633" s="140" t="s">
        <v>113</v>
      </c>
      <c r="D1633" s="7"/>
      <c r="E1633" s="7"/>
      <c r="F1633" s="7"/>
      <c r="G1633" s="7"/>
      <c r="H1633" s="7"/>
    </row>
    <row r="1634" spans="1:8">
      <c r="A1634" s="139">
        <v>44733</v>
      </c>
      <c r="B1634" s="11" t="s">
        <v>13</v>
      </c>
      <c r="C1634" s="140" t="s">
        <v>113</v>
      </c>
      <c r="D1634" s="7"/>
      <c r="E1634" s="7"/>
      <c r="F1634" s="7"/>
      <c r="G1634" s="7"/>
      <c r="H1634" s="7"/>
    </row>
    <row r="1635" spans="1:8">
      <c r="A1635" s="139">
        <v>44734</v>
      </c>
      <c r="B1635" s="11" t="s">
        <v>14</v>
      </c>
      <c r="C1635" s="140" t="s">
        <v>113</v>
      </c>
      <c r="D1635" s="7"/>
      <c r="E1635" s="7"/>
      <c r="F1635" s="7"/>
      <c r="G1635" s="7"/>
      <c r="H1635" s="7"/>
    </row>
    <row r="1636" spans="1:8">
      <c r="A1636" s="139">
        <v>44735</v>
      </c>
      <c r="B1636" s="11" t="s">
        <v>15</v>
      </c>
      <c r="C1636" s="140" t="s">
        <v>113</v>
      </c>
      <c r="D1636" s="7"/>
      <c r="E1636" s="7"/>
      <c r="F1636" s="7"/>
      <c r="G1636" s="7"/>
      <c r="H1636" s="7"/>
    </row>
    <row r="1637" spans="1:8">
      <c r="A1637" s="139">
        <v>44736</v>
      </c>
      <c r="B1637" s="11" t="s">
        <v>16</v>
      </c>
      <c r="C1637" s="140" t="s">
        <v>113</v>
      </c>
      <c r="D1637" s="7"/>
      <c r="E1637" s="7"/>
      <c r="F1637" s="7"/>
      <c r="G1637" s="7"/>
      <c r="H1637" s="7"/>
    </row>
    <row r="1638" spans="1:8">
      <c r="A1638" s="139">
        <v>44737</v>
      </c>
      <c r="B1638" s="11" t="s">
        <v>17</v>
      </c>
      <c r="C1638" s="140" t="s">
        <v>113</v>
      </c>
      <c r="D1638" s="7"/>
      <c r="E1638" s="7"/>
      <c r="F1638" s="7"/>
      <c r="G1638" s="7"/>
      <c r="H1638" s="7"/>
    </row>
    <row r="1639" spans="1:8">
      <c r="A1639" s="139">
        <v>44738</v>
      </c>
      <c r="B1639" s="11" t="s">
        <v>18</v>
      </c>
      <c r="C1639" s="140" t="s">
        <v>113</v>
      </c>
      <c r="D1639" s="7"/>
      <c r="E1639" s="7"/>
      <c r="F1639" s="7"/>
      <c r="G1639" s="7"/>
      <c r="H1639" s="7"/>
    </row>
    <row r="1640" spans="1:8">
      <c r="A1640" s="139">
        <v>44739</v>
      </c>
      <c r="B1640" s="11" t="s">
        <v>12</v>
      </c>
      <c r="C1640" s="140" t="s">
        <v>113</v>
      </c>
      <c r="D1640" s="7"/>
      <c r="E1640" s="7"/>
      <c r="F1640" s="7"/>
      <c r="G1640" s="7"/>
      <c r="H1640" s="7"/>
    </row>
    <row r="1641" spans="1:8">
      <c r="A1641" s="139">
        <v>44740</v>
      </c>
      <c r="B1641" s="11" t="s">
        <v>13</v>
      </c>
      <c r="C1641" s="140" t="s">
        <v>113</v>
      </c>
      <c r="D1641" s="7"/>
      <c r="E1641" s="7"/>
      <c r="F1641" s="7"/>
      <c r="G1641" s="7"/>
      <c r="H1641" s="7"/>
    </row>
    <row r="1642" spans="1:8">
      <c r="A1642" s="139">
        <v>44741</v>
      </c>
      <c r="B1642" s="11" t="s">
        <v>14</v>
      </c>
      <c r="C1642" s="140" t="s">
        <v>113</v>
      </c>
      <c r="D1642" s="7"/>
      <c r="E1642" s="7"/>
      <c r="F1642" s="7"/>
      <c r="G1642" s="7"/>
      <c r="H1642" s="7"/>
    </row>
    <row r="1643" spans="1:8">
      <c r="A1643" s="139">
        <v>44742</v>
      </c>
      <c r="B1643" s="11" t="s">
        <v>15</v>
      </c>
      <c r="C1643" s="140" t="s">
        <v>113</v>
      </c>
      <c r="D1643" s="7"/>
      <c r="E1643" s="7"/>
      <c r="F1643" s="7"/>
      <c r="G1643" s="7"/>
      <c r="H1643" s="7"/>
    </row>
    <row r="1644" spans="1:8">
      <c r="A1644" s="139">
        <v>44743</v>
      </c>
      <c r="B1644" s="11" t="s">
        <v>16</v>
      </c>
      <c r="C1644" s="140" t="s">
        <v>113</v>
      </c>
      <c r="D1644" s="7"/>
      <c r="E1644" s="7"/>
      <c r="F1644" s="7"/>
      <c r="G1644" s="7"/>
      <c r="H1644" s="7"/>
    </row>
    <row r="1645" spans="1:8">
      <c r="A1645" s="139">
        <v>44744</v>
      </c>
      <c r="B1645" s="11" t="s">
        <v>17</v>
      </c>
      <c r="C1645" s="140" t="s">
        <v>113</v>
      </c>
      <c r="D1645" s="7"/>
      <c r="E1645" s="7"/>
      <c r="F1645" s="7"/>
      <c r="G1645" s="7"/>
      <c r="H1645" s="7"/>
    </row>
    <row r="1646" spans="1:8">
      <c r="A1646" s="139">
        <v>44745</v>
      </c>
      <c r="B1646" s="11" t="s">
        <v>18</v>
      </c>
      <c r="C1646" s="140" t="s">
        <v>113</v>
      </c>
      <c r="D1646" s="7"/>
      <c r="E1646" s="7"/>
      <c r="F1646" s="7"/>
      <c r="G1646" s="7"/>
      <c r="H1646" s="7"/>
    </row>
    <row r="1647" spans="1:8">
      <c r="A1647" s="139">
        <v>44746</v>
      </c>
      <c r="B1647" s="11" t="s">
        <v>12</v>
      </c>
      <c r="C1647" s="140" t="s">
        <v>113</v>
      </c>
      <c r="D1647" s="7"/>
      <c r="E1647" s="7"/>
      <c r="F1647" s="7"/>
      <c r="G1647" s="7"/>
      <c r="H1647" s="7"/>
    </row>
    <row r="1648" spans="1:8">
      <c r="A1648" s="139">
        <v>44747</v>
      </c>
      <c r="B1648" s="11" t="s">
        <v>13</v>
      </c>
      <c r="C1648" s="140" t="s">
        <v>113</v>
      </c>
      <c r="D1648" s="7"/>
      <c r="E1648" s="7"/>
      <c r="F1648" s="7"/>
      <c r="G1648" s="7"/>
      <c r="H1648" s="7"/>
    </row>
    <row r="1649" spans="1:8">
      <c r="A1649" s="139">
        <v>44748</v>
      </c>
      <c r="B1649" s="11" t="s">
        <v>14</v>
      </c>
      <c r="C1649" s="140" t="s">
        <v>113</v>
      </c>
      <c r="D1649" s="7"/>
      <c r="E1649" s="7"/>
      <c r="F1649" s="7"/>
      <c r="G1649" s="7"/>
      <c r="H1649" s="7"/>
    </row>
    <row r="1650" spans="1:8">
      <c r="A1650" s="139">
        <v>44749</v>
      </c>
      <c r="B1650" s="11" t="s">
        <v>15</v>
      </c>
      <c r="C1650" s="140" t="s">
        <v>113</v>
      </c>
      <c r="D1650" s="7"/>
      <c r="E1650" s="7"/>
      <c r="F1650" s="7"/>
      <c r="G1650" s="7"/>
      <c r="H1650" s="7"/>
    </row>
    <row r="1651" spans="1:8">
      <c r="A1651" s="139">
        <v>44750</v>
      </c>
      <c r="B1651" s="11" t="s">
        <v>16</v>
      </c>
      <c r="C1651" s="140" t="s">
        <v>113</v>
      </c>
      <c r="D1651" s="7"/>
      <c r="E1651" s="7"/>
      <c r="F1651" s="7"/>
      <c r="G1651" s="7"/>
      <c r="H1651" s="7"/>
    </row>
    <row r="1652" spans="1:8">
      <c r="A1652" s="139">
        <v>44751</v>
      </c>
      <c r="B1652" s="11" t="s">
        <v>17</v>
      </c>
      <c r="C1652" s="140" t="s">
        <v>113</v>
      </c>
      <c r="D1652" s="7"/>
      <c r="E1652" s="7"/>
      <c r="F1652" s="7"/>
      <c r="G1652" s="7"/>
      <c r="H1652" s="7"/>
    </row>
    <row r="1653" spans="1:8">
      <c r="A1653" s="139">
        <v>44752</v>
      </c>
      <c r="B1653" s="11" t="s">
        <v>18</v>
      </c>
      <c r="C1653" s="140" t="s">
        <v>113</v>
      </c>
      <c r="D1653" s="7"/>
      <c r="E1653" s="7"/>
      <c r="F1653" s="7"/>
      <c r="G1653" s="7"/>
      <c r="H1653" s="7"/>
    </row>
    <row r="1654" spans="1:8">
      <c r="A1654" s="139">
        <v>44753</v>
      </c>
      <c r="B1654" s="11" t="s">
        <v>12</v>
      </c>
      <c r="C1654" s="140" t="s">
        <v>113</v>
      </c>
      <c r="D1654" s="7"/>
      <c r="E1654" s="7"/>
      <c r="F1654" s="7"/>
      <c r="G1654" s="7"/>
      <c r="H1654" s="7"/>
    </row>
    <row r="1655" spans="1:8">
      <c r="A1655" s="139">
        <v>44754</v>
      </c>
      <c r="B1655" s="11" t="s">
        <v>13</v>
      </c>
      <c r="C1655" s="140" t="s">
        <v>113</v>
      </c>
      <c r="D1655" s="7"/>
      <c r="E1655" s="7"/>
      <c r="F1655" s="7"/>
      <c r="G1655" s="7"/>
      <c r="H1655" s="7"/>
    </row>
    <row r="1656" spans="1:8">
      <c r="A1656" s="139">
        <v>44755</v>
      </c>
      <c r="B1656" s="11" t="s">
        <v>14</v>
      </c>
      <c r="C1656" s="140" t="s">
        <v>113</v>
      </c>
      <c r="D1656" s="7"/>
      <c r="E1656" s="7"/>
      <c r="F1656" s="7"/>
      <c r="G1656" s="7"/>
      <c r="H1656" s="7"/>
    </row>
    <row r="1657" spans="1:8">
      <c r="A1657" s="139">
        <v>44756</v>
      </c>
      <c r="B1657" s="11" t="s">
        <v>15</v>
      </c>
      <c r="C1657" s="140" t="s">
        <v>113</v>
      </c>
      <c r="D1657" s="7"/>
      <c r="E1657" s="7"/>
      <c r="F1657" s="7"/>
      <c r="G1657" s="7"/>
      <c r="H1657" s="7"/>
    </row>
    <row r="1658" spans="1:8">
      <c r="A1658" s="139">
        <v>44757</v>
      </c>
      <c r="B1658" s="11" t="s">
        <v>16</v>
      </c>
      <c r="C1658" s="140" t="s">
        <v>113</v>
      </c>
      <c r="D1658" s="7"/>
      <c r="E1658" s="7"/>
      <c r="F1658" s="7"/>
      <c r="G1658" s="7"/>
      <c r="H1658" s="7"/>
    </row>
    <row r="1659" spans="1:8">
      <c r="A1659" s="139">
        <v>44758</v>
      </c>
      <c r="B1659" s="11" t="s">
        <v>17</v>
      </c>
      <c r="C1659" s="140" t="s">
        <v>113</v>
      </c>
      <c r="D1659" s="7"/>
      <c r="E1659" s="7"/>
      <c r="F1659" s="7"/>
      <c r="G1659" s="7"/>
      <c r="H1659" s="7"/>
    </row>
    <row r="1660" spans="1:8">
      <c r="A1660" s="139">
        <v>44759</v>
      </c>
      <c r="B1660" s="11" t="s">
        <v>18</v>
      </c>
      <c r="C1660" s="140" t="s">
        <v>113</v>
      </c>
      <c r="D1660" s="7"/>
      <c r="E1660" s="7"/>
      <c r="F1660" s="7"/>
      <c r="G1660" s="7"/>
      <c r="H1660" s="7"/>
    </row>
    <row r="1661" spans="1:8">
      <c r="A1661" s="139">
        <v>44760</v>
      </c>
      <c r="B1661" s="11" t="s">
        <v>12</v>
      </c>
      <c r="C1661" s="140" t="s">
        <v>113</v>
      </c>
      <c r="D1661" s="7"/>
      <c r="E1661" s="7"/>
      <c r="F1661" s="7"/>
      <c r="G1661" s="7"/>
      <c r="H1661" s="7"/>
    </row>
    <row r="1662" spans="1:8">
      <c r="A1662" s="139">
        <v>44761</v>
      </c>
      <c r="B1662" s="11" t="s">
        <v>13</v>
      </c>
      <c r="C1662" s="140" t="s">
        <v>113</v>
      </c>
      <c r="D1662" s="7"/>
      <c r="E1662" s="7"/>
      <c r="F1662" s="7"/>
      <c r="G1662" s="7"/>
      <c r="H1662" s="7"/>
    </row>
    <row r="1663" spans="1:8">
      <c r="A1663" s="139">
        <v>44762</v>
      </c>
      <c r="B1663" s="11" t="s">
        <v>14</v>
      </c>
      <c r="C1663" s="140" t="s">
        <v>113</v>
      </c>
      <c r="D1663" s="7"/>
      <c r="E1663" s="7"/>
      <c r="F1663" s="7"/>
      <c r="G1663" s="7"/>
      <c r="H1663" s="7"/>
    </row>
    <row r="1664" spans="1:8">
      <c r="A1664" s="139">
        <v>44763</v>
      </c>
      <c r="B1664" s="11" t="s">
        <v>15</v>
      </c>
      <c r="C1664" s="140" t="s">
        <v>113</v>
      </c>
      <c r="D1664" s="7"/>
      <c r="E1664" s="7"/>
      <c r="F1664" s="7"/>
      <c r="G1664" s="7"/>
      <c r="H1664" s="7"/>
    </row>
    <row r="1665" spans="1:8">
      <c r="A1665" s="139">
        <v>44764</v>
      </c>
      <c r="B1665" s="11" t="s">
        <v>16</v>
      </c>
      <c r="C1665" s="140" t="s">
        <v>113</v>
      </c>
      <c r="D1665" s="7"/>
      <c r="E1665" s="7"/>
      <c r="F1665" s="7"/>
      <c r="G1665" s="7"/>
      <c r="H1665" s="7"/>
    </row>
    <row r="1666" spans="1:8">
      <c r="A1666" s="139">
        <v>44765</v>
      </c>
      <c r="B1666" s="11" t="s">
        <v>17</v>
      </c>
      <c r="C1666" s="140" t="s">
        <v>113</v>
      </c>
      <c r="D1666" s="7"/>
      <c r="E1666" s="7"/>
      <c r="F1666" s="7"/>
      <c r="G1666" s="7"/>
      <c r="H1666" s="7"/>
    </row>
    <row r="1667" spans="1:8">
      <c r="A1667" s="139">
        <v>44766</v>
      </c>
      <c r="B1667" s="11" t="s">
        <v>18</v>
      </c>
      <c r="C1667" s="140" t="s">
        <v>113</v>
      </c>
      <c r="D1667" s="7"/>
      <c r="E1667" s="7"/>
      <c r="F1667" s="7"/>
      <c r="G1667" s="7"/>
      <c r="H1667" s="7"/>
    </row>
    <row r="1668" spans="1:8">
      <c r="A1668" s="139">
        <v>44767</v>
      </c>
      <c r="B1668" s="11" t="s">
        <v>12</v>
      </c>
      <c r="C1668" s="140" t="s">
        <v>113</v>
      </c>
      <c r="D1668" s="7"/>
      <c r="E1668" s="7"/>
      <c r="F1668" s="7"/>
      <c r="G1668" s="7"/>
      <c r="H1668" s="7"/>
    </row>
    <row r="1669" spans="1:8">
      <c r="A1669" s="139">
        <v>44768</v>
      </c>
      <c r="B1669" s="11" t="s">
        <v>13</v>
      </c>
      <c r="C1669" s="140" t="s">
        <v>113</v>
      </c>
      <c r="D1669" s="7"/>
      <c r="E1669" s="7"/>
      <c r="F1669" s="7"/>
      <c r="G1669" s="7"/>
      <c r="H1669" s="7"/>
    </row>
    <row r="1670" spans="1:8">
      <c r="A1670" s="139">
        <v>44769</v>
      </c>
      <c r="B1670" s="11" t="s">
        <v>14</v>
      </c>
      <c r="C1670" s="140" t="s">
        <v>113</v>
      </c>
      <c r="D1670" s="7"/>
      <c r="E1670" s="7"/>
      <c r="F1670" s="7"/>
      <c r="G1670" s="7"/>
      <c r="H1670" s="7"/>
    </row>
    <row r="1671" spans="1:8">
      <c r="A1671" s="139">
        <v>44770</v>
      </c>
      <c r="B1671" s="11" t="s">
        <v>15</v>
      </c>
      <c r="C1671" s="140" t="s">
        <v>113</v>
      </c>
      <c r="D1671" s="7"/>
      <c r="E1671" s="7"/>
      <c r="F1671" s="7"/>
      <c r="G1671" s="7"/>
      <c r="H1671" s="7"/>
    </row>
    <row r="1672" spans="1:8">
      <c r="A1672" s="139">
        <v>44771</v>
      </c>
      <c r="B1672" s="11" t="s">
        <v>16</v>
      </c>
      <c r="C1672" s="140" t="s">
        <v>113</v>
      </c>
      <c r="D1672" s="7"/>
      <c r="E1672" s="7"/>
      <c r="F1672" s="7"/>
      <c r="G1672" s="7"/>
      <c r="H1672" s="7"/>
    </row>
    <row r="1673" spans="1:8">
      <c r="A1673" s="139">
        <v>44772</v>
      </c>
      <c r="B1673" s="11" t="s">
        <v>17</v>
      </c>
      <c r="C1673" s="140" t="s">
        <v>113</v>
      </c>
      <c r="D1673" s="7"/>
      <c r="E1673" s="7"/>
      <c r="F1673" s="7"/>
      <c r="G1673" s="7"/>
      <c r="H1673" s="7"/>
    </row>
    <row r="1674" spans="1:8">
      <c r="A1674" s="139">
        <v>44773</v>
      </c>
      <c r="B1674" s="11" t="s">
        <v>18</v>
      </c>
      <c r="C1674" s="140" t="s">
        <v>113</v>
      </c>
      <c r="D1674" s="7"/>
      <c r="E1674" s="7"/>
      <c r="F1674" s="7"/>
      <c r="G1674" s="7"/>
      <c r="H1674" s="7"/>
    </row>
    <row r="1675" spans="1:8">
      <c r="A1675" s="139">
        <v>44774</v>
      </c>
      <c r="B1675" s="11" t="s">
        <v>12</v>
      </c>
      <c r="C1675" s="140" t="s">
        <v>113</v>
      </c>
      <c r="D1675" s="7"/>
      <c r="E1675" s="7"/>
      <c r="F1675" s="7"/>
      <c r="G1675" s="7"/>
      <c r="H1675" s="7"/>
    </row>
    <row r="1676" spans="1:8">
      <c r="A1676" s="139">
        <v>44775</v>
      </c>
      <c r="B1676" s="11" t="s">
        <v>13</v>
      </c>
      <c r="C1676" s="140" t="s">
        <v>113</v>
      </c>
      <c r="D1676" s="7"/>
      <c r="E1676" s="7"/>
      <c r="F1676" s="7"/>
      <c r="G1676" s="7"/>
      <c r="H1676" s="7"/>
    </row>
    <row r="1677" spans="1:8">
      <c r="A1677" s="139">
        <v>44776</v>
      </c>
      <c r="B1677" s="11" t="s">
        <v>14</v>
      </c>
      <c r="C1677" s="140" t="s">
        <v>113</v>
      </c>
      <c r="D1677" s="7"/>
      <c r="E1677" s="7"/>
      <c r="F1677" s="7"/>
      <c r="G1677" s="7"/>
      <c r="H1677" s="7"/>
    </row>
    <row r="1678" spans="1:8">
      <c r="A1678" s="139">
        <v>44777</v>
      </c>
      <c r="B1678" s="11" t="s">
        <v>15</v>
      </c>
      <c r="C1678" s="140" t="s">
        <v>113</v>
      </c>
      <c r="D1678" s="7"/>
      <c r="E1678" s="7"/>
      <c r="F1678" s="7"/>
      <c r="G1678" s="7"/>
      <c r="H1678" s="7"/>
    </row>
    <row r="1679" spans="1:8">
      <c r="A1679" s="139">
        <v>44778</v>
      </c>
      <c r="B1679" s="11" t="s">
        <v>16</v>
      </c>
      <c r="C1679" s="140" t="s">
        <v>113</v>
      </c>
      <c r="D1679" s="7"/>
      <c r="E1679" s="7"/>
      <c r="F1679" s="7"/>
      <c r="G1679" s="7"/>
      <c r="H1679" s="7"/>
    </row>
    <row r="1680" spans="1:8">
      <c r="A1680" s="139">
        <v>44779</v>
      </c>
      <c r="B1680" s="11" t="s">
        <v>17</v>
      </c>
      <c r="C1680" s="140" t="s">
        <v>113</v>
      </c>
      <c r="D1680" s="7"/>
      <c r="E1680" s="7"/>
      <c r="F1680" s="7"/>
      <c r="G1680" s="7"/>
      <c r="H1680" s="7"/>
    </row>
    <row r="1681" spans="1:8">
      <c r="A1681" s="139">
        <v>44780</v>
      </c>
      <c r="B1681" s="11" t="s">
        <v>18</v>
      </c>
      <c r="C1681" s="140" t="s">
        <v>113</v>
      </c>
      <c r="D1681" s="7"/>
      <c r="E1681" s="7"/>
      <c r="F1681" s="7"/>
      <c r="G1681" s="7"/>
      <c r="H1681" s="7"/>
    </row>
    <row r="1682" spans="1:8">
      <c r="A1682" s="139">
        <v>44781</v>
      </c>
      <c r="B1682" s="11" t="s">
        <v>12</v>
      </c>
      <c r="C1682" s="140" t="s">
        <v>113</v>
      </c>
      <c r="D1682" s="7"/>
      <c r="E1682" s="7"/>
      <c r="F1682" s="7"/>
      <c r="G1682" s="7"/>
      <c r="H1682" s="7"/>
    </row>
    <row r="1683" spans="1:8">
      <c r="A1683" s="139">
        <v>44782</v>
      </c>
      <c r="B1683" s="11" t="s">
        <v>13</v>
      </c>
      <c r="C1683" s="140" t="s">
        <v>113</v>
      </c>
      <c r="D1683" s="7"/>
      <c r="E1683" s="7"/>
      <c r="F1683" s="7"/>
      <c r="G1683" s="7"/>
      <c r="H1683" s="7"/>
    </row>
    <row r="1684" spans="1:8">
      <c r="A1684" s="139">
        <v>44783</v>
      </c>
      <c r="B1684" s="11" t="s">
        <v>14</v>
      </c>
      <c r="C1684" s="140" t="s">
        <v>113</v>
      </c>
      <c r="D1684" s="7"/>
      <c r="E1684" s="7"/>
      <c r="F1684" s="7"/>
      <c r="G1684" s="7"/>
      <c r="H1684" s="7"/>
    </row>
    <row r="1685" spans="1:8">
      <c r="A1685" s="139">
        <v>44784</v>
      </c>
      <c r="B1685" s="11" t="s">
        <v>15</v>
      </c>
      <c r="C1685" s="140" t="s">
        <v>113</v>
      </c>
      <c r="D1685" s="7"/>
      <c r="E1685" s="7"/>
      <c r="F1685" s="7"/>
      <c r="G1685" s="7"/>
      <c r="H1685" s="7"/>
    </row>
    <row r="1686" spans="1:8">
      <c r="A1686" s="139">
        <v>44785</v>
      </c>
      <c r="B1686" s="11" t="s">
        <v>16</v>
      </c>
      <c r="C1686" s="140" t="s">
        <v>113</v>
      </c>
      <c r="D1686" s="7"/>
      <c r="E1686" s="7"/>
      <c r="F1686" s="7"/>
      <c r="G1686" s="7"/>
      <c r="H1686" s="7"/>
    </row>
    <row r="1687" spans="1:8">
      <c r="A1687" s="139">
        <v>44786</v>
      </c>
      <c r="B1687" s="11" t="s">
        <v>17</v>
      </c>
      <c r="C1687" s="140" t="s">
        <v>113</v>
      </c>
      <c r="D1687" s="7"/>
      <c r="E1687" s="7"/>
      <c r="F1687" s="7"/>
      <c r="G1687" s="7"/>
      <c r="H1687" s="7"/>
    </row>
    <row r="1688" spans="1:8">
      <c r="A1688" s="139">
        <v>44787</v>
      </c>
      <c r="B1688" s="11" t="s">
        <v>18</v>
      </c>
      <c r="C1688" s="140" t="s">
        <v>113</v>
      </c>
      <c r="D1688" s="7"/>
      <c r="E1688" s="7"/>
      <c r="F1688" s="7"/>
      <c r="G1688" s="7"/>
      <c r="H1688" s="7"/>
    </row>
    <row r="1689" spans="1:8">
      <c r="A1689" s="139">
        <v>44788</v>
      </c>
      <c r="B1689" s="11" t="s">
        <v>12</v>
      </c>
      <c r="C1689" s="140" t="s">
        <v>113</v>
      </c>
      <c r="D1689" s="7"/>
      <c r="E1689" s="7"/>
      <c r="F1689" s="7"/>
      <c r="G1689" s="7"/>
      <c r="H1689" s="7"/>
    </row>
    <row r="1690" spans="1:8">
      <c r="A1690" s="139">
        <v>44789</v>
      </c>
      <c r="B1690" s="11" t="s">
        <v>13</v>
      </c>
      <c r="C1690" s="140" t="s">
        <v>113</v>
      </c>
      <c r="D1690" s="7"/>
      <c r="E1690" s="7"/>
      <c r="F1690" s="7"/>
      <c r="G1690" s="7"/>
      <c r="H1690" s="7"/>
    </row>
    <row r="1691" spans="1:8">
      <c r="A1691" s="139">
        <v>44790</v>
      </c>
      <c r="B1691" s="11" t="s">
        <v>14</v>
      </c>
      <c r="C1691" s="140" t="s">
        <v>113</v>
      </c>
      <c r="D1691" s="7"/>
      <c r="E1691" s="7"/>
      <c r="F1691" s="7"/>
      <c r="G1691" s="7"/>
      <c r="H1691" s="7"/>
    </row>
    <row r="1692" spans="1:8">
      <c r="A1692" s="139">
        <v>44791</v>
      </c>
      <c r="B1692" s="11" t="s">
        <v>15</v>
      </c>
      <c r="C1692" s="140" t="s">
        <v>113</v>
      </c>
      <c r="D1692" s="7"/>
      <c r="E1692" s="7"/>
      <c r="F1692" s="7"/>
      <c r="G1692" s="7"/>
      <c r="H1692" s="7"/>
    </row>
    <row r="1693" spans="1:8">
      <c r="A1693" s="139">
        <v>44792</v>
      </c>
      <c r="B1693" s="11" t="s">
        <v>16</v>
      </c>
      <c r="C1693" s="140" t="s">
        <v>113</v>
      </c>
      <c r="D1693" s="7"/>
      <c r="E1693" s="7"/>
      <c r="F1693" s="7"/>
      <c r="G1693" s="7"/>
      <c r="H1693" s="7"/>
    </row>
    <row r="1694" spans="1:8">
      <c r="A1694" s="139">
        <v>44793</v>
      </c>
      <c r="B1694" s="11" t="s">
        <v>17</v>
      </c>
      <c r="C1694" s="140" t="s">
        <v>113</v>
      </c>
      <c r="D1694" s="7"/>
      <c r="E1694" s="7"/>
      <c r="F1694" s="7"/>
      <c r="G1694" s="7"/>
      <c r="H1694" s="7"/>
    </row>
    <row r="1695" spans="1:8">
      <c r="A1695" s="139">
        <v>44794</v>
      </c>
      <c r="B1695" s="11" t="s">
        <v>18</v>
      </c>
      <c r="C1695" s="140" t="s">
        <v>113</v>
      </c>
      <c r="D1695" s="7"/>
      <c r="E1695" s="7"/>
      <c r="F1695" s="7"/>
      <c r="G1695" s="7"/>
      <c r="H1695" s="7"/>
    </row>
    <row r="1696" spans="1:8">
      <c r="A1696" s="139">
        <v>44795</v>
      </c>
      <c r="B1696" s="11" t="s">
        <v>12</v>
      </c>
      <c r="C1696" s="140" t="s">
        <v>113</v>
      </c>
      <c r="D1696" s="7"/>
      <c r="E1696" s="7"/>
      <c r="F1696" s="7"/>
      <c r="G1696" s="7"/>
      <c r="H1696" s="7"/>
    </row>
    <row r="1697" spans="1:8">
      <c r="A1697" s="139">
        <v>44796</v>
      </c>
      <c r="B1697" s="11" t="s">
        <v>13</v>
      </c>
      <c r="C1697" s="140" t="s">
        <v>113</v>
      </c>
      <c r="D1697" s="7"/>
      <c r="E1697" s="7"/>
      <c r="F1697" s="7"/>
      <c r="G1697" s="7"/>
      <c r="H1697" s="7"/>
    </row>
    <row r="1698" spans="1:8">
      <c r="A1698" s="139">
        <v>44797</v>
      </c>
      <c r="B1698" s="11" t="s">
        <v>14</v>
      </c>
      <c r="C1698" s="140" t="s">
        <v>113</v>
      </c>
      <c r="D1698" s="7"/>
      <c r="E1698" s="7"/>
      <c r="F1698" s="7"/>
      <c r="G1698" s="7"/>
      <c r="H1698" s="7"/>
    </row>
    <row r="1699" spans="1:8">
      <c r="A1699" s="139">
        <v>44798</v>
      </c>
      <c r="B1699" s="11" t="s">
        <v>15</v>
      </c>
      <c r="C1699" s="140" t="s">
        <v>113</v>
      </c>
      <c r="D1699" s="7"/>
      <c r="E1699" s="7"/>
      <c r="F1699" s="7"/>
      <c r="G1699" s="7"/>
      <c r="H1699" s="7"/>
    </row>
    <row r="1700" spans="1:8">
      <c r="A1700" s="139">
        <v>44799</v>
      </c>
      <c r="B1700" s="11" t="s">
        <v>16</v>
      </c>
      <c r="C1700" s="140" t="s">
        <v>113</v>
      </c>
      <c r="D1700" s="7"/>
      <c r="E1700" s="7"/>
      <c r="F1700" s="7"/>
      <c r="G1700" s="7"/>
      <c r="H1700" s="7"/>
    </row>
    <row r="1701" spans="1:8">
      <c r="A1701" s="139">
        <v>44800</v>
      </c>
      <c r="B1701" s="11" t="s">
        <v>17</v>
      </c>
      <c r="C1701" s="140" t="s">
        <v>113</v>
      </c>
      <c r="D1701" s="7"/>
      <c r="E1701" s="7"/>
      <c r="F1701" s="7"/>
      <c r="G1701" s="7"/>
      <c r="H1701" s="7"/>
    </row>
    <row r="1702" spans="1:8">
      <c r="A1702" s="139">
        <v>44801</v>
      </c>
      <c r="B1702" s="11" t="s">
        <v>18</v>
      </c>
      <c r="C1702" s="140" t="s">
        <v>113</v>
      </c>
      <c r="D1702" s="7"/>
      <c r="E1702" s="7"/>
      <c r="F1702" s="7"/>
      <c r="G1702" s="7"/>
      <c r="H1702" s="7"/>
    </row>
    <row r="1703" spans="1:8">
      <c r="A1703" s="139">
        <v>44802</v>
      </c>
      <c r="B1703" s="11" t="s">
        <v>12</v>
      </c>
      <c r="C1703" s="140" t="s">
        <v>113</v>
      </c>
      <c r="D1703" s="7"/>
      <c r="E1703" s="7"/>
      <c r="F1703" s="7"/>
      <c r="G1703" s="7"/>
      <c r="H1703" s="7"/>
    </row>
    <row r="1704" spans="1:8">
      <c r="A1704" s="139">
        <v>44803</v>
      </c>
      <c r="B1704" s="11" t="s">
        <v>13</v>
      </c>
      <c r="C1704" s="140" t="s">
        <v>113</v>
      </c>
      <c r="D1704" s="7"/>
      <c r="E1704" s="7"/>
      <c r="F1704" s="7"/>
      <c r="G1704" s="7"/>
      <c r="H1704" s="7"/>
    </row>
    <row r="1705" spans="1:8">
      <c r="A1705" s="139">
        <v>44804</v>
      </c>
      <c r="B1705" s="11" t="s">
        <v>14</v>
      </c>
      <c r="C1705" s="140" t="s">
        <v>113</v>
      </c>
      <c r="D1705" s="7"/>
      <c r="E1705" s="7"/>
      <c r="F1705" s="7"/>
      <c r="G1705" s="7"/>
      <c r="H1705" s="7"/>
    </row>
    <row r="1706" spans="1:8">
      <c r="A1706" s="139">
        <v>44805</v>
      </c>
      <c r="B1706" s="11" t="s">
        <v>15</v>
      </c>
      <c r="C1706" s="140" t="s">
        <v>113</v>
      </c>
      <c r="D1706" s="7"/>
      <c r="E1706" s="7"/>
      <c r="F1706" s="7"/>
      <c r="G1706" s="7"/>
      <c r="H1706" s="7"/>
    </row>
    <row r="1707" spans="1:8">
      <c r="A1707" s="139">
        <v>44806</v>
      </c>
      <c r="B1707" s="11" t="s">
        <v>16</v>
      </c>
      <c r="C1707" s="140" t="s">
        <v>113</v>
      </c>
      <c r="D1707" s="7"/>
      <c r="E1707" s="7"/>
      <c r="F1707" s="7"/>
      <c r="G1707" s="7"/>
      <c r="H1707" s="7"/>
    </row>
    <row r="1708" spans="1:8">
      <c r="A1708" s="139">
        <v>44807</v>
      </c>
      <c r="B1708" s="11" t="s">
        <v>17</v>
      </c>
      <c r="C1708" s="140" t="s">
        <v>113</v>
      </c>
      <c r="D1708" s="7"/>
      <c r="E1708" s="7"/>
      <c r="F1708" s="7"/>
      <c r="G1708" s="7"/>
      <c r="H1708" s="7"/>
    </row>
    <row r="1709" spans="1:8">
      <c r="A1709" s="139">
        <v>44808</v>
      </c>
      <c r="B1709" s="11" t="s">
        <v>18</v>
      </c>
      <c r="C1709" s="140" t="s">
        <v>113</v>
      </c>
      <c r="D1709" s="7"/>
      <c r="E1709" s="7"/>
      <c r="F1709" s="7"/>
      <c r="G1709" s="7"/>
      <c r="H1709" s="7"/>
    </row>
    <row r="1710" spans="1:8">
      <c r="A1710" s="139">
        <v>44809</v>
      </c>
      <c r="B1710" s="11" t="s">
        <v>12</v>
      </c>
      <c r="C1710" s="140" t="s">
        <v>113</v>
      </c>
      <c r="D1710" s="7"/>
      <c r="E1710" s="7"/>
      <c r="F1710" s="7"/>
      <c r="G1710" s="7"/>
      <c r="H1710" s="7"/>
    </row>
    <row r="1711" spans="1:8">
      <c r="A1711" s="139">
        <v>44810</v>
      </c>
      <c r="B1711" s="11" t="s">
        <v>13</v>
      </c>
      <c r="C1711" s="140" t="s">
        <v>113</v>
      </c>
      <c r="D1711" s="7"/>
      <c r="E1711" s="7"/>
      <c r="F1711" s="7"/>
      <c r="G1711" s="7"/>
      <c r="H1711" s="7"/>
    </row>
    <row r="1712" spans="1:8">
      <c r="A1712" s="139">
        <v>44811</v>
      </c>
      <c r="B1712" s="11" t="s">
        <v>14</v>
      </c>
      <c r="C1712" s="140" t="s">
        <v>113</v>
      </c>
      <c r="D1712" s="7"/>
      <c r="E1712" s="7"/>
      <c r="F1712" s="7"/>
      <c r="G1712" s="7"/>
      <c r="H1712" s="7"/>
    </row>
    <row r="1713" spans="1:8">
      <c r="A1713" s="139">
        <v>44812</v>
      </c>
      <c r="B1713" s="11" t="s">
        <v>15</v>
      </c>
      <c r="C1713" s="140" t="s">
        <v>113</v>
      </c>
      <c r="D1713" s="7"/>
      <c r="E1713" s="7"/>
      <c r="F1713" s="7"/>
      <c r="G1713" s="7"/>
      <c r="H1713" s="7"/>
    </row>
    <row r="1714" spans="1:8">
      <c r="A1714" s="139">
        <v>44813</v>
      </c>
      <c r="B1714" s="11" t="s">
        <v>16</v>
      </c>
      <c r="C1714" s="140" t="s">
        <v>113</v>
      </c>
      <c r="D1714" s="7"/>
      <c r="E1714" s="7"/>
      <c r="F1714" s="7"/>
      <c r="G1714" s="7"/>
      <c r="H1714" s="7"/>
    </row>
    <row r="1715" spans="1:8">
      <c r="A1715" s="139">
        <v>44814</v>
      </c>
      <c r="B1715" s="11" t="s">
        <v>17</v>
      </c>
      <c r="C1715" s="140" t="s">
        <v>113</v>
      </c>
      <c r="D1715" s="7"/>
      <c r="E1715" s="7"/>
      <c r="F1715" s="7"/>
      <c r="G1715" s="7"/>
      <c r="H1715" s="7"/>
    </row>
    <row r="1716" spans="1:8">
      <c r="A1716" s="139">
        <v>44815</v>
      </c>
      <c r="B1716" s="11" t="s">
        <v>18</v>
      </c>
      <c r="C1716" s="140" t="s">
        <v>113</v>
      </c>
      <c r="D1716" s="7"/>
      <c r="E1716" s="7"/>
      <c r="F1716" s="7"/>
      <c r="G1716" s="7"/>
      <c r="H1716" s="7"/>
    </row>
    <row r="1717" spans="1:8">
      <c r="A1717" s="139">
        <v>44816</v>
      </c>
      <c r="B1717" s="11" t="s">
        <v>12</v>
      </c>
      <c r="C1717" s="140" t="s">
        <v>113</v>
      </c>
      <c r="D1717" s="7"/>
      <c r="E1717" s="7"/>
      <c r="F1717" s="7"/>
      <c r="G1717" s="7"/>
      <c r="H1717" s="7"/>
    </row>
    <row r="1718" spans="1:8">
      <c r="A1718" s="139">
        <v>44817</v>
      </c>
      <c r="B1718" s="11" t="s">
        <v>13</v>
      </c>
      <c r="C1718" s="140" t="s">
        <v>113</v>
      </c>
      <c r="D1718" s="7"/>
      <c r="E1718" s="7"/>
      <c r="F1718" s="7"/>
      <c r="G1718" s="7"/>
      <c r="H1718" s="7"/>
    </row>
    <row r="1719" spans="1:8">
      <c r="A1719" s="139">
        <v>44818</v>
      </c>
      <c r="B1719" s="11" t="s">
        <v>14</v>
      </c>
      <c r="C1719" s="140" t="s">
        <v>113</v>
      </c>
      <c r="D1719" s="7"/>
      <c r="E1719" s="7"/>
      <c r="F1719" s="7"/>
      <c r="G1719" s="7"/>
      <c r="H1719" s="7"/>
    </row>
    <row r="1720" spans="1:8">
      <c r="A1720" s="139">
        <v>44819</v>
      </c>
      <c r="B1720" s="11" t="s">
        <v>15</v>
      </c>
      <c r="C1720" s="140" t="s">
        <v>113</v>
      </c>
      <c r="D1720" s="7"/>
      <c r="E1720" s="7"/>
      <c r="F1720" s="7"/>
      <c r="G1720" s="7"/>
      <c r="H1720" s="7"/>
    </row>
    <row r="1721" spans="1:8">
      <c r="A1721" s="139">
        <v>44820</v>
      </c>
      <c r="B1721" s="11" t="s">
        <v>16</v>
      </c>
      <c r="C1721" s="140" t="s">
        <v>113</v>
      </c>
      <c r="D1721" s="7"/>
      <c r="E1721" s="7"/>
      <c r="F1721" s="7"/>
      <c r="G1721" s="7"/>
      <c r="H1721" s="7"/>
    </row>
    <row r="1722" spans="1:8">
      <c r="A1722" s="139">
        <v>44821</v>
      </c>
      <c r="B1722" s="11" t="s">
        <v>17</v>
      </c>
      <c r="C1722" s="140" t="s">
        <v>113</v>
      </c>
      <c r="D1722" s="7"/>
      <c r="E1722" s="7"/>
      <c r="F1722" s="7"/>
      <c r="G1722" s="7"/>
      <c r="H1722" s="7"/>
    </row>
    <row r="1723" spans="1:8">
      <c r="A1723" s="139">
        <v>44822</v>
      </c>
      <c r="B1723" s="11" t="s">
        <v>18</v>
      </c>
      <c r="C1723" s="140" t="s">
        <v>113</v>
      </c>
      <c r="D1723" s="7"/>
      <c r="E1723" s="7"/>
      <c r="F1723" s="7"/>
      <c r="G1723" s="7"/>
      <c r="H1723" s="7"/>
    </row>
    <row r="1724" spans="1:8">
      <c r="A1724" s="139">
        <v>44823</v>
      </c>
      <c r="B1724" s="11" t="s">
        <v>12</v>
      </c>
      <c r="C1724" s="140" t="s">
        <v>113</v>
      </c>
      <c r="D1724" s="7"/>
      <c r="E1724" s="7"/>
      <c r="F1724" s="7"/>
      <c r="G1724" s="7"/>
      <c r="H1724" s="7"/>
    </row>
    <row r="1725" spans="1:8">
      <c r="A1725" s="139">
        <v>44824</v>
      </c>
      <c r="B1725" s="11" t="s">
        <v>13</v>
      </c>
      <c r="C1725" s="140" t="s">
        <v>113</v>
      </c>
      <c r="D1725" s="7"/>
      <c r="E1725" s="7"/>
      <c r="F1725" s="7"/>
      <c r="G1725" s="7"/>
      <c r="H1725" s="7"/>
    </row>
    <row r="1726" spans="1:8">
      <c r="A1726" s="139">
        <v>44825</v>
      </c>
      <c r="B1726" s="11" t="s">
        <v>14</v>
      </c>
      <c r="C1726" s="140" t="s">
        <v>113</v>
      </c>
      <c r="D1726" s="7"/>
      <c r="E1726" s="7"/>
      <c r="F1726" s="7"/>
      <c r="G1726" s="7"/>
      <c r="H1726" s="7"/>
    </row>
    <row r="1727" spans="1:8">
      <c r="A1727" s="139">
        <v>44826</v>
      </c>
      <c r="B1727" s="11" t="s">
        <v>15</v>
      </c>
      <c r="C1727" s="140" t="s">
        <v>113</v>
      </c>
      <c r="D1727" s="7"/>
      <c r="E1727" s="7"/>
      <c r="F1727" s="7"/>
      <c r="G1727" s="7"/>
      <c r="H1727" s="7"/>
    </row>
    <row r="1728" spans="1:8">
      <c r="A1728" s="139">
        <v>44827</v>
      </c>
      <c r="B1728" s="11" t="s">
        <v>16</v>
      </c>
      <c r="C1728" s="140" t="s">
        <v>113</v>
      </c>
      <c r="D1728" s="7"/>
      <c r="E1728" s="7"/>
      <c r="F1728" s="7"/>
      <c r="G1728" s="7"/>
      <c r="H1728" s="7"/>
    </row>
    <row r="1729" spans="1:8">
      <c r="A1729" s="139">
        <v>44828</v>
      </c>
      <c r="B1729" s="11" t="s">
        <v>17</v>
      </c>
      <c r="C1729" s="140" t="s">
        <v>113</v>
      </c>
      <c r="D1729" s="7"/>
      <c r="E1729" s="7"/>
      <c r="F1729" s="7"/>
      <c r="G1729" s="7"/>
      <c r="H1729" s="7"/>
    </row>
    <row r="1730" spans="1:8">
      <c r="A1730" s="139">
        <v>44829</v>
      </c>
      <c r="B1730" s="11" t="s">
        <v>18</v>
      </c>
      <c r="C1730" s="140" t="s">
        <v>113</v>
      </c>
      <c r="D1730" s="7"/>
      <c r="E1730" s="7"/>
      <c r="F1730" s="7"/>
      <c r="G1730" s="7"/>
      <c r="H1730" s="7"/>
    </row>
    <row r="1731" spans="1:8">
      <c r="A1731" s="139">
        <v>44830</v>
      </c>
      <c r="B1731" s="11" t="s">
        <v>12</v>
      </c>
      <c r="C1731" s="140" t="s">
        <v>113</v>
      </c>
      <c r="D1731" s="7"/>
      <c r="E1731" s="7"/>
      <c r="F1731" s="7"/>
      <c r="G1731" s="7"/>
      <c r="H1731" s="7"/>
    </row>
    <row r="1732" spans="1:8">
      <c r="A1732" s="139">
        <v>44831</v>
      </c>
      <c r="B1732" s="11" t="s">
        <v>13</v>
      </c>
      <c r="C1732" s="140" t="s">
        <v>113</v>
      </c>
      <c r="D1732" s="7"/>
      <c r="E1732" s="7"/>
      <c r="F1732" s="7"/>
      <c r="G1732" s="7"/>
      <c r="H1732" s="7"/>
    </row>
    <row r="1733" spans="1:8">
      <c r="A1733" s="139">
        <v>44832</v>
      </c>
      <c r="B1733" s="11" t="s">
        <v>14</v>
      </c>
      <c r="C1733" s="140" t="s">
        <v>113</v>
      </c>
      <c r="D1733" s="7"/>
      <c r="E1733" s="7"/>
      <c r="F1733" s="7"/>
      <c r="G1733" s="7"/>
      <c r="H1733" s="7"/>
    </row>
    <row r="1734" spans="1:8">
      <c r="A1734" s="139">
        <v>44833</v>
      </c>
      <c r="B1734" s="11" t="s">
        <v>15</v>
      </c>
      <c r="C1734" s="140" t="s">
        <v>113</v>
      </c>
      <c r="D1734" s="7"/>
      <c r="E1734" s="7"/>
      <c r="F1734" s="7"/>
      <c r="G1734" s="7"/>
      <c r="H1734" s="7"/>
    </row>
    <row r="1735" spans="1:8">
      <c r="A1735" s="139">
        <v>44834</v>
      </c>
      <c r="B1735" s="11" t="s">
        <v>16</v>
      </c>
      <c r="C1735" s="140" t="s">
        <v>113</v>
      </c>
      <c r="D1735" s="7"/>
      <c r="E1735" s="7"/>
      <c r="F1735" s="7"/>
      <c r="G1735" s="7"/>
      <c r="H1735" s="7"/>
    </row>
    <row r="1736" spans="1:8">
      <c r="A1736" s="139">
        <v>44835</v>
      </c>
      <c r="B1736" s="11" t="s">
        <v>17</v>
      </c>
      <c r="C1736" s="140" t="s">
        <v>113</v>
      </c>
      <c r="D1736" s="7"/>
      <c r="E1736" s="7"/>
      <c r="F1736" s="7"/>
      <c r="G1736" s="7"/>
      <c r="H1736" s="7"/>
    </row>
    <row r="1737" spans="1:8">
      <c r="A1737" s="139">
        <v>44836</v>
      </c>
      <c r="B1737" s="11" t="s">
        <v>18</v>
      </c>
      <c r="C1737" s="140" t="s">
        <v>113</v>
      </c>
      <c r="D1737" s="7"/>
      <c r="E1737" s="7"/>
      <c r="F1737" s="7"/>
      <c r="G1737" s="7"/>
      <c r="H1737" s="7"/>
    </row>
    <row r="1738" spans="1:8">
      <c r="A1738" s="139">
        <v>44837</v>
      </c>
      <c r="B1738" s="11" t="s">
        <v>12</v>
      </c>
      <c r="C1738" s="140" t="s">
        <v>113</v>
      </c>
      <c r="D1738" s="7"/>
      <c r="E1738" s="7"/>
      <c r="F1738" s="7"/>
      <c r="G1738" s="7"/>
      <c r="H1738" s="7"/>
    </row>
    <row r="1739" spans="1:8">
      <c r="A1739" s="139">
        <v>44838</v>
      </c>
      <c r="B1739" s="11" t="s">
        <v>13</v>
      </c>
      <c r="C1739" s="140" t="s">
        <v>113</v>
      </c>
      <c r="D1739" s="7"/>
      <c r="E1739" s="7"/>
      <c r="F1739" s="7"/>
      <c r="G1739" s="7"/>
      <c r="H1739" s="7"/>
    </row>
    <row r="1740" spans="1:8">
      <c r="A1740" s="139">
        <v>44839</v>
      </c>
      <c r="B1740" s="11" t="s">
        <v>14</v>
      </c>
      <c r="C1740" s="140" t="s">
        <v>113</v>
      </c>
      <c r="D1740" s="7"/>
      <c r="E1740" s="7"/>
      <c r="F1740" s="7"/>
      <c r="G1740" s="7"/>
      <c r="H1740" s="7"/>
    </row>
    <row r="1741" spans="1:8">
      <c r="A1741" s="139">
        <v>44840</v>
      </c>
      <c r="B1741" s="11" t="s">
        <v>15</v>
      </c>
      <c r="C1741" s="140" t="s">
        <v>113</v>
      </c>
      <c r="D1741" s="7"/>
      <c r="E1741" s="7"/>
      <c r="F1741" s="7"/>
      <c r="G1741" s="7"/>
      <c r="H1741" s="7"/>
    </row>
    <row r="1742" spans="1:8">
      <c r="A1742" s="139">
        <v>44841</v>
      </c>
      <c r="B1742" s="11" t="s">
        <v>16</v>
      </c>
      <c r="C1742" s="140" t="s">
        <v>113</v>
      </c>
      <c r="D1742" s="7"/>
      <c r="E1742" s="7"/>
      <c r="F1742" s="7"/>
      <c r="G1742" s="7"/>
      <c r="H1742" s="7"/>
    </row>
    <row r="1743" spans="1:8">
      <c r="A1743" s="139">
        <v>44842</v>
      </c>
      <c r="B1743" s="11" t="s">
        <v>17</v>
      </c>
      <c r="C1743" s="140" t="s">
        <v>113</v>
      </c>
      <c r="D1743" s="7"/>
      <c r="E1743" s="7"/>
      <c r="F1743" s="7"/>
      <c r="G1743" s="7"/>
      <c r="H1743" s="7"/>
    </row>
    <row r="1744" spans="1:8">
      <c r="A1744" s="139">
        <v>44843</v>
      </c>
      <c r="B1744" s="11" t="s">
        <v>18</v>
      </c>
      <c r="C1744" s="140" t="s">
        <v>113</v>
      </c>
      <c r="D1744" s="7"/>
      <c r="E1744" s="7"/>
      <c r="F1744" s="7"/>
      <c r="G1744" s="7"/>
      <c r="H1744" s="7"/>
    </row>
    <row r="1745" spans="1:8">
      <c r="A1745" s="139">
        <v>44844</v>
      </c>
      <c r="B1745" s="11" t="s">
        <v>12</v>
      </c>
      <c r="C1745" s="140" t="s">
        <v>113</v>
      </c>
      <c r="D1745" s="7"/>
      <c r="E1745" s="7"/>
      <c r="F1745" s="7"/>
      <c r="G1745" s="7"/>
      <c r="H1745" s="7"/>
    </row>
    <row r="1746" spans="1:8">
      <c r="A1746" s="139">
        <v>44845</v>
      </c>
      <c r="B1746" s="11" t="s">
        <v>13</v>
      </c>
      <c r="C1746" s="140" t="s">
        <v>113</v>
      </c>
      <c r="D1746" s="7"/>
      <c r="E1746" s="7"/>
      <c r="F1746" s="7"/>
      <c r="G1746" s="7"/>
      <c r="H1746" s="7"/>
    </row>
    <row r="1747" spans="1:8">
      <c r="A1747" s="139">
        <v>44846</v>
      </c>
      <c r="B1747" s="11" t="s">
        <v>14</v>
      </c>
      <c r="C1747" s="140" t="s">
        <v>113</v>
      </c>
      <c r="D1747" s="7"/>
      <c r="E1747" s="7"/>
      <c r="F1747" s="7"/>
      <c r="G1747" s="7"/>
      <c r="H1747" s="7"/>
    </row>
    <row r="1748" spans="1:8">
      <c r="A1748" s="139">
        <v>44847</v>
      </c>
      <c r="B1748" s="11" t="s">
        <v>15</v>
      </c>
      <c r="C1748" s="140" t="s">
        <v>113</v>
      </c>
      <c r="D1748" s="7"/>
      <c r="E1748" s="7"/>
      <c r="F1748" s="7"/>
      <c r="G1748" s="7"/>
      <c r="H1748" s="7"/>
    </row>
    <row r="1749" spans="1:8">
      <c r="A1749" s="139">
        <v>44848</v>
      </c>
      <c r="B1749" s="11" t="s">
        <v>16</v>
      </c>
      <c r="C1749" s="140" t="s">
        <v>113</v>
      </c>
      <c r="D1749" s="7"/>
      <c r="E1749" s="7"/>
      <c r="F1749" s="7"/>
      <c r="G1749" s="7"/>
      <c r="H1749" s="7"/>
    </row>
    <row r="1750" spans="1:8">
      <c r="A1750" s="139">
        <v>44849</v>
      </c>
      <c r="B1750" s="11" t="s">
        <v>17</v>
      </c>
      <c r="C1750" s="140" t="s">
        <v>113</v>
      </c>
      <c r="D1750" s="7"/>
      <c r="E1750" s="7"/>
      <c r="F1750" s="7"/>
      <c r="G1750" s="7"/>
      <c r="H1750" s="7"/>
    </row>
    <row r="1751" spans="1:8">
      <c r="A1751" s="139">
        <v>44850</v>
      </c>
      <c r="B1751" s="11" t="s">
        <v>18</v>
      </c>
      <c r="C1751" s="140" t="s">
        <v>113</v>
      </c>
      <c r="D1751" s="7"/>
      <c r="E1751" s="7"/>
      <c r="F1751" s="7"/>
      <c r="G1751" s="7"/>
      <c r="H1751" s="7"/>
    </row>
    <row r="1752" spans="1:8">
      <c r="A1752" s="139">
        <v>44851</v>
      </c>
      <c r="B1752" s="11" t="s">
        <v>12</v>
      </c>
      <c r="C1752" s="140" t="s">
        <v>113</v>
      </c>
      <c r="D1752" s="7"/>
      <c r="E1752" s="7"/>
      <c r="F1752" s="7"/>
      <c r="G1752" s="7"/>
      <c r="H1752" s="7"/>
    </row>
    <row r="1753" spans="1:8">
      <c r="A1753" s="139">
        <v>44852</v>
      </c>
      <c r="B1753" s="11" t="s">
        <v>13</v>
      </c>
      <c r="C1753" s="140" t="s">
        <v>113</v>
      </c>
      <c r="D1753" s="7"/>
      <c r="E1753" s="7"/>
      <c r="F1753" s="7"/>
      <c r="G1753" s="7"/>
      <c r="H1753" s="7"/>
    </row>
    <row r="1754" spans="1:8">
      <c r="A1754" s="139">
        <v>44853</v>
      </c>
      <c r="B1754" s="11" t="s">
        <v>14</v>
      </c>
      <c r="C1754" s="140" t="s">
        <v>113</v>
      </c>
      <c r="D1754" s="7"/>
      <c r="E1754" s="7"/>
      <c r="F1754" s="7"/>
      <c r="G1754" s="7"/>
      <c r="H1754" s="7"/>
    </row>
    <row r="1755" spans="1:8">
      <c r="A1755" s="139">
        <v>44854</v>
      </c>
      <c r="B1755" s="11" t="s">
        <v>15</v>
      </c>
      <c r="C1755" s="140" t="s">
        <v>113</v>
      </c>
      <c r="D1755" s="7"/>
      <c r="E1755" s="7"/>
      <c r="F1755" s="7"/>
      <c r="G1755" s="7"/>
      <c r="H1755" s="7"/>
    </row>
    <row r="1756" spans="1:8">
      <c r="A1756" s="139">
        <v>44855</v>
      </c>
      <c r="B1756" s="11" t="s">
        <v>16</v>
      </c>
      <c r="C1756" s="140" t="s">
        <v>113</v>
      </c>
      <c r="D1756" s="7"/>
      <c r="E1756" s="7"/>
      <c r="F1756" s="7"/>
      <c r="G1756" s="7"/>
      <c r="H1756" s="7"/>
    </row>
    <row r="1757" spans="1:8">
      <c r="A1757" s="139">
        <v>44856</v>
      </c>
      <c r="B1757" s="11" t="s">
        <v>17</v>
      </c>
      <c r="C1757" s="140" t="s">
        <v>113</v>
      </c>
      <c r="D1757" s="7"/>
      <c r="E1757" s="7"/>
      <c r="F1757" s="7"/>
      <c r="G1757" s="7"/>
      <c r="H1757" s="7"/>
    </row>
    <row r="1758" spans="1:8">
      <c r="A1758" s="139">
        <v>44857</v>
      </c>
      <c r="B1758" s="11" t="s">
        <v>18</v>
      </c>
      <c r="C1758" s="140" t="s">
        <v>113</v>
      </c>
      <c r="D1758" s="7"/>
      <c r="E1758" s="7"/>
      <c r="F1758" s="7"/>
      <c r="G1758" s="7"/>
      <c r="H1758" s="7"/>
    </row>
    <row r="1759" spans="1:8">
      <c r="A1759" s="139">
        <v>44858</v>
      </c>
      <c r="B1759" s="11" t="s">
        <v>12</v>
      </c>
      <c r="C1759" s="140" t="s">
        <v>113</v>
      </c>
      <c r="D1759" s="7"/>
      <c r="E1759" s="7"/>
      <c r="F1759" s="7"/>
      <c r="G1759" s="7"/>
      <c r="H1759" s="7"/>
    </row>
    <row r="1760" spans="1:8">
      <c r="A1760" s="139">
        <v>44859</v>
      </c>
      <c r="B1760" s="11" t="s">
        <v>13</v>
      </c>
      <c r="C1760" s="140" t="s">
        <v>113</v>
      </c>
      <c r="D1760" s="7"/>
      <c r="E1760" s="7"/>
      <c r="F1760" s="7"/>
      <c r="G1760" s="7"/>
      <c r="H1760" s="7"/>
    </row>
    <row r="1761" spans="1:8">
      <c r="A1761" s="139">
        <v>44860</v>
      </c>
      <c r="B1761" s="11" t="s">
        <v>14</v>
      </c>
      <c r="C1761" s="140" t="s">
        <v>113</v>
      </c>
      <c r="D1761" s="7"/>
      <c r="E1761" s="7"/>
      <c r="F1761" s="7"/>
      <c r="G1761" s="7"/>
      <c r="H1761" s="7"/>
    </row>
    <row r="1762" spans="1:8">
      <c r="A1762" s="139">
        <v>44861</v>
      </c>
      <c r="B1762" s="11" t="s">
        <v>15</v>
      </c>
      <c r="C1762" s="140" t="s">
        <v>113</v>
      </c>
      <c r="D1762" s="7"/>
      <c r="E1762" s="7"/>
      <c r="F1762" s="7"/>
      <c r="G1762" s="7"/>
      <c r="H1762" s="7"/>
    </row>
    <row r="1763" spans="1:8">
      <c r="A1763" s="139">
        <v>44862</v>
      </c>
      <c r="B1763" s="11" t="s">
        <v>16</v>
      </c>
      <c r="C1763" s="140" t="s">
        <v>113</v>
      </c>
      <c r="D1763" s="7"/>
      <c r="E1763" s="7"/>
      <c r="F1763" s="7"/>
      <c r="G1763" s="7"/>
      <c r="H1763" s="7"/>
    </row>
    <row r="1764" spans="1:8">
      <c r="A1764" s="139">
        <v>44863</v>
      </c>
      <c r="B1764" s="11" t="s">
        <v>17</v>
      </c>
      <c r="C1764" s="140" t="s">
        <v>113</v>
      </c>
      <c r="D1764" s="7"/>
      <c r="E1764" s="7"/>
      <c r="F1764" s="7"/>
      <c r="G1764" s="7"/>
      <c r="H1764" s="7"/>
    </row>
    <row r="1765" spans="1:8">
      <c r="A1765" s="139">
        <v>44864</v>
      </c>
      <c r="B1765" s="11" t="s">
        <v>18</v>
      </c>
      <c r="C1765" s="140" t="s">
        <v>113</v>
      </c>
      <c r="D1765" s="7"/>
      <c r="E1765" s="7"/>
      <c r="F1765" s="7"/>
      <c r="G1765" s="7"/>
      <c r="H1765" s="7"/>
    </row>
    <row r="1766" spans="1:8">
      <c r="A1766" s="139">
        <v>44865</v>
      </c>
      <c r="B1766" s="11" t="s">
        <v>12</v>
      </c>
      <c r="C1766" s="140" t="s">
        <v>113</v>
      </c>
      <c r="D1766" s="7"/>
      <c r="E1766" s="7"/>
      <c r="F1766" s="7"/>
      <c r="G1766" s="7"/>
      <c r="H1766" s="7"/>
    </row>
    <row r="1767" spans="1:8">
      <c r="A1767" s="139">
        <v>44866</v>
      </c>
      <c r="B1767" s="11" t="s">
        <v>13</v>
      </c>
      <c r="C1767" s="140" t="s">
        <v>113</v>
      </c>
      <c r="D1767" s="7"/>
      <c r="E1767" s="7"/>
      <c r="F1767" s="7"/>
      <c r="G1767" s="7"/>
      <c r="H1767" s="7"/>
    </row>
    <row r="1768" spans="1:8">
      <c r="A1768" s="139">
        <v>44867</v>
      </c>
      <c r="B1768" s="11" t="s">
        <v>14</v>
      </c>
      <c r="C1768" s="140" t="s">
        <v>113</v>
      </c>
      <c r="D1768" s="7"/>
      <c r="E1768" s="7"/>
      <c r="F1768" s="7"/>
      <c r="G1768" s="7"/>
      <c r="H1768" s="7"/>
    </row>
    <row r="1769" spans="1:8">
      <c r="A1769" s="139">
        <v>44868</v>
      </c>
      <c r="B1769" s="11" t="s">
        <v>15</v>
      </c>
      <c r="C1769" s="140" t="s">
        <v>113</v>
      </c>
      <c r="D1769" s="7"/>
      <c r="E1769" s="7"/>
      <c r="F1769" s="7"/>
      <c r="G1769" s="7"/>
      <c r="H1769" s="7"/>
    </row>
    <row r="1770" spans="1:8">
      <c r="A1770" s="139">
        <v>44869</v>
      </c>
      <c r="B1770" s="11" t="s">
        <v>16</v>
      </c>
      <c r="C1770" s="140" t="s">
        <v>113</v>
      </c>
      <c r="D1770" s="7"/>
      <c r="E1770" s="7"/>
      <c r="F1770" s="7"/>
      <c r="G1770" s="7"/>
      <c r="H1770" s="7"/>
    </row>
    <row r="1771" spans="1:8">
      <c r="A1771" s="139">
        <v>44870</v>
      </c>
      <c r="B1771" s="11" t="s">
        <v>17</v>
      </c>
      <c r="C1771" s="140" t="s">
        <v>113</v>
      </c>
      <c r="D1771" s="7"/>
      <c r="E1771" s="7"/>
      <c r="F1771" s="7"/>
      <c r="G1771" s="7"/>
      <c r="H1771" s="7"/>
    </row>
    <row r="1772" spans="1:8">
      <c r="A1772" s="139">
        <v>44871</v>
      </c>
      <c r="B1772" s="11" t="s">
        <v>18</v>
      </c>
      <c r="C1772" s="140" t="s">
        <v>113</v>
      </c>
      <c r="D1772" s="7"/>
      <c r="E1772" s="7"/>
      <c r="F1772" s="7"/>
      <c r="G1772" s="7"/>
      <c r="H1772" s="7"/>
    </row>
    <row r="1773" spans="1:8">
      <c r="A1773" s="139">
        <v>44872</v>
      </c>
      <c r="B1773" s="11" t="s">
        <v>12</v>
      </c>
      <c r="C1773" s="140" t="s">
        <v>113</v>
      </c>
      <c r="D1773" s="7"/>
      <c r="E1773" s="7"/>
      <c r="F1773" s="7"/>
      <c r="G1773" s="7"/>
      <c r="H1773" s="7"/>
    </row>
    <row r="1774" spans="1:8">
      <c r="A1774" s="139">
        <v>44873</v>
      </c>
      <c r="B1774" s="11" t="s">
        <v>13</v>
      </c>
      <c r="C1774" s="140" t="s">
        <v>113</v>
      </c>
      <c r="D1774" s="7"/>
      <c r="E1774" s="7"/>
      <c r="F1774" s="7"/>
      <c r="G1774" s="7"/>
      <c r="H1774" s="7"/>
    </row>
    <row r="1775" spans="1:8">
      <c r="A1775" s="139">
        <v>44874</v>
      </c>
      <c r="B1775" s="11" t="s">
        <v>14</v>
      </c>
      <c r="C1775" s="140" t="s">
        <v>113</v>
      </c>
      <c r="D1775" s="7"/>
      <c r="E1775" s="7"/>
      <c r="F1775" s="7"/>
      <c r="G1775" s="7"/>
      <c r="H1775" s="7"/>
    </row>
    <row r="1776" spans="1:8">
      <c r="A1776" s="139">
        <v>44875</v>
      </c>
      <c r="B1776" s="11" t="s">
        <v>15</v>
      </c>
      <c r="C1776" s="140" t="s">
        <v>113</v>
      </c>
      <c r="D1776" s="7"/>
      <c r="E1776" s="7"/>
      <c r="F1776" s="7"/>
      <c r="G1776" s="7"/>
      <c r="H1776" s="7"/>
    </row>
    <row r="1777" spans="1:8">
      <c r="A1777" s="139">
        <v>44876</v>
      </c>
      <c r="B1777" s="11" t="s">
        <v>16</v>
      </c>
      <c r="C1777" s="140" t="s">
        <v>113</v>
      </c>
      <c r="D1777" s="7"/>
      <c r="E1777" s="7"/>
      <c r="F1777" s="7"/>
      <c r="G1777" s="7"/>
      <c r="H1777" s="7"/>
    </row>
    <row r="1778" spans="1:8">
      <c r="A1778" s="139">
        <v>44877</v>
      </c>
      <c r="B1778" s="11" t="s">
        <v>17</v>
      </c>
      <c r="C1778" s="140" t="s">
        <v>113</v>
      </c>
      <c r="D1778" s="7"/>
      <c r="E1778" s="7"/>
      <c r="F1778" s="7"/>
      <c r="G1778" s="7"/>
      <c r="H1778" s="7"/>
    </row>
    <row r="1779" spans="1:8">
      <c r="A1779" s="139">
        <v>44878</v>
      </c>
      <c r="B1779" s="11" t="s">
        <v>18</v>
      </c>
      <c r="C1779" s="140" t="s">
        <v>113</v>
      </c>
      <c r="D1779" s="7"/>
      <c r="E1779" s="7"/>
      <c r="F1779" s="7"/>
      <c r="G1779" s="7"/>
      <c r="H1779" s="7"/>
    </row>
    <row r="1780" spans="1:8">
      <c r="A1780" s="139">
        <v>44879</v>
      </c>
      <c r="B1780" s="11" t="s">
        <v>12</v>
      </c>
      <c r="C1780" s="140" t="s">
        <v>113</v>
      </c>
      <c r="D1780" s="7"/>
      <c r="E1780" s="7"/>
      <c r="F1780" s="7"/>
      <c r="G1780" s="7"/>
      <c r="H1780" s="7"/>
    </row>
    <row r="1781" spans="1:8">
      <c r="A1781" s="139">
        <v>44880</v>
      </c>
      <c r="B1781" s="11" t="s">
        <v>13</v>
      </c>
      <c r="C1781" s="140" t="s">
        <v>113</v>
      </c>
      <c r="D1781" s="7"/>
      <c r="E1781" s="7"/>
      <c r="F1781" s="7"/>
      <c r="G1781" s="7"/>
      <c r="H1781" s="7"/>
    </row>
    <row r="1782" spans="1:8">
      <c r="A1782" s="139">
        <v>44881</v>
      </c>
      <c r="B1782" s="11" t="s">
        <v>14</v>
      </c>
      <c r="C1782" s="140" t="s">
        <v>113</v>
      </c>
      <c r="D1782" s="7"/>
      <c r="E1782" s="7"/>
      <c r="F1782" s="7"/>
      <c r="G1782" s="7"/>
      <c r="H1782" s="7"/>
    </row>
    <row r="1783" spans="1:8">
      <c r="A1783" s="139">
        <v>44882</v>
      </c>
      <c r="B1783" s="11" t="s">
        <v>15</v>
      </c>
      <c r="C1783" s="140" t="s">
        <v>113</v>
      </c>
      <c r="D1783" s="7"/>
      <c r="E1783" s="7"/>
      <c r="F1783" s="7"/>
      <c r="G1783" s="7"/>
      <c r="H1783" s="7"/>
    </row>
    <row r="1784" spans="1:8">
      <c r="A1784" s="139">
        <v>44883</v>
      </c>
      <c r="B1784" s="11" t="s">
        <v>16</v>
      </c>
      <c r="C1784" s="140" t="s">
        <v>113</v>
      </c>
      <c r="D1784" s="7"/>
      <c r="E1784" s="7"/>
      <c r="F1784" s="7"/>
      <c r="G1784" s="7"/>
      <c r="H1784" s="7"/>
    </row>
    <row r="1785" spans="1:8">
      <c r="A1785" s="139">
        <v>44884</v>
      </c>
      <c r="B1785" s="11" t="s">
        <v>17</v>
      </c>
      <c r="C1785" s="140" t="s">
        <v>113</v>
      </c>
      <c r="D1785" s="7"/>
      <c r="E1785" s="7"/>
      <c r="F1785" s="7"/>
      <c r="G1785" s="7"/>
      <c r="H1785" s="7"/>
    </row>
    <row r="1786" spans="1:8">
      <c r="A1786" s="139">
        <v>44885</v>
      </c>
      <c r="B1786" s="11" t="s">
        <v>18</v>
      </c>
      <c r="C1786" s="140" t="s">
        <v>113</v>
      </c>
      <c r="D1786" s="7"/>
      <c r="E1786" s="7"/>
      <c r="F1786" s="7"/>
      <c r="G1786" s="7"/>
      <c r="H1786" s="7"/>
    </row>
    <row r="1787" spans="1:8">
      <c r="A1787" s="139">
        <v>44886</v>
      </c>
      <c r="B1787" s="11" t="s">
        <v>12</v>
      </c>
      <c r="C1787" s="140" t="s">
        <v>113</v>
      </c>
      <c r="D1787" s="7"/>
      <c r="E1787" s="7"/>
      <c r="F1787" s="7"/>
      <c r="G1787" s="7"/>
      <c r="H1787" s="7"/>
    </row>
    <row r="1788" spans="1:8">
      <c r="A1788" s="139">
        <v>44887</v>
      </c>
      <c r="B1788" s="11" t="s">
        <v>13</v>
      </c>
      <c r="C1788" s="140" t="s">
        <v>113</v>
      </c>
      <c r="D1788" s="7"/>
      <c r="E1788" s="7"/>
      <c r="F1788" s="7"/>
      <c r="G1788" s="7"/>
      <c r="H1788" s="7"/>
    </row>
    <row r="1789" spans="1:8">
      <c r="A1789" s="139">
        <v>44888</v>
      </c>
      <c r="B1789" s="11" t="s">
        <v>14</v>
      </c>
      <c r="C1789" s="140" t="s">
        <v>113</v>
      </c>
      <c r="D1789" s="7"/>
      <c r="E1789" s="7"/>
      <c r="F1789" s="7"/>
      <c r="G1789" s="7"/>
      <c r="H1789" s="7"/>
    </row>
    <row r="1790" spans="1:8">
      <c r="A1790" s="139">
        <v>44889</v>
      </c>
      <c r="B1790" s="11" t="s">
        <v>15</v>
      </c>
      <c r="C1790" s="140" t="s">
        <v>113</v>
      </c>
      <c r="D1790" s="7"/>
      <c r="E1790" s="7"/>
      <c r="F1790" s="7"/>
      <c r="G1790" s="7"/>
      <c r="H1790" s="7"/>
    </row>
    <row r="1791" spans="1:8">
      <c r="A1791" s="139">
        <v>44890</v>
      </c>
      <c r="B1791" s="11" t="s">
        <v>16</v>
      </c>
      <c r="C1791" s="140" t="s">
        <v>113</v>
      </c>
      <c r="D1791" s="7"/>
      <c r="E1791" s="7"/>
      <c r="F1791" s="7"/>
      <c r="G1791" s="7"/>
      <c r="H1791" s="7"/>
    </row>
    <row r="1792" spans="1:8">
      <c r="A1792" s="139">
        <v>44891</v>
      </c>
      <c r="B1792" s="11" t="s">
        <v>17</v>
      </c>
      <c r="C1792" s="140" t="s">
        <v>113</v>
      </c>
      <c r="D1792" s="7"/>
      <c r="E1792" s="7"/>
      <c r="F1792" s="7"/>
      <c r="G1792" s="7"/>
      <c r="H1792" s="7"/>
    </row>
    <row r="1793" spans="1:8">
      <c r="A1793" s="139">
        <v>44892</v>
      </c>
      <c r="B1793" s="11" t="s">
        <v>18</v>
      </c>
      <c r="C1793" s="140" t="s">
        <v>113</v>
      </c>
      <c r="D1793" s="7"/>
      <c r="E1793" s="7"/>
      <c r="F1793" s="7"/>
      <c r="G1793" s="7"/>
      <c r="H1793" s="7"/>
    </row>
    <row r="1794" spans="1:8">
      <c r="A1794" s="139">
        <v>44893</v>
      </c>
      <c r="B1794" s="11" t="s">
        <v>12</v>
      </c>
      <c r="C1794" s="140" t="s">
        <v>113</v>
      </c>
      <c r="D1794" s="7"/>
      <c r="E1794" s="7"/>
      <c r="F1794" s="7"/>
      <c r="G1794" s="7"/>
      <c r="H1794" s="7"/>
    </row>
    <row r="1795" spans="1:8">
      <c r="A1795" s="139">
        <v>44894</v>
      </c>
      <c r="B1795" s="11" t="s">
        <v>13</v>
      </c>
      <c r="C1795" s="140" t="s">
        <v>113</v>
      </c>
      <c r="D1795" s="7"/>
      <c r="E1795" s="7"/>
      <c r="F1795" s="7"/>
      <c r="G1795" s="7"/>
      <c r="H1795" s="7"/>
    </row>
    <row r="1796" spans="1:8">
      <c r="A1796" s="139">
        <v>44895</v>
      </c>
      <c r="B1796" s="11" t="s">
        <v>14</v>
      </c>
      <c r="C1796" s="140" t="s">
        <v>113</v>
      </c>
      <c r="D1796" s="7"/>
      <c r="E1796" s="7"/>
      <c r="F1796" s="7"/>
      <c r="G1796" s="7"/>
      <c r="H1796" s="7"/>
    </row>
    <row r="1797" spans="1:8">
      <c r="A1797" s="139">
        <v>44896</v>
      </c>
      <c r="B1797" s="11" t="s">
        <v>15</v>
      </c>
      <c r="C1797" s="140" t="s">
        <v>113</v>
      </c>
      <c r="D1797" s="7"/>
      <c r="E1797" s="7"/>
      <c r="F1797" s="7"/>
      <c r="G1797" s="7"/>
      <c r="H1797" s="7"/>
    </row>
    <row r="1798" spans="1:8">
      <c r="A1798" s="139">
        <v>44897</v>
      </c>
      <c r="B1798" s="11" t="s">
        <v>16</v>
      </c>
      <c r="C1798" s="140" t="s">
        <v>113</v>
      </c>
      <c r="D1798" s="7"/>
      <c r="E1798" s="7"/>
      <c r="F1798" s="7"/>
      <c r="G1798" s="7"/>
      <c r="H1798" s="7"/>
    </row>
    <row r="1799" spans="1:8">
      <c r="A1799" s="139">
        <v>44898</v>
      </c>
      <c r="B1799" s="11" t="s">
        <v>17</v>
      </c>
      <c r="C1799" s="140" t="s">
        <v>113</v>
      </c>
      <c r="D1799" s="7"/>
      <c r="E1799" s="7"/>
      <c r="F1799" s="7"/>
      <c r="G1799" s="7"/>
      <c r="H1799" s="7"/>
    </row>
    <row r="1800" spans="1:8">
      <c r="A1800" s="139">
        <v>44899</v>
      </c>
      <c r="B1800" s="11" t="s">
        <v>18</v>
      </c>
      <c r="C1800" s="140" t="s">
        <v>113</v>
      </c>
      <c r="D1800" s="7"/>
      <c r="E1800" s="7"/>
      <c r="F1800" s="7"/>
      <c r="G1800" s="7"/>
      <c r="H1800" s="7"/>
    </row>
    <row r="1801" spans="1:8">
      <c r="A1801" s="139">
        <v>44900</v>
      </c>
      <c r="B1801" s="11" t="s">
        <v>12</v>
      </c>
      <c r="C1801" s="140" t="s">
        <v>113</v>
      </c>
      <c r="D1801" s="7"/>
      <c r="E1801" s="7"/>
      <c r="F1801" s="7"/>
      <c r="G1801" s="7"/>
      <c r="H1801" s="7"/>
    </row>
    <row r="1802" spans="1:8">
      <c r="A1802" s="139">
        <v>44901</v>
      </c>
      <c r="B1802" s="11" t="s">
        <v>13</v>
      </c>
      <c r="C1802" s="140" t="s">
        <v>113</v>
      </c>
      <c r="D1802" s="7"/>
      <c r="E1802" s="7"/>
      <c r="F1802" s="7"/>
      <c r="G1802" s="7"/>
      <c r="H1802" s="7"/>
    </row>
    <row r="1803" spans="1:8">
      <c r="A1803" s="139">
        <v>44902</v>
      </c>
      <c r="B1803" s="11" t="s">
        <v>14</v>
      </c>
      <c r="C1803" s="140" t="s">
        <v>113</v>
      </c>
      <c r="D1803" s="7"/>
      <c r="E1803" s="7"/>
      <c r="F1803" s="7"/>
      <c r="G1803" s="7"/>
      <c r="H1803" s="7"/>
    </row>
    <row r="1804" spans="1:8">
      <c r="A1804" s="139">
        <v>44903</v>
      </c>
      <c r="B1804" s="11" t="s">
        <v>15</v>
      </c>
      <c r="C1804" s="140" t="s">
        <v>113</v>
      </c>
      <c r="D1804" s="7"/>
      <c r="E1804" s="7"/>
      <c r="F1804" s="7"/>
      <c r="G1804" s="7"/>
      <c r="H1804" s="7"/>
    </row>
    <row r="1805" spans="1:8">
      <c r="A1805" s="139">
        <v>44904</v>
      </c>
      <c r="B1805" s="11" t="s">
        <v>16</v>
      </c>
      <c r="C1805" s="140" t="s">
        <v>113</v>
      </c>
      <c r="D1805" s="7"/>
      <c r="E1805" s="7"/>
      <c r="F1805" s="7"/>
      <c r="G1805" s="7"/>
      <c r="H1805" s="7"/>
    </row>
    <row r="1806" spans="1:8">
      <c r="A1806" s="139">
        <v>44905</v>
      </c>
      <c r="B1806" s="11" t="s">
        <v>17</v>
      </c>
      <c r="C1806" s="140" t="s">
        <v>113</v>
      </c>
      <c r="D1806" s="7"/>
      <c r="E1806" s="7"/>
      <c r="F1806" s="7"/>
      <c r="G1806" s="7"/>
      <c r="H1806" s="7"/>
    </row>
    <row r="1807" spans="1:8">
      <c r="A1807" s="139">
        <v>44906</v>
      </c>
      <c r="B1807" s="11" t="s">
        <v>18</v>
      </c>
      <c r="C1807" s="140" t="s">
        <v>113</v>
      </c>
      <c r="D1807" s="7"/>
      <c r="E1807" s="7"/>
      <c r="F1807" s="7"/>
      <c r="G1807" s="7"/>
      <c r="H1807" s="7"/>
    </row>
    <row r="1808" spans="1:8">
      <c r="A1808" s="139">
        <v>44907</v>
      </c>
      <c r="B1808" s="11" t="s">
        <v>12</v>
      </c>
      <c r="C1808" s="140" t="s">
        <v>113</v>
      </c>
      <c r="D1808" s="7"/>
      <c r="E1808" s="7"/>
      <c r="F1808" s="7"/>
      <c r="G1808" s="7"/>
      <c r="H1808" s="7"/>
    </row>
    <row r="1809" spans="1:8">
      <c r="A1809" s="139">
        <v>44908</v>
      </c>
      <c r="B1809" s="11" t="s">
        <v>13</v>
      </c>
      <c r="C1809" s="140" t="s">
        <v>113</v>
      </c>
      <c r="D1809" s="7"/>
      <c r="E1809" s="7"/>
      <c r="F1809" s="7"/>
      <c r="G1809" s="7"/>
      <c r="H1809" s="7"/>
    </row>
    <row r="1810" spans="1:8">
      <c r="A1810" s="139">
        <v>44909</v>
      </c>
      <c r="B1810" s="11" t="s">
        <v>14</v>
      </c>
      <c r="C1810" s="140" t="s">
        <v>113</v>
      </c>
      <c r="D1810" s="7"/>
      <c r="E1810" s="7"/>
      <c r="F1810" s="7"/>
      <c r="G1810" s="7"/>
      <c r="H1810" s="7"/>
    </row>
    <row r="1811" spans="1:8">
      <c r="A1811" s="139">
        <v>44910</v>
      </c>
      <c r="B1811" s="11" t="s">
        <v>15</v>
      </c>
      <c r="C1811" s="140" t="s">
        <v>113</v>
      </c>
      <c r="D1811" s="7"/>
      <c r="E1811" s="7"/>
      <c r="F1811" s="7"/>
      <c r="G1811" s="7"/>
      <c r="H1811" s="7"/>
    </row>
    <row r="1812" spans="1:8">
      <c r="A1812" s="139">
        <v>44911</v>
      </c>
      <c r="B1812" s="11" t="s">
        <v>16</v>
      </c>
      <c r="C1812" s="140" t="s">
        <v>113</v>
      </c>
      <c r="D1812" s="7"/>
      <c r="E1812" s="7"/>
      <c r="F1812" s="7"/>
      <c r="G1812" s="7"/>
      <c r="H1812" s="7"/>
    </row>
    <row r="1813" spans="1:8">
      <c r="A1813" s="139">
        <v>44912</v>
      </c>
      <c r="B1813" s="11" t="s">
        <v>17</v>
      </c>
      <c r="C1813" s="140" t="s">
        <v>113</v>
      </c>
      <c r="D1813" s="7"/>
      <c r="E1813" s="7"/>
      <c r="F1813" s="7"/>
      <c r="G1813" s="7"/>
      <c r="H1813" s="7"/>
    </row>
    <row r="1814" spans="1:8">
      <c r="A1814" s="139">
        <v>44913</v>
      </c>
      <c r="B1814" s="11" t="s">
        <v>18</v>
      </c>
      <c r="C1814" s="140" t="s">
        <v>113</v>
      </c>
      <c r="D1814" s="7"/>
      <c r="E1814" s="7"/>
      <c r="F1814" s="7"/>
      <c r="G1814" s="7"/>
      <c r="H1814" s="7"/>
    </row>
    <row r="1815" spans="1:8">
      <c r="A1815" s="139">
        <v>44914</v>
      </c>
      <c r="B1815" s="11" t="s">
        <v>12</v>
      </c>
      <c r="C1815" s="140" t="s">
        <v>113</v>
      </c>
      <c r="D1815" s="7"/>
      <c r="E1815" s="7"/>
      <c r="F1815" s="7"/>
      <c r="G1815" s="7"/>
      <c r="H1815" s="7"/>
    </row>
    <row r="1816" spans="1:8">
      <c r="A1816" s="139">
        <v>44915</v>
      </c>
      <c r="B1816" s="11" t="s">
        <v>13</v>
      </c>
      <c r="C1816" s="140" t="s">
        <v>113</v>
      </c>
      <c r="D1816" s="7"/>
      <c r="E1816" s="7"/>
      <c r="F1816" s="7"/>
      <c r="G1816" s="7"/>
      <c r="H1816" s="7"/>
    </row>
    <row r="1817" spans="1:8">
      <c r="A1817" s="139">
        <v>44916</v>
      </c>
      <c r="B1817" s="11" t="s">
        <v>14</v>
      </c>
      <c r="C1817" s="140" t="s">
        <v>113</v>
      </c>
      <c r="D1817" s="7"/>
      <c r="E1817" s="7"/>
      <c r="F1817" s="7"/>
      <c r="G1817" s="7"/>
      <c r="H1817" s="7"/>
    </row>
    <row r="1818" spans="1:8">
      <c r="A1818" s="139">
        <v>44917</v>
      </c>
      <c r="B1818" s="11" t="s">
        <v>15</v>
      </c>
      <c r="C1818" s="140" t="s">
        <v>113</v>
      </c>
      <c r="D1818" s="7"/>
      <c r="E1818" s="7"/>
      <c r="F1818" s="7"/>
      <c r="G1818" s="7"/>
      <c r="H1818" s="7"/>
    </row>
    <row r="1819" spans="1:8">
      <c r="A1819" s="139">
        <v>44918</v>
      </c>
      <c r="B1819" s="11" t="s">
        <v>16</v>
      </c>
      <c r="C1819" s="140" t="s">
        <v>113</v>
      </c>
      <c r="D1819" s="7"/>
      <c r="E1819" s="7"/>
      <c r="F1819" s="7"/>
      <c r="G1819" s="7"/>
      <c r="H1819" s="7"/>
    </row>
    <row r="1820" spans="1:8">
      <c r="A1820" s="139">
        <v>44919</v>
      </c>
      <c r="B1820" s="11" t="s">
        <v>17</v>
      </c>
      <c r="C1820" s="140" t="s">
        <v>113</v>
      </c>
      <c r="D1820" s="7"/>
      <c r="E1820" s="7"/>
      <c r="F1820" s="7"/>
      <c r="G1820" s="7"/>
      <c r="H1820" s="7"/>
    </row>
    <row r="1821" spans="1:8">
      <c r="A1821" s="139">
        <v>44920</v>
      </c>
      <c r="B1821" s="11" t="s">
        <v>18</v>
      </c>
      <c r="C1821" s="140" t="s">
        <v>113</v>
      </c>
      <c r="D1821" s="7"/>
      <c r="E1821" s="7"/>
      <c r="F1821" s="7"/>
      <c r="G1821" s="7"/>
      <c r="H1821" s="7"/>
    </row>
    <row r="1822" spans="1:8">
      <c r="A1822" s="139">
        <v>44921</v>
      </c>
      <c r="B1822" s="11" t="s">
        <v>12</v>
      </c>
      <c r="C1822" s="140" t="s">
        <v>113</v>
      </c>
      <c r="D1822" s="7"/>
      <c r="E1822" s="7"/>
      <c r="F1822" s="7"/>
      <c r="G1822" s="7"/>
      <c r="H1822" s="7"/>
    </row>
    <row r="1823" spans="1:8">
      <c r="A1823" s="139">
        <v>44922</v>
      </c>
      <c r="B1823" s="11" t="s">
        <v>13</v>
      </c>
      <c r="C1823" s="140" t="s">
        <v>113</v>
      </c>
      <c r="D1823" s="7"/>
      <c r="E1823" s="7"/>
      <c r="F1823" s="7"/>
      <c r="G1823" s="7"/>
      <c r="H1823" s="7"/>
    </row>
    <row r="1824" spans="1:8">
      <c r="A1824" s="139">
        <v>44923</v>
      </c>
      <c r="B1824" s="11" t="s">
        <v>14</v>
      </c>
      <c r="C1824" s="140" t="s">
        <v>113</v>
      </c>
      <c r="D1824" s="7"/>
      <c r="E1824" s="7"/>
      <c r="F1824" s="7"/>
      <c r="G1824" s="7"/>
      <c r="H1824" s="7"/>
    </row>
    <row r="1825" spans="1:8">
      <c r="A1825" s="139">
        <v>44924</v>
      </c>
      <c r="B1825" s="11" t="s">
        <v>15</v>
      </c>
      <c r="C1825" s="140" t="s">
        <v>113</v>
      </c>
      <c r="D1825" s="7"/>
      <c r="E1825" s="7"/>
      <c r="F1825" s="7"/>
      <c r="G1825" s="7"/>
      <c r="H1825" s="7"/>
    </row>
    <row r="1826" spans="1:8">
      <c r="A1826" s="139">
        <v>44925</v>
      </c>
      <c r="B1826" s="11" t="s">
        <v>16</v>
      </c>
      <c r="C1826" s="140" t="s">
        <v>113</v>
      </c>
      <c r="D1826" s="7"/>
      <c r="E1826" s="7"/>
      <c r="F1826" s="7"/>
      <c r="G1826" s="7"/>
      <c r="H1826" s="7"/>
    </row>
    <row r="1827" spans="1:8">
      <c r="A1827" s="139">
        <v>44926</v>
      </c>
      <c r="B1827" s="11" t="s">
        <v>17</v>
      </c>
      <c r="C1827" s="140" t="s">
        <v>113</v>
      </c>
      <c r="D1827" s="7"/>
      <c r="E1827" s="7"/>
      <c r="F1827" s="7"/>
      <c r="G1827" s="7"/>
      <c r="H1827" s="7"/>
    </row>
    <row r="1828" spans="1:8">
      <c r="A1828" s="139">
        <v>44927</v>
      </c>
      <c r="B1828" s="11" t="s">
        <v>18</v>
      </c>
      <c r="C1828" s="140" t="s">
        <v>113</v>
      </c>
      <c r="D1828" s="7"/>
      <c r="E1828" s="7"/>
      <c r="F1828" s="7"/>
      <c r="G1828" s="7"/>
      <c r="H1828" s="7"/>
    </row>
    <row r="1829" spans="1:8">
      <c r="A1829" s="139">
        <v>44928</v>
      </c>
      <c r="B1829" s="11" t="s">
        <v>12</v>
      </c>
      <c r="C1829" s="140" t="s">
        <v>113</v>
      </c>
      <c r="D1829" s="7"/>
      <c r="E1829" s="7"/>
      <c r="F1829" s="7"/>
      <c r="G1829" s="7"/>
      <c r="H1829" s="7"/>
    </row>
    <row r="1830" spans="1:8">
      <c r="A1830" s="139">
        <v>44929</v>
      </c>
      <c r="B1830" s="11" t="s">
        <v>13</v>
      </c>
      <c r="C1830" s="140" t="s">
        <v>113</v>
      </c>
      <c r="D1830" s="7"/>
      <c r="E1830" s="7"/>
      <c r="F1830" s="7"/>
      <c r="G1830" s="7"/>
      <c r="H1830" s="7"/>
    </row>
    <row r="1831" spans="1:8">
      <c r="A1831" s="139">
        <v>44930</v>
      </c>
      <c r="B1831" s="11" t="s">
        <v>14</v>
      </c>
      <c r="C1831" s="140" t="s">
        <v>113</v>
      </c>
      <c r="D1831" s="7"/>
      <c r="E1831" s="7"/>
      <c r="F1831" s="7"/>
      <c r="G1831" s="7"/>
      <c r="H1831" s="7"/>
    </row>
    <row r="1832" spans="1:8">
      <c r="A1832" s="139">
        <v>44931</v>
      </c>
      <c r="B1832" s="11" t="s">
        <v>15</v>
      </c>
      <c r="C1832" s="140" t="s">
        <v>113</v>
      </c>
      <c r="D1832" s="7"/>
      <c r="E1832" s="7"/>
      <c r="F1832" s="7"/>
      <c r="G1832" s="7"/>
      <c r="H1832" s="7"/>
    </row>
    <row r="1833" spans="1:8">
      <c r="A1833" s="139">
        <v>44932</v>
      </c>
      <c r="B1833" s="11" t="s">
        <v>16</v>
      </c>
      <c r="C1833" s="140" t="s">
        <v>113</v>
      </c>
      <c r="D1833" s="7"/>
      <c r="E1833" s="7"/>
      <c r="F1833" s="7"/>
      <c r="G1833" s="7"/>
      <c r="H1833" s="7"/>
    </row>
    <row r="1834" spans="1:8">
      <c r="A1834" s="139">
        <v>44933</v>
      </c>
      <c r="B1834" s="11" t="s">
        <v>17</v>
      </c>
      <c r="C1834" s="140" t="s">
        <v>113</v>
      </c>
      <c r="D1834" s="7"/>
      <c r="E1834" s="7"/>
      <c r="F1834" s="7"/>
      <c r="G1834" s="7"/>
      <c r="H1834" s="7"/>
    </row>
    <row r="1835" spans="1:8">
      <c r="A1835" s="139">
        <v>44934</v>
      </c>
      <c r="B1835" s="11" t="s">
        <v>18</v>
      </c>
      <c r="C1835" s="140" t="s">
        <v>113</v>
      </c>
      <c r="D1835" s="7"/>
      <c r="E1835" s="7"/>
      <c r="F1835" s="7"/>
      <c r="G1835" s="7"/>
      <c r="H1835" s="7"/>
    </row>
    <row r="1836" spans="1:8">
      <c r="A1836" s="139">
        <v>44935</v>
      </c>
      <c r="B1836" s="11" t="s">
        <v>12</v>
      </c>
      <c r="C1836" s="140" t="s">
        <v>113</v>
      </c>
      <c r="D1836" s="7"/>
      <c r="E1836" s="7"/>
      <c r="F1836" s="7"/>
      <c r="G1836" s="7"/>
      <c r="H1836" s="7"/>
    </row>
    <row r="1837" spans="1:8">
      <c r="A1837" s="139">
        <v>44936</v>
      </c>
      <c r="B1837" s="11" t="s">
        <v>13</v>
      </c>
      <c r="C1837" s="140" t="s">
        <v>113</v>
      </c>
      <c r="D1837" s="7"/>
      <c r="E1837" s="7"/>
      <c r="F1837" s="7"/>
      <c r="G1837" s="7"/>
      <c r="H1837" s="7"/>
    </row>
    <row r="1838" spans="1:8">
      <c r="A1838" s="139">
        <v>44937</v>
      </c>
      <c r="B1838" s="11" t="s">
        <v>14</v>
      </c>
      <c r="C1838" s="140" t="s">
        <v>113</v>
      </c>
      <c r="D1838" s="7"/>
      <c r="E1838" s="7"/>
      <c r="F1838" s="7"/>
      <c r="G1838" s="7"/>
      <c r="H1838" s="7"/>
    </row>
    <row r="1839" spans="1:8">
      <c r="A1839" s="139">
        <v>44938</v>
      </c>
      <c r="B1839" s="11" t="s">
        <v>15</v>
      </c>
      <c r="C1839" s="140" t="s">
        <v>113</v>
      </c>
      <c r="D1839" s="7"/>
      <c r="E1839" s="7"/>
      <c r="F1839" s="7"/>
      <c r="G1839" s="7"/>
      <c r="H1839" s="7"/>
    </row>
    <row r="1840" spans="1:8">
      <c r="A1840" s="139">
        <v>44939</v>
      </c>
      <c r="B1840" s="11" t="s">
        <v>16</v>
      </c>
      <c r="C1840" s="140" t="s">
        <v>113</v>
      </c>
      <c r="D1840" s="7"/>
      <c r="E1840" s="7"/>
      <c r="F1840" s="7"/>
      <c r="G1840" s="7"/>
      <c r="H1840" s="7"/>
    </row>
    <row r="1841" spans="1:8">
      <c r="A1841" s="139">
        <v>44940</v>
      </c>
      <c r="B1841" s="11" t="s">
        <v>17</v>
      </c>
      <c r="C1841" s="140" t="s">
        <v>113</v>
      </c>
      <c r="D1841" s="7"/>
      <c r="E1841" s="7"/>
      <c r="F1841" s="7"/>
      <c r="G1841" s="7"/>
      <c r="H1841" s="7"/>
    </row>
    <row r="1842" spans="1:8">
      <c r="A1842" s="139">
        <v>44941</v>
      </c>
      <c r="B1842" s="11" t="s">
        <v>18</v>
      </c>
      <c r="C1842" s="140" t="s">
        <v>113</v>
      </c>
      <c r="D1842" s="7"/>
      <c r="E1842" s="7"/>
      <c r="F1842" s="7"/>
      <c r="G1842" s="7"/>
      <c r="H1842" s="7"/>
    </row>
    <row r="1843" spans="1:8">
      <c r="A1843" s="139">
        <v>44942</v>
      </c>
      <c r="B1843" s="11" t="s">
        <v>12</v>
      </c>
      <c r="C1843" s="140" t="s">
        <v>113</v>
      </c>
      <c r="D1843" s="7"/>
      <c r="E1843" s="7"/>
      <c r="F1843" s="7"/>
      <c r="G1843" s="7"/>
      <c r="H1843" s="7"/>
    </row>
    <row r="1844" spans="1:8">
      <c r="A1844" s="139">
        <v>44943</v>
      </c>
      <c r="B1844" s="11" t="s">
        <v>13</v>
      </c>
      <c r="C1844" s="140" t="s">
        <v>113</v>
      </c>
      <c r="D1844" s="7"/>
      <c r="E1844" s="7"/>
      <c r="F1844" s="7"/>
      <c r="G1844" s="7"/>
      <c r="H1844" s="7"/>
    </row>
    <row r="1845" spans="1:8">
      <c r="A1845" s="139">
        <v>44944</v>
      </c>
      <c r="B1845" s="11" t="s">
        <v>14</v>
      </c>
      <c r="C1845" s="140" t="s">
        <v>113</v>
      </c>
      <c r="D1845" s="7"/>
      <c r="E1845" s="7"/>
      <c r="F1845" s="7"/>
      <c r="G1845" s="7"/>
      <c r="H1845" s="7"/>
    </row>
    <row r="1846" spans="1:8">
      <c r="A1846" s="139">
        <v>44945</v>
      </c>
      <c r="B1846" s="11" t="s">
        <v>15</v>
      </c>
      <c r="C1846" s="140" t="s">
        <v>113</v>
      </c>
      <c r="D1846" s="7"/>
      <c r="E1846" s="7"/>
      <c r="F1846" s="7"/>
      <c r="G1846" s="7"/>
      <c r="H1846" s="7"/>
    </row>
    <row r="1847" spans="1:8">
      <c r="A1847" s="139">
        <v>44946</v>
      </c>
      <c r="B1847" s="11" t="s">
        <v>16</v>
      </c>
      <c r="C1847" s="140" t="s">
        <v>113</v>
      </c>
      <c r="D1847" s="7"/>
      <c r="E1847" s="7"/>
      <c r="F1847" s="7"/>
      <c r="G1847" s="7"/>
      <c r="H1847" s="7"/>
    </row>
    <row r="1848" spans="1:8">
      <c r="A1848" s="139">
        <v>44947</v>
      </c>
      <c r="B1848" s="11" t="s">
        <v>17</v>
      </c>
      <c r="C1848" s="140" t="s">
        <v>113</v>
      </c>
      <c r="D1848" s="7"/>
      <c r="E1848" s="7"/>
      <c r="F1848" s="7"/>
      <c r="G1848" s="7"/>
      <c r="H1848" s="7"/>
    </row>
    <row r="1849" spans="1:8">
      <c r="A1849" s="139">
        <v>44948</v>
      </c>
      <c r="B1849" s="11" t="s">
        <v>18</v>
      </c>
      <c r="C1849" s="140" t="s">
        <v>113</v>
      </c>
      <c r="D1849" s="7"/>
      <c r="E1849" s="7"/>
      <c r="F1849" s="7"/>
      <c r="G1849" s="7"/>
      <c r="H1849" s="7"/>
    </row>
    <row r="1850" spans="1:8">
      <c r="A1850" s="139">
        <v>44949</v>
      </c>
      <c r="B1850" s="11" t="s">
        <v>12</v>
      </c>
      <c r="C1850" s="140" t="s">
        <v>113</v>
      </c>
      <c r="D1850" s="7"/>
      <c r="E1850" s="7"/>
      <c r="F1850" s="7"/>
      <c r="G1850" s="7"/>
      <c r="H1850" s="7"/>
    </row>
    <row r="1851" spans="1:8">
      <c r="A1851" s="139">
        <v>44950</v>
      </c>
      <c r="B1851" s="11" t="s">
        <v>13</v>
      </c>
      <c r="C1851" s="140" t="s">
        <v>113</v>
      </c>
      <c r="D1851" s="7"/>
      <c r="E1851" s="7"/>
      <c r="F1851" s="7"/>
      <c r="G1851" s="7"/>
      <c r="H1851" s="7"/>
    </row>
    <row r="1852" spans="1:8">
      <c r="A1852" s="139">
        <v>44951</v>
      </c>
      <c r="B1852" s="11" t="s">
        <v>14</v>
      </c>
      <c r="C1852" s="140" t="s">
        <v>113</v>
      </c>
      <c r="D1852" s="7"/>
      <c r="E1852" s="7"/>
      <c r="F1852" s="7"/>
      <c r="G1852" s="7"/>
      <c r="H1852" s="7"/>
    </row>
    <row r="1853" spans="1:8">
      <c r="A1853" s="139">
        <v>44952</v>
      </c>
      <c r="B1853" s="11" t="s">
        <v>15</v>
      </c>
      <c r="C1853" s="140" t="s">
        <v>113</v>
      </c>
      <c r="D1853" s="7"/>
      <c r="E1853" s="7"/>
      <c r="F1853" s="7"/>
      <c r="G1853" s="7"/>
      <c r="H1853" s="7"/>
    </row>
    <row r="1854" spans="1:8">
      <c r="A1854" s="139">
        <v>44953</v>
      </c>
      <c r="B1854" s="11" t="s">
        <v>16</v>
      </c>
      <c r="C1854" s="140" t="s">
        <v>113</v>
      </c>
      <c r="D1854" s="7"/>
      <c r="E1854" s="7"/>
      <c r="F1854" s="7"/>
      <c r="G1854" s="7"/>
      <c r="H1854" s="7"/>
    </row>
    <row r="1855" spans="1:8">
      <c r="A1855" s="139">
        <v>44954</v>
      </c>
      <c r="B1855" s="11" t="s">
        <v>17</v>
      </c>
      <c r="C1855" s="140" t="s">
        <v>113</v>
      </c>
      <c r="D1855" s="7"/>
      <c r="E1855" s="7"/>
      <c r="F1855" s="7"/>
      <c r="G1855" s="7"/>
      <c r="H1855" s="7"/>
    </row>
    <row r="1856" spans="1:8">
      <c r="A1856" s="139">
        <v>44955</v>
      </c>
      <c r="B1856" s="11" t="s">
        <v>18</v>
      </c>
      <c r="C1856" s="140" t="s">
        <v>113</v>
      </c>
      <c r="D1856" s="7"/>
      <c r="E1856" s="7"/>
      <c r="F1856" s="7"/>
      <c r="G1856" s="7"/>
      <c r="H1856" s="7"/>
    </row>
    <row r="1857" spans="1:8">
      <c r="A1857" s="139">
        <v>44956</v>
      </c>
      <c r="B1857" s="11" t="s">
        <v>12</v>
      </c>
      <c r="C1857" s="140" t="s">
        <v>113</v>
      </c>
      <c r="D1857" s="7"/>
      <c r="E1857" s="7"/>
      <c r="F1857" s="7"/>
      <c r="G1857" s="7"/>
      <c r="H1857" s="7"/>
    </row>
    <row r="1858" spans="1:8">
      <c r="A1858" s="139">
        <v>44957</v>
      </c>
      <c r="B1858" s="11" t="s">
        <v>13</v>
      </c>
      <c r="C1858" s="140" t="s">
        <v>113</v>
      </c>
      <c r="D1858" s="7"/>
      <c r="E1858" s="7"/>
      <c r="F1858" s="7"/>
      <c r="G1858" s="7"/>
      <c r="H1858" s="7"/>
    </row>
    <row r="1859" spans="1:8">
      <c r="A1859" s="139">
        <v>44958</v>
      </c>
      <c r="B1859" s="11" t="s">
        <v>14</v>
      </c>
      <c r="C1859" s="140" t="s">
        <v>113</v>
      </c>
      <c r="D1859" s="7"/>
      <c r="E1859" s="7"/>
      <c r="F1859" s="7"/>
      <c r="G1859" s="7"/>
      <c r="H1859" s="7"/>
    </row>
    <row r="1860" spans="1:8">
      <c r="A1860" s="139">
        <v>44959</v>
      </c>
      <c r="B1860" s="11" t="s">
        <v>15</v>
      </c>
      <c r="C1860" s="140" t="s">
        <v>113</v>
      </c>
      <c r="D1860" s="7"/>
      <c r="E1860" s="7"/>
      <c r="F1860" s="7"/>
      <c r="G1860" s="7"/>
      <c r="H1860" s="7"/>
    </row>
    <row r="1861" spans="1:8">
      <c r="A1861" s="139">
        <v>44960</v>
      </c>
      <c r="B1861" s="11" t="s">
        <v>16</v>
      </c>
      <c r="C1861" s="140" t="s">
        <v>113</v>
      </c>
      <c r="D1861" s="7"/>
      <c r="E1861" s="7"/>
      <c r="F1861" s="7"/>
      <c r="G1861" s="7"/>
      <c r="H1861" s="7"/>
    </row>
    <row r="1862" spans="1:8">
      <c r="A1862" s="139">
        <v>44961</v>
      </c>
      <c r="B1862" s="11" t="s">
        <v>17</v>
      </c>
      <c r="C1862" s="140" t="s">
        <v>113</v>
      </c>
      <c r="D1862" s="7"/>
      <c r="E1862" s="7"/>
      <c r="F1862" s="7"/>
      <c r="G1862" s="7"/>
      <c r="H1862" s="7"/>
    </row>
    <row r="1863" spans="1:8">
      <c r="A1863" s="139">
        <v>44962</v>
      </c>
      <c r="B1863" s="11" t="s">
        <v>18</v>
      </c>
      <c r="C1863" s="140" t="s">
        <v>113</v>
      </c>
      <c r="D1863" s="7"/>
      <c r="E1863" s="7"/>
      <c r="F1863" s="7"/>
      <c r="G1863" s="7"/>
      <c r="H1863" s="7"/>
    </row>
    <row r="1864" spans="1:8">
      <c r="A1864" s="139">
        <v>44963</v>
      </c>
      <c r="B1864" s="11" t="s">
        <v>12</v>
      </c>
      <c r="C1864" s="140" t="s">
        <v>113</v>
      </c>
      <c r="D1864" s="7"/>
      <c r="E1864" s="7"/>
      <c r="F1864" s="7"/>
      <c r="G1864" s="7"/>
      <c r="H1864" s="7"/>
    </row>
    <row r="1865" spans="1:8">
      <c r="A1865" s="139">
        <v>44964</v>
      </c>
      <c r="B1865" s="11" t="s">
        <v>13</v>
      </c>
      <c r="C1865" s="140" t="s">
        <v>113</v>
      </c>
      <c r="D1865" s="7"/>
      <c r="E1865" s="7"/>
      <c r="F1865" s="7"/>
      <c r="G1865" s="7"/>
      <c r="H1865" s="7"/>
    </row>
    <row r="1866" spans="1:8">
      <c r="A1866" s="139">
        <v>44965</v>
      </c>
      <c r="B1866" s="11" t="s">
        <v>14</v>
      </c>
      <c r="C1866" s="140" t="s">
        <v>113</v>
      </c>
      <c r="D1866" s="7"/>
      <c r="E1866" s="7"/>
      <c r="F1866" s="7"/>
      <c r="G1866" s="7"/>
      <c r="H1866" s="7"/>
    </row>
    <row r="1867" spans="1:8">
      <c r="A1867" s="139">
        <v>44966</v>
      </c>
      <c r="B1867" s="11" t="s">
        <v>15</v>
      </c>
      <c r="C1867" s="140" t="s">
        <v>113</v>
      </c>
      <c r="D1867" s="7"/>
      <c r="E1867" s="7"/>
      <c r="F1867" s="7"/>
      <c r="G1867" s="7"/>
      <c r="H1867" s="7"/>
    </row>
    <row r="1868" spans="1:8">
      <c r="A1868" s="139">
        <v>44967</v>
      </c>
      <c r="B1868" s="11" t="s">
        <v>16</v>
      </c>
      <c r="C1868" s="140" t="s">
        <v>113</v>
      </c>
      <c r="D1868" s="7"/>
      <c r="E1868" s="7"/>
      <c r="F1868" s="7"/>
      <c r="G1868" s="7"/>
      <c r="H1868" s="7"/>
    </row>
    <row r="1869" spans="1:8">
      <c r="A1869" s="139">
        <v>44968</v>
      </c>
      <c r="B1869" s="11" t="s">
        <v>17</v>
      </c>
      <c r="C1869" s="140" t="s">
        <v>113</v>
      </c>
      <c r="D1869" s="7"/>
      <c r="E1869" s="7"/>
      <c r="F1869" s="7"/>
      <c r="G1869" s="7"/>
      <c r="H1869" s="7"/>
    </row>
    <row r="1870" spans="1:8">
      <c r="A1870" s="139">
        <v>44969</v>
      </c>
      <c r="B1870" s="11" t="s">
        <v>18</v>
      </c>
      <c r="C1870" s="140" t="s">
        <v>113</v>
      </c>
      <c r="D1870" s="7"/>
      <c r="E1870" s="7"/>
      <c r="F1870" s="7"/>
      <c r="G1870" s="7"/>
      <c r="H1870" s="7"/>
    </row>
    <row r="1871" spans="1:8">
      <c r="A1871" s="139">
        <v>44970</v>
      </c>
      <c r="B1871" s="11" t="s">
        <v>12</v>
      </c>
      <c r="C1871" s="140" t="s">
        <v>113</v>
      </c>
      <c r="D1871" s="7"/>
      <c r="E1871" s="7"/>
      <c r="F1871" s="7"/>
      <c r="G1871" s="7"/>
      <c r="H1871" s="7"/>
    </row>
    <row r="1872" spans="1:8">
      <c r="A1872" s="139">
        <v>44971</v>
      </c>
      <c r="B1872" s="11" t="s">
        <v>13</v>
      </c>
      <c r="C1872" s="140" t="s">
        <v>113</v>
      </c>
      <c r="D1872" s="7"/>
      <c r="E1872" s="7"/>
      <c r="F1872" s="7"/>
      <c r="G1872" s="7"/>
      <c r="H1872" s="7"/>
    </row>
    <row r="1873" spans="1:8">
      <c r="A1873" s="139">
        <v>44972</v>
      </c>
      <c r="B1873" s="11" t="s">
        <v>14</v>
      </c>
      <c r="C1873" s="140" t="s">
        <v>113</v>
      </c>
      <c r="D1873" s="7"/>
      <c r="E1873" s="7"/>
      <c r="F1873" s="7"/>
      <c r="G1873" s="7"/>
      <c r="H1873" s="7"/>
    </row>
    <row r="1874" spans="1:8">
      <c r="A1874" s="139">
        <v>44973</v>
      </c>
      <c r="B1874" s="11" t="s">
        <v>15</v>
      </c>
      <c r="C1874" s="140" t="s">
        <v>113</v>
      </c>
      <c r="D1874" s="7"/>
      <c r="E1874" s="7"/>
      <c r="F1874" s="7"/>
      <c r="G1874" s="7"/>
      <c r="H1874" s="7"/>
    </row>
    <row r="1875" spans="1:8">
      <c r="A1875" s="139">
        <v>44974</v>
      </c>
      <c r="B1875" s="11" t="s">
        <v>16</v>
      </c>
      <c r="C1875" s="140" t="s">
        <v>113</v>
      </c>
      <c r="D1875" s="7"/>
      <c r="E1875" s="7"/>
      <c r="F1875" s="7"/>
      <c r="G1875" s="7"/>
      <c r="H1875" s="7"/>
    </row>
    <row r="1876" spans="1:8">
      <c r="A1876" s="139">
        <v>44975</v>
      </c>
      <c r="B1876" s="11" t="s">
        <v>17</v>
      </c>
      <c r="C1876" s="140" t="s">
        <v>113</v>
      </c>
      <c r="D1876" s="7"/>
      <c r="E1876" s="7"/>
      <c r="F1876" s="7"/>
      <c r="G1876" s="7"/>
      <c r="H1876" s="7"/>
    </row>
    <row r="1877" spans="1:8">
      <c r="A1877" s="139">
        <v>44976</v>
      </c>
      <c r="B1877" s="11" t="s">
        <v>18</v>
      </c>
      <c r="C1877" s="140" t="s">
        <v>113</v>
      </c>
      <c r="D1877" s="7"/>
      <c r="E1877" s="7"/>
      <c r="F1877" s="7"/>
      <c r="G1877" s="7"/>
      <c r="H1877" s="7"/>
    </row>
    <row r="1878" spans="1:8">
      <c r="A1878" s="139">
        <v>44977</v>
      </c>
      <c r="B1878" s="11" t="s">
        <v>12</v>
      </c>
      <c r="C1878" s="140" t="s">
        <v>113</v>
      </c>
      <c r="D1878" s="7"/>
      <c r="E1878" s="7"/>
      <c r="F1878" s="7"/>
      <c r="G1878" s="7"/>
      <c r="H1878" s="7"/>
    </row>
    <row r="1879" spans="1:8">
      <c r="A1879" s="139">
        <v>44978</v>
      </c>
      <c r="B1879" s="11" t="s">
        <v>13</v>
      </c>
      <c r="C1879" s="140" t="s">
        <v>113</v>
      </c>
      <c r="D1879" s="7"/>
      <c r="E1879" s="7"/>
      <c r="F1879" s="7"/>
      <c r="G1879" s="7"/>
      <c r="H1879" s="7"/>
    </row>
    <row r="1880" spans="1:8">
      <c r="A1880" s="139">
        <v>44979</v>
      </c>
      <c r="B1880" s="11" t="s">
        <v>14</v>
      </c>
      <c r="C1880" s="140" t="s">
        <v>113</v>
      </c>
      <c r="D1880" s="7"/>
      <c r="E1880" s="7"/>
      <c r="F1880" s="7"/>
      <c r="G1880" s="7"/>
      <c r="H1880" s="7"/>
    </row>
    <row r="1881" spans="1:8">
      <c r="A1881" s="139">
        <v>44980</v>
      </c>
      <c r="B1881" s="11" t="s">
        <v>15</v>
      </c>
      <c r="C1881" s="140" t="s">
        <v>113</v>
      </c>
      <c r="D1881" s="7"/>
      <c r="E1881" s="7"/>
      <c r="F1881" s="7"/>
      <c r="G1881" s="7"/>
      <c r="H1881" s="7"/>
    </row>
    <row r="1882" spans="1:8">
      <c r="A1882" s="139">
        <v>44981</v>
      </c>
      <c r="B1882" s="11" t="s">
        <v>16</v>
      </c>
      <c r="C1882" s="140" t="s">
        <v>113</v>
      </c>
      <c r="D1882" s="7"/>
      <c r="E1882" s="7"/>
      <c r="F1882" s="7"/>
      <c r="G1882" s="7"/>
      <c r="H1882" s="7"/>
    </row>
    <row r="1883" spans="1:8">
      <c r="A1883" s="139">
        <v>44982</v>
      </c>
      <c r="B1883" s="11" t="s">
        <v>17</v>
      </c>
      <c r="C1883" s="140" t="s">
        <v>113</v>
      </c>
      <c r="D1883" s="7"/>
      <c r="E1883" s="7"/>
      <c r="F1883" s="7"/>
      <c r="G1883" s="7"/>
      <c r="H1883" s="7"/>
    </row>
    <row r="1884" spans="1:8">
      <c r="A1884" s="139">
        <v>44983</v>
      </c>
      <c r="B1884" s="11" t="s">
        <v>18</v>
      </c>
      <c r="C1884" s="140" t="s">
        <v>113</v>
      </c>
      <c r="D1884" s="7"/>
      <c r="E1884" s="7"/>
      <c r="F1884" s="7"/>
      <c r="G1884" s="7"/>
      <c r="H1884" s="7"/>
    </row>
    <row r="1885" spans="1:8">
      <c r="A1885" s="139">
        <v>44984</v>
      </c>
      <c r="B1885" s="11" t="s">
        <v>12</v>
      </c>
      <c r="C1885" s="140" t="s">
        <v>113</v>
      </c>
      <c r="D1885" s="7"/>
      <c r="E1885" s="7"/>
      <c r="F1885" s="7"/>
      <c r="G1885" s="7"/>
      <c r="H1885" s="7"/>
    </row>
    <row r="1886" spans="1:8">
      <c r="A1886" s="139">
        <v>44985</v>
      </c>
      <c r="B1886" s="11" t="s">
        <v>13</v>
      </c>
      <c r="C1886" s="140" t="s">
        <v>113</v>
      </c>
      <c r="D1886" s="7"/>
      <c r="E1886" s="7"/>
      <c r="F1886" s="7"/>
      <c r="G1886" s="7"/>
      <c r="H1886" s="7"/>
    </row>
    <row r="1887" spans="1:8">
      <c r="A1887" s="139">
        <v>44986</v>
      </c>
      <c r="B1887" s="11" t="s">
        <v>14</v>
      </c>
      <c r="C1887" s="140" t="s">
        <v>113</v>
      </c>
      <c r="D1887" s="7"/>
      <c r="E1887" s="7"/>
      <c r="F1887" s="7"/>
      <c r="G1887" s="7"/>
      <c r="H1887" s="7"/>
    </row>
    <row r="1888" spans="1:8">
      <c r="A1888" s="139">
        <v>44987</v>
      </c>
      <c r="B1888" s="11" t="s">
        <v>15</v>
      </c>
      <c r="C1888" s="140" t="s">
        <v>113</v>
      </c>
      <c r="D1888" s="7"/>
      <c r="E1888" s="7"/>
      <c r="F1888" s="7"/>
      <c r="G1888" s="7"/>
      <c r="H1888" s="7"/>
    </row>
    <row r="1889" spans="1:8">
      <c r="A1889" s="139">
        <v>44988</v>
      </c>
      <c r="B1889" s="11" t="s">
        <v>16</v>
      </c>
      <c r="C1889" s="140" t="s">
        <v>113</v>
      </c>
      <c r="D1889" s="7"/>
      <c r="E1889" s="7"/>
      <c r="F1889" s="7"/>
      <c r="G1889" s="7"/>
      <c r="H1889" s="7"/>
    </row>
    <row r="1890" spans="1:8">
      <c r="A1890" s="139">
        <v>44989</v>
      </c>
      <c r="B1890" s="11" t="s">
        <v>17</v>
      </c>
      <c r="C1890" s="140" t="s">
        <v>113</v>
      </c>
      <c r="D1890" s="7"/>
      <c r="E1890" s="7"/>
      <c r="F1890" s="7"/>
      <c r="G1890" s="7"/>
      <c r="H1890" s="7"/>
    </row>
    <row r="1891" spans="1:8">
      <c r="A1891" s="139">
        <v>44990</v>
      </c>
      <c r="B1891" s="11" t="s">
        <v>18</v>
      </c>
      <c r="C1891" s="140" t="s">
        <v>113</v>
      </c>
      <c r="D1891" s="7"/>
      <c r="E1891" s="7"/>
      <c r="F1891" s="7"/>
      <c r="G1891" s="7"/>
      <c r="H1891" s="7"/>
    </row>
    <row r="1892" spans="1:8">
      <c r="A1892" s="139">
        <v>44991</v>
      </c>
      <c r="B1892" s="11" t="s">
        <v>12</v>
      </c>
      <c r="C1892" s="140" t="s">
        <v>113</v>
      </c>
      <c r="D1892" s="7"/>
      <c r="E1892" s="7"/>
      <c r="F1892" s="7"/>
      <c r="G1892" s="7"/>
      <c r="H1892" s="7"/>
    </row>
    <row r="1893" spans="1:8">
      <c r="A1893" s="139">
        <v>44992</v>
      </c>
      <c r="B1893" s="11" t="s">
        <v>13</v>
      </c>
      <c r="C1893" s="140" t="s">
        <v>113</v>
      </c>
      <c r="D1893" s="7"/>
      <c r="E1893" s="7"/>
      <c r="F1893" s="7"/>
      <c r="G1893" s="7"/>
      <c r="H1893" s="7"/>
    </row>
    <row r="1894" spans="1:8">
      <c r="A1894" s="139">
        <v>44993</v>
      </c>
      <c r="B1894" s="11" t="s">
        <v>14</v>
      </c>
      <c r="C1894" s="140" t="s">
        <v>113</v>
      </c>
      <c r="D1894" s="7"/>
      <c r="E1894" s="7"/>
      <c r="F1894" s="7"/>
      <c r="G1894" s="7"/>
      <c r="H1894" s="7"/>
    </row>
    <row r="1895" spans="1:8">
      <c r="A1895" s="139">
        <v>44994</v>
      </c>
      <c r="B1895" s="11" t="s">
        <v>15</v>
      </c>
      <c r="C1895" s="140" t="s">
        <v>113</v>
      </c>
      <c r="D1895" s="7"/>
      <c r="E1895" s="7"/>
      <c r="F1895" s="7"/>
      <c r="G1895" s="7"/>
      <c r="H1895" s="7"/>
    </row>
    <row r="1896" spans="1:8">
      <c r="A1896" s="139">
        <v>44995</v>
      </c>
      <c r="B1896" s="11" t="s">
        <v>16</v>
      </c>
      <c r="C1896" s="140" t="s">
        <v>113</v>
      </c>
      <c r="D1896" s="7"/>
      <c r="E1896" s="7"/>
      <c r="F1896" s="7"/>
      <c r="G1896" s="7"/>
      <c r="H1896" s="7"/>
    </row>
    <row r="1897" spans="1:8">
      <c r="A1897" s="139">
        <v>44996</v>
      </c>
      <c r="B1897" s="11" t="s">
        <v>17</v>
      </c>
      <c r="C1897" s="140" t="s">
        <v>113</v>
      </c>
      <c r="D1897" s="7"/>
      <c r="E1897" s="7"/>
      <c r="F1897" s="7"/>
      <c r="G1897" s="7"/>
      <c r="H1897" s="7"/>
    </row>
    <row r="1898" spans="1:8">
      <c r="A1898" s="139">
        <v>44997</v>
      </c>
      <c r="B1898" s="11" t="s">
        <v>18</v>
      </c>
      <c r="C1898" s="140" t="s">
        <v>113</v>
      </c>
      <c r="D1898" s="7"/>
      <c r="E1898" s="7"/>
      <c r="F1898" s="7"/>
      <c r="G1898" s="7"/>
      <c r="H1898" s="7"/>
    </row>
    <row r="1899" spans="1:8">
      <c r="A1899" s="139">
        <v>44998</v>
      </c>
      <c r="B1899" s="11" t="s">
        <v>12</v>
      </c>
      <c r="C1899" s="140" t="s">
        <v>113</v>
      </c>
      <c r="D1899" s="7"/>
      <c r="E1899" s="7"/>
      <c r="F1899" s="7"/>
      <c r="G1899" s="7"/>
      <c r="H1899" s="7"/>
    </row>
    <row r="1900" spans="1:8">
      <c r="A1900" s="139">
        <v>44999</v>
      </c>
      <c r="B1900" s="11" t="s">
        <v>13</v>
      </c>
      <c r="C1900" s="140" t="s">
        <v>113</v>
      </c>
      <c r="D1900" s="7"/>
      <c r="E1900" s="7"/>
      <c r="F1900" s="7"/>
      <c r="G1900" s="7"/>
      <c r="H1900" s="7"/>
    </row>
    <row r="1901" spans="1:8">
      <c r="A1901" s="139">
        <v>45000</v>
      </c>
      <c r="B1901" s="11" t="s">
        <v>14</v>
      </c>
      <c r="C1901" s="140" t="s">
        <v>113</v>
      </c>
      <c r="D1901" s="7"/>
      <c r="E1901" s="7"/>
      <c r="F1901" s="7"/>
      <c r="G1901" s="7"/>
      <c r="H1901" s="7"/>
    </row>
    <row r="1902" spans="1:8">
      <c r="A1902" s="139">
        <v>45001</v>
      </c>
      <c r="B1902" s="11" t="s">
        <v>15</v>
      </c>
      <c r="C1902" s="140" t="s">
        <v>113</v>
      </c>
      <c r="D1902" s="7"/>
      <c r="E1902" s="7"/>
      <c r="F1902" s="7"/>
      <c r="G1902" s="7"/>
      <c r="H1902" s="7"/>
    </row>
    <row r="1903" spans="1:8">
      <c r="A1903" s="139">
        <v>45002</v>
      </c>
      <c r="B1903" s="11" t="s">
        <v>16</v>
      </c>
      <c r="C1903" s="140" t="s">
        <v>113</v>
      </c>
      <c r="D1903" s="7"/>
      <c r="E1903" s="7"/>
      <c r="F1903" s="7"/>
      <c r="G1903" s="7"/>
      <c r="H1903" s="7"/>
    </row>
    <row r="1904" spans="1:8">
      <c r="A1904" s="139">
        <v>45003</v>
      </c>
      <c r="B1904" s="11" t="s">
        <v>17</v>
      </c>
      <c r="C1904" s="140" t="s">
        <v>113</v>
      </c>
      <c r="D1904" s="7"/>
      <c r="E1904" s="7"/>
      <c r="F1904" s="7"/>
      <c r="G1904" s="7"/>
      <c r="H1904" s="7"/>
    </row>
    <row r="1905" spans="1:8">
      <c r="A1905" s="139">
        <v>45004</v>
      </c>
      <c r="B1905" s="11" t="s">
        <v>18</v>
      </c>
      <c r="C1905" s="140" t="s">
        <v>113</v>
      </c>
      <c r="D1905" s="7"/>
      <c r="E1905" s="7"/>
      <c r="F1905" s="7"/>
      <c r="G1905" s="7"/>
      <c r="H1905" s="7"/>
    </row>
    <row r="1906" spans="1:8">
      <c r="A1906" s="139">
        <v>45005</v>
      </c>
      <c r="B1906" s="11" t="s">
        <v>12</v>
      </c>
      <c r="C1906" s="140" t="s">
        <v>113</v>
      </c>
      <c r="D1906" s="7"/>
      <c r="E1906" s="7"/>
      <c r="F1906" s="7"/>
      <c r="G1906" s="7"/>
      <c r="H1906" s="7"/>
    </row>
    <row r="1907" spans="1:8">
      <c r="A1907" s="139">
        <v>45006</v>
      </c>
      <c r="B1907" s="11" t="s">
        <v>13</v>
      </c>
      <c r="C1907" s="140" t="s">
        <v>113</v>
      </c>
      <c r="D1907" s="7"/>
      <c r="E1907" s="7"/>
      <c r="F1907" s="7"/>
      <c r="G1907" s="7"/>
      <c r="H1907" s="7"/>
    </row>
    <row r="1908" spans="1:8">
      <c r="A1908" s="139">
        <v>45007</v>
      </c>
      <c r="B1908" s="11" t="s">
        <v>14</v>
      </c>
      <c r="C1908" s="140" t="s">
        <v>113</v>
      </c>
      <c r="D1908" s="7"/>
      <c r="E1908" s="7"/>
      <c r="F1908" s="7"/>
      <c r="G1908" s="7"/>
      <c r="H1908" s="7"/>
    </row>
    <row r="1909" spans="1:8">
      <c r="A1909" s="139">
        <v>45008</v>
      </c>
      <c r="B1909" s="11" t="s">
        <v>15</v>
      </c>
      <c r="C1909" s="140" t="s">
        <v>113</v>
      </c>
      <c r="D1909" s="7"/>
      <c r="E1909" s="7"/>
      <c r="F1909" s="7"/>
      <c r="G1909" s="7"/>
      <c r="H1909" s="7"/>
    </row>
    <row r="1910" spans="1:8">
      <c r="A1910" s="139">
        <v>45009</v>
      </c>
      <c r="B1910" s="11" t="s">
        <v>16</v>
      </c>
      <c r="C1910" s="140" t="s">
        <v>113</v>
      </c>
      <c r="D1910" s="7"/>
      <c r="E1910" s="7"/>
      <c r="F1910" s="7"/>
      <c r="G1910" s="7"/>
      <c r="H1910" s="7"/>
    </row>
    <row r="1911" spans="1:8">
      <c r="A1911" s="139">
        <v>45010</v>
      </c>
      <c r="B1911" s="11" t="s">
        <v>17</v>
      </c>
      <c r="C1911" s="140" t="s">
        <v>113</v>
      </c>
      <c r="D1911" s="7"/>
      <c r="E1911" s="7"/>
      <c r="F1911" s="7"/>
      <c r="G1911" s="7"/>
      <c r="H1911" s="7"/>
    </row>
    <row r="1912" spans="1:8">
      <c r="A1912" s="139">
        <v>45011</v>
      </c>
      <c r="B1912" s="11" t="s">
        <v>18</v>
      </c>
      <c r="C1912" s="140" t="s">
        <v>113</v>
      </c>
      <c r="D1912" s="7"/>
      <c r="E1912" s="7"/>
      <c r="F1912" s="7"/>
      <c r="G1912" s="7"/>
      <c r="H1912" s="7"/>
    </row>
    <row r="1913" spans="1:8">
      <c r="A1913" s="139">
        <v>45012</v>
      </c>
      <c r="B1913" s="11" t="s">
        <v>12</v>
      </c>
      <c r="C1913" s="140" t="s">
        <v>113</v>
      </c>
      <c r="D1913" s="7"/>
      <c r="E1913" s="7"/>
      <c r="F1913" s="7"/>
      <c r="G1913" s="7"/>
      <c r="H1913" s="7"/>
    </row>
    <row r="1914" spans="1:8">
      <c r="A1914" s="139">
        <v>45013</v>
      </c>
      <c r="B1914" s="11" t="s">
        <v>13</v>
      </c>
      <c r="C1914" s="140" t="s">
        <v>113</v>
      </c>
      <c r="D1914" s="7"/>
      <c r="E1914" s="7"/>
      <c r="F1914" s="7"/>
      <c r="G1914" s="7"/>
      <c r="H1914" s="7"/>
    </row>
    <row r="1915" spans="1:8">
      <c r="A1915" s="139">
        <v>45014</v>
      </c>
      <c r="B1915" s="11" t="s">
        <v>14</v>
      </c>
      <c r="C1915" s="140" t="s">
        <v>113</v>
      </c>
      <c r="D1915" s="7"/>
      <c r="E1915" s="7"/>
      <c r="F1915" s="7"/>
      <c r="G1915" s="7"/>
      <c r="H1915" s="7"/>
    </row>
    <row r="1916" spans="1:8">
      <c r="A1916" s="139">
        <v>45015</v>
      </c>
      <c r="B1916" s="11" t="s">
        <v>15</v>
      </c>
      <c r="C1916" s="140" t="s">
        <v>113</v>
      </c>
      <c r="D1916" s="7"/>
      <c r="E1916" s="7"/>
      <c r="F1916" s="7"/>
      <c r="G1916" s="7"/>
      <c r="H1916" s="7"/>
    </row>
    <row r="1917" spans="1:8">
      <c r="A1917" s="139">
        <v>45016</v>
      </c>
      <c r="B1917" s="11" t="s">
        <v>16</v>
      </c>
      <c r="C1917" s="140" t="s">
        <v>113</v>
      </c>
      <c r="D1917" s="7"/>
      <c r="E1917" s="7"/>
      <c r="F1917" s="7"/>
      <c r="G1917" s="7"/>
      <c r="H1917" s="7"/>
    </row>
    <row r="1918" spans="1:8">
      <c r="A1918" s="139">
        <v>45017</v>
      </c>
      <c r="B1918" s="11" t="s">
        <v>17</v>
      </c>
      <c r="C1918" s="140" t="s">
        <v>113</v>
      </c>
      <c r="D1918" s="7"/>
      <c r="E1918" s="7"/>
      <c r="F1918" s="7"/>
      <c r="G1918" s="7"/>
      <c r="H1918" s="7"/>
    </row>
    <row r="1919" spans="1:8">
      <c r="A1919" s="139">
        <v>45018</v>
      </c>
      <c r="B1919" s="11" t="s">
        <v>18</v>
      </c>
      <c r="C1919" s="140" t="s">
        <v>113</v>
      </c>
      <c r="D1919" s="7"/>
      <c r="E1919" s="7"/>
      <c r="F1919" s="7"/>
      <c r="G1919" s="7"/>
      <c r="H1919" s="7"/>
    </row>
    <row r="1920" spans="1:8">
      <c r="A1920" s="139">
        <v>45019</v>
      </c>
      <c r="B1920" s="11" t="s">
        <v>12</v>
      </c>
      <c r="C1920" s="140" t="s">
        <v>113</v>
      </c>
      <c r="D1920" s="7"/>
      <c r="E1920" s="7"/>
      <c r="F1920" s="7"/>
      <c r="G1920" s="7"/>
      <c r="H1920" s="7"/>
    </row>
    <row r="1921" spans="1:8">
      <c r="A1921" s="139">
        <v>45020</v>
      </c>
      <c r="B1921" s="11" t="s">
        <v>13</v>
      </c>
      <c r="C1921" s="140" t="s">
        <v>113</v>
      </c>
      <c r="D1921" s="7"/>
      <c r="E1921" s="7"/>
      <c r="F1921" s="7"/>
      <c r="G1921" s="7"/>
      <c r="H1921" s="7"/>
    </row>
    <row r="1922" spans="1:8">
      <c r="A1922" s="139">
        <v>45021</v>
      </c>
      <c r="B1922" s="11" t="s">
        <v>14</v>
      </c>
      <c r="C1922" s="140" t="s">
        <v>113</v>
      </c>
      <c r="D1922" s="7"/>
      <c r="E1922" s="7"/>
      <c r="F1922" s="7"/>
      <c r="G1922" s="7"/>
      <c r="H1922" s="7"/>
    </row>
    <row r="1923" spans="1:8">
      <c r="A1923" s="139">
        <v>45022</v>
      </c>
      <c r="B1923" s="11" t="s">
        <v>15</v>
      </c>
      <c r="C1923" s="140" t="s">
        <v>113</v>
      </c>
      <c r="D1923" s="7"/>
      <c r="E1923" s="7"/>
      <c r="F1923" s="7"/>
      <c r="G1923" s="7"/>
      <c r="H1923" s="7"/>
    </row>
    <row r="1924" spans="1:8">
      <c r="A1924" s="139">
        <v>45023</v>
      </c>
      <c r="B1924" s="11" t="s">
        <v>16</v>
      </c>
      <c r="C1924" s="140" t="s">
        <v>113</v>
      </c>
      <c r="D1924" s="7"/>
      <c r="E1924" s="7"/>
      <c r="F1924" s="7"/>
      <c r="G1924" s="7"/>
      <c r="H1924" s="7"/>
    </row>
    <row r="1925" spans="1:8">
      <c r="A1925" s="139">
        <v>45024</v>
      </c>
      <c r="B1925" s="11" t="s">
        <v>17</v>
      </c>
      <c r="C1925" s="140" t="s">
        <v>113</v>
      </c>
      <c r="D1925" s="7"/>
      <c r="E1925" s="7"/>
      <c r="F1925" s="7"/>
      <c r="G1925" s="7"/>
      <c r="H1925" s="7"/>
    </row>
    <row r="1926" spans="1:8">
      <c r="A1926" s="139">
        <v>45025</v>
      </c>
      <c r="B1926" s="11" t="s">
        <v>18</v>
      </c>
      <c r="C1926" s="140" t="s">
        <v>113</v>
      </c>
      <c r="D1926" s="7"/>
      <c r="E1926" s="7"/>
      <c r="F1926" s="7"/>
      <c r="G1926" s="7"/>
      <c r="H1926" s="7"/>
    </row>
    <row r="1927" spans="1:8">
      <c r="A1927" s="139">
        <v>45026</v>
      </c>
      <c r="B1927" s="11" t="s">
        <v>12</v>
      </c>
      <c r="C1927" s="140" t="s">
        <v>113</v>
      </c>
      <c r="D1927" s="7"/>
      <c r="E1927" s="7"/>
      <c r="F1927" s="7"/>
      <c r="G1927" s="7"/>
      <c r="H1927" s="7"/>
    </row>
    <row r="1928" spans="1:8">
      <c r="A1928" s="139">
        <v>45027</v>
      </c>
      <c r="B1928" s="11" t="s">
        <v>13</v>
      </c>
      <c r="C1928" s="140" t="s">
        <v>113</v>
      </c>
      <c r="D1928" s="7"/>
      <c r="E1928" s="7"/>
      <c r="F1928" s="7"/>
      <c r="G1928" s="7"/>
      <c r="H1928" s="7"/>
    </row>
    <row r="1929" spans="1:8">
      <c r="A1929" s="139">
        <v>45028</v>
      </c>
      <c r="B1929" s="11" t="s">
        <v>14</v>
      </c>
      <c r="C1929" s="140" t="s">
        <v>113</v>
      </c>
      <c r="D1929" s="7"/>
      <c r="E1929" s="7"/>
      <c r="F1929" s="7"/>
      <c r="G1929" s="7"/>
      <c r="H1929" s="7"/>
    </row>
    <row r="1930" spans="1:8">
      <c r="A1930" s="139">
        <v>45029</v>
      </c>
      <c r="B1930" s="11" t="s">
        <v>15</v>
      </c>
      <c r="C1930" s="140" t="s">
        <v>113</v>
      </c>
      <c r="D1930" s="7"/>
      <c r="E1930" s="7"/>
      <c r="F1930" s="7"/>
      <c r="G1930" s="7"/>
      <c r="H1930" s="7"/>
    </row>
    <row r="1931" spans="1:8">
      <c r="A1931" s="139">
        <v>45030</v>
      </c>
      <c r="B1931" s="11" t="s">
        <v>16</v>
      </c>
      <c r="C1931" s="140" t="s">
        <v>113</v>
      </c>
      <c r="D1931" s="7"/>
      <c r="E1931" s="7"/>
      <c r="F1931" s="7"/>
      <c r="G1931" s="7"/>
      <c r="H1931" s="7"/>
    </row>
    <row r="1932" spans="1:8">
      <c r="A1932" s="139">
        <v>45031</v>
      </c>
      <c r="B1932" s="11" t="s">
        <v>17</v>
      </c>
      <c r="C1932" s="140" t="s">
        <v>113</v>
      </c>
      <c r="D1932" s="7"/>
      <c r="E1932" s="7"/>
      <c r="F1932" s="7"/>
      <c r="G1932" s="7"/>
      <c r="H1932" s="7"/>
    </row>
    <row r="1933" spans="1:8">
      <c r="A1933" s="139">
        <v>45032</v>
      </c>
      <c r="B1933" s="11" t="s">
        <v>18</v>
      </c>
      <c r="C1933" s="140" t="s">
        <v>113</v>
      </c>
      <c r="D1933" s="7"/>
      <c r="E1933" s="7"/>
      <c r="F1933" s="7"/>
      <c r="G1933" s="7"/>
      <c r="H1933" s="7"/>
    </row>
    <row r="1934" spans="1:8">
      <c r="A1934" s="139">
        <v>45033</v>
      </c>
      <c r="B1934" s="11" t="s">
        <v>12</v>
      </c>
      <c r="C1934" s="140" t="s">
        <v>113</v>
      </c>
      <c r="D1934" s="7"/>
      <c r="E1934" s="7"/>
      <c r="F1934" s="7"/>
      <c r="G1934" s="7"/>
      <c r="H1934" s="7"/>
    </row>
    <row r="1935" spans="1:8">
      <c r="A1935" s="139">
        <v>45034</v>
      </c>
      <c r="B1935" s="11" t="s">
        <v>13</v>
      </c>
      <c r="C1935" s="140" t="s">
        <v>113</v>
      </c>
      <c r="D1935" s="7"/>
      <c r="E1935" s="7"/>
      <c r="F1935" s="7"/>
      <c r="G1935" s="7"/>
      <c r="H1935" s="7"/>
    </row>
    <row r="1936" spans="1:8">
      <c r="A1936" s="139">
        <v>45035</v>
      </c>
      <c r="B1936" s="11" t="s">
        <v>14</v>
      </c>
      <c r="C1936" s="140" t="s">
        <v>113</v>
      </c>
      <c r="D1936" s="7"/>
      <c r="E1936" s="7"/>
      <c r="F1936" s="7"/>
      <c r="G1936" s="7"/>
      <c r="H1936" s="7"/>
    </row>
    <row r="1937" spans="1:8">
      <c r="A1937" s="139">
        <v>45036</v>
      </c>
      <c r="B1937" s="11" t="s">
        <v>15</v>
      </c>
      <c r="C1937" s="140" t="s">
        <v>113</v>
      </c>
      <c r="D1937" s="7"/>
      <c r="E1937" s="7"/>
      <c r="F1937" s="7"/>
      <c r="G1937" s="7"/>
      <c r="H1937" s="7"/>
    </row>
    <row r="1938" spans="1:8">
      <c r="A1938" s="139">
        <v>45037</v>
      </c>
      <c r="B1938" s="11" t="s">
        <v>16</v>
      </c>
      <c r="C1938" s="140" t="s">
        <v>113</v>
      </c>
      <c r="D1938" s="7"/>
      <c r="E1938" s="7"/>
      <c r="F1938" s="7"/>
      <c r="G1938" s="7"/>
      <c r="H1938" s="7"/>
    </row>
    <row r="1939" spans="1:8">
      <c r="A1939" s="139">
        <v>45038</v>
      </c>
      <c r="B1939" s="11" t="s">
        <v>17</v>
      </c>
      <c r="C1939" s="140" t="s">
        <v>113</v>
      </c>
      <c r="D1939" s="7"/>
      <c r="E1939" s="7"/>
      <c r="F1939" s="7"/>
      <c r="G1939" s="7"/>
      <c r="H1939" s="7"/>
    </row>
    <row r="1940" spans="1:8">
      <c r="A1940" s="139">
        <v>45039</v>
      </c>
      <c r="B1940" s="11" t="s">
        <v>18</v>
      </c>
      <c r="C1940" s="140" t="s">
        <v>113</v>
      </c>
      <c r="D1940" s="7"/>
      <c r="E1940" s="7"/>
      <c r="F1940" s="7"/>
      <c r="G1940" s="7"/>
      <c r="H1940" s="7"/>
    </row>
    <row r="1941" spans="1:8">
      <c r="A1941" s="139">
        <v>45040</v>
      </c>
      <c r="B1941" s="11" t="s">
        <v>12</v>
      </c>
      <c r="C1941" s="140" t="s">
        <v>113</v>
      </c>
      <c r="D1941" s="7"/>
      <c r="E1941" s="7"/>
      <c r="F1941" s="7"/>
      <c r="G1941" s="7"/>
      <c r="H1941" s="7"/>
    </row>
    <row r="1942" spans="1:8">
      <c r="A1942" s="139">
        <v>45041</v>
      </c>
      <c r="B1942" s="11" t="s">
        <v>13</v>
      </c>
      <c r="C1942" s="140" t="s">
        <v>113</v>
      </c>
      <c r="D1942" s="7"/>
      <c r="E1942" s="7"/>
      <c r="F1942" s="7"/>
      <c r="G1942" s="7"/>
      <c r="H1942" s="7"/>
    </row>
    <row r="1943" spans="1:8">
      <c r="A1943" s="139">
        <v>45042</v>
      </c>
      <c r="B1943" s="11" t="s">
        <v>14</v>
      </c>
      <c r="C1943" s="140" t="s">
        <v>113</v>
      </c>
      <c r="D1943" s="7"/>
      <c r="E1943" s="7"/>
      <c r="F1943" s="7"/>
      <c r="G1943" s="7"/>
      <c r="H1943" s="7"/>
    </row>
    <row r="1944" spans="1:8">
      <c r="A1944" s="139">
        <v>45043</v>
      </c>
      <c r="B1944" s="11" t="s">
        <v>15</v>
      </c>
      <c r="C1944" s="140" t="s">
        <v>113</v>
      </c>
      <c r="D1944" s="7"/>
      <c r="E1944" s="7"/>
      <c r="F1944" s="7"/>
      <c r="G1944" s="7"/>
      <c r="H1944" s="7"/>
    </row>
    <row r="1945" spans="1:8">
      <c r="A1945" s="139">
        <v>45044</v>
      </c>
      <c r="B1945" s="11" t="s">
        <v>16</v>
      </c>
      <c r="C1945" s="140" t="s">
        <v>113</v>
      </c>
      <c r="D1945" s="7"/>
      <c r="E1945" s="7"/>
      <c r="F1945" s="7"/>
      <c r="G1945" s="7"/>
      <c r="H1945" s="7"/>
    </row>
    <row r="1946" spans="1:8">
      <c r="A1946" s="139">
        <v>45045</v>
      </c>
      <c r="B1946" s="11" t="s">
        <v>17</v>
      </c>
      <c r="C1946" s="140" t="s">
        <v>113</v>
      </c>
      <c r="D1946" s="7"/>
      <c r="E1946" s="7"/>
      <c r="F1946" s="7"/>
      <c r="G1946" s="7"/>
      <c r="H1946" s="7"/>
    </row>
    <row r="1947" spans="1:8">
      <c r="A1947" s="139">
        <v>45046</v>
      </c>
      <c r="B1947" s="11" t="s">
        <v>18</v>
      </c>
      <c r="C1947" s="140" t="s">
        <v>113</v>
      </c>
      <c r="D1947" s="7"/>
      <c r="E1947" s="7"/>
      <c r="F1947" s="7"/>
      <c r="G1947" s="7"/>
      <c r="H1947" s="7"/>
    </row>
    <row r="1948" spans="1:8">
      <c r="A1948" s="139">
        <v>45047</v>
      </c>
      <c r="B1948" s="11" t="s">
        <v>12</v>
      </c>
      <c r="C1948" s="140" t="s">
        <v>113</v>
      </c>
      <c r="D1948" s="7"/>
      <c r="E1948" s="7"/>
      <c r="F1948" s="7"/>
      <c r="G1948" s="7"/>
      <c r="H1948" s="7"/>
    </row>
    <row r="1949" spans="1:8">
      <c r="A1949" s="139">
        <v>45048</v>
      </c>
      <c r="B1949" s="11" t="s">
        <v>13</v>
      </c>
      <c r="C1949" s="140" t="s">
        <v>113</v>
      </c>
      <c r="D1949" s="7"/>
      <c r="E1949" s="7"/>
      <c r="F1949" s="7"/>
      <c r="G1949" s="7"/>
      <c r="H1949" s="7"/>
    </row>
    <row r="1950" spans="1:8">
      <c r="A1950" s="139">
        <v>45049</v>
      </c>
      <c r="B1950" s="11" t="s">
        <v>14</v>
      </c>
      <c r="C1950" s="140" t="s">
        <v>113</v>
      </c>
      <c r="D1950" s="7"/>
      <c r="E1950" s="7"/>
      <c r="F1950" s="7"/>
      <c r="G1950" s="7"/>
      <c r="H1950" s="7"/>
    </row>
    <row r="1951" spans="1:8">
      <c r="A1951" s="139">
        <v>45050</v>
      </c>
      <c r="B1951" s="11" t="s">
        <v>15</v>
      </c>
      <c r="C1951" s="140" t="s">
        <v>113</v>
      </c>
      <c r="D1951" s="7"/>
      <c r="E1951" s="7"/>
      <c r="F1951" s="7"/>
      <c r="G1951" s="7"/>
      <c r="H1951" s="7"/>
    </row>
    <row r="1952" spans="1:8">
      <c r="A1952" s="139">
        <v>45051</v>
      </c>
      <c r="B1952" s="11" t="s">
        <v>16</v>
      </c>
      <c r="C1952" s="140" t="s">
        <v>113</v>
      </c>
      <c r="D1952" s="7"/>
      <c r="E1952" s="7"/>
      <c r="F1952" s="7"/>
      <c r="G1952" s="7"/>
      <c r="H1952" s="7"/>
    </row>
    <row r="1953" spans="1:8">
      <c r="A1953" s="139">
        <v>45052</v>
      </c>
      <c r="B1953" s="11" t="s">
        <v>17</v>
      </c>
      <c r="C1953" s="140" t="s">
        <v>113</v>
      </c>
      <c r="D1953" s="7"/>
      <c r="E1953" s="7"/>
      <c r="F1953" s="7"/>
      <c r="G1953" s="7"/>
      <c r="H1953" s="7"/>
    </row>
    <row r="1954" spans="1:8">
      <c r="A1954" s="139">
        <v>45053</v>
      </c>
      <c r="B1954" s="11" t="s">
        <v>18</v>
      </c>
      <c r="C1954" s="140" t="s">
        <v>113</v>
      </c>
      <c r="D1954" s="7"/>
      <c r="E1954" s="7"/>
      <c r="F1954" s="7"/>
      <c r="G1954" s="7"/>
      <c r="H1954" s="7"/>
    </row>
    <row r="1955" spans="1:8">
      <c r="A1955" s="139">
        <v>45054</v>
      </c>
      <c r="B1955" s="11" t="s">
        <v>12</v>
      </c>
      <c r="C1955" s="140" t="s">
        <v>113</v>
      </c>
      <c r="D1955" s="7"/>
      <c r="E1955" s="7"/>
      <c r="F1955" s="7"/>
      <c r="G1955" s="7"/>
      <c r="H1955" s="7"/>
    </row>
    <row r="1956" spans="1:8">
      <c r="A1956" s="139">
        <v>45055</v>
      </c>
      <c r="B1956" s="11" t="s">
        <v>13</v>
      </c>
      <c r="C1956" s="140" t="s">
        <v>113</v>
      </c>
      <c r="D1956" s="7"/>
      <c r="E1956" s="7"/>
      <c r="F1956" s="7"/>
      <c r="G1956" s="7"/>
      <c r="H1956" s="7"/>
    </row>
    <row r="1957" spans="1:8">
      <c r="A1957" s="139">
        <v>45056</v>
      </c>
      <c r="B1957" s="11" t="s">
        <v>14</v>
      </c>
      <c r="C1957" s="140" t="s">
        <v>113</v>
      </c>
      <c r="D1957" s="7"/>
      <c r="E1957" s="7"/>
      <c r="F1957" s="7"/>
      <c r="G1957" s="7"/>
      <c r="H1957" s="7"/>
    </row>
    <row r="1958" spans="1:8">
      <c r="A1958" s="139">
        <v>45057</v>
      </c>
      <c r="B1958" s="11" t="s">
        <v>15</v>
      </c>
      <c r="C1958" s="140" t="s">
        <v>113</v>
      </c>
      <c r="D1958" s="7"/>
      <c r="E1958" s="7"/>
      <c r="F1958" s="7"/>
      <c r="G1958" s="7"/>
      <c r="H1958" s="7"/>
    </row>
    <row r="1959" spans="1:8">
      <c r="A1959" s="139">
        <v>45058</v>
      </c>
      <c r="B1959" s="11" t="s">
        <v>16</v>
      </c>
      <c r="C1959" s="140" t="s">
        <v>113</v>
      </c>
      <c r="D1959" s="7"/>
      <c r="E1959" s="7"/>
      <c r="F1959" s="7"/>
      <c r="G1959" s="7"/>
      <c r="H1959" s="7"/>
    </row>
    <row r="1960" spans="1:8">
      <c r="A1960" s="139">
        <v>45059</v>
      </c>
      <c r="B1960" s="11" t="s">
        <v>17</v>
      </c>
      <c r="C1960" s="140" t="s">
        <v>113</v>
      </c>
      <c r="D1960" s="7"/>
      <c r="E1960" s="7"/>
      <c r="F1960" s="7"/>
      <c r="G1960" s="7"/>
      <c r="H1960" s="7"/>
    </row>
    <row r="1961" spans="1:8">
      <c r="A1961" s="139">
        <v>45060</v>
      </c>
      <c r="B1961" s="11" t="s">
        <v>18</v>
      </c>
      <c r="C1961" s="140" t="s">
        <v>113</v>
      </c>
      <c r="D1961" s="7"/>
      <c r="E1961" s="7"/>
      <c r="F1961" s="7"/>
      <c r="G1961" s="7"/>
      <c r="H1961" s="7"/>
    </row>
    <row r="1962" spans="1:8">
      <c r="A1962" s="139">
        <v>45061</v>
      </c>
      <c r="B1962" s="11" t="s">
        <v>12</v>
      </c>
      <c r="C1962" s="140" t="s">
        <v>113</v>
      </c>
      <c r="D1962" s="7"/>
      <c r="E1962" s="7"/>
      <c r="F1962" s="7"/>
      <c r="G1962" s="7"/>
      <c r="H1962" s="7"/>
    </row>
    <row r="1963" spans="1:8">
      <c r="A1963" s="139">
        <v>45062</v>
      </c>
      <c r="B1963" s="11" t="s">
        <v>13</v>
      </c>
      <c r="C1963" s="140" t="s">
        <v>113</v>
      </c>
      <c r="D1963" s="7"/>
      <c r="E1963" s="7"/>
      <c r="F1963" s="7"/>
      <c r="G1963" s="7"/>
      <c r="H1963" s="7"/>
    </row>
    <row r="1964" spans="1:8">
      <c r="A1964" s="139">
        <v>45063</v>
      </c>
      <c r="B1964" s="11" t="s">
        <v>14</v>
      </c>
      <c r="C1964" s="140" t="s">
        <v>113</v>
      </c>
      <c r="D1964" s="7"/>
      <c r="E1964" s="7"/>
      <c r="F1964" s="7"/>
      <c r="G1964" s="7"/>
      <c r="H1964" s="7"/>
    </row>
    <row r="1965" spans="1:8">
      <c r="A1965" s="139">
        <v>45064</v>
      </c>
      <c r="B1965" s="11" t="s">
        <v>15</v>
      </c>
      <c r="C1965" s="140" t="s">
        <v>113</v>
      </c>
      <c r="D1965" s="7"/>
      <c r="E1965" s="7"/>
      <c r="F1965" s="7"/>
      <c r="G1965" s="7"/>
      <c r="H1965" s="7"/>
    </row>
    <row r="1966" spans="1:8">
      <c r="A1966" s="139">
        <v>45065</v>
      </c>
      <c r="B1966" s="11" t="s">
        <v>16</v>
      </c>
      <c r="C1966" s="140" t="s">
        <v>113</v>
      </c>
      <c r="D1966" s="7"/>
      <c r="E1966" s="7"/>
      <c r="F1966" s="7"/>
      <c r="G1966" s="7"/>
      <c r="H1966" s="7"/>
    </row>
    <row r="1967" spans="1:8">
      <c r="A1967" s="139">
        <v>45066</v>
      </c>
      <c r="B1967" s="11" t="s">
        <v>17</v>
      </c>
      <c r="C1967" s="140" t="s">
        <v>113</v>
      </c>
      <c r="D1967" s="7"/>
      <c r="E1967" s="7"/>
      <c r="F1967" s="7"/>
      <c r="G1967" s="7"/>
      <c r="H1967" s="7"/>
    </row>
    <row r="1968" spans="1:8">
      <c r="A1968" s="139">
        <v>45067</v>
      </c>
      <c r="B1968" s="11" t="s">
        <v>18</v>
      </c>
      <c r="C1968" s="140" t="s">
        <v>113</v>
      </c>
      <c r="D1968" s="7"/>
      <c r="E1968" s="7"/>
      <c r="F1968" s="7"/>
      <c r="G1968" s="7"/>
      <c r="H1968" s="7"/>
    </row>
    <row r="1969" spans="1:8">
      <c r="A1969" s="139">
        <v>45068</v>
      </c>
      <c r="B1969" s="11" t="s">
        <v>12</v>
      </c>
      <c r="C1969" s="140" t="s">
        <v>113</v>
      </c>
      <c r="D1969" s="7"/>
      <c r="E1969" s="7"/>
      <c r="F1969" s="7"/>
      <c r="G1969" s="7"/>
      <c r="H1969" s="7"/>
    </row>
    <row r="1970" spans="1:8">
      <c r="A1970" s="139">
        <v>45069</v>
      </c>
      <c r="B1970" s="11" t="s">
        <v>13</v>
      </c>
      <c r="C1970" s="140" t="s">
        <v>113</v>
      </c>
      <c r="D1970" s="7"/>
      <c r="E1970" s="7"/>
      <c r="F1970" s="7"/>
      <c r="G1970" s="7"/>
      <c r="H1970" s="7"/>
    </row>
    <row r="1971" spans="1:8">
      <c r="A1971" s="139">
        <v>45070</v>
      </c>
      <c r="B1971" s="11" t="s">
        <v>14</v>
      </c>
      <c r="C1971" s="140" t="s">
        <v>113</v>
      </c>
      <c r="D1971" s="7"/>
      <c r="E1971" s="7"/>
      <c r="F1971" s="7"/>
      <c r="G1971" s="7"/>
      <c r="H1971" s="7"/>
    </row>
    <row r="1972" spans="1:8">
      <c r="A1972" s="139">
        <v>45071</v>
      </c>
      <c r="B1972" s="11" t="s">
        <v>15</v>
      </c>
      <c r="C1972" s="140" t="s">
        <v>113</v>
      </c>
      <c r="D1972" s="7"/>
      <c r="E1972" s="7"/>
      <c r="F1972" s="7"/>
      <c r="G1972" s="7"/>
      <c r="H1972" s="7"/>
    </row>
    <row r="1973" spans="1:8">
      <c r="A1973" s="139">
        <v>45072</v>
      </c>
      <c r="B1973" s="11" t="s">
        <v>16</v>
      </c>
      <c r="C1973" s="140" t="s">
        <v>113</v>
      </c>
      <c r="D1973" s="7"/>
      <c r="E1973" s="7"/>
      <c r="F1973" s="7"/>
      <c r="G1973" s="7"/>
      <c r="H1973" s="7"/>
    </row>
    <row r="1974" spans="1:8">
      <c r="A1974" s="139">
        <v>45073</v>
      </c>
      <c r="B1974" s="11" t="s">
        <v>17</v>
      </c>
      <c r="C1974" s="140" t="s">
        <v>113</v>
      </c>
      <c r="D1974" s="7"/>
      <c r="E1974" s="7"/>
      <c r="F1974" s="7"/>
      <c r="G1974" s="7"/>
      <c r="H1974" s="7"/>
    </row>
    <row r="1975" spans="1:8">
      <c r="A1975" s="139">
        <v>45074</v>
      </c>
      <c r="B1975" s="11" t="s">
        <v>18</v>
      </c>
      <c r="C1975" s="140" t="s">
        <v>113</v>
      </c>
      <c r="D1975" s="7"/>
      <c r="E1975" s="7"/>
      <c r="F1975" s="7"/>
      <c r="G1975" s="7"/>
      <c r="H1975" s="7"/>
    </row>
    <row r="1976" spans="1:8">
      <c r="A1976" s="139">
        <v>45075</v>
      </c>
      <c r="B1976" s="11" t="s">
        <v>12</v>
      </c>
      <c r="C1976" s="140" t="s">
        <v>113</v>
      </c>
      <c r="D1976" s="7"/>
      <c r="E1976" s="7"/>
      <c r="F1976" s="7"/>
      <c r="G1976" s="7"/>
      <c r="H1976" s="7"/>
    </row>
    <row r="1977" spans="1:8">
      <c r="A1977" s="139">
        <v>45076</v>
      </c>
      <c r="B1977" s="11" t="s">
        <v>13</v>
      </c>
      <c r="C1977" s="140" t="s">
        <v>113</v>
      </c>
      <c r="D1977" s="7"/>
      <c r="E1977" s="7"/>
      <c r="F1977" s="7"/>
      <c r="G1977" s="7"/>
      <c r="H1977" s="7"/>
    </row>
    <row r="1978" spans="1:8">
      <c r="A1978" s="139">
        <v>45077</v>
      </c>
      <c r="B1978" s="11" t="s">
        <v>14</v>
      </c>
      <c r="C1978" s="140" t="s">
        <v>113</v>
      </c>
      <c r="D1978" s="7"/>
      <c r="E1978" s="7"/>
      <c r="F1978" s="7"/>
      <c r="G1978" s="7"/>
      <c r="H1978" s="7"/>
    </row>
    <row r="1979" spans="1:8">
      <c r="A1979" s="139">
        <v>45078</v>
      </c>
      <c r="B1979" s="11" t="s">
        <v>15</v>
      </c>
      <c r="C1979" s="140" t="s">
        <v>113</v>
      </c>
      <c r="D1979" s="7"/>
      <c r="E1979" s="7"/>
      <c r="F1979" s="7"/>
      <c r="G1979" s="7"/>
      <c r="H1979" s="7"/>
    </row>
    <row r="1980" spans="1:8">
      <c r="A1980" s="139">
        <v>45079</v>
      </c>
      <c r="B1980" s="11" t="s">
        <v>16</v>
      </c>
      <c r="C1980" s="140" t="s">
        <v>113</v>
      </c>
      <c r="D1980" s="7"/>
      <c r="E1980" s="7"/>
      <c r="F1980" s="7"/>
      <c r="G1980" s="7"/>
      <c r="H1980" s="7"/>
    </row>
    <row r="1981" spans="1:8">
      <c r="A1981" s="139">
        <v>45080</v>
      </c>
      <c r="B1981" s="11" t="s">
        <v>17</v>
      </c>
      <c r="C1981" s="140" t="s">
        <v>113</v>
      </c>
      <c r="D1981" s="7"/>
      <c r="E1981" s="7"/>
      <c r="F1981" s="7"/>
      <c r="G1981" s="7"/>
      <c r="H1981" s="7"/>
    </row>
    <row r="1982" spans="1:8">
      <c r="A1982" s="139">
        <v>45081</v>
      </c>
      <c r="B1982" s="11" t="s">
        <v>18</v>
      </c>
      <c r="C1982" s="140" t="s">
        <v>113</v>
      </c>
      <c r="D1982" s="7"/>
      <c r="E1982" s="7"/>
      <c r="F1982" s="7"/>
      <c r="G1982" s="7"/>
      <c r="H1982" s="7"/>
    </row>
    <row r="1983" spans="1:8">
      <c r="A1983" s="139">
        <v>45082</v>
      </c>
      <c r="B1983" s="11" t="s">
        <v>12</v>
      </c>
      <c r="C1983" s="140" t="s">
        <v>113</v>
      </c>
      <c r="D1983" s="7"/>
      <c r="E1983" s="7"/>
      <c r="F1983" s="7"/>
      <c r="G1983" s="7"/>
      <c r="H1983" s="7"/>
    </row>
    <row r="1984" spans="1:8">
      <c r="A1984" s="139">
        <v>45083</v>
      </c>
      <c r="B1984" s="11" t="s">
        <v>13</v>
      </c>
      <c r="C1984" s="140" t="s">
        <v>113</v>
      </c>
      <c r="D1984" s="7"/>
      <c r="E1984" s="7"/>
      <c r="F1984" s="7"/>
      <c r="G1984" s="7"/>
      <c r="H1984" s="7"/>
    </row>
    <row r="1985" spans="1:8">
      <c r="A1985" s="139">
        <v>45084</v>
      </c>
      <c r="B1985" s="11" t="s">
        <v>14</v>
      </c>
      <c r="C1985" s="140" t="s">
        <v>113</v>
      </c>
      <c r="D1985" s="7"/>
      <c r="E1985" s="7"/>
      <c r="F1985" s="7"/>
      <c r="G1985" s="7"/>
      <c r="H1985" s="7"/>
    </row>
    <row r="1986" spans="1:8">
      <c r="A1986" s="139">
        <v>45085</v>
      </c>
      <c r="B1986" s="11" t="s">
        <v>15</v>
      </c>
      <c r="C1986" s="140" t="s">
        <v>113</v>
      </c>
      <c r="D1986" s="7"/>
      <c r="E1986" s="7"/>
      <c r="F1986" s="7"/>
      <c r="G1986" s="7"/>
      <c r="H1986" s="7"/>
    </row>
    <row r="1987" spans="1:8">
      <c r="A1987" s="139">
        <v>45086</v>
      </c>
      <c r="B1987" s="11" t="s">
        <v>16</v>
      </c>
      <c r="C1987" s="140" t="s">
        <v>113</v>
      </c>
      <c r="D1987" s="7"/>
      <c r="E1987" s="7"/>
      <c r="F1987" s="7"/>
      <c r="G1987" s="7"/>
      <c r="H1987" s="7"/>
    </row>
    <row r="1988" spans="1:8">
      <c r="A1988" s="139">
        <v>45087</v>
      </c>
      <c r="B1988" s="11" t="s">
        <v>17</v>
      </c>
      <c r="C1988" s="140" t="s">
        <v>113</v>
      </c>
      <c r="D1988" s="7"/>
      <c r="E1988" s="7"/>
      <c r="F1988" s="7"/>
      <c r="G1988" s="7"/>
      <c r="H1988" s="7"/>
    </row>
    <row r="1989" spans="1:8">
      <c r="A1989" s="139">
        <v>45088</v>
      </c>
      <c r="B1989" s="11" t="s">
        <v>18</v>
      </c>
      <c r="C1989" s="140" t="s">
        <v>113</v>
      </c>
      <c r="D1989" s="7"/>
      <c r="E1989" s="7"/>
      <c r="F1989" s="7"/>
      <c r="G1989" s="7"/>
      <c r="H1989" s="7"/>
    </row>
    <row r="1990" spans="1:8">
      <c r="A1990" s="139">
        <v>45089</v>
      </c>
      <c r="B1990" s="11" t="s">
        <v>12</v>
      </c>
      <c r="C1990" s="140" t="s">
        <v>113</v>
      </c>
      <c r="D1990" s="7"/>
      <c r="E1990" s="7"/>
      <c r="F1990" s="7"/>
      <c r="G1990" s="7"/>
      <c r="H1990" s="7"/>
    </row>
    <row r="1991" spans="1:8">
      <c r="A1991" s="139">
        <v>45090</v>
      </c>
      <c r="B1991" s="11" t="s">
        <v>13</v>
      </c>
      <c r="C1991" s="140" t="s">
        <v>113</v>
      </c>
      <c r="D1991" s="7"/>
      <c r="E1991" s="7"/>
      <c r="F1991" s="7"/>
      <c r="G1991" s="7"/>
      <c r="H1991" s="7"/>
    </row>
    <row r="1992" spans="1:8">
      <c r="A1992" s="139">
        <v>45091</v>
      </c>
      <c r="B1992" s="11" t="s">
        <v>14</v>
      </c>
      <c r="C1992" s="140" t="s">
        <v>113</v>
      </c>
      <c r="D1992" s="7"/>
      <c r="E1992" s="7"/>
      <c r="F1992" s="7"/>
      <c r="G1992" s="7"/>
      <c r="H1992" s="7"/>
    </row>
    <row r="1993" spans="1:8">
      <c r="A1993" s="139">
        <v>45092</v>
      </c>
      <c r="B1993" s="11" t="s">
        <v>15</v>
      </c>
      <c r="C1993" s="140" t="s">
        <v>113</v>
      </c>
      <c r="D1993" s="7"/>
      <c r="E1993" s="7"/>
      <c r="F1993" s="7"/>
      <c r="G1993" s="7"/>
      <c r="H1993" s="7"/>
    </row>
    <row r="1994" spans="1:8">
      <c r="A1994" s="139">
        <v>45093</v>
      </c>
      <c r="B1994" s="11" t="s">
        <v>16</v>
      </c>
      <c r="C1994" s="140" t="s">
        <v>113</v>
      </c>
      <c r="D1994" s="7"/>
      <c r="E1994" s="7"/>
      <c r="F1994" s="7"/>
      <c r="G1994" s="7"/>
      <c r="H1994" s="7"/>
    </row>
    <row r="1995" spans="1:8">
      <c r="A1995" s="139">
        <v>45094</v>
      </c>
      <c r="B1995" s="11" t="s">
        <v>17</v>
      </c>
      <c r="C1995" s="140" t="s">
        <v>113</v>
      </c>
      <c r="D1995" s="7"/>
      <c r="E1995" s="7"/>
      <c r="F1995" s="7"/>
      <c r="G1995" s="7"/>
      <c r="H1995" s="7"/>
    </row>
    <row r="1996" spans="1:8">
      <c r="A1996" s="139">
        <v>45095</v>
      </c>
      <c r="B1996" s="11" t="s">
        <v>18</v>
      </c>
      <c r="C1996" s="140" t="s">
        <v>113</v>
      </c>
      <c r="D1996" s="7"/>
      <c r="E1996" s="7"/>
      <c r="F1996" s="7"/>
      <c r="G1996" s="7"/>
      <c r="H1996" s="7"/>
    </row>
    <row r="1997" spans="1:8">
      <c r="A1997" s="139">
        <v>45096</v>
      </c>
      <c r="B1997" s="11" t="s">
        <v>12</v>
      </c>
      <c r="C1997" s="140" t="s">
        <v>113</v>
      </c>
      <c r="D1997" s="7"/>
      <c r="E1997" s="7"/>
      <c r="F1997" s="7"/>
      <c r="G1997" s="7"/>
      <c r="H1997" s="7"/>
    </row>
    <row r="1998" spans="1:8">
      <c r="A1998" s="139">
        <v>45097</v>
      </c>
      <c r="B1998" s="11" t="s">
        <v>13</v>
      </c>
      <c r="C1998" s="140" t="s">
        <v>113</v>
      </c>
      <c r="D1998" s="7"/>
      <c r="E1998" s="7"/>
      <c r="F1998" s="7"/>
      <c r="G1998" s="7"/>
      <c r="H1998" s="7"/>
    </row>
    <row r="1999" spans="1:8">
      <c r="A1999" s="139">
        <v>45098</v>
      </c>
      <c r="B1999" s="11" t="s">
        <v>14</v>
      </c>
      <c r="C1999" s="140" t="s">
        <v>113</v>
      </c>
      <c r="D1999" s="7"/>
      <c r="E1999" s="7"/>
      <c r="F1999" s="7"/>
      <c r="G1999" s="7"/>
      <c r="H1999" s="7"/>
    </row>
    <row r="2000" spans="1:8">
      <c r="A2000" s="139">
        <v>45099</v>
      </c>
      <c r="B2000" s="11" t="s">
        <v>15</v>
      </c>
      <c r="C2000" s="140" t="s">
        <v>113</v>
      </c>
      <c r="D2000" s="7"/>
      <c r="E2000" s="7"/>
      <c r="F2000" s="7"/>
      <c r="G2000" s="7"/>
      <c r="H2000" s="7"/>
    </row>
    <row r="2001" spans="1:8">
      <c r="A2001" s="139">
        <v>45100</v>
      </c>
      <c r="B2001" s="11" t="s">
        <v>16</v>
      </c>
      <c r="C2001" s="140" t="s">
        <v>113</v>
      </c>
      <c r="D2001" s="7"/>
      <c r="E2001" s="7"/>
      <c r="F2001" s="7"/>
      <c r="G2001" s="7"/>
      <c r="H2001" s="7"/>
    </row>
    <row r="2002" spans="1:8">
      <c r="A2002" s="139">
        <v>45101</v>
      </c>
      <c r="B2002" s="11" t="s">
        <v>17</v>
      </c>
      <c r="C2002" s="140" t="s">
        <v>113</v>
      </c>
      <c r="D2002" s="7"/>
      <c r="E2002" s="7"/>
      <c r="F2002" s="7"/>
      <c r="G2002" s="7"/>
      <c r="H2002" s="7"/>
    </row>
    <row r="2003" spans="1:8">
      <c r="A2003" s="139">
        <v>45102</v>
      </c>
      <c r="B2003" s="11" t="s">
        <v>18</v>
      </c>
      <c r="C2003" s="140" t="s">
        <v>113</v>
      </c>
      <c r="D2003" s="7"/>
      <c r="E2003" s="7"/>
      <c r="F2003" s="7"/>
      <c r="G2003" s="7"/>
      <c r="H2003" s="7"/>
    </row>
    <row r="2004" spans="1:8">
      <c r="A2004" s="139">
        <v>45103</v>
      </c>
      <c r="B2004" s="11" t="s">
        <v>12</v>
      </c>
      <c r="C2004" s="140" t="s">
        <v>113</v>
      </c>
      <c r="D2004" s="7"/>
      <c r="E2004" s="7"/>
      <c r="F2004" s="7"/>
      <c r="G2004" s="7"/>
      <c r="H2004" s="7"/>
    </row>
    <row r="2005" spans="1:8">
      <c r="A2005" s="139">
        <v>45104</v>
      </c>
      <c r="B2005" s="11" t="s">
        <v>13</v>
      </c>
      <c r="C2005" s="140" t="s">
        <v>113</v>
      </c>
      <c r="D2005" s="7"/>
      <c r="E2005" s="7"/>
      <c r="F2005" s="7"/>
      <c r="G2005" s="7"/>
      <c r="H2005" s="7"/>
    </row>
    <row r="2006" spans="1:8">
      <c r="A2006" s="139">
        <v>45105</v>
      </c>
      <c r="B2006" s="11" t="s">
        <v>14</v>
      </c>
      <c r="C2006" s="140" t="s">
        <v>113</v>
      </c>
      <c r="D2006" s="7"/>
      <c r="E2006" s="7"/>
      <c r="F2006" s="7"/>
      <c r="G2006" s="7"/>
      <c r="H2006" s="7"/>
    </row>
    <row r="2007" spans="1:8">
      <c r="A2007" s="139">
        <v>45106</v>
      </c>
      <c r="B2007" s="11" t="s">
        <v>15</v>
      </c>
      <c r="C2007" s="140" t="s">
        <v>113</v>
      </c>
      <c r="D2007" s="7"/>
      <c r="E2007" s="7"/>
      <c r="F2007" s="7"/>
      <c r="G2007" s="7"/>
      <c r="H2007" s="7"/>
    </row>
    <row r="2008" spans="1:8">
      <c r="A2008" s="139">
        <v>45107</v>
      </c>
      <c r="B2008" s="11" t="s">
        <v>16</v>
      </c>
      <c r="C2008" s="140" t="s">
        <v>113</v>
      </c>
      <c r="D2008" s="7"/>
      <c r="E2008" s="7"/>
      <c r="F2008" s="7"/>
      <c r="G2008" s="7"/>
      <c r="H2008" s="7"/>
    </row>
    <row r="2009" spans="1:8">
      <c r="A2009" s="139">
        <v>45108</v>
      </c>
      <c r="B2009" s="11" t="s">
        <v>17</v>
      </c>
      <c r="C2009" s="140" t="s">
        <v>113</v>
      </c>
      <c r="D2009" s="7"/>
      <c r="E2009" s="7"/>
      <c r="F2009" s="7"/>
      <c r="G2009" s="7"/>
      <c r="H2009" s="7"/>
    </row>
    <row r="2010" spans="1:8">
      <c r="A2010" s="139">
        <v>45109</v>
      </c>
      <c r="B2010" s="11" t="s">
        <v>18</v>
      </c>
      <c r="C2010" s="140" t="s">
        <v>113</v>
      </c>
      <c r="D2010" s="7"/>
      <c r="E2010" s="7"/>
      <c r="F2010" s="7"/>
      <c r="G2010" s="7"/>
      <c r="H2010" s="7"/>
    </row>
    <row r="2011" spans="1:8">
      <c r="A2011" s="139">
        <v>45110</v>
      </c>
      <c r="B2011" s="11" t="s">
        <v>12</v>
      </c>
      <c r="C2011" s="140" t="s">
        <v>113</v>
      </c>
      <c r="D2011" s="7"/>
      <c r="E2011" s="7"/>
      <c r="F2011" s="7"/>
      <c r="G2011" s="7"/>
      <c r="H2011" s="7"/>
    </row>
    <row r="2012" spans="1:8">
      <c r="A2012" s="139">
        <v>45111</v>
      </c>
      <c r="B2012" s="11" t="s">
        <v>13</v>
      </c>
      <c r="C2012" s="140" t="s">
        <v>113</v>
      </c>
      <c r="D2012" s="7"/>
      <c r="E2012" s="7"/>
      <c r="F2012" s="7"/>
      <c r="G2012" s="7"/>
      <c r="H2012" s="7"/>
    </row>
    <row r="2013" spans="1:8">
      <c r="A2013" s="139">
        <v>45112</v>
      </c>
      <c r="B2013" s="11" t="s">
        <v>14</v>
      </c>
      <c r="C2013" s="140" t="s">
        <v>113</v>
      </c>
      <c r="D2013" s="7"/>
      <c r="E2013" s="7"/>
      <c r="F2013" s="7"/>
      <c r="G2013" s="7"/>
      <c r="H2013" s="7"/>
    </row>
    <row r="2014" spans="1:8">
      <c r="A2014" s="139">
        <v>45113</v>
      </c>
      <c r="B2014" s="11" t="s">
        <v>15</v>
      </c>
      <c r="C2014" s="140" t="s">
        <v>113</v>
      </c>
      <c r="D2014" s="7"/>
      <c r="E2014" s="7"/>
      <c r="F2014" s="7"/>
      <c r="G2014" s="7"/>
      <c r="H2014" s="7"/>
    </row>
    <row r="2015" spans="1:8">
      <c r="A2015" s="139">
        <v>45114</v>
      </c>
      <c r="B2015" s="11" t="s">
        <v>16</v>
      </c>
      <c r="C2015" s="140" t="s">
        <v>113</v>
      </c>
      <c r="D2015" s="7"/>
      <c r="E2015" s="7"/>
      <c r="F2015" s="7"/>
      <c r="G2015" s="7"/>
      <c r="H2015" s="7"/>
    </row>
    <row r="2016" spans="1:8">
      <c r="A2016" s="139">
        <v>45115</v>
      </c>
      <c r="B2016" s="11" t="s">
        <v>17</v>
      </c>
      <c r="C2016" s="140" t="s">
        <v>113</v>
      </c>
      <c r="D2016" s="7"/>
      <c r="E2016" s="7"/>
      <c r="F2016" s="7"/>
      <c r="G2016" s="7"/>
      <c r="H2016" s="7"/>
    </row>
    <row r="2017" spans="1:8">
      <c r="A2017" s="139">
        <v>45116</v>
      </c>
      <c r="B2017" s="11" t="s">
        <v>18</v>
      </c>
      <c r="C2017" s="140" t="s">
        <v>113</v>
      </c>
      <c r="D2017" s="7"/>
      <c r="E2017" s="7"/>
      <c r="F2017" s="7"/>
      <c r="G2017" s="7"/>
      <c r="H2017" s="7"/>
    </row>
    <row r="2018" spans="1:8">
      <c r="A2018" s="139">
        <v>45117</v>
      </c>
      <c r="B2018" s="11" t="s">
        <v>12</v>
      </c>
      <c r="C2018" s="140" t="s">
        <v>113</v>
      </c>
      <c r="D2018" s="7"/>
      <c r="E2018" s="7"/>
      <c r="F2018" s="7"/>
      <c r="G2018" s="7"/>
      <c r="H2018" s="7"/>
    </row>
    <row r="2019" spans="1:8">
      <c r="A2019" s="139">
        <v>45118</v>
      </c>
      <c r="B2019" s="11" t="s">
        <v>13</v>
      </c>
      <c r="C2019" s="140" t="s">
        <v>113</v>
      </c>
      <c r="D2019" s="7"/>
      <c r="E2019" s="7"/>
      <c r="F2019" s="7"/>
      <c r="G2019" s="7"/>
      <c r="H2019" s="7"/>
    </row>
    <row r="2020" spans="1:8">
      <c r="A2020" s="139">
        <v>45119</v>
      </c>
      <c r="B2020" s="11" t="s">
        <v>14</v>
      </c>
      <c r="C2020" s="140" t="s">
        <v>113</v>
      </c>
      <c r="D2020" s="7"/>
      <c r="E2020" s="7"/>
      <c r="F2020" s="7"/>
      <c r="G2020" s="7"/>
      <c r="H2020" s="7"/>
    </row>
    <row r="2021" spans="1:8">
      <c r="A2021" s="139">
        <v>45120</v>
      </c>
      <c r="B2021" s="11" t="s">
        <v>15</v>
      </c>
      <c r="C2021" s="140" t="s">
        <v>113</v>
      </c>
      <c r="D2021" s="7"/>
      <c r="E2021" s="7"/>
      <c r="F2021" s="7"/>
      <c r="G2021" s="7"/>
      <c r="H2021" s="7"/>
    </row>
    <row r="2022" spans="1:8">
      <c r="A2022" s="139">
        <v>45121</v>
      </c>
      <c r="B2022" s="11" t="s">
        <v>16</v>
      </c>
      <c r="C2022" s="140" t="s">
        <v>113</v>
      </c>
      <c r="D2022" s="7"/>
      <c r="E2022" s="7"/>
      <c r="F2022" s="7"/>
      <c r="G2022" s="7"/>
      <c r="H2022" s="7"/>
    </row>
    <row r="2023" spans="1:8">
      <c r="A2023" s="139">
        <v>45122</v>
      </c>
      <c r="B2023" s="11" t="s">
        <v>17</v>
      </c>
      <c r="C2023" s="140" t="s">
        <v>113</v>
      </c>
      <c r="D2023" s="7"/>
      <c r="E2023" s="7"/>
      <c r="F2023" s="7"/>
      <c r="G2023" s="7"/>
      <c r="H2023" s="7"/>
    </row>
    <row r="2024" spans="1:8">
      <c r="A2024" s="139">
        <v>45123</v>
      </c>
      <c r="B2024" s="11" t="s">
        <v>18</v>
      </c>
      <c r="C2024" s="140" t="s">
        <v>113</v>
      </c>
      <c r="D2024" s="7"/>
      <c r="E2024" s="7"/>
      <c r="F2024" s="7"/>
      <c r="G2024" s="7"/>
      <c r="H2024" s="7"/>
    </row>
    <row r="2025" spans="1:8">
      <c r="A2025" s="139">
        <v>45124</v>
      </c>
      <c r="B2025" s="11" t="s">
        <v>12</v>
      </c>
      <c r="C2025" s="140" t="s">
        <v>113</v>
      </c>
      <c r="D2025" s="7"/>
      <c r="E2025" s="7"/>
      <c r="F2025" s="7"/>
      <c r="G2025" s="7"/>
      <c r="H2025" s="7"/>
    </row>
    <row r="2026" spans="1:8">
      <c r="A2026" s="139">
        <v>45125</v>
      </c>
      <c r="B2026" s="11" t="s">
        <v>13</v>
      </c>
      <c r="C2026" s="140" t="s">
        <v>113</v>
      </c>
      <c r="D2026" s="7"/>
      <c r="E2026" s="7"/>
      <c r="F2026" s="7"/>
      <c r="G2026" s="7"/>
      <c r="H2026" s="7"/>
    </row>
    <row r="2027" spans="1:8">
      <c r="A2027" s="139">
        <v>45126</v>
      </c>
      <c r="B2027" s="11" t="s">
        <v>14</v>
      </c>
      <c r="C2027" s="140" t="s">
        <v>113</v>
      </c>
      <c r="D2027" s="7"/>
      <c r="E2027" s="7"/>
      <c r="F2027" s="7"/>
      <c r="G2027" s="7"/>
      <c r="H2027" s="7"/>
    </row>
    <row r="2028" spans="1:8">
      <c r="A2028" s="139">
        <v>45127</v>
      </c>
      <c r="B2028" s="11" t="s">
        <v>15</v>
      </c>
      <c r="C2028" s="140" t="s">
        <v>113</v>
      </c>
      <c r="D2028" s="7"/>
      <c r="E2028" s="7"/>
      <c r="F2028" s="7"/>
      <c r="G2028" s="7"/>
      <c r="H2028" s="7"/>
    </row>
    <row r="2029" spans="1:8">
      <c r="A2029" s="139">
        <v>45128</v>
      </c>
      <c r="B2029" s="11" t="s">
        <v>16</v>
      </c>
      <c r="C2029" s="140" t="s">
        <v>113</v>
      </c>
      <c r="D2029" s="7"/>
      <c r="E2029" s="7"/>
      <c r="F2029" s="7"/>
      <c r="G2029" s="7"/>
      <c r="H2029" s="7"/>
    </row>
    <row r="2030" spans="1:8">
      <c r="A2030" s="139">
        <v>45129</v>
      </c>
      <c r="B2030" s="11" t="s">
        <v>17</v>
      </c>
      <c r="C2030" s="140" t="s">
        <v>113</v>
      </c>
      <c r="D2030" s="7"/>
      <c r="E2030" s="7"/>
      <c r="F2030" s="7"/>
      <c r="G2030" s="7"/>
      <c r="H2030" s="7"/>
    </row>
    <row r="2031" spans="1:8">
      <c r="A2031" s="139">
        <v>45130</v>
      </c>
      <c r="B2031" s="11" t="s">
        <v>18</v>
      </c>
      <c r="C2031" s="140" t="s">
        <v>113</v>
      </c>
      <c r="D2031" s="7"/>
      <c r="E2031" s="7"/>
      <c r="F2031" s="7"/>
      <c r="G2031" s="7"/>
      <c r="H2031" s="7"/>
    </row>
    <row r="2032" spans="1:8">
      <c r="A2032" s="139">
        <v>45131</v>
      </c>
      <c r="B2032" s="11" t="s">
        <v>12</v>
      </c>
      <c r="C2032" s="140" t="s">
        <v>113</v>
      </c>
      <c r="D2032" s="7"/>
      <c r="E2032" s="7"/>
      <c r="F2032" s="7"/>
      <c r="G2032" s="7"/>
      <c r="H2032" s="7"/>
    </row>
    <row r="2033" spans="1:8">
      <c r="A2033" s="139">
        <v>45132</v>
      </c>
      <c r="B2033" s="11" t="s">
        <v>13</v>
      </c>
      <c r="C2033" s="140" t="s">
        <v>113</v>
      </c>
      <c r="D2033" s="7"/>
      <c r="E2033" s="7"/>
      <c r="F2033" s="7"/>
      <c r="G2033" s="7"/>
      <c r="H2033" s="7"/>
    </row>
    <row r="2034" spans="1:8">
      <c r="A2034" s="139">
        <v>45133</v>
      </c>
      <c r="B2034" s="11" t="s">
        <v>14</v>
      </c>
      <c r="C2034" s="140" t="s">
        <v>113</v>
      </c>
      <c r="D2034" s="7"/>
      <c r="E2034" s="7"/>
      <c r="F2034" s="7"/>
      <c r="G2034" s="7"/>
      <c r="H2034" s="7"/>
    </row>
    <row r="2035" spans="1:8">
      <c r="A2035" s="139">
        <v>45134</v>
      </c>
      <c r="B2035" s="11" t="s">
        <v>15</v>
      </c>
      <c r="C2035" s="140" t="s">
        <v>113</v>
      </c>
      <c r="D2035" s="7"/>
      <c r="E2035" s="7"/>
      <c r="F2035" s="7"/>
      <c r="G2035" s="7"/>
      <c r="H2035" s="7"/>
    </row>
    <row r="2036" spans="1:8">
      <c r="A2036" s="139">
        <v>45135</v>
      </c>
      <c r="B2036" s="11" t="s">
        <v>16</v>
      </c>
      <c r="C2036" s="140" t="s">
        <v>113</v>
      </c>
      <c r="D2036" s="7"/>
      <c r="E2036" s="7"/>
      <c r="F2036" s="7"/>
      <c r="G2036" s="7"/>
      <c r="H2036" s="7"/>
    </row>
    <row r="2037" spans="1:8">
      <c r="A2037" s="139">
        <v>45136</v>
      </c>
      <c r="B2037" s="11" t="s">
        <v>17</v>
      </c>
      <c r="C2037" s="140" t="s">
        <v>113</v>
      </c>
      <c r="D2037" s="7"/>
      <c r="E2037" s="7"/>
      <c r="F2037" s="7"/>
      <c r="G2037" s="7"/>
      <c r="H2037" s="7"/>
    </row>
    <row r="2038" spans="1:8">
      <c r="A2038" s="139">
        <v>45137</v>
      </c>
      <c r="B2038" s="11" t="s">
        <v>18</v>
      </c>
      <c r="C2038" s="140" t="s">
        <v>113</v>
      </c>
      <c r="D2038" s="7"/>
      <c r="E2038" s="7"/>
      <c r="F2038" s="7"/>
      <c r="G2038" s="7"/>
      <c r="H2038" s="7"/>
    </row>
    <row r="2039" spans="1:8">
      <c r="A2039" s="139">
        <v>45138</v>
      </c>
      <c r="B2039" s="11" t="s">
        <v>12</v>
      </c>
      <c r="C2039" s="140" t="s">
        <v>113</v>
      </c>
      <c r="D2039" s="7"/>
      <c r="E2039" s="7"/>
      <c r="F2039" s="7"/>
      <c r="G2039" s="7"/>
      <c r="H2039" s="7"/>
    </row>
    <row r="2040" spans="1:8">
      <c r="A2040" s="139">
        <v>45139</v>
      </c>
      <c r="B2040" s="11" t="s">
        <v>13</v>
      </c>
      <c r="C2040" s="140" t="s">
        <v>113</v>
      </c>
      <c r="D2040" s="7"/>
      <c r="E2040" s="7"/>
      <c r="F2040" s="7"/>
      <c r="G2040" s="7"/>
      <c r="H2040" s="7"/>
    </row>
    <row r="2041" spans="1:8">
      <c r="A2041" s="139">
        <v>45140</v>
      </c>
      <c r="B2041" s="11" t="s">
        <v>14</v>
      </c>
      <c r="C2041" s="140" t="s">
        <v>113</v>
      </c>
      <c r="D2041" s="7"/>
      <c r="E2041" s="7"/>
      <c r="F2041" s="7"/>
      <c r="G2041" s="7"/>
      <c r="H2041" s="7"/>
    </row>
    <row r="2042" spans="1:8">
      <c r="A2042" s="139">
        <v>45141</v>
      </c>
      <c r="B2042" s="11" t="s">
        <v>15</v>
      </c>
      <c r="C2042" s="140" t="s">
        <v>113</v>
      </c>
      <c r="D2042" s="7"/>
      <c r="E2042" s="7"/>
      <c r="F2042" s="7"/>
      <c r="G2042" s="7"/>
      <c r="H2042" s="7"/>
    </row>
    <row r="2043" spans="1:8">
      <c r="A2043" s="139">
        <v>45142</v>
      </c>
      <c r="B2043" s="11" t="s">
        <v>16</v>
      </c>
      <c r="C2043" s="140" t="s">
        <v>113</v>
      </c>
      <c r="D2043" s="7"/>
      <c r="E2043" s="7"/>
      <c r="F2043" s="7"/>
      <c r="G2043" s="7"/>
      <c r="H2043" s="7"/>
    </row>
    <row r="2044" spans="1:8">
      <c r="A2044" s="139">
        <v>45143</v>
      </c>
      <c r="B2044" s="11" t="s">
        <v>17</v>
      </c>
      <c r="C2044" s="140" t="s">
        <v>113</v>
      </c>
      <c r="D2044" s="7"/>
      <c r="E2044" s="7"/>
      <c r="F2044" s="7"/>
      <c r="G2044" s="7"/>
      <c r="H2044" s="7"/>
    </row>
    <row r="2045" spans="1:8">
      <c r="A2045" s="139">
        <v>45144</v>
      </c>
      <c r="B2045" s="11" t="s">
        <v>18</v>
      </c>
      <c r="C2045" s="140" t="s">
        <v>113</v>
      </c>
      <c r="D2045" s="7"/>
      <c r="E2045" s="7"/>
      <c r="F2045" s="7"/>
      <c r="G2045" s="7"/>
      <c r="H2045" s="7"/>
    </row>
    <row r="2046" spans="1:8">
      <c r="A2046" s="139">
        <v>45145</v>
      </c>
      <c r="B2046" s="11" t="s">
        <v>12</v>
      </c>
      <c r="C2046" s="140" t="s">
        <v>113</v>
      </c>
      <c r="D2046" s="7"/>
      <c r="E2046" s="7"/>
      <c r="F2046" s="7"/>
      <c r="G2046" s="7"/>
      <c r="H2046" s="7"/>
    </row>
    <row r="2047" spans="1:8">
      <c r="A2047" s="139">
        <v>45146</v>
      </c>
      <c r="B2047" s="11" t="s">
        <v>13</v>
      </c>
      <c r="C2047" s="140" t="s">
        <v>113</v>
      </c>
      <c r="D2047" s="7"/>
      <c r="E2047" s="7"/>
      <c r="F2047" s="7"/>
      <c r="G2047" s="7"/>
      <c r="H2047" s="7"/>
    </row>
    <row r="2048" spans="1:8">
      <c r="A2048" s="139">
        <v>45147</v>
      </c>
      <c r="B2048" s="11" t="s">
        <v>14</v>
      </c>
      <c r="C2048" s="140" t="s">
        <v>113</v>
      </c>
      <c r="D2048" s="7"/>
      <c r="E2048" s="7"/>
      <c r="F2048" s="7"/>
      <c r="G2048" s="7"/>
      <c r="H2048" s="7"/>
    </row>
    <row r="2049" spans="1:8">
      <c r="A2049" s="139">
        <v>45148</v>
      </c>
      <c r="B2049" s="11" t="s">
        <v>15</v>
      </c>
      <c r="C2049" s="140" t="s">
        <v>113</v>
      </c>
      <c r="D2049" s="7"/>
      <c r="E2049" s="7"/>
      <c r="F2049" s="7"/>
      <c r="G2049" s="7"/>
      <c r="H2049" s="7"/>
    </row>
    <row r="2050" spans="1:8">
      <c r="A2050" s="139">
        <v>45149</v>
      </c>
      <c r="B2050" s="11" t="s">
        <v>16</v>
      </c>
      <c r="C2050" s="140" t="s">
        <v>113</v>
      </c>
      <c r="D2050" s="7"/>
      <c r="E2050" s="7"/>
      <c r="F2050" s="7"/>
      <c r="G2050" s="7"/>
      <c r="H2050" s="7"/>
    </row>
    <row r="2051" spans="1:8">
      <c r="A2051" s="139">
        <v>45150</v>
      </c>
      <c r="B2051" s="11" t="s">
        <v>17</v>
      </c>
      <c r="C2051" s="140" t="s">
        <v>113</v>
      </c>
      <c r="D2051" s="7"/>
      <c r="E2051" s="7"/>
      <c r="F2051" s="7"/>
      <c r="G2051" s="7"/>
      <c r="H2051" s="7"/>
    </row>
    <row r="2052" spans="1:8">
      <c r="A2052" s="139">
        <v>45151</v>
      </c>
      <c r="B2052" s="11" t="s">
        <v>18</v>
      </c>
      <c r="C2052" s="140" t="s">
        <v>113</v>
      </c>
      <c r="D2052" s="7"/>
      <c r="E2052" s="7"/>
      <c r="F2052" s="7"/>
      <c r="G2052" s="7"/>
      <c r="H2052" s="7"/>
    </row>
    <row r="2053" spans="1:8">
      <c r="A2053" s="139">
        <v>45152</v>
      </c>
      <c r="B2053" s="11" t="s">
        <v>12</v>
      </c>
      <c r="C2053" s="140" t="s">
        <v>113</v>
      </c>
      <c r="D2053" s="7"/>
      <c r="E2053" s="7"/>
      <c r="F2053" s="7"/>
      <c r="G2053" s="7"/>
      <c r="H2053" s="7"/>
    </row>
    <row r="2054" spans="1:8">
      <c r="A2054" s="139">
        <v>45153</v>
      </c>
      <c r="B2054" s="11" t="s">
        <v>13</v>
      </c>
      <c r="C2054" s="140" t="s">
        <v>113</v>
      </c>
      <c r="D2054" s="7"/>
      <c r="E2054" s="7"/>
      <c r="F2054" s="7"/>
      <c r="G2054" s="7"/>
      <c r="H2054" s="7"/>
    </row>
    <row r="2055" spans="1:8">
      <c r="A2055" s="139">
        <v>45154</v>
      </c>
      <c r="B2055" s="11" t="s">
        <v>14</v>
      </c>
      <c r="C2055" s="140" t="s">
        <v>113</v>
      </c>
      <c r="D2055" s="7"/>
      <c r="E2055" s="7"/>
      <c r="F2055" s="7"/>
      <c r="G2055" s="7"/>
      <c r="H2055" s="7"/>
    </row>
    <row r="2056" spans="1:8">
      <c r="A2056" s="139">
        <v>45155</v>
      </c>
      <c r="B2056" s="11" t="s">
        <v>15</v>
      </c>
      <c r="C2056" s="140" t="s">
        <v>113</v>
      </c>
      <c r="D2056" s="7"/>
      <c r="E2056" s="7"/>
      <c r="F2056" s="7"/>
      <c r="G2056" s="7"/>
      <c r="H2056" s="7"/>
    </row>
    <row r="2057" spans="1:8">
      <c r="A2057" s="139">
        <v>45156</v>
      </c>
      <c r="B2057" s="11" t="s">
        <v>16</v>
      </c>
      <c r="C2057" s="140" t="s">
        <v>113</v>
      </c>
      <c r="D2057" s="7"/>
      <c r="E2057" s="7"/>
      <c r="F2057" s="7"/>
      <c r="G2057" s="7"/>
      <c r="H2057" s="7"/>
    </row>
    <row r="2058" spans="1:8">
      <c r="A2058" s="139">
        <v>45157</v>
      </c>
      <c r="B2058" s="11" t="s">
        <v>17</v>
      </c>
      <c r="C2058" s="140" t="s">
        <v>113</v>
      </c>
      <c r="D2058" s="7"/>
      <c r="E2058" s="7"/>
      <c r="F2058" s="7"/>
      <c r="G2058" s="7"/>
      <c r="H2058" s="7"/>
    </row>
    <row r="2059" spans="1:8">
      <c r="A2059" s="139">
        <v>45158</v>
      </c>
      <c r="B2059" s="11" t="s">
        <v>18</v>
      </c>
      <c r="C2059" s="140" t="s">
        <v>113</v>
      </c>
      <c r="D2059" s="7"/>
      <c r="E2059" s="7"/>
      <c r="F2059" s="7"/>
      <c r="G2059" s="7"/>
      <c r="H2059" s="7"/>
    </row>
    <row r="2060" spans="1:8">
      <c r="A2060" s="139">
        <v>45159</v>
      </c>
      <c r="B2060" s="11" t="s">
        <v>12</v>
      </c>
      <c r="C2060" s="140" t="s">
        <v>113</v>
      </c>
      <c r="D2060" s="7"/>
      <c r="E2060" s="7"/>
      <c r="F2060" s="7"/>
      <c r="G2060" s="7"/>
      <c r="H2060" s="7"/>
    </row>
    <row r="2061" spans="1:8">
      <c r="A2061" s="139">
        <v>45160</v>
      </c>
      <c r="B2061" s="11" t="s">
        <v>13</v>
      </c>
      <c r="C2061" s="140" t="s">
        <v>113</v>
      </c>
      <c r="D2061" s="7"/>
      <c r="E2061" s="7"/>
      <c r="F2061" s="7"/>
      <c r="G2061" s="7"/>
      <c r="H2061" s="7"/>
    </row>
    <row r="2062" spans="1:8">
      <c r="A2062" s="139">
        <v>45161</v>
      </c>
      <c r="B2062" s="11" t="s">
        <v>14</v>
      </c>
      <c r="C2062" s="140" t="s">
        <v>113</v>
      </c>
      <c r="D2062" s="7"/>
      <c r="E2062" s="7"/>
      <c r="F2062" s="7"/>
      <c r="G2062" s="7"/>
      <c r="H2062" s="7"/>
    </row>
    <row r="2063" spans="1:8">
      <c r="A2063" s="139">
        <v>45162</v>
      </c>
      <c r="B2063" s="11" t="s">
        <v>15</v>
      </c>
      <c r="C2063" s="140" t="s">
        <v>113</v>
      </c>
      <c r="D2063" s="7"/>
      <c r="E2063" s="7"/>
      <c r="F2063" s="7"/>
      <c r="G2063" s="7"/>
      <c r="H2063" s="7"/>
    </row>
    <row r="2064" spans="1:8">
      <c r="A2064" s="139">
        <v>45163</v>
      </c>
      <c r="B2064" s="11" t="s">
        <v>16</v>
      </c>
      <c r="C2064" s="140" t="s">
        <v>113</v>
      </c>
      <c r="D2064" s="7"/>
      <c r="E2064" s="7"/>
      <c r="F2064" s="7"/>
      <c r="G2064" s="7"/>
      <c r="H2064" s="7"/>
    </row>
    <row r="2065" spans="1:8">
      <c r="A2065" s="139">
        <v>45164</v>
      </c>
      <c r="B2065" s="11" t="s">
        <v>17</v>
      </c>
      <c r="C2065" s="140" t="s">
        <v>113</v>
      </c>
      <c r="D2065" s="7"/>
      <c r="E2065" s="7"/>
      <c r="F2065" s="7"/>
      <c r="G2065" s="7"/>
      <c r="H2065" s="7"/>
    </row>
    <row r="2066" spans="1:8">
      <c r="A2066" s="139">
        <v>45165</v>
      </c>
      <c r="B2066" s="11" t="s">
        <v>18</v>
      </c>
      <c r="C2066" s="140" t="s">
        <v>113</v>
      </c>
      <c r="D2066" s="7"/>
      <c r="E2066" s="7"/>
      <c r="F2066" s="7"/>
      <c r="G2066" s="7"/>
      <c r="H2066" s="7"/>
    </row>
    <row r="2067" spans="1:8">
      <c r="A2067" s="139">
        <v>45166</v>
      </c>
      <c r="B2067" s="11" t="s">
        <v>12</v>
      </c>
      <c r="C2067" s="140" t="s">
        <v>113</v>
      </c>
      <c r="D2067" s="7"/>
      <c r="E2067" s="7"/>
      <c r="F2067" s="7"/>
      <c r="G2067" s="7"/>
      <c r="H2067" s="7"/>
    </row>
    <row r="2068" spans="1:8">
      <c r="A2068" s="139">
        <v>45167</v>
      </c>
      <c r="B2068" s="11" t="s">
        <v>13</v>
      </c>
      <c r="C2068" s="140" t="s">
        <v>113</v>
      </c>
      <c r="D2068" s="7"/>
      <c r="E2068" s="7"/>
      <c r="F2068" s="7"/>
      <c r="G2068" s="7"/>
      <c r="H2068" s="7"/>
    </row>
    <row r="2069" spans="1:8">
      <c r="A2069" s="139">
        <v>45168</v>
      </c>
      <c r="B2069" s="11" t="s">
        <v>14</v>
      </c>
      <c r="C2069" s="140" t="s">
        <v>113</v>
      </c>
      <c r="D2069" s="7"/>
      <c r="E2069" s="7"/>
      <c r="F2069" s="7"/>
      <c r="G2069" s="7"/>
      <c r="H2069" s="7"/>
    </row>
    <row r="2070" spans="1:8">
      <c r="A2070" s="139">
        <v>45169</v>
      </c>
      <c r="B2070" s="11" t="s">
        <v>15</v>
      </c>
      <c r="C2070" s="140" t="s">
        <v>113</v>
      </c>
      <c r="D2070" s="7"/>
      <c r="E2070" s="7"/>
      <c r="F2070" s="7"/>
      <c r="G2070" s="7"/>
      <c r="H2070" s="7"/>
    </row>
    <row r="2071" spans="1:8">
      <c r="A2071" s="139">
        <v>45170</v>
      </c>
      <c r="B2071" s="11" t="s">
        <v>16</v>
      </c>
      <c r="C2071" s="140" t="s">
        <v>113</v>
      </c>
      <c r="D2071" s="7"/>
      <c r="E2071" s="7"/>
      <c r="F2071" s="7"/>
      <c r="G2071" s="7"/>
      <c r="H2071" s="7"/>
    </row>
    <row r="2072" spans="1:8">
      <c r="A2072" s="139">
        <v>45171</v>
      </c>
      <c r="B2072" s="11" t="s">
        <v>17</v>
      </c>
      <c r="C2072" s="140" t="s">
        <v>113</v>
      </c>
      <c r="D2072" s="7"/>
      <c r="E2072" s="7"/>
      <c r="F2072" s="7"/>
      <c r="G2072" s="7"/>
      <c r="H2072" s="7"/>
    </row>
    <row r="2073" spans="1:8">
      <c r="A2073" s="139">
        <v>45172</v>
      </c>
      <c r="B2073" s="11" t="s">
        <v>18</v>
      </c>
      <c r="C2073" s="140" t="s">
        <v>113</v>
      </c>
      <c r="D2073" s="7"/>
      <c r="E2073" s="7"/>
      <c r="F2073" s="7"/>
      <c r="G2073" s="7"/>
      <c r="H2073" s="7"/>
    </row>
    <row r="2074" spans="1:8">
      <c r="A2074" s="139">
        <v>45173</v>
      </c>
      <c r="B2074" s="11" t="s">
        <v>12</v>
      </c>
      <c r="C2074" s="140" t="s">
        <v>113</v>
      </c>
      <c r="D2074" s="7"/>
      <c r="E2074" s="7"/>
      <c r="F2074" s="7"/>
      <c r="G2074" s="7"/>
      <c r="H2074" s="7"/>
    </row>
    <row r="2075" spans="1:8">
      <c r="A2075" s="139">
        <v>45174</v>
      </c>
      <c r="B2075" s="11" t="s">
        <v>13</v>
      </c>
      <c r="C2075" s="140" t="s">
        <v>113</v>
      </c>
      <c r="D2075" s="7"/>
      <c r="E2075" s="7"/>
      <c r="F2075" s="7"/>
      <c r="G2075" s="7"/>
      <c r="H2075" s="7"/>
    </row>
    <row r="2076" spans="1:8">
      <c r="A2076" s="139">
        <v>45175</v>
      </c>
      <c r="B2076" s="11" t="s">
        <v>14</v>
      </c>
      <c r="C2076" s="140" t="s">
        <v>113</v>
      </c>
      <c r="D2076" s="7"/>
      <c r="E2076" s="7"/>
      <c r="F2076" s="7"/>
      <c r="G2076" s="7"/>
      <c r="H2076" s="7"/>
    </row>
    <row r="2077" spans="1:8">
      <c r="A2077" s="139">
        <v>45176</v>
      </c>
      <c r="B2077" s="11" t="s">
        <v>15</v>
      </c>
      <c r="C2077" s="140" t="s">
        <v>113</v>
      </c>
      <c r="D2077" s="7"/>
      <c r="E2077" s="7"/>
      <c r="F2077" s="7"/>
      <c r="G2077" s="7"/>
      <c r="H2077" s="7"/>
    </row>
    <row r="2078" spans="1:8">
      <c r="A2078" s="139">
        <v>45177</v>
      </c>
      <c r="B2078" s="11" t="s">
        <v>16</v>
      </c>
      <c r="C2078" s="140" t="s">
        <v>113</v>
      </c>
      <c r="D2078" s="7"/>
      <c r="E2078" s="7"/>
      <c r="F2078" s="7"/>
      <c r="G2078" s="7"/>
      <c r="H2078" s="7"/>
    </row>
    <row r="2079" spans="1:8">
      <c r="A2079" s="139">
        <v>45178</v>
      </c>
      <c r="B2079" s="11" t="s">
        <v>17</v>
      </c>
      <c r="C2079" s="140" t="s">
        <v>113</v>
      </c>
      <c r="D2079" s="7"/>
      <c r="E2079" s="7"/>
      <c r="F2079" s="7"/>
      <c r="G2079" s="7"/>
      <c r="H2079" s="7"/>
    </row>
    <row r="2080" spans="1:8">
      <c r="A2080" s="139">
        <v>45179</v>
      </c>
      <c r="B2080" s="11" t="s">
        <v>18</v>
      </c>
      <c r="C2080" s="140" t="s">
        <v>113</v>
      </c>
      <c r="D2080" s="7"/>
      <c r="E2080" s="7"/>
      <c r="F2080" s="7"/>
      <c r="G2080" s="7"/>
      <c r="H2080" s="7"/>
    </row>
    <row r="2081" spans="1:8">
      <c r="A2081" s="139">
        <v>45180</v>
      </c>
      <c r="B2081" s="11" t="s">
        <v>12</v>
      </c>
      <c r="C2081" s="140" t="s">
        <v>113</v>
      </c>
      <c r="D2081" s="7"/>
      <c r="E2081" s="7"/>
      <c r="F2081" s="7"/>
      <c r="G2081" s="7"/>
      <c r="H2081" s="7"/>
    </row>
    <row r="2082" spans="1:8">
      <c r="A2082" s="139">
        <v>45181</v>
      </c>
      <c r="B2082" s="11" t="s">
        <v>13</v>
      </c>
      <c r="C2082" s="140" t="s">
        <v>113</v>
      </c>
      <c r="D2082" s="7"/>
      <c r="E2082" s="7"/>
      <c r="F2082" s="7"/>
      <c r="G2082" s="7"/>
      <c r="H2082" s="7"/>
    </row>
    <row r="2083" spans="1:8">
      <c r="A2083" s="139">
        <v>45182</v>
      </c>
      <c r="B2083" s="11" t="s">
        <v>14</v>
      </c>
      <c r="C2083" s="140" t="s">
        <v>113</v>
      </c>
      <c r="D2083" s="7"/>
      <c r="E2083" s="7"/>
      <c r="F2083" s="7"/>
      <c r="G2083" s="7"/>
      <c r="H2083" s="7"/>
    </row>
    <row r="2084" spans="1:8">
      <c r="A2084" s="139">
        <v>45183</v>
      </c>
      <c r="B2084" s="11" t="s">
        <v>15</v>
      </c>
      <c r="C2084" s="140" t="s">
        <v>113</v>
      </c>
      <c r="D2084" s="7"/>
      <c r="E2084" s="7"/>
      <c r="F2084" s="7"/>
      <c r="G2084" s="7"/>
      <c r="H2084" s="7"/>
    </row>
    <row r="2085" spans="1:8">
      <c r="A2085" s="139">
        <v>45184</v>
      </c>
      <c r="B2085" s="11" t="s">
        <v>16</v>
      </c>
      <c r="C2085" s="140" t="s">
        <v>113</v>
      </c>
      <c r="D2085" s="7"/>
      <c r="E2085" s="7"/>
      <c r="F2085" s="7"/>
      <c r="G2085" s="7"/>
      <c r="H2085" s="7"/>
    </row>
    <row r="2086" spans="1:8">
      <c r="A2086" s="139">
        <v>45185</v>
      </c>
      <c r="B2086" s="11" t="s">
        <v>17</v>
      </c>
      <c r="C2086" s="140" t="s">
        <v>113</v>
      </c>
      <c r="D2086" s="7"/>
      <c r="E2086" s="7"/>
      <c r="F2086" s="7"/>
      <c r="G2086" s="7"/>
      <c r="H2086" s="7"/>
    </row>
    <row r="2087" spans="1:8">
      <c r="A2087" s="139">
        <v>45186</v>
      </c>
      <c r="B2087" s="11" t="s">
        <v>18</v>
      </c>
      <c r="C2087" s="140" t="s">
        <v>113</v>
      </c>
      <c r="D2087" s="7"/>
      <c r="E2087" s="7"/>
      <c r="F2087" s="7"/>
      <c r="G2087" s="7"/>
      <c r="H2087" s="7"/>
    </row>
    <row r="2088" spans="1:8">
      <c r="A2088" s="139">
        <v>45187</v>
      </c>
      <c r="B2088" s="11" t="s">
        <v>12</v>
      </c>
      <c r="C2088" s="140" t="s">
        <v>113</v>
      </c>
      <c r="D2088" s="7"/>
      <c r="E2088" s="7"/>
      <c r="F2088" s="7"/>
      <c r="G2088" s="7"/>
      <c r="H2088" s="7"/>
    </row>
    <row r="2089" spans="1:8">
      <c r="A2089" s="139">
        <v>45188</v>
      </c>
      <c r="B2089" s="11" t="s">
        <v>13</v>
      </c>
      <c r="C2089" s="140" t="s">
        <v>113</v>
      </c>
      <c r="D2089" s="7"/>
      <c r="E2089" s="7"/>
      <c r="F2089" s="7"/>
      <c r="G2089" s="7"/>
      <c r="H2089" s="7"/>
    </row>
    <row r="2090" spans="1:8">
      <c r="A2090" s="139">
        <v>45189</v>
      </c>
      <c r="B2090" s="11" t="s">
        <v>14</v>
      </c>
      <c r="C2090" s="140" t="s">
        <v>113</v>
      </c>
      <c r="D2090" s="7"/>
      <c r="E2090" s="7"/>
      <c r="F2090" s="7"/>
      <c r="G2090" s="7"/>
      <c r="H2090" s="7"/>
    </row>
    <row r="2091" spans="1:8">
      <c r="A2091" s="139">
        <v>45190</v>
      </c>
      <c r="B2091" s="11" t="s">
        <v>15</v>
      </c>
      <c r="C2091" s="140" t="s">
        <v>113</v>
      </c>
      <c r="D2091" s="7"/>
      <c r="E2091" s="7"/>
      <c r="F2091" s="7"/>
      <c r="G2091" s="7"/>
      <c r="H2091" s="7"/>
    </row>
    <row r="2092" spans="1:8">
      <c r="A2092" s="139">
        <v>45191</v>
      </c>
      <c r="B2092" s="11" t="s">
        <v>16</v>
      </c>
      <c r="C2092" s="140" t="s">
        <v>113</v>
      </c>
      <c r="D2092" s="7"/>
      <c r="E2092" s="7"/>
      <c r="F2092" s="7"/>
      <c r="G2092" s="7"/>
      <c r="H2092" s="7"/>
    </row>
    <row r="2093" spans="1:8">
      <c r="A2093" s="139">
        <v>45192</v>
      </c>
      <c r="B2093" s="11" t="s">
        <v>17</v>
      </c>
      <c r="C2093" s="140" t="s">
        <v>113</v>
      </c>
      <c r="D2093" s="7"/>
      <c r="E2093" s="7"/>
      <c r="F2093" s="7"/>
      <c r="G2093" s="7"/>
      <c r="H2093" s="7"/>
    </row>
    <row r="2094" spans="1:8">
      <c r="A2094" s="139">
        <v>45193</v>
      </c>
      <c r="B2094" s="11" t="s">
        <v>18</v>
      </c>
      <c r="C2094" s="140" t="s">
        <v>113</v>
      </c>
      <c r="D2094" s="7"/>
      <c r="E2094" s="7"/>
      <c r="F2094" s="7"/>
      <c r="G2094" s="7"/>
      <c r="H2094" s="7"/>
    </row>
    <row r="2095" spans="1:8">
      <c r="A2095" s="139">
        <v>45194</v>
      </c>
      <c r="B2095" s="11" t="s">
        <v>12</v>
      </c>
      <c r="C2095" s="140" t="s">
        <v>113</v>
      </c>
      <c r="D2095" s="7"/>
      <c r="E2095" s="7"/>
      <c r="F2095" s="7"/>
      <c r="G2095" s="7"/>
      <c r="H2095" s="7"/>
    </row>
    <row r="2096" spans="1:8">
      <c r="A2096" s="139">
        <v>45195</v>
      </c>
      <c r="B2096" s="11" t="s">
        <v>13</v>
      </c>
      <c r="C2096" s="140" t="s">
        <v>113</v>
      </c>
      <c r="D2096" s="7"/>
      <c r="E2096" s="7"/>
      <c r="F2096" s="7"/>
      <c r="G2096" s="7"/>
      <c r="H2096" s="7"/>
    </row>
    <row r="2097" spans="1:8">
      <c r="A2097" s="139">
        <v>45196</v>
      </c>
      <c r="B2097" s="11" t="s">
        <v>14</v>
      </c>
      <c r="C2097" s="140" t="s">
        <v>113</v>
      </c>
      <c r="D2097" s="7"/>
      <c r="E2097" s="7"/>
      <c r="F2097" s="7"/>
      <c r="G2097" s="7"/>
      <c r="H2097" s="7"/>
    </row>
    <row r="2098" spans="1:8">
      <c r="A2098" s="139">
        <v>45197</v>
      </c>
      <c r="B2098" s="11" t="s">
        <v>15</v>
      </c>
      <c r="C2098" s="140" t="s">
        <v>113</v>
      </c>
      <c r="D2098" s="7"/>
      <c r="E2098" s="7"/>
      <c r="F2098" s="7"/>
      <c r="G2098" s="7"/>
      <c r="H2098" s="7"/>
    </row>
    <row r="2099" spans="1:8">
      <c r="A2099" s="139">
        <v>45198</v>
      </c>
      <c r="B2099" s="11" t="s">
        <v>16</v>
      </c>
      <c r="C2099" s="140" t="s">
        <v>113</v>
      </c>
      <c r="D2099" s="7"/>
      <c r="E2099" s="7"/>
      <c r="F2099" s="7"/>
      <c r="G2099" s="7"/>
      <c r="H2099" s="7"/>
    </row>
    <row r="2100" spans="1:8">
      <c r="A2100" s="139">
        <v>45199</v>
      </c>
      <c r="B2100" s="11" t="s">
        <v>17</v>
      </c>
      <c r="C2100" s="140" t="s">
        <v>113</v>
      </c>
      <c r="D2100" s="7"/>
      <c r="E2100" s="7"/>
      <c r="F2100" s="7"/>
      <c r="G2100" s="7"/>
      <c r="H2100" s="7"/>
    </row>
    <row r="2101" spans="1:8">
      <c r="A2101" s="139">
        <v>45200</v>
      </c>
      <c r="B2101" s="11" t="s">
        <v>18</v>
      </c>
      <c r="C2101" s="140" t="s">
        <v>113</v>
      </c>
      <c r="D2101" s="7"/>
      <c r="E2101" s="7"/>
      <c r="F2101" s="7"/>
      <c r="G2101" s="7"/>
      <c r="H2101" s="7"/>
    </row>
    <row r="2102" spans="1:8">
      <c r="A2102" s="139">
        <v>45201</v>
      </c>
      <c r="B2102" s="11" t="s">
        <v>12</v>
      </c>
      <c r="C2102" s="140" t="s">
        <v>113</v>
      </c>
      <c r="D2102" s="7"/>
      <c r="E2102" s="7"/>
      <c r="F2102" s="7"/>
      <c r="G2102" s="7"/>
      <c r="H2102" s="7"/>
    </row>
    <row r="2103" spans="1:8">
      <c r="A2103" s="139">
        <v>45202</v>
      </c>
      <c r="B2103" s="11" t="s">
        <v>13</v>
      </c>
      <c r="C2103" s="140" t="s">
        <v>113</v>
      </c>
      <c r="D2103" s="7"/>
      <c r="E2103" s="7"/>
      <c r="F2103" s="7"/>
      <c r="G2103" s="7"/>
      <c r="H2103" s="7"/>
    </row>
    <row r="2104" spans="1:8">
      <c r="A2104" s="139">
        <v>45203</v>
      </c>
      <c r="B2104" s="11" t="s">
        <v>14</v>
      </c>
      <c r="C2104" s="140" t="s">
        <v>113</v>
      </c>
      <c r="D2104" s="7"/>
      <c r="E2104" s="7"/>
      <c r="F2104" s="7"/>
      <c r="G2104" s="7"/>
      <c r="H2104" s="7"/>
    </row>
    <row r="2105" spans="1:8">
      <c r="A2105" s="139">
        <v>45204</v>
      </c>
      <c r="B2105" s="11" t="s">
        <v>15</v>
      </c>
      <c r="C2105" s="140" t="s">
        <v>113</v>
      </c>
      <c r="D2105" s="7"/>
      <c r="E2105" s="7"/>
      <c r="F2105" s="7"/>
      <c r="G2105" s="7"/>
      <c r="H2105" s="7"/>
    </row>
    <row r="2106" spans="1:8">
      <c r="A2106" s="139">
        <v>45205</v>
      </c>
      <c r="B2106" s="11" t="s">
        <v>16</v>
      </c>
      <c r="C2106" s="140" t="s">
        <v>113</v>
      </c>
      <c r="D2106" s="7"/>
      <c r="E2106" s="7"/>
      <c r="F2106" s="7"/>
      <c r="G2106" s="7"/>
      <c r="H2106" s="7"/>
    </row>
    <row r="2107" spans="1:8">
      <c r="A2107" s="139">
        <v>45206</v>
      </c>
      <c r="B2107" s="11" t="s">
        <v>17</v>
      </c>
      <c r="C2107" s="140" t="s">
        <v>113</v>
      </c>
      <c r="D2107" s="7"/>
      <c r="E2107" s="7"/>
      <c r="F2107" s="7"/>
      <c r="G2107" s="7"/>
      <c r="H2107" s="7"/>
    </row>
    <row r="2108" spans="1:8">
      <c r="A2108" s="139">
        <v>45207</v>
      </c>
      <c r="B2108" s="11" t="s">
        <v>18</v>
      </c>
      <c r="C2108" s="140" t="s">
        <v>113</v>
      </c>
      <c r="D2108" s="7"/>
      <c r="E2108" s="7"/>
      <c r="F2108" s="7"/>
      <c r="G2108" s="7"/>
      <c r="H2108" s="7"/>
    </row>
    <row r="2109" spans="1:8">
      <c r="A2109" s="139">
        <v>45208</v>
      </c>
      <c r="B2109" s="11" t="s">
        <v>12</v>
      </c>
      <c r="C2109" s="140" t="s">
        <v>113</v>
      </c>
      <c r="D2109" s="7"/>
      <c r="E2109" s="7"/>
      <c r="F2109" s="7"/>
      <c r="G2109" s="7"/>
      <c r="H2109" s="7"/>
    </row>
    <row r="2110" spans="1:8">
      <c r="A2110" s="139">
        <v>45209</v>
      </c>
      <c r="B2110" s="11" t="s">
        <v>13</v>
      </c>
      <c r="C2110" s="140" t="s">
        <v>113</v>
      </c>
      <c r="D2110" s="7"/>
      <c r="E2110" s="7"/>
      <c r="F2110" s="7"/>
      <c r="G2110" s="7"/>
      <c r="H2110" s="7"/>
    </row>
    <row r="2111" spans="1:8">
      <c r="A2111" s="139">
        <v>45210</v>
      </c>
      <c r="B2111" s="11" t="s">
        <v>14</v>
      </c>
      <c r="C2111" s="140" t="s">
        <v>113</v>
      </c>
      <c r="D2111" s="7"/>
      <c r="E2111" s="7"/>
      <c r="F2111" s="7"/>
      <c r="G2111" s="7"/>
      <c r="H2111" s="7"/>
    </row>
    <row r="2112" spans="1:8">
      <c r="A2112" s="139">
        <v>45211</v>
      </c>
      <c r="B2112" s="11" t="s">
        <v>15</v>
      </c>
      <c r="C2112" s="140" t="s">
        <v>113</v>
      </c>
      <c r="D2112" s="7"/>
      <c r="E2112" s="7"/>
      <c r="F2112" s="7"/>
      <c r="G2112" s="7"/>
      <c r="H2112" s="7"/>
    </row>
    <row r="2113" spans="1:8">
      <c r="A2113" s="139">
        <v>45212</v>
      </c>
      <c r="B2113" s="11" t="s">
        <v>16</v>
      </c>
      <c r="C2113" s="140" t="s">
        <v>113</v>
      </c>
      <c r="D2113" s="7"/>
      <c r="E2113" s="7"/>
      <c r="F2113" s="7"/>
      <c r="G2113" s="7"/>
      <c r="H2113" s="7"/>
    </row>
    <row r="2114" spans="1:8">
      <c r="A2114" s="139">
        <v>45213</v>
      </c>
      <c r="B2114" s="11" t="s">
        <v>17</v>
      </c>
      <c r="C2114" s="140" t="s">
        <v>113</v>
      </c>
      <c r="D2114" s="7"/>
      <c r="E2114" s="7"/>
      <c r="F2114" s="7"/>
      <c r="G2114" s="7"/>
      <c r="H2114" s="7"/>
    </row>
    <row r="2115" spans="1:8">
      <c r="A2115" s="139">
        <v>45214</v>
      </c>
      <c r="B2115" s="11" t="s">
        <v>18</v>
      </c>
      <c r="C2115" s="140" t="s">
        <v>113</v>
      </c>
      <c r="D2115" s="7"/>
      <c r="E2115" s="7"/>
      <c r="F2115" s="7"/>
      <c r="G2115" s="7"/>
      <c r="H2115" s="7"/>
    </row>
    <row r="2116" spans="1:8">
      <c r="A2116" s="139">
        <v>45215</v>
      </c>
      <c r="B2116" s="11" t="s">
        <v>12</v>
      </c>
      <c r="C2116" s="140" t="s">
        <v>113</v>
      </c>
      <c r="D2116" s="7"/>
      <c r="E2116" s="7"/>
      <c r="F2116" s="7"/>
      <c r="G2116" s="7"/>
      <c r="H2116" s="7"/>
    </row>
    <row r="2117" spans="1:8">
      <c r="A2117" s="139">
        <v>45216</v>
      </c>
      <c r="B2117" s="11" t="s">
        <v>13</v>
      </c>
      <c r="C2117" s="140" t="s">
        <v>113</v>
      </c>
      <c r="D2117" s="7"/>
      <c r="E2117" s="7"/>
      <c r="F2117" s="7"/>
      <c r="G2117" s="7"/>
      <c r="H2117" s="7"/>
    </row>
    <row r="2118" spans="1:8">
      <c r="A2118" s="139">
        <v>45217</v>
      </c>
      <c r="B2118" s="11" t="s">
        <v>14</v>
      </c>
      <c r="C2118" s="140" t="s">
        <v>113</v>
      </c>
      <c r="D2118" s="7"/>
      <c r="E2118" s="7"/>
      <c r="F2118" s="7"/>
      <c r="G2118" s="7"/>
      <c r="H2118" s="7"/>
    </row>
    <row r="2119" spans="1:8">
      <c r="A2119" s="139">
        <v>45218</v>
      </c>
      <c r="B2119" s="11" t="s">
        <v>15</v>
      </c>
      <c r="C2119" s="140" t="s">
        <v>113</v>
      </c>
      <c r="D2119" s="7"/>
      <c r="E2119" s="7"/>
      <c r="F2119" s="7"/>
      <c r="G2119" s="7"/>
      <c r="H2119" s="7"/>
    </row>
    <row r="2120" spans="1:8">
      <c r="A2120" s="139">
        <v>45219</v>
      </c>
      <c r="B2120" s="11" t="s">
        <v>16</v>
      </c>
      <c r="C2120" s="140" t="s">
        <v>113</v>
      </c>
      <c r="D2120" s="7"/>
      <c r="E2120" s="7"/>
      <c r="F2120" s="7"/>
      <c r="G2120" s="7"/>
      <c r="H2120" s="7"/>
    </row>
    <row r="2121" spans="1:8">
      <c r="A2121" s="139">
        <v>45220</v>
      </c>
      <c r="B2121" s="11" t="s">
        <v>17</v>
      </c>
      <c r="C2121" s="140" t="s">
        <v>113</v>
      </c>
      <c r="D2121" s="7"/>
      <c r="E2121" s="7"/>
      <c r="F2121" s="7"/>
      <c r="G2121" s="7"/>
      <c r="H2121" s="7"/>
    </row>
    <row r="2122" spans="1:8">
      <c r="A2122" s="139">
        <v>45221</v>
      </c>
      <c r="B2122" s="11" t="s">
        <v>18</v>
      </c>
      <c r="C2122" s="140" t="s">
        <v>113</v>
      </c>
      <c r="D2122" s="7"/>
      <c r="E2122" s="7"/>
      <c r="F2122" s="7"/>
      <c r="G2122" s="7"/>
      <c r="H2122" s="7"/>
    </row>
    <row r="2123" spans="1:8">
      <c r="A2123" s="139">
        <v>45222</v>
      </c>
      <c r="B2123" s="11" t="s">
        <v>12</v>
      </c>
      <c r="C2123" s="140" t="s">
        <v>113</v>
      </c>
      <c r="D2123" s="7"/>
      <c r="E2123" s="7"/>
      <c r="F2123" s="7"/>
      <c r="G2123" s="7"/>
      <c r="H2123" s="7"/>
    </row>
    <row r="2124" spans="1:8">
      <c r="A2124" s="139">
        <v>45223</v>
      </c>
      <c r="B2124" s="11" t="s">
        <v>13</v>
      </c>
      <c r="C2124" s="140" t="s">
        <v>113</v>
      </c>
      <c r="D2124" s="7"/>
      <c r="E2124" s="7"/>
      <c r="F2124" s="7"/>
      <c r="G2124" s="7"/>
      <c r="H2124" s="7"/>
    </row>
    <row r="2125" spans="1:8">
      <c r="A2125" s="139">
        <v>45224</v>
      </c>
      <c r="B2125" s="11" t="s">
        <v>14</v>
      </c>
      <c r="C2125" s="140" t="s">
        <v>113</v>
      </c>
      <c r="D2125" s="7"/>
      <c r="E2125" s="7"/>
      <c r="F2125" s="7"/>
      <c r="G2125" s="7"/>
      <c r="H2125" s="7"/>
    </row>
    <row r="2126" spans="1:8">
      <c r="A2126" s="139">
        <v>45225</v>
      </c>
      <c r="B2126" s="11" t="s">
        <v>15</v>
      </c>
      <c r="C2126" s="140" t="s">
        <v>113</v>
      </c>
      <c r="D2126" s="7"/>
      <c r="E2126" s="7"/>
      <c r="F2126" s="7"/>
      <c r="G2126" s="7"/>
      <c r="H2126" s="7"/>
    </row>
    <row r="2127" spans="1:8">
      <c r="A2127" s="139">
        <v>45226</v>
      </c>
      <c r="B2127" s="11" t="s">
        <v>16</v>
      </c>
      <c r="C2127" s="140" t="s">
        <v>113</v>
      </c>
      <c r="D2127" s="7"/>
      <c r="E2127" s="7"/>
      <c r="F2127" s="7"/>
      <c r="G2127" s="7"/>
      <c r="H2127" s="7"/>
    </row>
    <row r="2128" spans="1:8">
      <c r="A2128" s="139">
        <v>45227</v>
      </c>
      <c r="B2128" s="11" t="s">
        <v>17</v>
      </c>
      <c r="C2128" s="140" t="s">
        <v>113</v>
      </c>
      <c r="D2128" s="7"/>
      <c r="E2128" s="7"/>
      <c r="F2128" s="7"/>
      <c r="G2128" s="7"/>
      <c r="H2128" s="7"/>
    </row>
    <row r="2129" spans="1:8">
      <c r="A2129" s="139">
        <v>45228</v>
      </c>
      <c r="B2129" s="11" t="s">
        <v>18</v>
      </c>
      <c r="C2129" s="140" t="s">
        <v>113</v>
      </c>
      <c r="D2129" s="7"/>
      <c r="E2129" s="7"/>
      <c r="F2129" s="7"/>
      <c r="G2129" s="7"/>
      <c r="H2129" s="7"/>
    </row>
    <row r="2130" spans="1:8">
      <c r="A2130" s="139">
        <v>45229</v>
      </c>
      <c r="B2130" s="11" t="s">
        <v>12</v>
      </c>
      <c r="C2130" s="140" t="s">
        <v>113</v>
      </c>
      <c r="D2130" s="7"/>
      <c r="E2130" s="7"/>
      <c r="F2130" s="7"/>
      <c r="G2130" s="7"/>
      <c r="H2130" s="7"/>
    </row>
    <row r="2131" spans="1:8">
      <c r="A2131" s="139">
        <v>45230</v>
      </c>
      <c r="B2131" s="11" t="s">
        <v>13</v>
      </c>
      <c r="C2131" s="140" t="s">
        <v>113</v>
      </c>
      <c r="D2131" s="7"/>
      <c r="E2131" s="7"/>
      <c r="F2131" s="7"/>
      <c r="G2131" s="7"/>
      <c r="H2131" s="7"/>
    </row>
    <row r="2132" spans="1:8">
      <c r="A2132" s="139">
        <v>45231</v>
      </c>
      <c r="B2132" s="11" t="s">
        <v>14</v>
      </c>
      <c r="C2132" s="140" t="s">
        <v>113</v>
      </c>
      <c r="D2132" s="7"/>
      <c r="E2132" s="7"/>
      <c r="F2132" s="7"/>
      <c r="G2132" s="7"/>
      <c r="H2132" s="7"/>
    </row>
    <row r="2133" spans="1:8">
      <c r="A2133" s="139">
        <v>45232</v>
      </c>
      <c r="B2133" s="11" t="s">
        <v>15</v>
      </c>
      <c r="C2133" s="140" t="s">
        <v>113</v>
      </c>
      <c r="D2133" s="7"/>
      <c r="E2133" s="7"/>
      <c r="F2133" s="7"/>
      <c r="G2133" s="7"/>
      <c r="H2133" s="7"/>
    </row>
    <row r="2134" spans="1:8">
      <c r="A2134" s="139">
        <v>45233</v>
      </c>
      <c r="B2134" s="11" t="s">
        <v>16</v>
      </c>
      <c r="C2134" s="140" t="s">
        <v>113</v>
      </c>
      <c r="D2134" s="7"/>
      <c r="E2134" s="7"/>
      <c r="F2134" s="7"/>
      <c r="G2134" s="7"/>
      <c r="H2134" s="7"/>
    </row>
    <row r="2135" spans="1:8">
      <c r="A2135" s="139">
        <v>45234</v>
      </c>
      <c r="B2135" s="11" t="s">
        <v>17</v>
      </c>
      <c r="C2135" s="140" t="s">
        <v>113</v>
      </c>
      <c r="D2135" s="7"/>
      <c r="E2135" s="7"/>
      <c r="F2135" s="7"/>
      <c r="G2135" s="7"/>
      <c r="H2135" s="7"/>
    </row>
    <row r="2136" spans="1:8">
      <c r="A2136" s="139">
        <v>45235</v>
      </c>
      <c r="B2136" s="11" t="s">
        <v>18</v>
      </c>
      <c r="C2136" s="140" t="s">
        <v>113</v>
      </c>
      <c r="D2136" s="7"/>
      <c r="E2136" s="7"/>
      <c r="F2136" s="7"/>
      <c r="G2136" s="7"/>
      <c r="H2136" s="7"/>
    </row>
    <row r="2137" spans="1:8">
      <c r="A2137" s="139">
        <v>45236</v>
      </c>
      <c r="B2137" s="11" t="s">
        <v>12</v>
      </c>
      <c r="C2137" s="140" t="s">
        <v>113</v>
      </c>
      <c r="D2137" s="7"/>
      <c r="E2137" s="7"/>
      <c r="F2137" s="7"/>
      <c r="G2137" s="7"/>
      <c r="H2137" s="7"/>
    </row>
    <row r="2138" spans="1:8">
      <c r="A2138" s="139">
        <v>45237</v>
      </c>
      <c r="B2138" s="11" t="s">
        <v>13</v>
      </c>
      <c r="C2138" s="140" t="s">
        <v>113</v>
      </c>
      <c r="D2138" s="7"/>
      <c r="E2138" s="7"/>
      <c r="F2138" s="7"/>
      <c r="G2138" s="7"/>
      <c r="H2138" s="7"/>
    </row>
    <row r="2139" spans="1:8">
      <c r="A2139" s="139">
        <v>45238</v>
      </c>
      <c r="B2139" s="11" t="s">
        <v>14</v>
      </c>
      <c r="C2139" s="140" t="s">
        <v>113</v>
      </c>
      <c r="D2139" s="7"/>
      <c r="E2139" s="7"/>
      <c r="F2139" s="7"/>
      <c r="G2139" s="7"/>
      <c r="H2139" s="7"/>
    </row>
    <row r="2140" spans="1:8">
      <c r="A2140" s="139">
        <v>45239</v>
      </c>
      <c r="B2140" s="11" t="s">
        <v>15</v>
      </c>
      <c r="C2140" s="140" t="s">
        <v>113</v>
      </c>
      <c r="D2140" s="7"/>
      <c r="E2140" s="7"/>
      <c r="F2140" s="7"/>
      <c r="G2140" s="7"/>
      <c r="H2140" s="7"/>
    </row>
    <row r="2141" spans="1:8">
      <c r="A2141" s="139">
        <v>45240</v>
      </c>
      <c r="B2141" s="11" t="s">
        <v>16</v>
      </c>
      <c r="C2141" s="140" t="s">
        <v>113</v>
      </c>
      <c r="D2141" s="7"/>
      <c r="E2141" s="7"/>
      <c r="F2141" s="7"/>
      <c r="G2141" s="7"/>
      <c r="H2141" s="7"/>
    </row>
    <row r="2142" spans="1:8">
      <c r="A2142" s="139">
        <v>45241</v>
      </c>
      <c r="B2142" s="11" t="s">
        <v>17</v>
      </c>
      <c r="C2142" s="140" t="s">
        <v>113</v>
      </c>
      <c r="D2142" s="7"/>
      <c r="E2142" s="7"/>
      <c r="F2142" s="7"/>
      <c r="G2142" s="7"/>
      <c r="H2142" s="7"/>
    </row>
    <row r="2143" spans="1:8">
      <c r="A2143" s="139">
        <v>45242</v>
      </c>
      <c r="B2143" s="11" t="s">
        <v>18</v>
      </c>
      <c r="C2143" s="140" t="s">
        <v>113</v>
      </c>
      <c r="D2143" s="7"/>
      <c r="E2143" s="7"/>
      <c r="F2143" s="7"/>
      <c r="G2143" s="7"/>
      <c r="H2143" s="7"/>
    </row>
    <row r="2144" spans="1:8">
      <c r="A2144" s="139">
        <v>45243</v>
      </c>
      <c r="B2144" s="11" t="s">
        <v>12</v>
      </c>
      <c r="C2144" s="140" t="s">
        <v>113</v>
      </c>
      <c r="D2144" s="7"/>
      <c r="E2144" s="7"/>
      <c r="F2144" s="7"/>
      <c r="G2144" s="7"/>
      <c r="H2144" s="7"/>
    </row>
    <row r="2145" spans="1:8">
      <c r="A2145" s="139">
        <v>45244</v>
      </c>
      <c r="B2145" s="11" t="s">
        <v>13</v>
      </c>
      <c r="C2145" s="140" t="s">
        <v>113</v>
      </c>
      <c r="D2145" s="7"/>
      <c r="E2145" s="7"/>
      <c r="F2145" s="7"/>
      <c r="G2145" s="7"/>
      <c r="H2145" s="7"/>
    </row>
    <row r="2146" spans="1:8">
      <c r="A2146" s="139">
        <v>45245</v>
      </c>
      <c r="B2146" s="11" t="s">
        <v>14</v>
      </c>
      <c r="C2146" s="140" t="s">
        <v>113</v>
      </c>
      <c r="D2146" s="7"/>
      <c r="E2146" s="7"/>
      <c r="F2146" s="7"/>
      <c r="G2146" s="7"/>
      <c r="H2146" s="7"/>
    </row>
    <row r="2147" spans="1:8">
      <c r="A2147" s="139">
        <v>45246</v>
      </c>
      <c r="B2147" s="11" t="s">
        <v>15</v>
      </c>
      <c r="C2147" s="140" t="s">
        <v>113</v>
      </c>
      <c r="D2147" s="7"/>
      <c r="E2147" s="7"/>
      <c r="F2147" s="7"/>
      <c r="G2147" s="7"/>
      <c r="H2147" s="7"/>
    </row>
    <row r="2148" spans="1:8">
      <c r="A2148" s="139">
        <v>45247</v>
      </c>
      <c r="B2148" s="11" t="s">
        <v>16</v>
      </c>
      <c r="C2148" s="140" t="s">
        <v>113</v>
      </c>
      <c r="D2148" s="7"/>
      <c r="E2148" s="7"/>
      <c r="F2148" s="7"/>
      <c r="G2148" s="7"/>
      <c r="H2148" s="7"/>
    </row>
    <row r="2149" spans="1:8">
      <c r="A2149" s="139">
        <v>45248</v>
      </c>
      <c r="B2149" s="11" t="s">
        <v>17</v>
      </c>
      <c r="C2149" s="140" t="s">
        <v>113</v>
      </c>
      <c r="D2149" s="7"/>
      <c r="E2149" s="7"/>
      <c r="F2149" s="7"/>
      <c r="G2149" s="7"/>
      <c r="H2149" s="7"/>
    </row>
    <row r="2150" spans="1:8">
      <c r="A2150" s="139">
        <v>45249</v>
      </c>
      <c r="B2150" s="11" t="s">
        <v>18</v>
      </c>
      <c r="C2150" s="140" t="s">
        <v>113</v>
      </c>
      <c r="D2150" s="7"/>
      <c r="E2150" s="7"/>
      <c r="F2150" s="7"/>
      <c r="G2150" s="7"/>
      <c r="H2150" s="7"/>
    </row>
    <row r="2151" spans="1:8">
      <c r="A2151" s="139">
        <v>45250</v>
      </c>
      <c r="B2151" s="11" t="s">
        <v>12</v>
      </c>
      <c r="C2151" s="140" t="s">
        <v>113</v>
      </c>
      <c r="D2151" s="7"/>
      <c r="E2151" s="7"/>
      <c r="F2151" s="7"/>
      <c r="G2151" s="7"/>
      <c r="H2151" s="7"/>
    </row>
    <row r="2152" spans="1:8">
      <c r="A2152" s="139">
        <v>45251</v>
      </c>
      <c r="B2152" s="11" t="s">
        <v>13</v>
      </c>
      <c r="C2152" s="140" t="s">
        <v>113</v>
      </c>
      <c r="D2152" s="7"/>
      <c r="E2152" s="7"/>
      <c r="F2152" s="7"/>
      <c r="G2152" s="7"/>
      <c r="H2152" s="7"/>
    </row>
    <row r="2153" spans="1:8">
      <c r="A2153" s="139">
        <v>45252</v>
      </c>
      <c r="B2153" s="11" t="s">
        <v>14</v>
      </c>
      <c r="C2153" s="140" t="s">
        <v>113</v>
      </c>
      <c r="D2153" s="7"/>
      <c r="E2153" s="7"/>
      <c r="F2153" s="7"/>
      <c r="G2153" s="7"/>
      <c r="H2153" s="7"/>
    </row>
    <row r="2154" spans="1:8">
      <c r="A2154" s="139">
        <v>45253</v>
      </c>
      <c r="B2154" s="11" t="s">
        <v>15</v>
      </c>
      <c r="C2154" s="140" t="s">
        <v>113</v>
      </c>
      <c r="D2154" s="7"/>
      <c r="E2154" s="7"/>
      <c r="F2154" s="7"/>
      <c r="G2154" s="7"/>
      <c r="H2154" s="7"/>
    </row>
    <row r="2155" spans="1:8">
      <c r="A2155" s="139">
        <v>45254</v>
      </c>
      <c r="B2155" s="11" t="s">
        <v>16</v>
      </c>
      <c r="C2155" s="140" t="s">
        <v>113</v>
      </c>
      <c r="D2155" s="7"/>
      <c r="E2155" s="7"/>
      <c r="F2155" s="7"/>
      <c r="G2155" s="7"/>
      <c r="H2155" s="7"/>
    </row>
    <row r="2156" spans="1:8">
      <c r="A2156" s="139">
        <v>45255</v>
      </c>
      <c r="B2156" s="11" t="s">
        <v>17</v>
      </c>
      <c r="C2156" s="140" t="s">
        <v>113</v>
      </c>
      <c r="D2156" s="7"/>
      <c r="E2156" s="7"/>
      <c r="F2156" s="7"/>
      <c r="G2156" s="7"/>
      <c r="H2156" s="7"/>
    </row>
    <row r="2157" spans="1:8">
      <c r="A2157" s="139">
        <v>45256</v>
      </c>
      <c r="B2157" s="11" t="s">
        <v>18</v>
      </c>
      <c r="C2157" s="140" t="s">
        <v>113</v>
      </c>
      <c r="D2157" s="7"/>
      <c r="E2157" s="7"/>
      <c r="F2157" s="7"/>
      <c r="G2157" s="7"/>
      <c r="H2157" s="7"/>
    </row>
    <row r="2158" spans="1:8">
      <c r="A2158" s="139">
        <v>45257</v>
      </c>
      <c r="B2158" s="11" t="s">
        <v>12</v>
      </c>
      <c r="C2158" s="140" t="s">
        <v>113</v>
      </c>
      <c r="D2158" s="7"/>
      <c r="E2158" s="7"/>
      <c r="F2158" s="7"/>
      <c r="G2158" s="7"/>
      <c r="H2158" s="7"/>
    </row>
    <row r="2159" spans="1:8">
      <c r="A2159" s="139">
        <v>45258</v>
      </c>
      <c r="B2159" s="11" t="s">
        <v>13</v>
      </c>
      <c r="C2159" s="140" t="s">
        <v>113</v>
      </c>
      <c r="D2159" s="7"/>
      <c r="E2159" s="7"/>
      <c r="F2159" s="7"/>
      <c r="G2159" s="7"/>
      <c r="H2159" s="7"/>
    </row>
    <row r="2160" spans="1:8">
      <c r="A2160" s="139">
        <v>45259</v>
      </c>
      <c r="B2160" s="11" t="s">
        <v>14</v>
      </c>
      <c r="C2160" s="140" t="s">
        <v>113</v>
      </c>
      <c r="D2160" s="7"/>
      <c r="E2160" s="7"/>
      <c r="F2160" s="7"/>
      <c r="G2160" s="7"/>
      <c r="H2160" s="7"/>
    </row>
    <row r="2161" spans="1:8">
      <c r="A2161" s="139">
        <v>45260</v>
      </c>
      <c r="B2161" s="11" t="s">
        <v>15</v>
      </c>
      <c r="C2161" s="140" t="s">
        <v>113</v>
      </c>
      <c r="D2161" s="7"/>
      <c r="E2161" s="7"/>
      <c r="F2161" s="7"/>
      <c r="G2161" s="7"/>
      <c r="H2161" s="7"/>
    </row>
    <row r="2162" spans="1:8">
      <c r="A2162" s="139">
        <v>45261</v>
      </c>
      <c r="B2162" s="11" t="s">
        <v>16</v>
      </c>
      <c r="C2162" s="140" t="s">
        <v>113</v>
      </c>
      <c r="D2162" s="7"/>
      <c r="E2162" s="7"/>
      <c r="F2162" s="7"/>
      <c r="G2162" s="7"/>
      <c r="H2162" s="7"/>
    </row>
    <row r="2163" spans="1:8">
      <c r="A2163" s="139">
        <v>45262</v>
      </c>
      <c r="B2163" s="11" t="s">
        <v>17</v>
      </c>
      <c r="C2163" s="140" t="s">
        <v>113</v>
      </c>
      <c r="D2163" s="7"/>
      <c r="E2163" s="7"/>
      <c r="F2163" s="7"/>
      <c r="G2163" s="7"/>
      <c r="H2163" s="7"/>
    </row>
    <row r="2164" spans="1:8">
      <c r="A2164" s="139">
        <v>45263</v>
      </c>
      <c r="B2164" s="11" t="s">
        <v>18</v>
      </c>
      <c r="C2164" s="140" t="s">
        <v>113</v>
      </c>
      <c r="D2164" s="7"/>
      <c r="E2164" s="7"/>
      <c r="F2164" s="7"/>
      <c r="G2164" s="7"/>
      <c r="H2164" s="7"/>
    </row>
    <row r="2165" spans="1:8">
      <c r="A2165" s="139">
        <v>45264</v>
      </c>
      <c r="B2165" s="11" t="s">
        <v>12</v>
      </c>
      <c r="C2165" s="140" t="s">
        <v>113</v>
      </c>
      <c r="D2165" s="7"/>
      <c r="E2165" s="7"/>
      <c r="F2165" s="7"/>
      <c r="G2165" s="7"/>
      <c r="H2165" s="7"/>
    </row>
    <row r="2166" spans="1:8">
      <c r="A2166" s="139">
        <v>45265</v>
      </c>
      <c r="B2166" s="11" t="s">
        <v>13</v>
      </c>
      <c r="C2166" s="140" t="s">
        <v>113</v>
      </c>
      <c r="D2166" s="7"/>
      <c r="E2166" s="7"/>
      <c r="F2166" s="7"/>
      <c r="G2166" s="7"/>
      <c r="H2166" s="7"/>
    </row>
    <row r="2167" spans="1:8">
      <c r="A2167" s="139">
        <v>45266</v>
      </c>
      <c r="B2167" s="11" t="s">
        <v>14</v>
      </c>
      <c r="C2167" s="140" t="s">
        <v>113</v>
      </c>
      <c r="D2167" s="7"/>
      <c r="E2167" s="7"/>
      <c r="F2167" s="7"/>
      <c r="G2167" s="7"/>
      <c r="H2167" s="7"/>
    </row>
    <row r="2168" spans="1:8">
      <c r="A2168" s="139">
        <v>45267</v>
      </c>
      <c r="B2168" s="11" t="s">
        <v>15</v>
      </c>
      <c r="C2168" s="140" t="s">
        <v>113</v>
      </c>
      <c r="D2168" s="7"/>
      <c r="E2168" s="7"/>
      <c r="F2168" s="7"/>
      <c r="G2168" s="7"/>
      <c r="H2168" s="7"/>
    </row>
    <row r="2169" spans="1:8">
      <c r="A2169" s="139">
        <v>45268</v>
      </c>
      <c r="B2169" s="11" t="s">
        <v>16</v>
      </c>
      <c r="C2169" s="140" t="s">
        <v>113</v>
      </c>
      <c r="D2169" s="7"/>
      <c r="E2169" s="7"/>
      <c r="F2169" s="7"/>
      <c r="G2169" s="7"/>
      <c r="H2169" s="7"/>
    </row>
    <row r="2170" spans="1:8">
      <c r="A2170" s="139">
        <v>45269</v>
      </c>
      <c r="B2170" s="11" t="s">
        <v>17</v>
      </c>
      <c r="C2170" s="140" t="s">
        <v>113</v>
      </c>
      <c r="D2170" s="7"/>
      <c r="E2170" s="7"/>
      <c r="F2170" s="7"/>
      <c r="G2170" s="7"/>
      <c r="H2170" s="7"/>
    </row>
    <row r="2171" spans="1:8">
      <c r="A2171" s="139">
        <v>45270</v>
      </c>
      <c r="B2171" s="11" t="s">
        <v>18</v>
      </c>
      <c r="C2171" s="140" t="s">
        <v>113</v>
      </c>
      <c r="D2171" s="7"/>
      <c r="E2171" s="7"/>
      <c r="F2171" s="7"/>
      <c r="G2171" s="7"/>
      <c r="H2171" s="7"/>
    </row>
    <row r="2172" spans="1:8">
      <c r="A2172" s="139">
        <v>45271</v>
      </c>
      <c r="B2172" s="11" t="s">
        <v>12</v>
      </c>
      <c r="C2172" s="140" t="s">
        <v>113</v>
      </c>
      <c r="D2172" s="7"/>
      <c r="E2172" s="7"/>
      <c r="F2172" s="7"/>
      <c r="G2172" s="7"/>
      <c r="H2172" s="7"/>
    </row>
    <row r="2173" spans="1:8">
      <c r="A2173" s="139">
        <v>45272</v>
      </c>
      <c r="B2173" s="11" t="s">
        <v>13</v>
      </c>
      <c r="C2173" s="140" t="s">
        <v>113</v>
      </c>
      <c r="D2173" s="7"/>
      <c r="E2173" s="7"/>
      <c r="F2173" s="7"/>
      <c r="G2173" s="7"/>
      <c r="H2173" s="7"/>
    </row>
    <row r="2174" spans="1:8">
      <c r="A2174" s="139">
        <v>45273</v>
      </c>
      <c r="B2174" s="11" t="s">
        <v>14</v>
      </c>
      <c r="C2174" s="140" t="s">
        <v>113</v>
      </c>
      <c r="D2174" s="7"/>
      <c r="E2174" s="7"/>
      <c r="F2174" s="7"/>
      <c r="G2174" s="7"/>
      <c r="H2174" s="7"/>
    </row>
    <row r="2175" spans="1:8">
      <c r="A2175" s="139">
        <v>45274</v>
      </c>
      <c r="B2175" s="11" t="s">
        <v>15</v>
      </c>
      <c r="C2175" s="140" t="s">
        <v>113</v>
      </c>
      <c r="D2175" s="7"/>
      <c r="E2175" s="7"/>
      <c r="F2175" s="7"/>
      <c r="G2175" s="7"/>
      <c r="H2175" s="7"/>
    </row>
    <row r="2176" spans="1:8">
      <c r="A2176" s="139">
        <v>45275</v>
      </c>
      <c r="B2176" s="11" t="s">
        <v>16</v>
      </c>
      <c r="C2176" s="140" t="s">
        <v>113</v>
      </c>
      <c r="D2176" s="7"/>
      <c r="E2176" s="7"/>
      <c r="F2176" s="7"/>
      <c r="G2176" s="7"/>
      <c r="H2176" s="7"/>
    </row>
    <row r="2177" spans="1:8">
      <c r="A2177" s="139">
        <v>45276</v>
      </c>
      <c r="B2177" s="11" t="s">
        <v>17</v>
      </c>
      <c r="C2177" s="140" t="s">
        <v>113</v>
      </c>
      <c r="D2177" s="7"/>
      <c r="E2177" s="7"/>
      <c r="F2177" s="7"/>
      <c r="G2177" s="7"/>
      <c r="H2177" s="7"/>
    </row>
    <row r="2178" spans="1:8">
      <c r="A2178" s="139">
        <v>45277</v>
      </c>
      <c r="B2178" s="11" t="s">
        <v>18</v>
      </c>
      <c r="C2178" s="140" t="s">
        <v>113</v>
      </c>
      <c r="D2178" s="7"/>
      <c r="E2178" s="7"/>
      <c r="F2178" s="7"/>
      <c r="G2178" s="7"/>
      <c r="H2178" s="7"/>
    </row>
    <row r="2179" spans="1:8">
      <c r="A2179" s="139">
        <v>45278</v>
      </c>
      <c r="B2179" s="11" t="s">
        <v>12</v>
      </c>
      <c r="C2179" s="140" t="s">
        <v>113</v>
      </c>
      <c r="D2179" s="7"/>
      <c r="E2179" s="7"/>
      <c r="F2179" s="7"/>
      <c r="G2179" s="7"/>
      <c r="H2179" s="7"/>
    </row>
    <row r="2180" spans="1:8">
      <c r="A2180" s="139">
        <v>45279</v>
      </c>
      <c r="B2180" s="11" t="s">
        <v>13</v>
      </c>
      <c r="C2180" s="140" t="s">
        <v>113</v>
      </c>
      <c r="D2180" s="7"/>
      <c r="E2180" s="7"/>
      <c r="F2180" s="7"/>
      <c r="G2180" s="7"/>
      <c r="H2180" s="7"/>
    </row>
    <row r="2181" spans="1:8">
      <c r="A2181" s="139">
        <v>45280</v>
      </c>
      <c r="B2181" s="11" t="s">
        <v>14</v>
      </c>
      <c r="C2181" s="140" t="s">
        <v>113</v>
      </c>
      <c r="D2181" s="7"/>
      <c r="E2181" s="7"/>
      <c r="F2181" s="7"/>
      <c r="G2181" s="7"/>
      <c r="H2181" s="7"/>
    </row>
    <row r="2182" spans="1:8">
      <c r="A2182" s="139">
        <v>45281</v>
      </c>
      <c r="B2182" s="11" t="s">
        <v>15</v>
      </c>
      <c r="C2182" s="140" t="s">
        <v>113</v>
      </c>
      <c r="D2182" s="7"/>
      <c r="E2182" s="7"/>
      <c r="F2182" s="7"/>
      <c r="G2182" s="7"/>
      <c r="H2182" s="7"/>
    </row>
    <row r="2183" spans="1:8">
      <c r="A2183" s="139">
        <v>45282</v>
      </c>
      <c r="B2183" s="11" t="s">
        <v>16</v>
      </c>
      <c r="C2183" s="140" t="s">
        <v>113</v>
      </c>
      <c r="D2183" s="7"/>
      <c r="E2183" s="7"/>
      <c r="F2183" s="7"/>
      <c r="G2183" s="7"/>
      <c r="H2183" s="7"/>
    </row>
    <row r="2184" spans="1:8">
      <c r="A2184" s="139">
        <v>45283</v>
      </c>
      <c r="B2184" s="11" t="s">
        <v>17</v>
      </c>
      <c r="C2184" s="140" t="s">
        <v>113</v>
      </c>
      <c r="D2184" s="7"/>
      <c r="E2184" s="7"/>
      <c r="F2184" s="7"/>
      <c r="G2184" s="7"/>
      <c r="H2184" s="7"/>
    </row>
    <row r="2185" spans="1:8">
      <c r="A2185" s="139">
        <v>45284</v>
      </c>
      <c r="B2185" s="11" t="s">
        <v>18</v>
      </c>
      <c r="C2185" s="140" t="s">
        <v>113</v>
      </c>
      <c r="D2185" s="7"/>
      <c r="E2185" s="7"/>
      <c r="F2185" s="7"/>
      <c r="G2185" s="7"/>
      <c r="H2185" s="7"/>
    </row>
    <row r="2186" spans="1:8">
      <c r="A2186" s="139">
        <v>45285</v>
      </c>
      <c r="B2186" s="11" t="s">
        <v>12</v>
      </c>
      <c r="C2186" s="140" t="s">
        <v>113</v>
      </c>
      <c r="D2186" s="7"/>
      <c r="E2186" s="7"/>
      <c r="F2186" s="7"/>
      <c r="G2186" s="7"/>
      <c r="H2186" s="7"/>
    </row>
    <row r="2187" spans="1:8">
      <c r="A2187" s="139">
        <v>45286</v>
      </c>
      <c r="B2187" s="11" t="s">
        <v>13</v>
      </c>
      <c r="C2187" s="140" t="s">
        <v>113</v>
      </c>
      <c r="D2187" s="7"/>
      <c r="E2187" s="7"/>
      <c r="F2187" s="7"/>
      <c r="G2187" s="7"/>
      <c r="H2187" s="7"/>
    </row>
    <row r="2188" spans="1:8">
      <c r="A2188" s="139">
        <v>45287</v>
      </c>
      <c r="B2188" s="11" t="s">
        <v>14</v>
      </c>
      <c r="C2188" s="140" t="s">
        <v>113</v>
      </c>
      <c r="D2188" s="7"/>
      <c r="E2188" s="7"/>
      <c r="F2188" s="7"/>
      <c r="G2188" s="7"/>
      <c r="H2188" s="7"/>
    </row>
    <row r="2189" spans="1:8">
      <c r="A2189" s="139">
        <v>45288</v>
      </c>
      <c r="B2189" s="11" t="s">
        <v>15</v>
      </c>
      <c r="C2189" s="140" t="s">
        <v>113</v>
      </c>
      <c r="D2189" s="7"/>
      <c r="E2189" s="7"/>
      <c r="F2189" s="7"/>
      <c r="G2189" s="7"/>
      <c r="H2189" s="7"/>
    </row>
    <row r="2190" spans="1:8">
      <c r="A2190" s="139">
        <v>45289</v>
      </c>
      <c r="B2190" s="11" t="s">
        <v>16</v>
      </c>
      <c r="C2190" s="140" t="s">
        <v>113</v>
      </c>
      <c r="D2190" s="7"/>
      <c r="E2190" s="7"/>
      <c r="F2190" s="7"/>
      <c r="G2190" s="7"/>
      <c r="H2190" s="7"/>
    </row>
    <row r="2191" spans="1:8">
      <c r="A2191" s="139">
        <v>45290</v>
      </c>
      <c r="B2191" s="11" t="s">
        <v>17</v>
      </c>
      <c r="C2191" s="140" t="s">
        <v>113</v>
      </c>
      <c r="D2191" s="7"/>
      <c r="E2191" s="7"/>
      <c r="F2191" s="7"/>
      <c r="G2191" s="7"/>
      <c r="H2191" s="7"/>
    </row>
    <row r="2192" spans="1:8">
      <c r="A2192" s="139">
        <v>45291</v>
      </c>
      <c r="B2192" s="11" t="s">
        <v>18</v>
      </c>
      <c r="C2192" s="140" t="s">
        <v>113</v>
      </c>
      <c r="D2192" s="7"/>
      <c r="E2192" s="7"/>
      <c r="F2192" s="7"/>
      <c r="G2192" s="7"/>
      <c r="H2192" s="7"/>
    </row>
    <row r="2193" spans="1:8">
      <c r="A2193" s="139">
        <v>45292</v>
      </c>
      <c r="B2193" s="11" t="s">
        <v>12</v>
      </c>
      <c r="C2193" s="140" t="s">
        <v>113</v>
      </c>
      <c r="D2193" s="7"/>
      <c r="E2193" s="7"/>
      <c r="F2193" s="7"/>
      <c r="G2193" s="7"/>
      <c r="H2193" s="7"/>
    </row>
    <row r="2194" spans="1:8">
      <c r="A2194" s="139">
        <v>45293</v>
      </c>
      <c r="B2194" s="11" t="s">
        <v>13</v>
      </c>
      <c r="C2194" s="140" t="s">
        <v>113</v>
      </c>
      <c r="D2194" s="7"/>
      <c r="E2194" s="7"/>
      <c r="F2194" s="7"/>
      <c r="G2194" s="7"/>
      <c r="H2194" s="7"/>
    </row>
    <row r="2195" spans="1:8">
      <c r="A2195" s="139">
        <v>45294</v>
      </c>
      <c r="B2195" s="11" t="s">
        <v>14</v>
      </c>
      <c r="C2195" s="140" t="s">
        <v>113</v>
      </c>
      <c r="D2195" s="7"/>
      <c r="E2195" s="7"/>
      <c r="F2195" s="7"/>
      <c r="G2195" s="7"/>
      <c r="H2195" s="7"/>
    </row>
    <row r="2196" spans="1:8">
      <c r="A2196" s="139">
        <v>45295</v>
      </c>
      <c r="B2196" s="11" t="s">
        <v>15</v>
      </c>
      <c r="C2196" s="140" t="s">
        <v>113</v>
      </c>
      <c r="D2196" s="7"/>
      <c r="E2196" s="7"/>
      <c r="F2196" s="7"/>
      <c r="G2196" s="7"/>
      <c r="H2196" s="7"/>
    </row>
    <row r="2197" spans="1:8">
      <c r="A2197" s="139">
        <v>45296</v>
      </c>
      <c r="B2197" s="11" t="s">
        <v>16</v>
      </c>
      <c r="C2197" s="140" t="s">
        <v>113</v>
      </c>
      <c r="D2197" s="7"/>
      <c r="E2197" s="7"/>
      <c r="F2197" s="7"/>
      <c r="G2197" s="7"/>
      <c r="H2197" s="7"/>
    </row>
    <row r="2198" spans="1:8">
      <c r="A2198" s="139">
        <v>45297</v>
      </c>
      <c r="B2198" s="11" t="s">
        <v>17</v>
      </c>
      <c r="C2198" s="140" t="s">
        <v>113</v>
      </c>
      <c r="D2198" s="7"/>
      <c r="E2198" s="7"/>
      <c r="F2198" s="7"/>
      <c r="G2198" s="7"/>
      <c r="H2198" s="7"/>
    </row>
    <row r="2199" spans="1:8">
      <c r="A2199" s="139">
        <v>45298</v>
      </c>
      <c r="B2199" s="11" t="s">
        <v>18</v>
      </c>
      <c r="C2199" s="140" t="s">
        <v>113</v>
      </c>
      <c r="D2199" s="7"/>
      <c r="E2199" s="7"/>
      <c r="F2199" s="7"/>
      <c r="G2199" s="7"/>
      <c r="H2199" s="7"/>
    </row>
    <row r="2200" spans="1:8">
      <c r="A2200" s="139">
        <v>45299</v>
      </c>
      <c r="B2200" s="11" t="s">
        <v>12</v>
      </c>
      <c r="C2200" s="140" t="s">
        <v>113</v>
      </c>
      <c r="D2200" s="7"/>
      <c r="E2200" s="7"/>
      <c r="F2200" s="7"/>
      <c r="G2200" s="7"/>
      <c r="H2200" s="7"/>
    </row>
    <row r="2201" spans="1:8">
      <c r="A2201" s="139">
        <v>45300</v>
      </c>
      <c r="B2201" s="11" t="s">
        <v>13</v>
      </c>
      <c r="C2201" s="140" t="s">
        <v>113</v>
      </c>
      <c r="D2201" s="7"/>
      <c r="E2201" s="7"/>
      <c r="F2201" s="7"/>
      <c r="G2201" s="7"/>
      <c r="H2201" s="7"/>
    </row>
    <row r="2202" spans="1:8">
      <c r="A2202" s="139">
        <v>45301</v>
      </c>
      <c r="B2202" s="11" t="s">
        <v>14</v>
      </c>
      <c r="C2202" s="140" t="s">
        <v>113</v>
      </c>
      <c r="D2202" s="7"/>
      <c r="E2202" s="7"/>
      <c r="F2202" s="7"/>
      <c r="G2202" s="7"/>
      <c r="H2202" s="7"/>
    </row>
    <row r="2203" spans="1:8">
      <c r="A2203" s="139">
        <v>45302</v>
      </c>
      <c r="B2203" s="11" t="s">
        <v>15</v>
      </c>
      <c r="C2203" s="140" t="s">
        <v>113</v>
      </c>
      <c r="D2203" s="7"/>
      <c r="E2203" s="7"/>
      <c r="F2203" s="7"/>
      <c r="G2203" s="7"/>
      <c r="H2203" s="7"/>
    </row>
    <row r="2204" spans="1:8">
      <c r="A2204" s="139">
        <v>45303</v>
      </c>
      <c r="B2204" s="11" t="s">
        <v>16</v>
      </c>
      <c r="C2204" s="140" t="s">
        <v>113</v>
      </c>
      <c r="D2204" s="7"/>
      <c r="E2204" s="7"/>
      <c r="F2204" s="7"/>
      <c r="G2204" s="7"/>
      <c r="H2204" s="7"/>
    </row>
    <row r="2205" spans="1:8">
      <c r="A2205" s="139">
        <v>45304</v>
      </c>
      <c r="B2205" s="11" t="s">
        <v>17</v>
      </c>
      <c r="C2205" s="140" t="s">
        <v>113</v>
      </c>
      <c r="D2205" s="7"/>
      <c r="E2205" s="7"/>
      <c r="F2205" s="7"/>
      <c r="G2205" s="7"/>
      <c r="H2205" s="7"/>
    </row>
    <row r="2206" spans="1:8">
      <c r="A2206" s="139">
        <v>45305</v>
      </c>
      <c r="B2206" s="11" t="s">
        <v>18</v>
      </c>
      <c r="C2206" s="140" t="s">
        <v>113</v>
      </c>
      <c r="D2206" s="7"/>
      <c r="E2206" s="7"/>
      <c r="F2206" s="7"/>
      <c r="G2206" s="7"/>
      <c r="H2206" s="7"/>
    </row>
    <row r="2207" spans="1:8">
      <c r="A2207" s="139">
        <v>45306</v>
      </c>
      <c r="B2207" s="11" t="s">
        <v>12</v>
      </c>
      <c r="C2207" s="140" t="s">
        <v>113</v>
      </c>
      <c r="D2207" s="7"/>
      <c r="E2207" s="7"/>
      <c r="F2207" s="7"/>
      <c r="G2207" s="7"/>
      <c r="H2207" s="7"/>
    </row>
    <row r="2208" spans="1:8">
      <c r="A2208" s="139">
        <v>45307</v>
      </c>
      <c r="B2208" s="11" t="s">
        <v>13</v>
      </c>
      <c r="C2208" s="140" t="s">
        <v>113</v>
      </c>
      <c r="D2208" s="7"/>
      <c r="E2208" s="7"/>
      <c r="F2208" s="7"/>
      <c r="G2208" s="7"/>
      <c r="H2208" s="7"/>
    </row>
    <row r="2209" spans="1:8">
      <c r="A2209" s="139">
        <v>45308</v>
      </c>
      <c r="B2209" s="11" t="s">
        <v>14</v>
      </c>
      <c r="C2209" s="140" t="s">
        <v>113</v>
      </c>
      <c r="D2209" s="7"/>
      <c r="E2209" s="7"/>
      <c r="F2209" s="7"/>
      <c r="G2209" s="7"/>
      <c r="H2209" s="7"/>
    </row>
    <row r="2210" spans="1:8">
      <c r="A2210" s="139">
        <v>45309</v>
      </c>
      <c r="B2210" s="11" t="s">
        <v>15</v>
      </c>
      <c r="C2210" s="140" t="s">
        <v>113</v>
      </c>
      <c r="D2210" s="7"/>
      <c r="E2210" s="7"/>
      <c r="F2210" s="7"/>
      <c r="G2210" s="7"/>
      <c r="H2210" s="7"/>
    </row>
    <row r="2211" spans="1:8">
      <c r="A2211" s="139">
        <v>45310</v>
      </c>
      <c r="B2211" s="11" t="s">
        <v>16</v>
      </c>
      <c r="C2211" s="140" t="s">
        <v>113</v>
      </c>
      <c r="D2211" s="7"/>
      <c r="E2211" s="7"/>
      <c r="F2211" s="7"/>
      <c r="G2211" s="7"/>
      <c r="H2211" s="7"/>
    </row>
    <row r="2212" spans="1:8">
      <c r="A2212" s="139">
        <v>45311</v>
      </c>
      <c r="B2212" s="11" t="s">
        <v>17</v>
      </c>
      <c r="C2212" s="140" t="s">
        <v>113</v>
      </c>
      <c r="D2212" s="7"/>
      <c r="E2212" s="7"/>
      <c r="F2212" s="7"/>
      <c r="G2212" s="7"/>
      <c r="H2212" s="7"/>
    </row>
    <row r="2213" spans="1:8">
      <c r="A2213" s="139">
        <v>45312</v>
      </c>
      <c r="B2213" s="11" t="s">
        <v>18</v>
      </c>
      <c r="C2213" s="140" t="s">
        <v>113</v>
      </c>
      <c r="D2213" s="7"/>
      <c r="E2213" s="7"/>
      <c r="F2213" s="7"/>
      <c r="G2213" s="7"/>
      <c r="H2213" s="7"/>
    </row>
    <row r="2214" spans="1:8">
      <c r="A2214" s="139">
        <v>45313</v>
      </c>
      <c r="B2214" s="11" t="s">
        <v>12</v>
      </c>
      <c r="C2214" s="140" t="s">
        <v>113</v>
      </c>
      <c r="D2214" s="7"/>
      <c r="E2214" s="7"/>
      <c r="F2214" s="7"/>
      <c r="G2214" s="7"/>
      <c r="H2214" s="7"/>
    </row>
    <row r="2215" spans="1:8">
      <c r="A2215" s="139">
        <v>45314</v>
      </c>
      <c r="B2215" s="11" t="s">
        <v>13</v>
      </c>
      <c r="C2215" s="140" t="s">
        <v>113</v>
      </c>
      <c r="D2215" s="7"/>
      <c r="E2215" s="7"/>
      <c r="F2215" s="7"/>
      <c r="G2215" s="7"/>
      <c r="H2215" s="7"/>
    </row>
    <row r="2216" spans="1:8">
      <c r="A2216" s="139">
        <v>45315</v>
      </c>
      <c r="B2216" s="11" t="s">
        <v>14</v>
      </c>
      <c r="C2216" s="140" t="s">
        <v>113</v>
      </c>
      <c r="D2216" s="7"/>
      <c r="E2216" s="7"/>
      <c r="F2216" s="7"/>
      <c r="G2216" s="7"/>
      <c r="H2216" s="7"/>
    </row>
    <row r="2217" spans="1:8">
      <c r="A2217" s="139">
        <v>45316</v>
      </c>
      <c r="B2217" s="11" t="s">
        <v>15</v>
      </c>
      <c r="C2217" s="140" t="s">
        <v>113</v>
      </c>
      <c r="D2217" s="7"/>
      <c r="E2217" s="7"/>
      <c r="F2217" s="7"/>
      <c r="G2217" s="7"/>
      <c r="H2217" s="7"/>
    </row>
    <row r="2218" spans="1:8">
      <c r="A2218" s="139">
        <v>45317</v>
      </c>
      <c r="B2218" s="11" t="s">
        <v>16</v>
      </c>
      <c r="C2218" s="140" t="s">
        <v>113</v>
      </c>
      <c r="D2218" s="7"/>
      <c r="E2218" s="7"/>
      <c r="F2218" s="7"/>
      <c r="G2218" s="7"/>
      <c r="H2218" s="7"/>
    </row>
    <row r="2219" spans="1:8">
      <c r="A2219" s="139">
        <v>45318</v>
      </c>
      <c r="B2219" s="11" t="s">
        <v>17</v>
      </c>
      <c r="C2219" s="140" t="s">
        <v>113</v>
      </c>
      <c r="D2219" s="7"/>
      <c r="E2219" s="7"/>
      <c r="F2219" s="7"/>
      <c r="G2219" s="7"/>
      <c r="H2219" s="7"/>
    </row>
    <row r="2220" spans="1:8">
      <c r="A2220" s="139">
        <v>45319</v>
      </c>
      <c r="B2220" s="11" t="s">
        <v>18</v>
      </c>
      <c r="C2220" s="140" t="s">
        <v>113</v>
      </c>
      <c r="D2220" s="7"/>
      <c r="E2220" s="7"/>
      <c r="F2220" s="7"/>
      <c r="G2220" s="7"/>
      <c r="H2220" s="7"/>
    </row>
    <row r="2221" spans="1:8">
      <c r="A2221" s="139">
        <v>45320</v>
      </c>
      <c r="B2221" s="11" t="s">
        <v>12</v>
      </c>
      <c r="C2221" s="140" t="s">
        <v>113</v>
      </c>
      <c r="D2221" s="7"/>
      <c r="E2221" s="7"/>
      <c r="F2221" s="7"/>
      <c r="G2221" s="7"/>
      <c r="H2221" s="7"/>
    </row>
    <row r="2222" spans="1:8">
      <c r="A2222" s="139">
        <v>45321</v>
      </c>
      <c r="B2222" s="11" t="s">
        <v>13</v>
      </c>
      <c r="C2222" s="140" t="s">
        <v>113</v>
      </c>
      <c r="D2222" s="7"/>
      <c r="E2222" s="7"/>
      <c r="F2222" s="7"/>
      <c r="G2222" s="7"/>
      <c r="H2222" s="7"/>
    </row>
    <row r="2223" spans="1:8">
      <c r="A2223" s="139">
        <v>45322</v>
      </c>
      <c r="B2223" s="11" t="s">
        <v>14</v>
      </c>
      <c r="C2223" s="140" t="s">
        <v>113</v>
      </c>
      <c r="D2223" s="7"/>
      <c r="E2223" s="7"/>
      <c r="F2223" s="7"/>
      <c r="G2223" s="7"/>
      <c r="H2223" s="7"/>
    </row>
    <row r="2224" spans="1:8">
      <c r="A2224" s="139">
        <v>45323</v>
      </c>
      <c r="B2224" s="11" t="s">
        <v>15</v>
      </c>
      <c r="C2224" s="140" t="s">
        <v>113</v>
      </c>
      <c r="D2224" s="7"/>
      <c r="E2224" s="7"/>
      <c r="F2224" s="7"/>
      <c r="G2224" s="7"/>
      <c r="H2224" s="7"/>
    </row>
    <row r="2225" spans="1:8">
      <c r="A2225" s="139">
        <v>45324</v>
      </c>
      <c r="B2225" s="11" t="s">
        <v>16</v>
      </c>
      <c r="C2225" s="140" t="s">
        <v>113</v>
      </c>
      <c r="D2225" s="7"/>
      <c r="E2225" s="7"/>
      <c r="F2225" s="7"/>
      <c r="G2225" s="7"/>
      <c r="H2225" s="7"/>
    </row>
    <row r="2226" spans="1:8">
      <c r="A2226" s="139">
        <v>45325</v>
      </c>
      <c r="B2226" s="11" t="s">
        <v>17</v>
      </c>
      <c r="C2226" s="140" t="s">
        <v>113</v>
      </c>
      <c r="D2226" s="7"/>
      <c r="E2226" s="7"/>
      <c r="F2226" s="7"/>
      <c r="G2226" s="7"/>
      <c r="H2226" s="7"/>
    </row>
    <row r="2227" spans="1:8">
      <c r="A2227" s="139">
        <v>45326</v>
      </c>
      <c r="B2227" s="11" t="s">
        <v>18</v>
      </c>
      <c r="C2227" s="140" t="s">
        <v>113</v>
      </c>
      <c r="D2227" s="7"/>
      <c r="E2227" s="7"/>
      <c r="F2227" s="7"/>
      <c r="G2227" s="7"/>
      <c r="H2227" s="7"/>
    </row>
    <row r="2228" spans="1:8">
      <c r="A2228" s="139">
        <v>45327</v>
      </c>
      <c r="B2228" s="11" t="s">
        <v>12</v>
      </c>
      <c r="C2228" s="140" t="s">
        <v>113</v>
      </c>
      <c r="D2228" s="7"/>
      <c r="E2228" s="7"/>
      <c r="F2228" s="7"/>
      <c r="G2228" s="7"/>
      <c r="H2228" s="7"/>
    </row>
    <row r="2229" spans="1:8">
      <c r="A2229" s="139">
        <v>45328</v>
      </c>
      <c r="B2229" s="11" t="s">
        <v>13</v>
      </c>
      <c r="C2229" s="140" t="s">
        <v>113</v>
      </c>
      <c r="D2229" s="7"/>
      <c r="E2229" s="7"/>
      <c r="F2229" s="7"/>
      <c r="G2229" s="7"/>
      <c r="H2229" s="7"/>
    </row>
    <row r="2230" spans="1:8">
      <c r="A2230" s="139">
        <v>45329</v>
      </c>
      <c r="B2230" s="11" t="s">
        <v>14</v>
      </c>
      <c r="C2230" s="140" t="s">
        <v>113</v>
      </c>
      <c r="D2230" s="7"/>
      <c r="E2230" s="7"/>
      <c r="F2230" s="7"/>
      <c r="G2230" s="7"/>
      <c r="H2230" s="7"/>
    </row>
    <row r="2231" spans="1:8">
      <c r="A2231" s="139">
        <v>45330</v>
      </c>
      <c r="B2231" s="11" t="s">
        <v>15</v>
      </c>
      <c r="C2231" s="140" t="s">
        <v>113</v>
      </c>
      <c r="D2231" s="7"/>
      <c r="E2231" s="7"/>
      <c r="F2231" s="7"/>
      <c r="G2231" s="7"/>
      <c r="H2231" s="7"/>
    </row>
    <row r="2232" spans="1:8">
      <c r="A2232" s="139">
        <v>45331</v>
      </c>
      <c r="B2232" s="11" t="s">
        <v>16</v>
      </c>
      <c r="C2232" s="140" t="s">
        <v>113</v>
      </c>
      <c r="D2232" s="7"/>
      <c r="E2232" s="7"/>
      <c r="F2232" s="7"/>
      <c r="G2232" s="7"/>
      <c r="H2232" s="7"/>
    </row>
    <row r="2233" spans="1:8">
      <c r="A2233" s="139">
        <v>45332</v>
      </c>
      <c r="B2233" s="11" t="s">
        <v>17</v>
      </c>
      <c r="C2233" s="140" t="s">
        <v>113</v>
      </c>
      <c r="D2233" s="7"/>
      <c r="E2233" s="7"/>
      <c r="F2233" s="7"/>
      <c r="G2233" s="7"/>
      <c r="H2233" s="7"/>
    </row>
    <row r="2234" spans="1:8">
      <c r="A2234" s="139">
        <v>45333</v>
      </c>
      <c r="B2234" s="11" t="s">
        <v>18</v>
      </c>
      <c r="C2234" s="140" t="s">
        <v>113</v>
      </c>
      <c r="D2234" s="7"/>
      <c r="E2234" s="7"/>
      <c r="F2234" s="7"/>
      <c r="G2234" s="7"/>
      <c r="H2234" s="7"/>
    </row>
    <row r="2235" spans="1:8">
      <c r="A2235" s="139">
        <v>45334</v>
      </c>
      <c r="B2235" s="11" t="s">
        <v>12</v>
      </c>
      <c r="C2235" s="140" t="s">
        <v>113</v>
      </c>
      <c r="D2235" s="7"/>
      <c r="E2235" s="7"/>
      <c r="F2235" s="7"/>
      <c r="G2235" s="7"/>
      <c r="H2235" s="7"/>
    </row>
    <row r="2236" spans="1:8">
      <c r="A2236" s="139">
        <v>45335</v>
      </c>
      <c r="B2236" s="11" t="s">
        <v>13</v>
      </c>
      <c r="C2236" s="140" t="s">
        <v>113</v>
      </c>
      <c r="D2236" s="7"/>
      <c r="E2236" s="7"/>
      <c r="F2236" s="7"/>
      <c r="G2236" s="7"/>
      <c r="H2236" s="7"/>
    </row>
    <row r="2237" spans="1:8">
      <c r="A2237" s="139">
        <v>45336</v>
      </c>
      <c r="B2237" s="11" t="s">
        <v>14</v>
      </c>
      <c r="C2237" s="140" t="s">
        <v>113</v>
      </c>
      <c r="D2237" s="7"/>
      <c r="E2237" s="7"/>
      <c r="F2237" s="7"/>
      <c r="G2237" s="7"/>
      <c r="H2237" s="7"/>
    </row>
    <row r="2238" spans="1:8">
      <c r="A2238" s="139">
        <v>45337</v>
      </c>
      <c r="B2238" s="11" t="s">
        <v>15</v>
      </c>
      <c r="C2238" s="140" t="s">
        <v>113</v>
      </c>
      <c r="D2238" s="7"/>
      <c r="E2238" s="7"/>
      <c r="F2238" s="7"/>
      <c r="G2238" s="7"/>
      <c r="H2238" s="7"/>
    </row>
    <row r="2239" spans="1:8">
      <c r="A2239" s="139">
        <v>45338</v>
      </c>
      <c r="B2239" s="11" t="s">
        <v>16</v>
      </c>
      <c r="C2239" s="140" t="s">
        <v>113</v>
      </c>
      <c r="D2239" s="7"/>
      <c r="E2239" s="7"/>
      <c r="F2239" s="7"/>
      <c r="G2239" s="7"/>
      <c r="H2239" s="7"/>
    </row>
    <row r="2240" spans="1:8">
      <c r="A2240" s="139">
        <v>45339</v>
      </c>
      <c r="B2240" s="11" t="s">
        <v>17</v>
      </c>
      <c r="C2240" s="140" t="s">
        <v>113</v>
      </c>
      <c r="D2240" s="7"/>
      <c r="E2240" s="7"/>
      <c r="F2240" s="7"/>
      <c r="G2240" s="7"/>
      <c r="H2240" s="7"/>
    </row>
    <row r="2241" spans="1:8">
      <c r="A2241" s="139">
        <v>45340</v>
      </c>
      <c r="B2241" s="11" t="s">
        <v>18</v>
      </c>
      <c r="C2241" s="140" t="s">
        <v>113</v>
      </c>
      <c r="D2241" s="7"/>
      <c r="E2241" s="7"/>
      <c r="F2241" s="7"/>
      <c r="G2241" s="7"/>
      <c r="H2241" s="7"/>
    </row>
    <row r="2242" spans="1:8">
      <c r="A2242" s="139">
        <v>45341</v>
      </c>
      <c r="B2242" s="11" t="s">
        <v>12</v>
      </c>
      <c r="C2242" s="140" t="s">
        <v>113</v>
      </c>
      <c r="D2242" s="7"/>
      <c r="E2242" s="7"/>
      <c r="F2242" s="7"/>
      <c r="G2242" s="7"/>
      <c r="H2242" s="7"/>
    </row>
    <row r="2243" spans="1:8">
      <c r="A2243" s="139">
        <v>45342</v>
      </c>
      <c r="B2243" s="11" t="s">
        <v>13</v>
      </c>
      <c r="C2243" s="140" t="s">
        <v>113</v>
      </c>
      <c r="D2243" s="7"/>
      <c r="E2243" s="7"/>
      <c r="F2243" s="7"/>
      <c r="G2243" s="7"/>
      <c r="H2243" s="7"/>
    </row>
    <row r="2244" spans="1:8">
      <c r="A2244" s="139">
        <v>45343</v>
      </c>
      <c r="B2244" s="11" t="s">
        <v>14</v>
      </c>
      <c r="C2244" s="140" t="s">
        <v>113</v>
      </c>
      <c r="D2244" s="7"/>
      <c r="E2244" s="7"/>
      <c r="F2244" s="7"/>
      <c r="G2244" s="7"/>
      <c r="H2244" s="7"/>
    </row>
    <row r="2245" spans="1:8">
      <c r="A2245" s="139">
        <v>45344</v>
      </c>
      <c r="B2245" s="11" t="s">
        <v>15</v>
      </c>
      <c r="C2245" s="140" t="s">
        <v>113</v>
      </c>
      <c r="D2245" s="7"/>
      <c r="E2245" s="7"/>
      <c r="F2245" s="7"/>
      <c r="G2245" s="7"/>
      <c r="H2245" s="7"/>
    </row>
    <row r="2246" spans="1:8">
      <c r="A2246" s="139">
        <v>45345</v>
      </c>
      <c r="B2246" s="11" t="s">
        <v>16</v>
      </c>
      <c r="C2246" s="140" t="s">
        <v>113</v>
      </c>
      <c r="D2246" s="7"/>
      <c r="E2246" s="7"/>
      <c r="F2246" s="7"/>
      <c r="G2246" s="7"/>
      <c r="H2246" s="7"/>
    </row>
    <row r="2247" spans="1:8">
      <c r="A2247" s="139">
        <v>45346</v>
      </c>
      <c r="B2247" s="11" t="s">
        <v>17</v>
      </c>
      <c r="C2247" s="140" t="s">
        <v>113</v>
      </c>
      <c r="D2247" s="7"/>
      <c r="E2247" s="7"/>
      <c r="F2247" s="7"/>
      <c r="G2247" s="7"/>
      <c r="H2247" s="7"/>
    </row>
    <row r="2248" spans="1:8">
      <c r="A2248" s="139">
        <v>45347</v>
      </c>
      <c r="B2248" s="11" t="s">
        <v>18</v>
      </c>
      <c r="C2248" s="140" t="s">
        <v>113</v>
      </c>
      <c r="D2248" s="7"/>
      <c r="E2248" s="7"/>
      <c r="F2248" s="7"/>
      <c r="G2248" s="7"/>
      <c r="H2248" s="7"/>
    </row>
    <row r="2249" spans="1:8">
      <c r="A2249" s="139">
        <v>45348</v>
      </c>
      <c r="B2249" s="11" t="s">
        <v>12</v>
      </c>
      <c r="C2249" s="140" t="s">
        <v>113</v>
      </c>
      <c r="D2249" s="7"/>
      <c r="E2249" s="7"/>
      <c r="F2249" s="7"/>
      <c r="G2249" s="7"/>
      <c r="H2249" s="7"/>
    </row>
    <row r="2250" spans="1:8">
      <c r="A2250" s="139">
        <v>45349</v>
      </c>
      <c r="B2250" s="11" t="s">
        <v>13</v>
      </c>
      <c r="C2250" s="140" t="s">
        <v>113</v>
      </c>
      <c r="D2250" s="7"/>
      <c r="E2250" s="7"/>
      <c r="F2250" s="7"/>
      <c r="G2250" s="7"/>
      <c r="H2250" s="7"/>
    </row>
    <row r="2251" spans="1:8">
      <c r="A2251" s="139">
        <v>45350</v>
      </c>
      <c r="B2251" s="11" t="s">
        <v>14</v>
      </c>
      <c r="C2251" s="140" t="s">
        <v>113</v>
      </c>
      <c r="D2251" s="7"/>
      <c r="E2251" s="7"/>
      <c r="F2251" s="7"/>
      <c r="G2251" s="7"/>
      <c r="H2251" s="7"/>
    </row>
    <row r="2252" spans="1:8">
      <c r="A2252" s="139">
        <v>45351</v>
      </c>
      <c r="B2252" s="11" t="s">
        <v>15</v>
      </c>
      <c r="C2252" s="140" t="s">
        <v>113</v>
      </c>
      <c r="D2252" s="7"/>
      <c r="E2252" s="7"/>
      <c r="F2252" s="7"/>
      <c r="G2252" s="7"/>
      <c r="H2252" s="7"/>
    </row>
    <row r="2253" spans="1:8">
      <c r="A2253" s="139">
        <v>45352</v>
      </c>
      <c r="B2253" s="11" t="s">
        <v>16</v>
      </c>
      <c r="C2253" s="140" t="s">
        <v>113</v>
      </c>
      <c r="D2253" s="7"/>
      <c r="E2253" s="7"/>
      <c r="F2253" s="7"/>
      <c r="G2253" s="7"/>
      <c r="H2253" s="7"/>
    </row>
    <row r="2254" spans="1:8">
      <c r="A2254" s="139">
        <v>45353</v>
      </c>
      <c r="B2254" s="11" t="s">
        <v>17</v>
      </c>
      <c r="C2254" s="140" t="s">
        <v>113</v>
      </c>
      <c r="D2254" s="7"/>
      <c r="E2254" s="7"/>
      <c r="F2254" s="7"/>
      <c r="G2254" s="7"/>
      <c r="H2254" s="7"/>
    </row>
    <row r="2255" spans="1:8">
      <c r="A2255" s="139">
        <v>45354</v>
      </c>
      <c r="B2255" s="11" t="s">
        <v>18</v>
      </c>
      <c r="C2255" s="140" t="s">
        <v>113</v>
      </c>
      <c r="D2255" s="7"/>
      <c r="E2255" s="7"/>
      <c r="F2255" s="7"/>
      <c r="G2255" s="7"/>
      <c r="H2255" s="7"/>
    </row>
    <row r="2256" spans="1:8">
      <c r="A2256" s="139">
        <v>45355</v>
      </c>
      <c r="B2256" s="11" t="s">
        <v>12</v>
      </c>
      <c r="C2256" s="140" t="s">
        <v>113</v>
      </c>
      <c r="D2256" s="7"/>
      <c r="E2256" s="7"/>
      <c r="F2256" s="7"/>
      <c r="G2256" s="7"/>
      <c r="H2256" s="7"/>
    </row>
    <row r="2257" spans="1:8">
      <c r="A2257" s="139">
        <v>45356</v>
      </c>
      <c r="B2257" s="11" t="s">
        <v>13</v>
      </c>
      <c r="C2257" s="140" t="s">
        <v>113</v>
      </c>
      <c r="D2257" s="7"/>
      <c r="E2257" s="7"/>
      <c r="F2257" s="7"/>
      <c r="G2257" s="7"/>
      <c r="H2257" s="7"/>
    </row>
    <row r="2258" spans="1:8">
      <c r="A2258" s="139">
        <v>45357</v>
      </c>
      <c r="B2258" s="11" t="s">
        <v>14</v>
      </c>
      <c r="C2258" s="140" t="s">
        <v>113</v>
      </c>
      <c r="D2258" s="7"/>
      <c r="E2258" s="7"/>
      <c r="F2258" s="7"/>
      <c r="G2258" s="7"/>
      <c r="H2258" s="7"/>
    </row>
    <row r="2259" spans="1:8">
      <c r="A2259" s="139">
        <v>45358</v>
      </c>
      <c r="B2259" s="11" t="s">
        <v>15</v>
      </c>
      <c r="C2259" s="140" t="s">
        <v>113</v>
      </c>
      <c r="D2259" s="7"/>
      <c r="E2259" s="7"/>
      <c r="F2259" s="7"/>
      <c r="G2259" s="7"/>
      <c r="H2259" s="7"/>
    </row>
    <row r="2260" spans="1:8">
      <c r="A2260" s="139">
        <v>45359</v>
      </c>
      <c r="B2260" s="11" t="s">
        <v>16</v>
      </c>
      <c r="C2260" s="140" t="s">
        <v>113</v>
      </c>
      <c r="D2260" s="7"/>
      <c r="E2260" s="7"/>
      <c r="F2260" s="7"/>
      <c r="G2260" s="7"/>
      <c r="H2260" s="7"/>
    </row>
    <row r="2261" spans="1:8">
      <c r="A2261" s="139">
        <v>45360</v>
      </c>
      <c r="B2261" s="11" t="s">
        <v>17</v>
      </c>
      <c r="C2261" s="140" t="s">
        <v>113</v>
      </c>
      <c r="D2261" s="7"/>
      <c r="E2261" s="7"/>
      <c r="F2261" s="7"/>
      <c r="G2261" s="7"/>
      <c r="H2261" s="7"/>
    </row>
    <row r="2262" spans="1:8">
      <c r="A2262" s="139">
        <v>45361</v>
      </c>
      <c r="B2262" s="11" t="s">
        <v>18</v>
      </c>
      <c r="C2262" s="140" t="s">
        <v>113</v>
      </c>
      <c r="D2262" s="7"/>
      <c r="E2262" s="7"/>
      <c r="F2262" s="7"/>
      <c r="G2262" s="7"/>
      <c r="H2262" s="7"/>
    </row>
    <row r="2263" spans="1:8">
      <c r="A2263" s="139">
        <v>45362</v>
      </c>
      <c r="B2263" s="11" t="s">
        <v>12</v>
      </c>
      <c r="C2263" s="140" t="s">
        <v>113</v>
      </c>
      <c r="D2263" s="7"/>
      <c r="E2263" s="7"/>
      <c r="F2263" s="7"/>
      <c r="G2263" s="7"/>
      <c r="H2263" s="7"/>
    </row>
    <row r="2264" spans="1:8">
      <c r="A2264" s="139">
        <v>45363</v>
      </c>
      <c r="B2264" s="11" t="s">
        <v>13</v>
      </c>
      <c r="C2264" s="140" t="s">
        <v>113</v>
      </c>
      <c r="D2264" s="7"/>
      <c r="E2264" s="7"/>
      <c r="F2264" s="7"/>
      <c r="G2264" s="7"/>
      <c r="H2264" s="7"/>
    </row>
    <row r="2265" spans="1:8">
      <c r="A2265" s="139">
        <v>45364</v>
      </c>
      <c r="B2265" s="11" t="s">
        <v>14</v>
      </c>
      <c r="C2265" s="140" t="s">
        <v>113</v>
      </c>
      <c r="D2265" s="7"/>
      <c r="E2265" s="7"/>
      <c r="F2265" s="7"/>
      <c r="G2265" s="7"/>
      <c r="H2265" s="7"/>
    </row>
    <row r="2266" spans="1:8">
      <c r="A2266" s="139">
        <v>45365</v>
      </c>
      <c r="B2266" s="11" t="s">
        <v>15</v>
      </c>
      <c r="C2266" s="140" t="s">
        <v>113</v>
      </c>
      <c r="D2266" s="7"/>
      <c r="E2266" s="7"/>
      <c r="F2266" s="7"/>
      <c r="G2266" s="7"/>
      <c r="H2266" s="7"/>
    </row>
    <row r="2267" spans="1:8">
      <c r="A2267" s="139">
        <v>45366</v>
      </c>
      <c r="B2267" s="11" t="s">
        <v>16</v>
      </c>
      <c r="C2267" s="140" t="s">
        <v>113</v>
      </c>
      <c r="D2267" s="7"/>
      <c r="E2267" s="7"/>
      <c r="F2267" s="7"/>
      <c r="G2267" s="7"/>
      <c r="H2267" s="7"/>
    </row>
    <row r="2268" spans="1:8">
      <c r="A2268" s="139">
        <v>45367</v>
      </c>
      <c r="B2268" s="11" t="s">
        <v>17</v>
      </c>
      <c r="C2268" s="140" t="s">
        <v>113</v>
      </c>
      <c r="D2268" s="7"/>
      <c r="E2268" s="7"/>
      <c r="F2268" s="7"/>
      <c r="G2268" s="7"/>
      <c r="H2268" s="7"/>
    </row>
    <row r="2269" spans="1:8">
      <c r="A2269" s="139">
        <v>45368</v>
      </c>
      <c r="B2269" s="11" t="s">
        <v>18</v>
      </c>
      <c r="C2269" s="140" t="s">
        <v>113</v>
      </c>
      <c r="D2269" s="7"/>
      <c r="E2269" s="7"/>
      <c r="F2269" s="7"/>
      <c r="G2269" s="7"/>
      <c r="H2269" s="7"/>
    </row>
    <row r="2270" spans="1:8">
      <c r="A2270" s="139">
        <v>45369</v>
      </c>
      <c r="B2270" s="11" t="s">
        <v>12</v>
      </c>
      <c r="C2270" s="140" t="s">
        <v>113</v>
      </c>
      <c r="D2270" s="7"/>
      <c r="E2270" s="7"/>
      <c r="F2270" s="7"/>
      <c r="G2270" s="7"/>
      <c r="H2270" s="7"/>
    </row>
    <row r="2271" spans="1:8">
      <c r="A2271" s="139">
        <v>45370</v>
      </c>
      <c r="B2271" s="11" t="s">
        <v>13</v>
      </c>
      <c r="C2271" s="140" t="s">
        <v>113</v>
      </c>
      <c r="D2271" s="7"/>
      <c r="E2271" s="7"/>
      <c r="F2271" s="7"/>
      <c r="G2271" s="7"/>
      <c r="H2271" s="7"/>
    </row>
    <row r="2272" spans="1:8">
      <c r="A2272" s="139">
        <v>45371</v>
      </c>
      <c r="B2272" s="11" t="s">
        <v>14</v>
      </c>
      <c r="C2272" s="140" t="s">
        <v>113</v>
      </c>
      <c r="D2272" s="7"/>
      <c r="E2272" s="7"/>
      <c r="F2272" s="7"/>
      <c r="G2272" s="7"/>
      <c r="H2272" s="7"/>
    </row>
    <row r="2273" spans="1:8">
      <c r="A2273" s="139">
        <v>45372</v>
      </c>
      <c r="B2273" s="11" t="s">
        <v>15</v>
      </c>
      <c r="C2273" s="140" t="s">
        <v>113</v>
      </c>
      <c r="D2273" s="7"/>
      <c r="E2273" s="7"/>
      <c r="F2273" s="7"/>
      <c r="G2273" s="7"/>
      <c r="H2273" s="7"/>
    </row>
    <row r="2274" spans="1:8">
      <c r="A2274" s="139">
        <v>45373</v>
      </c>
      <c r="B2274" s="11" t="s">
        <v>16</v>
      </c>
      <c r="C2274" s="140" t="s">
        <v>113</v>
      </c>
      <c r="D2274" s="7"/>
      <c r="E2274" s="7"/>
      <c r="F2274" s="7"/>
      <c r="G2274" s="7"/>
      <c r="H2274" s="7"/>
    </row>
    <row r="2275" spans="1:8">
      <c r="A2275" s="139">
        <v>45374</v>
      </c>
      <c r="B2275" s="11" t="s">
        <v>17</v>
      </c>
      <c r="C2275" s="140" t="s">
        <v>113</v>
      </c>
      <c r="D2275" s="7"/>
      <c r="E2275" s="7"/>
      <c r="F2275" s="7"/>
      <c r="G2275" s="7"/>
      <c r="H2275" s="7"/>
    </row>
    <row r="2276" spans="1:8">
      <c r="A2276" s="139">
        <v>45375</v>
      </c>
      <c r="B2276" s="11" t="s">
        <v>18</v>
      </c>
      <c r="C2276" s="140" t="s">
        <v>113</v>
      </c>
      <c r="D2276" s="7"/>
      <c r="E2276" s="7"/>
      <c r="F2276" s="7"/>
      <c r="G2276" s="7"/>
      <c r="H2276" s="7"/>
    </row>
    <row r="2277" spans="1:8">
      <c r="A2277" s="139">
        <v>45376</v>
      </c>
      <c r="B2277" s="11" t="s">
        <v>12</v>
      </c>
      <c r="C2277" s="140" t="s">
        <v>113</v>
      </c>
      <c r="D2277" s="7"/>
      <c r="E2277" s="7"/>
      <c r="F2277" s="7"/>
      <c r="G2277" s="7"/>
      <c r="H2277" s="7"/>
    </row>
    <row r="2278" spans="1:8">
      <c r="A2278" s="139">
        <v>45377</v>
      </c>
      <c r="B2278" s="11" t="s">
        <v>13</v>
      </c>
      <c r="C2278" s="140" t="s">
        <v>113</v>
      </c>
      <c r="D2278" s="7"/>
      <c r="E2278" s="7"/>
      <c r="F2278" s="7"/>
      <c r="G2278" s="7"/>
      <c r="H2278" s="7"/>
    </row>
    <row r="2279" spans="1:8">
      <c r="A2279" s="139">
        <v>45378</v>
      </c>
      <c r="B2279" s="11" t="s">
        <v>14</v>
      </c>
      <c r="C2279" s="140" t="s">
        <v>113</v>
      </c>
      <c r="D2279" s="7"/>
      <c r="E2279" s="7"/>
      <c r="F2279" s="7"/>
      <c r="G2279" s="7"/>
      <c r="H2279" s="7"/>
    </row>
    <row r="2280" spans="1:8">
      <c r="A2280" s="139">
        <v>45379</v>
      </c>
      <c r="B2280" s="11" t="s">
        <v>15</v>
      </c>
      <c r="C2280" s="140" t="s">
        <v>113</v>
      </c>
      <c r="D2280" s="7"/>
      <c r="E2280" s="7"/>
      <c r="F2280" s="7"/>
      <c r="G2280" s="7"/>
      <c r="H2280" s="7"/>
    </row>
    <row r="2281" spans="1:8">
      <c r="A2281" s="139">
        <v>45380</v>
      </c>
      <c r="B2281" s="11" t="s">
        <v>16</v>
      </c>
      <c r="C2281" s="140" t="s">
        <v>113</v>
      </c>
      <c r="D2281" s="7"/>
      <c r="E2281" s="7"/>
      <c r="F2281" s="7"/>
      <c r="G2281" s="7"/>
      <c r="H2281" s="7"/>
    </row>
    <row r="2282" spans="1:8">
      <c r="A2282" s="139">
        <v>45381</v>
      </c>
      <c r="B2282" s="11" t="s">
        <v>17</v>
      </c>
      <c r="C2282" s="140" t="s">
        <v>113</v>
      </c>
      <c r="D2282" s="7"/>
      <c r="E2282" s="7"/>
      <c r="F2282" s="7"/>
      <c r="G2282" s="7"/>
      <c r="H2282" s="7"/>
    </row>
    <row r="2283" spans="1:8">
      <c r="A2283" s="139">
        <v>45382</v>
      </c>
      <c r="B2283" s="11" t="s">
        <v>18</v>
      </c>
      <c r="C2283" s="140" t="s">
        <v>113</v>
      </c>
      <c r="D2283" s="7"/>
      <c r="E2283" s="7"/>
      <c r="F2283" s="7"/>
      <c r="G2283" s="7"/>
      <c r="H2283" s="7"/>
    </row>
    <row r="2284" spans="1:8">
      <c r="A2284" s="139">
        <v>45383</v>
      </c>
      <c r="B2284" s="11" t="s">
        <v>12</v>
      </c>
      <c r="C2284" s="140" t="s">
        <v>113</v>
      </c>
      <c r="D2284" s="7"/>
      <c r="E2284" s="7"/>
      <c r="F2284" s="7"/>
      <c r="G2284" s="7"/>
      <c r="H2284" s="7"/>
    </row>
    <row r="2285" spans="1:8">
      <c r="A2285" s="139">
        <v>45384</v>
      </c>
      <c r="B2285" s="11" t="s">
        <v>13</v>
      </c>
      <c r="C2285" s="140" t="s">
        <v>113</v>
      </c>
      <c r="D2285" s="7"/>
      <c r="E2285" s="7"/>
      <c r="F2285" s="7"/>
      <c r="G2285" s="7"/>
      <c r="H2285" s="7"/>
    </row>
    <row r="2286" spans="1:8">
      <c r="A2286" s="139">
        <v>45385</v>
      </c>
      <c r="B2286" s="11" t="s">
        <v>14</v>
      </c>
      <c r="C2286" s="140" t="s">
        <v>113</v>
      </c>
      <c r="D2286" s="7"/>
      <c r="E2286" s="7"/>
      <c r="F2286" s="7"/>
      <c r="G2286" s="7"/>
      <c r="H2286" s="7"/>
    </row>
    <row r="2287" spans="1:8">
      <c r="A2287" s="139">
        <v>45386</v>
      </c>
      <c r="B2287" s="11" t="s">
        <v>15</v>
      </c>
      <c r="C2287" s="140" t="s">
        <v>113</v>
      </c>
      <c r="D2287" s="7"/>
      <c r="E2287" s="7"/>
      <c r="F2287" s="7"/>
      <c r="G2287" s="7"/>
      <c r="H2287" s="7"/>
    </row>
    <row r="2288" spans="1:8">
      <c r="A2288" s="139">
        <v>45387</v>
      </c>
      <c r="B2288" s="11" t="s">
        <v>16</v>
      </c>
      <c r="C2288" s="140" t="s">
        <v>113</v>
      </c>
      <c r="D2288" s="7"/>
      <c r="E2288" s="7"/>
      <c r="F2288" s="7"/>
      <c r="G2288" s="7"/>
      <c r="H2288" s="7"/>
    </row>
    <row r="2289" spans="1:8">
      <c r="A2289" s="139">
        <v>45388</v>
      </c>
      <c r="B2289" s="11" t="s">
        <v>17</v>
      </c>
      <c r="C2289" s="140" t="s">
        <v>113</v>
      </c>
      <c r="D2289" s="7"/>
      <c r="E2289" s="7"/>
      <c r="F2289" s="7"/>
      <c r="G2289" s="7"/>
      <c r="H2289" s="7"/>
    </row>
    <row r="2290" spans="1:8">
      <c r="A2290" s="139">
        <v>45389</v>
      </c>
      <c r="B2290" s="11" t="s">
        <v>18</v>
      </c>
      <c r="C2290" s="140" t="s">
        <v>113</v>
      </c>
      <c r="D2290" s="7"/>
      <c r="E2290" s="7"/>
      <c r="F2290" s="7"/>
      <c r="G2290" s="7"/>
      <c r="H2290" s="7"/>
    </row>
    <row r="2291" spans="1:8">
      <c r="A2291" s="139">
        <v>45390</v>
      </c>
      <c r="B2291" s="11" t="s">
        <v>12</v>
      </c>
      <c r="C2291" s="140" t="s">
        <v>113</v>
      </c>
      <c r="D2291" s="7"/>
      <c r="E2291" s="7"/>
      <c r="F2291" s="7"/>
      <c r="G2291" s="7"/>
      <c r="H2291" s="7"/>
    </row>
    <row r="2292" spans="1:8">
      <c r="A2292" s="139">
        <v>45391</v>
      </c>
      <c r="B2292" s="11" t="s">
        <v>13</v>
      </c>
      <c r="C2292" s="140" t="s">
        <v>113</v>
      </c>
      <c r="D2292" s="7"/>
      <c r="E2292" s="7"/>
      <c r="F2292" s="7"/>
      <c r="G2292" s="7"/>
      <c r="H2292" s="7"/>
    </row>
    <row r="2293" spans="1:8">
      <c r="A2293" s="139">
        <v>45392</v>
      </c>
      <c r="B2293" s="11" t="s">
        <v>14</v>
      </c>
      <c r="C2293" s="140" t="s">
        <v>113</v>
      </c>
      <c r="D2293" s="7"/>
      <c r="E2293" s="7"/>
      <c r="F2293" s="7"/>
      <c r="G2293" s="7"/>
      <c r="H2293" s="7"/>
    </row>
    <row r="2294" spans="1:8">
      <c r="A2294" s="139">
        <v>45393</v>
      </c>
      <c r="B2294" s="11" t="s">
        <v>15</v>
      </c>
      <c r="C2294" s="140" t="s">
        <v>113</v>
      </c>
      <c r="D2294" s="7"/>
      <c r="E2294" s="7"/>
      <c r="F2294" s="7"/>
      <c r="G2294" s="7"/>
      <c r="H2294" s="7"/>
    </row>
    <row r="2295" spans="1:8">
      <c r="A2295" s="139">
        <v>45394</v>
      </c>
      <c r="B2295" s="11" t="s">
        <v>16</v>
      </c>
      <c r="C2295" s="140" t="s">
        <v>113</v>
      </c>
      <c r="D2295" s="7"/>
      <c r="E2295" s="7"/>
      <c r="F2295" s="7"/>
      <c r="G2295" s="7"/>
      <c r="H2295" s="7"/>
    </row>
    <row r="2296" spans="1:8">
      <c r="A2296" s="139">
        <v>45395</v>
      </c>
      <c r="B2296" s="11" t="s">
        <v>17</v>
      </c>
      <c r="C2296" s="140" t="s">
        <v>113</v>
      </c>
      <c r="D2296" s="7"/>
      <c r="E2296" s="7"/>
      <c r="F2296" s="7"/>
      <c r="G2296" s="7"/>
      <c r="H2296" s="7"/>
    </row>
    <row r="2297" spans="1:8">
      <c r="A2297" s="139">
        <v>45396</v>
      </c>
      <c r="B2297" s="11" t="s">
        <v>18</v>
      </c>
      <c r="C2297" s="140" t="s">
        <v>113</v>
      </c>
      <c r="D2297" s="7"/>
      <c r="E2297" s="7"/>
      <c r="F2297" s="7"/>
      <c r="G2297" s="7"/>
      <c r="H2297" s="7"/>
    </row>
    <row r="2298" spans="1:8">
      <c r="A2298" s="139">
        <v>45397</v>
      </c>
      <c r="B2298" s="11" t="s">
        <v>12</v>
      </c>
      <c r="C2298" s="140" t="s">
        <v>113</v>
      </c>
      <c r="D2298" s="7"/>
      <c r="E2298" s="7"/>
      <c r="F2298" s="7"/>
      <c r="G2298" s="7"/>
      <c r="H2298" s="7"/>
    </row>
    <row r="2299" spans="1:8">
      <c r="A2299" s="139">
        <v>45398</v>
      </c>
      <c r="B2299" s="11" t="s">
        <v>13</v>
      </c>
      <c r="C2299" s="140" t="s">
        <v>113</v>
      </c>
      <c r="D2299" s="7"/>
      <c r="E2299" s="7"/>
      <c r="F2299" s="7"/>
      <c r="G2299" s="7"/>
      <c r="H2299" s="7"/>
    </row>
    <row r="2300" spans="1:8">
      <c r="A2300" s="139">
        <v>45399</v>
      </c>
      <c r="B2300" s="11" t="s">
        <v>14</v>
      </c>
      <c r="C2300" s="140" t="s">
        <v>113</v>
      </c>
      <c r="D2300" s="7"/>
      <c r="E2300" s="7"/>
      <c r="F2300" s="7"/>
      <c r="G2300" s="7"/>
      <c r="H2300" s="7"/>
    </row>
    <row r="2301" spans="1:8">
      <c r="A2301" s="139">
        <v>45400</v>
      </c>
      <c r="B2301" s="11" t="s">
        <v>15</v>
      </c>
      <c r="C2301" s="140" t="s">
        <v>113</v>
      </c>
      <c r="D2301" s="7"/>
      <c r="E2301" s="7"/>
      <c r="F2301" s="7"/>
      <c r="G2301" s="7"/>
      <c r="H2301" s="7"/>
    </row>
    <row r="2302" spans="1:8">
      <c r="A2302" s="139">
        <v>45401</v>
      </c>
      <c r="B2302" s="11" t="s">
        <v>16</v>
      </c>
      <c r="C2302" s="140" t="s">
        <v>113</v>
      </c>
      <c r="D2302" s="7"/>
      <c r="E2302" s="7"/>
      <c r="F2302" s="7"/>
      <c r="G2302" s="7"/>
      <c r="H2302" s="7"/>
    </row>
    <row r="2303" spans="1:8">
      <c r="A2303" s="139">
        <v>45402</v>
      </c>
      <c r="B2303" s="11" t="s">
        <v>17</v>
      </c>
      <c r="C2303" s="140" t="s">
        <v>113</v>
      </c>
      <c r="D2303" s="7"/>
      <c r="E2303" s="7"/>
      <c r="F2303" s="7"/>
      <c r="G2303" s="7"/>
      <c r="H2303" s="7"/>
    </row>
    <row r="2304" spans="1:8">
      <c r="A2304" s="139">
        <v>45403</v>
      </c>
      <c r="B2304" s="11" t="s">
        <v>18</v>
      </c>
      <c r="C2304" s="140" t="s">
        <v>113</v>
      </c>
      <c r="D2304" s="7"/>
      <c r="E2304" s="7"/>
      <c r="F2304" s="7"/>
      <c r="G2304" s="7"/>
      <c r="H2304" s="7"/>
    </row>
    <row r="2305" spans="1:8">
      <c r="A2305" s="139">
        <v>45404</v>
      </c>
      <c r="B2305" s="11" t="s">
        <v>12</v>
      </c>
      <c r="C2305" s="140" t="s">
        <v>113</v>
      </c>
      <c r="D2305" s="7"/>
      <c r="E2305" s="7"/>
      <c r="F2305" s="7"/>
      <c r="G2305" s="7"/>
      <c r="H2305" s="7"/>
    </row>
    <row r="2306" spans="1:8">
      <c r="A2306" s="139">
        <v>45405</v>
      </c>
      <c r="B2306" s="11" t="s">
        <v>13</v>
      </c>
      <c r="C2306" s="140" t="s">
        <v>113</v>
      </c>
      <c r="D2306" s="7"/>
      <c r="E2306" s="7"/>
      <c r="F2306" s="7"/>
      <c r="G2306" s="7"/>
      <c r="H2306" s="7"/>
    </row>
    <row r="2307" spans="1:8">
      <c r="A2307" s="139">
        <v>45406</v>
      </c>
      <c r="B2307" s="11" t="s">
        <v>14</v>
      </c>
      <c r="C2307" s="140" t="s">
        <v>113</v>
      </c>
      <c r="D2307" s="7"/>
      <c r="E2307" s="7"/>
      <c r="F2307" s="7"/>
      <c r="G2307" s="7"/>
      <c r="H2307" s="7"/>
    </row>
    <row r="2308" spans="1:8">
      <c r="A2308" s="139">
        <v>45407</v>
      </c>
      <c r="B2308" s="11" t="s">
        <v>15</v>
      </c>
      <c r="C2308" s="140" t="s">
        <v>113</v>
      </c>
      <c r="D2308" s="7"/>
      <c r="E2308" s="7"/>
      <c r="F2308" s="7"/>
      <c r="G2308" s="7"/>
      <c r="H2308" s="7"/>
    </row>
    <row r="2309" spans="1:8">
      <c r="A2309" s="139">
        <v>45408</v>
      </c>
      <c r="B2309" s="11" t="s">
        <v>16</v>
      </c>
      <c r="C2309" s="140" t="s">
        <v>113</v>
      </c>
      <c r="D2309" s="7"/>
      <c r="E2309" s="7"/>
      <c r="F2309" s="7"/>
      <c r="G2309" s="7"/>
      <c r="H2309" s="7"/>
    </row>
    <row r="2310" spans="1:8">
      <c r="A2310" s="139">
        <v>45409</v>
      </c>
      <c r="B2310" s="11" t="s">
        <v>17</v>
      </c>
      <c r="C2310" s="140" t="s">
        <v>113</v>
      </c>
      <c r="D2310" s="7"/>
      <c r="E2310" s="7"/>
      <c r="F2310" s="7"/>
      <c r="G2310" s="7"/>
      <c r="H2310" s="7"/>
    </row>
    <row r="2311" spans="1:8">
      <c r="A2311" s="139">
        <v>45410</v>
      </c>
      <c r="B2311" s="11" t="s">
        <v>18</v>
      </c>
      <c r="C2311" s="140" t="s">
        <v>113</v>
      </c>
      <c r="D2311" s="7"/>
      <c r="E2311" s="7"/>
      <c r="F2311" s="7"/>
      <c r="G2311" s="7"/>
      <c r="H2311" s="7"/>
    </row>
    <row r="2312" spans="1:8">
      <c r="A2312" s="139">
        <v>45411</v>
      </c>
      <c r="B2312" s="11" t="s">
        <v>12</v>
      </c>
      <c r="C2312" s="140" t="s">
        <v>113</v>
      </c>
      <c r="D2312" s="7"/>
      <c r="E2312" s="7"/>
      <c r="F2312" s="7"/>
      <c r="G2312" s="7"/>
      <c r="H2312" s="7"/>
    </row>
    <row r="2313" spans="1:8">
      <c r="A2313" s="139">
        <v>45412</v>
      </c>
      <c r="B2313" s="11" t="s">
        <v>13</v>
      </c>
      <c r="C2313" s="140" t="s">
        <v>113</v>
      </c>
      <c r="D2313" s="7"/>
      <c r="E2313" s="7"/>
      <c r="F2313" s="7"/>
      <c r="G2313" s="7"/>
      <c r="H2313" s="7"/>
    </row>
    <row r="2314" spans="1:8">
      <c r="A2314" s="139">
        <v>45413</v>
      </c>
      <c r="B2314" s="11" t="s">
        <v>14</v>
      </c>
      <c r="C2314" s="140" t="s">
        <v>113</v>
      </c>
      <c r="D2314" s="7"/>
      <c r="E2314" s="7"/>
      <c r="F2314" s="7"/>
      <c r="G2314" s="7"/>
      <c r="H2314" s="7"/>
    </row>
    <row r="2315" spans="1:8">
      <c r="A2315" s="139">
        <v>45414</v>
      </c>
      <c r="B2315" s="11" t="s">
        <v>15</v>
      </c>
      <c r="C2315" s="140" t="s">
        <v>113</v>
      </c>
      <c r="D2315" s="7"/>
      <c r="E2315" s="7"/>
      <c r="F2315" s="7"/>
      <c r="G2315" s="7"/>
      <c r="H2315" s="7"/>
    </row>
    <row r="2316" spans="1:8">
      <c r="A2316" s="139">
        <v>45415</v>
      </c>
      <c r="B2316" s="11" t="s">
        <v>16</v>
      </c>
      <c r="C2316" s="140" t="s">
        <v>113</v>
      </c>
      <c r="D2316" s="7"/>
      <c r="E2316" s="7"/>
      <c r="F2316" s="7"/>
      <c r="G2316" s="7"/>
      <c r="H2316" s="7"/>
    </row>
    <row r="2317" spans="1:8">
      <c r="A2317" s="139">
        <v>45416</v>
      </c>
      <c r="B2317" s="11" t="s">
        <v>17</v>
      </c>
      <c r="C2317" s="140" t="s">
        <v>113</v>
      </c>
      <c r="D2317" s="7"/>
      <c r="E2317" s="7"/>
      <c r="F2317" s="7"/>
      <c r="G2317" s="7"/>
      <c r="H2317" s="7"/>
    </row>
    <row r="2318" spans="1:8">
      <c r="A2318" s="139">
        <v>45417</v>
      </c>
      <c r="B2318" s="11" t="s">
        <v>18</v>
      </c>
      <c r="C2318" s="140" t="s">
        <v>113</v>
      </c>
      <c r="D2318" s="7"/>
      <c r="E2318" s="7"/>
      <c r="F2318" s="7"/>
      <c r="G2318" s="7"/>
      <c r="H2318" s="7"/>
    </row>
    <row r="2319" spans="1:8">
      <c r="A2319" s="139">
        <v>45418</v>
      </c>
      <c r="B2319" s="11" t="s">
        <v>12</v>
      </c>
      <c r="C2319" s="140" t="s">
        <v>113</v>
      </c>
      <c r="D2319" s="7"/>
      <c r="E2319" s="7"/>
      <c r="F2319" s="7"/>
      <c r="G2319" s="7"/>
      <c r="H2319" s="7"/>
    </row>
    <row r="2320" spans="1:8">
      <c r="A2320" s="139">
        <v>45419</v>
      </c>
      <c r="B2320" s="11" t="s">
        <v>13</v>
      </c>
      <c r="C2320" s="140" t="s">
        <v>113</v>
      </c>
      <c r="D2320" s="7"/>
      <c r="E2320" s="7"/>
      <c r="F2320" s="7"/>
      <c r="G2320" s="7"/>
      <c r="H2320" s="7"/>
    </row>
    <row r="2321" spans="1:8">
      <c r="A2321" s="139">
        <v>45420</v>
      </c>
      <c r="B2321" s="11" t="s">
        <v>14</v>
      </c>
      <c r="C2321" s="140" t="s">
        <v>113</v>
      </c>
      <c r="D2321" s="7"/>
      <c r="E2321" s="7"/>
      <c r="F2321" s="7"/>
      <c r="G2321" s="7"/>
      <c r="H2321" s="7"/>
    </row>
    <row r="2322" spans="1:8">
      <c r="A2322" s="139">
        <v>45421</v>
      </c>
      <c r="B2322" s="11" t="s">
        <v>15</v>
      </c>
      <c r="C2322" s="140" t="s">
        <v>113</v>
      </c>
      <c r="D2322" s="7"/>
      <c r="E2322" s="7"/>
      <c r="F2322" s="7"/>
      <c r="G2322" s="7"/>
      <c r="H2322" s="7"/>
    </row>
    <row r="2323" spans="1:8">
      <c r="A2323" s="139">
        <v>45422</v>
      </c>
      <c r="B2323" s="11" t="s">
        <v>16</v>
      </c>
      <c r="C2323" s="140" t="s">
        <v>113</v>
      </c>
      <c r="D2323" s="7"/>
      <c r="E2323" s="7"/>
      <c r="F2323" s="7"/>
      <c r="G2323" s="7"/>
      <c r="H2323" s="7"/>
    </row>
    <row r="2324" spans="1:8">
      <c r="A2324" s="139">
        <v>45423</v>
      </c>
      <c r="B2324" s="11" t="s">
        <v>17</v>
      </c>
      <c r="C2324" s="140" t="s">
        <v>113</v>
      </c>
      <c r="D2324" s="7"/>
      <c r="E2324" s="7"/>
      <c r="F2324" s="7"/>
      <c r="G2324" s="7"/>
      <c r="H2324" s="7"/>
    </row>
    <row r="2325" spans="1:8">
      <c r="A2325" s="139">
        <v>45424</v>
      </c>
      <c r="B2325" s="11" t="s">
        <v>18</v>
      </c>
      <c r="C2325" s="140" t="s">
        <v>113</v>
      </c>
      <c r="D2325" s="7"/>
      <c r="E2325" s="7"/>
      <c r="F2325" s="7"/>
      <c r="G2325" s="7"/>
      <c r="H2325" s="7"/>
    </row>
    <row r="2326" spans="1:8">
      <c r="A2326" s="139">
        <v>45425</v>
      </c>
      <c r="B2326" s="11" t="s">
        <v>12</v>
      </c>
      <c r="C2326" s="140" t="s">
        <v>113</v>
      </c>
      <c r="D2326" s="7"/>
      <c r="E2326" s="7"/>
      <c r="F2326" s="7"/>
      <c r="G2326" s="7"/>
      <c r="H2326" s="7"/>
    </row>
    <row r="2327" spans="1:8">
      <c r="A2327" s="139">
        <v>45426</v>
      </c>
      <c r="B2327" s="11" t="s">
        <v>13</v>
      </c>
      <c r="C2327" s="140" t="s">
        <v>113</v>
      </c>
      <c r="D2327" s="7"/>
      <c r="E2327" s="7"/>
      <c r="F2327" s="7"/>
      <c r="G2327" s="7"/>
      <c r="H2327" s="7"/>
    </row>
    <row r="2328" spans="1:8">
      <c r="A2328" s="139">
        <v>45427</v>
      </c>
      <c r="B2328" s="11" t="s">
        <v>14</v>
      </c>
      <c r="C2328" s="140" t="s">
        <v>113</v>
      </c>
      <c r="D2328" s="7"/>
      <c r="E2328" s="7"/>
      <c r="F2328" s="7"/>
      <c r="G2328" s="7"/>
      <c r="H2328" s="7"/>
    </row>
    <row r="2329" spans="1:8">
      <c r="A2329" s="139">
        <v>45428</v>
      </c>
      <c r="B2329" s="11" t="s">
        <v>15</v>
      </c>
      <c r="C2329" s="140" t="s">
        <v>113</v>
      </c>
      <c r="D2329" s="7"/>
      <c r="E2329" s="7"/>
      <c r="F2329" s="7"/>
      <c r="G2329" s="7"/>
      <c r="H2329" s="7"/>
    </row>
    <row r="2330" spans="1:8">
      <c r="A2330" s="139">
        <v>45429</v>
      </c>
      <c r="B2330" s="11" t="s">
        <v>16</v>
      </c>
      <c r="C2330" s="140" t="s">
        <v>113</v>
      </c>
      <c r="D2330" s="7"/>
      <c r="E2330" s="7"/>
      <c r="F2330" s="7"/>
      <c r="G2330" s="7"/>
      <c r="H2330" s="7"/>
    </row>
    <row r="2331" spans="1:8">
      <c r="A2331" s="139">
        <v>45430</v>
      </c>
      <c r="B2331" s="11" t="s">
        <v>17</v>
      </c>
      <c r="C2331" s="140" t="s">
        <v>113</v>
      </c>
      <c r="D2331" s="7"/>
      <c r="E2331" s="7"/>
      <c r="F2331" s="7"/>
      <c r="G2331" s="7"/>
      <c r="H2331" s="7"/>
    </row>
    <row r="2332" spans="1:8">
      <c r="A2332" s="139">
        <v>45431</v>
      </c>
      <c r="B2332" s="11" t="s">
        <v>18</v>
      </c>
      <c r="C2332" s="140" t="s">
        <v>113</v>
      </c>
      <c r="D2332" s="7"/>
      <c r="E2332" s="7"/>
      <c r="F2332" s="7"/>
      <c r="G2332" s="7"/>
      <c r="H2332" s="7"/>
    </row>
    <row r="2333" spans="1:8">
      <c r="A2333" s="139">
        <v>45432</v>
      </c>
      <c r="B2333" s="11" t="s">
        <v>12</v>
      </c>
      <c r="C2333" s="140" t="s">
        <v>113</v>
      </c>
      <c r="D2333" s="7"/>
      <c r="E2333" s="7"/>
      <c r="F2333" s="7"/>
      <c r="G2333" s="7"/>
      <c r="H2333" s="7"/>
    </row>
    <row r="2334" spans="1:8">
      <c r="A2334" s="139">
        <v>45433</v>
      </c>
      <c r="B2334" s="11" t="s">
        <v>13</v>
      </c>
      <c r="C2334" s="140" t="s">
        <v>113</v>
      </c>
      <c r="D2334" s="7"/>
      <c r="E2334" s="7"/>
      <c r="F2334" s="7"/>
      <c r="G2334" s="7"/>
      <c r="H2334" s="7"/>
    </row>
    <row r="2335" spans="1:8">
      <c r="A2335" s="139">
        <v>45434</v>
      </c>
      <c r="B2335" s="11" t="s">
        <v>14</v>
      </c>
      <c r="C2335" s="140" t="s">
        <v>113</v>
      </c>
      <c r="D2335" s="7"/>
      <c r="E2335" s="7"/>
      <c r="F2335" s="7"/>
      <c r="G2335" s="7"/>
      <c r="H2335" s="7"/>
    </row>
    <row r="2336" spans="1:8">
      <c r="A2336" s="139">
        <v>45435</v>
      </c>
      <c r="B2336" s="11" t="s">
        <v>15</v>
      </c>
      <c r="C2336" s="140" t="s">
        <v>113</v>
      </c>
      <c r="D2336" s="7"/>
      <c r="E2336" s="7"/>
      <c r="F2336" s="7"/>
      <c r="G2336" s="7"/>
      <c r="H2336" s="7"/>
    </row>
    <row r="2337" spans="1:8">
      <c r="A2337" s="139">
        <v>45436</v>
      </c>
      <c r="B2337" s="11" t="s">
        <v>16</v>
      </c>
      <c r="C2337" s="140" t="s">
        <v>113</v>
      </c>
      <c r="D2337" s="7"/>
      <c r="E2337" s="7"/>
      <c r="F2337" s="7"/>
      <c r="G2337" s="7"/>
      <c r="H2337" s="7"/>
    </row>
    <row r="2338" spans="1:8">
      <c r="A2338" s="139">
        <v>45437</v>
      </c>
      <c r="B2338" s="11" t="s">
        <v>17</v>
      </c>
      <c r="C2338" s="140" t="s">
        <v>113</v>
      </c>
      <c r="D2338" s="7"/>
      <c r="E2338" s="7"/>
      <c r="F2338" s="7"/>
      <c r="G2338" s="7"/>
      <c r="H2338" s="7"/>
    </row>
    <row r="2339" spans="1:8">
      <c r="A2339" s="139">
        <v>45438</v>
      </c>
      <c r="B2339" s="11" t="s">
        <v>18</v>
      </c>
      <c r="C2339" s="140" t="s">
        <v>113</v>
      </c>
      <c r="D2339" s="7"/>
      <c r="E2339" s="7"/>
      <c r="F2339" s="7"/>
      <c r="G2339" s="7"/>
      <c r="H2339" s="7"/>
    </row>
    <row r="2340" spans="1:8">
      <c r="A2340" s="139">
        <v>45439</v>
      </c>
      <c r="B2340" s="11" t="s">
        <v>12</v>
      </c>
      <c r="C2340" s="140" t="s">
        <v>113</v>
      </c>
      <c r="D2340" s="7"/>
      <c r="E2340" s="7"/>
      <c r="F2340" s="7"/>
      <c r="G2340" s="7"/>
      <c r="H2340" s="7"/>
    </row>
    <row r="2341" spans="1:8">
      <c r="A2341" s="139">
        <v>45440</v>
      </c>
      <c r="B2341" s="11" t="s">
        <v>13</v>
      </c>
      <c r="C2341" s="140" t="s">
        <v>113</v>
      </c>
      <c r="D2341" s="7"/>
      <c r="E2341" s="7"/>
      <c r="F2341" s="7"/>
      <c r="G2341" s="7"/>
      <c r="H2341" s="7"/>
    </row>
    <row r="2342" spans="1:8">
      <c r="A2342" s="139">
        <v>45441</v>
      </c>
      <c r="B2342" s="11" t="s">
        <v>14</v>
      </c>
      <c r="C2342" s="140" t="s">
        <v>113</v>
      </c>
      <c r="D2342" s="7"/>
      <c r="E2342" s="7"/>
      <c r="F2342" s="7"/>
      <c r="G2342" s="7"/>
      <c r="H2342" s="7"/>
    </row>
    <row r="2343" spans="1:8">
      <c r="A2343" s="139">
        <v>45442</v>
      </c>
      <c r="B2343" s="11" t="s">
        <v>15</v>
      </c>
      <c r="C2343" s="140" t="s">
        <v>113</v>
      </c>
      <c r="D2343" s="7"/>
      <c r="E2343" s="7"/>
      <c r="F2343" s="7"/>
      <c r="G2343" s="7"/>
      <c r="H2343" s="7"/>
    </row>
    <row r="2344" spans="1:8">
      <c r="A2344" s="139">
        <v>45443</v>
      </c>
      <c r="B2344" s="11" t="s">
        <v>16</v>
      </c>
      <c r="C2344" s="140" t="s">
        <v>113</v>
      </c>
      <c r="D2344" s="7"/>
      <c r="E2344" s="7"/>
      <c r="F2344" s="7"/>
      <c r="G2344" s="7"/>
      <c r="H2344" s="7"/>
    </row>
    <row r="2345" spans="1:8">
      <c r="A2345" s="139">
        <v>45444</v>
      </c>
      <c r="B2345" s="11" t="s">
        <v>17</v>
      </c>
      <c r="C2345" s="140" t="s">
        <v>113</v>
      </c>
      <c r="D2345" s="7"/>
      <c r="E2345" s="7"/>
      <c r="F2345" s="7"/>
      <c r="G2345" s="7"/>
      <c r="H2345" s="7"/>
    </row>
    <row r="2346" spans="1:8">
      <c r="A2346" s="139">
        <v>45445</v>
      </c>
      <c r="B2346" s="11" t="s">
        <v>18</v>
      </c>
      <c r="C2346" s="140" t="s">
        <v>113</v>
      </c>
      <c r="D2346" s="7"/>
      <c r="E2346" s="7"/>
      <c r="F2346" s="7"/>
      <c r="G2346" s="7"/>
      <c r="H2346" s="7"/>
    </row>
    <row r="2347" spans="1:8">
      <c r="A2347" s="139">
        <v>45446</v>
      </c>
      <c r="B2347" s="11" t="s">
        <v>12</v>
      </c>
      <c r="C2347" s="140" t="s">
        <v>113</v>
      </c>
      <c r="D2347" s="7"/>
      <c r="E2347" s="7"/>
      <c r="F2347" s="7"/>
      <c r="G2347" s="7"/>
      <c r="H2347" s="7"/>
    </row>
    <row r="2348" spans="1:8">
      <c r="A2348" s="139">
        <v>45447</v>
      </c>
      <c r="B2348" s="11" t="s">
        <v>13</v>
      </c>
      <c r="C2348" s="140" t="s">
        <v>113</v>
      </c>
      <c r="D2348" s="7"/>
      <c r="E2348" s="7"/>
      <c r="F2348" s="7"/>
      <c r="G2348" s="7"/>
      <c r="H2348" s="7"/>
    </row>
    <row r="2349" spans="1:8">
      <c r="A2349" s="139">
        <v>45448</v>
      </c>
      <c r="B2349" s="11" t="s">
        <v>14</v>
      </c>
      <c r="C2349" s="140" t="s">
        <v>113</v>
      </c>
      <c r="D2349" s="7"/>
      <c r="E2349" s="7"/>
      <c r="F2349" s="7"/>
      <c r="G2349" s="7"/>
      <c r="H2349" s="7"/>
    </row>
    <row r="2350" spans="1:8">
      <c r="A2350" s="139">
        <v>45449</v>
      </c>
      <c r="B2350" s="11" t="s">
        <v>15</v>
      </c>
      <c r="C2350" s="140" t="s">
        <v>113</v>
      </c>
      <c r="D2350" s="7"/>
      <c r="E2350" s="7"/>
      <c r="F2350" s="7"/>
      <c r="G2350" s="7"/>
      <c r="H2350" s="7"/>
    </row>
    <row r="2351" spans="1:8">
      <c r="A2351" s="139">
        <v>45450</v>
      </c>
      <c r="B2351" s="11" t="s">
        <v>16</v>
      </c>
      <c r="C2351" s="140" t="s">
        <v>113</v>
      </c>
      <c r="D2351" s="7"/>
      <c r="E2351" s="7"/>
      <c r="F2351" s="7"/>
      <c r="G2351" s="7"/>
      <c r="H2351" s="7"/>
    </row>
    <row r="2352" spans="1:8">
      <c r="A2352" s="139">
        <v>45451</v>
      </c>
      <c r="B2352" s="11" t="s">
        <v>17</v>
      </c>
      <c r="C2352" s="140" t="s">
        <v>113</v>
      </c>
      <c r="D2352" s="7"/>
      <c r="E2352" s="7"/>
      <c r="F2352" s="7"/>
      <c r="G2352" s="7"/>
      <c r="H2352" s="7"/>
    </row>
    <row r="2353" spans="1:8">
      <c r="A2353" s="139">
        <v>45452</v>
      </c>
      <c r="B2353" s="11" t="s">
        <v>18</v>
      </c>
      <c r="C2353" s="140" t="s">
        <v>113</v>
      </c>
      <c r="D2353" s="7"/>
      <c r="E2353" s="7"/>
      <c r="F2353" s="7"/>
      <c r="G2353" s="7"/>
      <c r="H2353" s="7"/>
    </row>
    <row r="2354" spans="1:8">
      <c r="A2354" s="139">
        <v>45453</v>
      </c>
      <c r="B2354" s="11" t="s">
        <v>12</v>
      </c>
      <c r="C2354" s="140" t="s">
        <v>113</v>
      </c>
      <c r="D2354" s="7"/>
      <c r="E2354" s="7"/>
      <c r="F2354" s="7"/>
      <c r="G2354" s="7"/>
      <c r="H2354" s="7"/>
    </row>
    <row r="2355" spans="1:8">
      <c r="A2355" s="139">
        <v>45454</v>
      </c>
      <c r="B2355" s="11" t="s">
        <v>13</v>
      </c>
      <c r="C2355" s="140" t="s">
        <v>113</v>
      </c>
      <c r="D2355" s="7"/>
      <c r="E2355" s="7"/>
      <c r="F2355" s="7"/>
      <c r="G2355" s="7"/>
      <c r="H2355" s="7"/>
    </row>
    <row r="2356" spans="1:8">
      <c r="A2356" s="139">
        <v>45455</v>
      </c>
      <c r="B2356" s="11" t="s">
        <v>14</v>
      </c>
      <c r="C2356" s="140" t="s">
        <v>113</v>
      </c>
      <c r="D2356" s="7"/>
      <c r="E2356" s="7"/>
      <c r="F2356" s="7"/>
      <c r="G2356" s="7"/>
      <c r="H2356" s="7"/>
    </row>
    <row r="2357" spans="1:8">
      <c r="A2357" s="139">
        <v>45456</v>
      </c>
      <c r="B2357" s="11" t="s">
        <v>15</v>
      </c>
      <c r="C2357" s="140" t="s">
        <v>113</v>
      </c>
      <c r="D2357" s="7"/>
      <c r="E2357" s="7"/>
      <c r="F2357" s="7"/>
      <c r="G2357" s="7"/>
      <c r="H2357" s="7"/>
    </row>
    <row r="2358" spans="1:8">
      <c r="A2358" s="139">
        <v>45457</v>
      </c>
      <c r="B2358" s="11" t="s">
        <v>16</v>
      </c>
      <c r="C2358" s="140" t="s">
        <v>113</v>
      </c>
      <c r="D2358" s="7"/>
      <c r="E2358" s="7"/>
      <c r="F2358" s="7"/>
      <c r="G2358" s="7"/>
      <c r="H2358" s="7"/>
    </row>
    <row r="2359" spans="1:8">
      <c r="A2359" s="139">
        <v>45458</v>
      </c>
      <c r="B2359" s="11" t="s">
        <v>17</v>
      </c>
      <c r="C2359" s="140" t="s">
        <v>113</v>
      </c>
      <c r="D2359" s="7"/>
      <c r="E2359" s="7"/>
      <c r="F2359" s="7"/>
      <c r="G2359" s="7"/>
      <c r="H2359" s="7"/>
    </row>
    <row r="2360" spans="1:8">
      <c r="A2360" s="139">
        <v>45459</v>
      </c>
      <c r="B2360" s="11" t="s">
        <v>18</v>
      </c>
      <c r="C2360" s="140" t="s">
        <v>113</v>
      </c>
      <c r="D2360" s="7"/>
      <c r="E2360" s="7"/>
      <c r="F2360" s="7"/>
      <c r="G2360" s="7"/>
      <c r="H2360" s="7"/>
    </row>
    <row r="2361" spans="1:8">
      <c r="A2361" s="139">
        <v>45460</v>
      </c>
      <c r="B2361" s="11" t="s">
        <v>12</v>
      </c>
      <c r="C2361" s="140" t="s">
        <v>113</v>
      </c>
      <c r="D2361" s="7"/>
      <c r="E2361" s="7"/>
      <c r="F2361" s="7"/>
      <c r="G2361" s="7"/>
      <c r="H2361" s="7"/>
    </row>
    <row r="2362" spans="1:8">
      <c r="A2362" s="139">
        <v>45461</v>
      </c>
      <c r="B2362" s="11" t="s">
        <v>13</v>
      </c>
      <c r="C2362" s="140" t="s">
        <v>113</v>
      </c>
      <c r="D2362" s="7"/>
      <c r="E2362" s="7"/>
      <c r="F2362" s="7"/>
      <c r="G2362" s="7"/>
      <c r="H2362" s="7"/>
    </row>
    <row r="2363" spans="1:8">
      <c r="A2363" s="139">
        <v>45462</v>
      </c>
      <c r="B2363" s="11" t="s">
        <v>14</v>
      </c>
      <c r="C2363" s="140" t="s">
        <v>113</v>
      </c>
      <c r="D2363" s="7"/>
      <c r="E2363" s="7"/>
      <c r="F2363" s="7"/>
      <c r="G2363" s="7"/>
      <c r="H2363" s="7"/>
    </row>
    <row r="2364" spans="1:8">
      <c r="A2364" s="139">
        <v>45463</v>
      </c>
      <c r="B2364" s="11" t="s">
        <v>15</v>
      </c>
      <c r="C2364" s="140" t="s">
        <v>113</v>
      </c>
      <c r="D2364" s="7"/>
      <c r="E2364" s="7"/>
      <c r="F2364" s="7"/>
      <c r="G2364" s="7"/>
      <c r="H2364" s="7"/>
    </row>
    <row r="2365" spans="1:8">
      <c r="A2365" s="139">
        <v>45464</v>
      </c>
      <c r="B2365" s="11" t="s">
        <v>16</v>
      </c>
      <c r="C2365" s="140" t="s">
        <v>113</v>
      </c>
      <c r="D2365" s="7"/>
      <c r="E2365" s="7"/>
      <c r="F2365" s="7"/>
      <c r="G2365" s="7"/>
      <c r="H2365" s="7"/>
    </row>
    <row r="2366" spans="1:8">
      <c r="A2366" s="139">
        <v>45465</v>
      </c>
      <c r="B2366" s="11" t="s">
        <v>17</v>
      </c>
      <c r="C2366" s="140" t="s">
        <v>113</v>
      </c>
      <c r="D2366" s="7"/>
      <c r="E2366" s="7"/>
      <c r="F2366" s="7"/>
      <c r="G2366" s="7"/>
      <c r="H2366" s="7"/>
    </row>
    <row r="2367" spans="1:8">
      <c r="A2367" s="139">
        <v>45466</v>
      </c>
      <c r="B2367" s="11" t="s">
        <v>18</v>
      </c>
      <c r="C2367" s="140" t="s">
        <v>113</v>
      </c>
      <c r="D2367" s="7"/>
      <c r="E2367" s="7"/>
      <c r="F2367" s="7"/>
      <c r="G2367" s="7"/>
      <c r="H2367" s="7"/>
    </row>
    <row r="2368" spans="1:8">
      <c r="A2368" s="139">
        <v>45467</v>
      </c>
      <c r="B2368" s="11" t="s">
        <v>12</v>
      </c>
      <c r="C2368" s="140" t="s">
        <v>113</v>
      </c>
      <c r="D2368" s="7"/>
      <c r="E2368" s="7"/>
      <c r="F2368" s="7"/>
      <c r="G2368" s="7"/>
      <c r="H2368" s="7"/>
    </row>
    <row r="2369" spans="1:8">
      <c r="A2369" s="139">
        <v>45468</v>
      </c>
      <c r="B2369" s="11" t="s">
        <v>13</v>
      </c>
      <c r="C2369" s="140" t="s">
        <v>113</v>
      </c>
      <c r="D2369" s="7"/>
      <c r="E2369" s="7"/>
      <c r="F2369" s="7"/>
      <c r="G2369" s="7"/>
      <c r="H2369" s="7"/>
    </row>
    <row r="2370" spans="1:8">
      <c r="A2370" s="139">
        <v>45469</v>
      </c>
      <c r="B2370" s="11" t="s">
        <v>14</v>
      </c>
      <c r="C2370" s="140" t="s">
        <v>113</v>
      </c>
      <c r="D2370" s="7"/>
      <c r="E2370" s="7"/>
      <c r="F2370" s="7"/>
      <c r="G2370" s="7"/>
      <c r="H2370" s="7"/>
    </row>
    <row r="2371" spans="1:8">
      <c r="A2371" s="139">
        <v>45470</v>
      </c>
      <c r="B2371" s="11" t="s">
        <v>15</v>
      </c>
      <c r="C2371" s="140" t="s">
        <v>113</v>
      </c>
      <c r="D2371" s="7"/>
      <c r="E2371" s="7"/>
      <c r="F2371" s="7"/>
      <c r="G2371" s="7"/>
      <c r="H2371" s="7"/>
    </row>
    <row r="2372" spans="1:8">
      <c r="A2372" s="139">
        <v>45471</v>
      </c>
      <c r="B2372" s="11" t="s">
        <v>16</v>
      </c>
      <c r="C2372" s="140" t="s">
        <v>113</v>
      </c>
      <c r="D2372" s="7"/>
      <c r="E2372" s="7"/>
      <c r="F2372" s="7"/>
      <c r="G2372" s="7"/>
      <c r="H2372" s="7"/>
    </row>
    <row r="2373" spans="1:8">
      <c r="A2373" s="139">
        <v>45472</v>
      </c>
      <c r="B2373" s="11" t="s">
        <v>17</v>
      </c>
      <c r="C2373" s="140" t="s">
        <v>113</v>
      </c>
      <c r="D2373" s="7"/>
      <c r="E2373" s="7"/>
      <c r="F2373" s="7"/>
      <c r="G2373" s="7"/>
      <c r="H2373" s="7"/>
    </row>
    <row r="2374" spans="1:8">
      <c r="A2374" s="139">
        <v>45473</v>
      </c>
      <c r="B2374" s="11" t="s">
        <v>18</v>
      </c>
      <c r="C2374" s="140" t="s">
        <v>113</v>
      </c>
      <c r="D2374" s="7"/>
      <c r="E2374" s="7"/>
      <c r="F2374" s="7"/>
      <c r="G2374" s="7"/>
      <c r="H2374" s="7"/>
    </row>
    <row r="2375" spans="1:8">
      <c r="A2375" s="139">
        <v>45474</v>
      </c>
      <c r="B2375" s="11" t="s">
        <v>12</v>
      </c>
      <c r="C2375" s="140" t="s">
        <v>113</v>
      </c>
      <c r="D2375" s="7"/>
      <c r="E2375" s="7"/>
      <c r="F2375" s="7"/>
      <c r="G2375" s="7"/>
      <c r="H2375" s="7"/>
    </row>
    <row r="2376" spans="1:8">
      <c r="A2376" s="139">
        <v>45475</v>
      </c>
      <c r="B2376" s="11" t="s">
        <v>13</v>
      </c>
      <c r="C2376" s="140" t="s">
        <v>113</v>
      </c>
      <c r="D2376" s="7"/>
      <c r="E2376" s="7"/>
      <c r="F2376" s="7"/>
      <c r="G2376" s="7"/>
      <c r="H2376" s="7"/>
    </row>
    <row r="2377" spans="1:8">
      <c r="A2377" s="139">
        <v>45476</v>
      </c>
      <c r="B2377" s="11" t="s">
        <v>14</v>
      </c>
      <c r="C2377" s="140" t="s">
        <v>113</v>
      </c>
      <c r="D2377" s="7"/>
      <c r="E2377" s="7"/>
      <c r="F2377" s="7"/>
      <c r="G2377" s="7"/>
      <c r="H2377" s="7"/>
    </row>
    <row r="2378" spans="1:8">
      <c r="A2378" s="139">
        <v>45477</v>
      </c>
      <c r="B2378" s="11" t="s">
        <v>15</v>
      </c>
      <c r="C2378" s="140" t="s">
        <v>113</v>
      </c>
      <c r="D2378" s="7"/>
      <c r="E2378" s="7"/>
      <c r="F2378" s="7"/>
      <c r="G2378" s="7"/>
      <c r="H2378" s="7"/>
    </row>
    <row r="2379" spans="1:8">
      <c r="A2379" s="139">
        <v>45478</v>
      </c>
      <c r="B2379" s="11" t="s">
        <v>16</v>
      </c>
      <c r="C2379" s="140" t="s">
        <v>113</v>
      </c>
      <c r="D2379" s="7"/>
      <c r="E2379" s="7"/>
      <c r="F2379" s="7"/>
      <c r="G2379" s="7"/>
      <c r="H2379" s="7"/>
    </row>
    <row r="2380" spans="1:8">
      <c r="A2380" s="139">
        <v>45479</v>
      </c>
      <c r="B2380" s="11" t="s">
        <v>17</v>
      </c>
      <c r="C2380" s="140" t="s">
        <v>113</v>
      </c>
      <c r="D2380" s="7"/>
      <c r="E2380" s="7"/>
      <c r="F2380" s="7"/>
      <c r="G2380" s="7"/>
      <c r="H2380" s="7"/>
    </row>
    <row r="2381" spans="1:8">
      <c r="A2381" s="139">
        <v>45480</v>
      </c>
      <c r="B2381" s="11" t="s">
        <v>18</v>
      </c>
      <c r="C2381" s="140" t="s">
        <v>113</v>
      </c>
      <c r="D2381" s="7"/>
      <c r="E2381" s="7"/>
      <c r="F2381" s="7"/>
      <c r="G2381" s="7"/>
      <c r="H2381" s="7"/>
    </row>
    <row r="2382" spans="1:8">
      <c r="A2382" s="139">
        <v>45481</v>
      </c>
      <c r="B2382" s="11" t="s">
        <v>12</v>
      </c>
      <c r="C2382" s="140" t="s">
        <v>113</v>
      </c>
      <c r="D2382" s="7"/>
      <c r="E2382" s="7"/>
      <c r="F2382" s="7"/>
      <c r="G2382" s="7"/>
      <c r="H2382" s="7"/>
    </row>
    <row r="2383" spans="1:8">
      <c r="A2383" s="139">
        <v>45482</v>
      </c>
      <c r="B2383" s="11" t="s">
        <v>13</v>
      </c>
      <c r="C2383" s="140" t="s">
        <v>113</v>
      </c>
      <c r="D2383" s="7"/>
      <c r="E2383" s="7"/>
      <c r="F2383" s="7"/>
      <c r="G2383" s="7"/>
      <c r="H2383" s="7"/>
    </row>
    <row r="2384" spans="1:8">
      <c r="A2384" s="139">
        <v>45483</v>
      </c>
      <c r="B2384" s="11" t="s">
        <v>14</v>
      </c>
      <c r="C2384" s="140" t="s">
        <v>113</v>
      </c>
      <c r="D2384" s="7"/>
      <c r="E2384" s="7"/>
      <c r="F2384" s="7"/>
      <c r="G2384" s="7"/>
      <c r="H2384" s="7"/>
    </row>
    <row r="2385" spans="1:8">
      <c r="A2385" s="139">
        <v>45484</v>
      </c>
      <c r="B2385" s="11" t="s">
        <v>15</v>
      </c>
      <c r="C2385" s="140" t="s">
        <v>113</v>
      </c>
      <c r="D2385" s="7"/>
      <c r="E2385" s="7"/>
      <c r="F2385" s="7"/>
      <c r="G2385" s="7"/>
      <c r="H2385" s="7"/>
    </row>
    <row r="2386" spans="1:8">
      <c r="A2386" s="139">
        <v>45485</v>
      </c>
      <c r="B2386" s="11" t="s">
        <v>16</v>
      </c>
      <c r="C2386" s="140" t="s">
        <v>113</v>
      </c>
      <c r="D2386" s="7"/>
      <c r="E2386" s="7"/>
      <c r="F2386" s="7"/>
      <c r="G2386" s="7"/>
      <c r="H2386" s="7"/>
    </row>
    <row r="2387" spans="1:8">
      <c r="A2387" s="139">
        <v>45486</v>
      </c>
      <c r="B2387" s="11" t="s">
        <v>17</v>
      </c>
      <c r="C2387" s="140" t="s">
        <v>113</v>
      </c>
      <c r="D2387" s="7"/>
      <c r="E2387" s="7"/>
      <c r="F2387" s="7"/>
      <c r="G2387" s="7"/>
      <c r="H2387" s="7"/>
    </row>
    <row r="2388" spans="1:8">
      <c r="A2388" s="139">
        <v>45487</v>
      </c>
      <c r="B2388" s="11" t="s">
        <v>18</v>
      </c>
      <c r="C2388" s="140" t="s">
        <v>113</v>
      </c>
      <c r="D2388" s="7"/>
      <c r="E2388" s="7"/>
      <c r="F2388" s="7"/>
      <c r="G2388" s="7"/>
      <c r="H2388" s="7"/>
    </row>
    <row r="2389" spans="1:8">
      <c r="A2389" s="139">
        <v>45488</v>
      </c>
      <c r="B2389" s="11" t="s">
        <v>12</v>
      </c>
      <c r="C2389" s="140" t="s">
        <v>113</v>
      </c>
      <c r="D2389" s="7"/>
      <c r="E2389" s="7"/>
      <c r="F2389" s="7"/>
      <c r="G2389" s="7"/>
      <c r="H2389" s="7"/>
    </row>
    <row r="2390" spans="1:8">
      <c r="A2390" s="139">
        <v>45489</v>
      </c>
      <c r="B2390" s="11" t="s">
        <v>13</v>
      </c>
      <c r="C2390" s="140" t="s">
        <v>113</v>
      </c>
      <c r="D2390" s="7"/>
      <c r="E2390" s="7"/>
      <c r="F2390" s="7"/>
      <c r="G2390" s="7"/>
      <c r="H2390" s="7"/>
    </row>
    <row r="2391" spans="1:8">
      <c r="A2391" s="139">
        <v>45490</v>
      </c>
      <c r="B2391" s="11" t="s">
        <v>14</v>
      </c>
      <c r="C2391" s="140" t="s">
        <v>113</v>
      </c>
      <c r="D2391" s="7"/>
      <c r="E2391" s="7"/>
      <c r="F2391" s="7"/>
      <c r="G2391" s="7"/>
      <c r="H2391" s="7"/>
    </row>
    <row r="2392" spans="1:8">
      <c r="A2392" s="139">
        <v>45491</v>
      </c>
      <c r="B2392" s="11" t="s">
        <v>15</v>
      </c>
      <c r="C2392" s="140" t="s">
        <v>113</v>
      </c>
      <c r="D2392" s="7"/>
      <c r="E2392" s="7"/>
      <c r="F2392" s="7"/>
      <c r="G2392" s="7"/>
      <c r="H2392" s="7"/>
    </row>
    <row r="2393" spans="1:8">
      <c r="A2393" s="139">
        <v>45492</v>
      </c>
      <c r="B2393" s="11" t="s">
        <v>16</v>
      </c>
      <c r="C2393" s="140" t="s">
        <v>113</v>
      </c>
      <c r="D2393" s="7"/>
      <c r="E2393" s="7"/>
      <c r="F2393" s="7"/>
      <c r="G2393" s="7"/>
      <c r="H2393" s="7"/>
    </row>
    <row r="2394" spans="1:8">
      <c r="A2394" s="139">
        <v>45493</v>
      </c>
      <c r="B2394" s="11" t="s">
        <v>17</v>
      </c>
      <c r="C2394" s="140" t="s">
        <v>113</v>
      </c>
      <c r="D2394" s="7"/>
      <c r="E2394" s="7"/>
      <c r="F2394" s="7"/>
      <c r="G2394" s="7"/>
      <c r="H2394" s="7"/>
    </row>
    <row r="2395" spans="1:8">
      <c r="A2395" s="139">
        <v>45494</v>
      </c>
      <c r="B2395" s="11" t="s">
        <v>18</v>
      </c>
      <c r="C2395" s="140" t="s">
        <v>113</v>
      </c>
      <c r="D2395" s="7"/>
      <c r="E2395" s="7"/>
      <c r="F2395" s="7"/>
      <c r="G2395" s="7"/>
      <c r="H2395" s="7"/>
    </row>
    <row r="2396" spans="1:8">
      <c r="A2396" s="139">
        <v>45495</v>
      </c>
      <c r="B2396" s="11" t="s">
        <v>12</v>
      </c>
      <c r="C2396" s="140" t="s">
        <v>113</v>
      </c>
      <c r="D2396" s="7"/>
      <c r="E2396" s="7"/>
      <c r="F2396" s="7"/>
      <c r="G2396" s="7"/>
      <c r="H2396" s="7"/>
    </row>
    <row r="2397" spans="1:8">
      <c r="A2397" s="139">
        <v>45496</v>
      </c>
      <c r="B2397" s="11" t="s">
        <v>13</v>
      </c>
      <c r="C2397" s="140" t="s">
        <v>113</v>
      </c>
      <c r="D2397" s="7"/>
      <c r="E2397" s="7"/>
      <c r="F2397" s="7"/>
      <c r="G2397" s="7"/>
      <c r="H2397" s="7"/>
    </row>
    <row r="2398" spans="1:8">
      <c r="A2398" s="139">
        <v>45497</v>
      </c>
      <c r="B2398" s="11" t="s">
        <v>14</v>
      </c>
      <c r="C2398" s="140" t="s">
        <v>113</v>
      </c>
      <c r="D2398" s="7"/>
      <c r="E2398" s="7"/>
      <c r="F2398" s="7"/>
      <c r="G2398" s="7"/>
      <c r="H2398" s="7"/>
    </row>
    <row r="2399" spans="1:8">
      <c r="A2399" s="139">
        <v>45498</v>
      </c>
      <c r="B2399" s="11" t="s">
        <v>15</v>
      </c>
      <c r="C2399" s="140" t="s">
        <v>113</v>
      </c>
      <c r="D2399" s="7"/>
      <c r="E2399" s="7"/>
      <c r="F2399" s="7"/>
      <c r="G2399" s="7"/>
      <c r="H2399" s="7"/>
    </row>
    <row r="2400" spans="1:8">
      <c r="A2400" s="139">
        <v>45499</v>
      </c>
      <c r="B2400" s="11" t="s">
        <v>16</v>
      </c>
      <c r="C2400" s="140" t="s">
        <v>113</v>
      </c>
      <c r="D2400" s="7"/>
      <c r="E2400" s="7"/>
      <c r="F2400" s="7"/>
      <c r="G2400" s="7"/>
      <c r="H2400" s="7"/>
    </row>
    <row r="2401" spans="1:8">
      <c r="A2401" s="139">
        <v>45500</v>
      </c>
      <c r="B2401" s="11" t="s">
        <v>17</v>
      </c>
      <c r="C2401" s="140" t="s">
        <v>113</v>
      </c>
      <c r="D2401" s="7"/>
      <c r="E2401" s="7"/>
      <c r="F2401" s="7"/>
      <c r="G2401" s="7"/>
      <c r="H2401" s="7"/>
    </row>
    <row r="2402" spans="1:8">
      <c r="A2402" s="139">
        <v>45501</v>
      </c>
      <c r="B2402" s="11" t="s">
        <v>18</v>
      </c>
      <c r="C2402" s="140" t="s">
        <v>113</v>
      </c>
      <c r="D2402" s="7"/>
      <c r="E2402" s="7"/>
      <c r="F2402" s="7"/>
      <c r="G2402" s="7"/>
      <c r="H2402" s="7"/>
    </row>
    <row r="2403" spans="1:8">
      <c r="A2403" s="139">
        <v>45502</v>
      </c>
      <c r="B2403" s="11" t="s">
        <v>12</v>
      </c>
      <c r="C2403" s="140" t="s">
        <v>113</v>
      </c>
      <c r="D2403" s="7"/>
      <c r="E2403" s="7"/>
      <c r="F2403" s="7"/>
      <c r="G2403" s="7"/>
      <c r="H2403" s="7"/>
    </row>
    <row r="2404" spans="1:8">
      <c r="A2404" s="139">
        <v>45503</v>
      </c>
      <c r="B2404" s="11" t="s">
        <v>13</v>
      </c>
      <c r="C2404" s="140" t="s">
        <v>113</v>
      </c>
      <c r="D2404" s="7"/>
      <c r="E2404" s="7"/>
      <c r="F2404" s="7"/>
      <c r="G2404" s="7"/>
      <c r="H2404" s="7"/>
    </row>
    <row r="2405" spans="1:8">
      <c r="A2405" s="139">
        <v>45504</v>
      </c>
      <c r="B2405" s="11" t="s">
        <v>14</v>
      </c>
      <c r="C2405" s="140" t="s">
        <v>113</v>
      </c>
      <c r="D2405" s="7"/>
      <c r="E2405" s="7"/>
      <c r="F2405" s="7"/>
      <c r="G2405" s="7"/>
      <c r="H2405" s="7"/>
    </row>
    <row r="2406" spans="1:8">
      <c r="A2406" s="139">
        <v>45505</v>
      </c>
      <c r="B2406" s="11" t="s">
        <v>15</v>
      </c>
      <c r="C2406" s="140" t="s">
        <v>113</v>
      </c>
      <c r="D2406" s="7"/>
      <c r="E2406" s="7"/>
      <c r="F2406" s="7"/>
      <c r="G2406" s="7"/>
      <c r="H2406" s="7"/>
    </row>
    <row r="2407" spans="1:8">
      <c r="A2407" s="139">
        <v>45506</v>
      </c>
      <c r="B2407" s="11" t="s">
        <v>16</v>
      </c>
      <c r="C2407" s="140" t="s">
        <v>113</v>
      </c>
      <c r="D2407" s="7"/>
      <c r="E2407" s="7"/>
      <c r="F2407" s="7"/>
      <c r="G2407" s="7"/>
      <c r="H2407" s="7"/>
    </row>
    <row r="2408" spans="1:8">
      <c r="A2408" s="139">
        <v>45507</v>
      </c>
      <c r="B2408" s="11" t="s">
        <v>17</v>
      </c>
      <c r="C2408" s="140" t="s">
        <v>113</v>
      </c>
      <c r="D2408" s="7"/>
      <c r="E2408" s="7"/>
      <c r="F2408" s="7"/>
      <c r="G2408" s="7"/>
      <c r="H2408" s="7"/>
    </row>
    <row r="2409" spans="1:8">
      <c r="A2409" s="139">
        <v>45508</v>
      </c>
      <c r="B2409" s="11" t="s">
        <v>18</v>
      </c>
      <c r="C2409" s="140" t="s">
        <v>113</v>
      </c>
      <c r="D2409" s="7"/>
      <c r="E2409" s="7"/>
      <c r="F2409" s="7"/>
      <c r="G2409" s="7"/>
      <c r="H2409" s="7"/>
    </row>
    <row r="2410" spans="1:8">
      <c r="A2410" s="139">
        <v>45509</v>
      </c>
      <c r="B2410" s="11" t="s">
        <v>12</v>
      </c>
      <c r="C2410" s="140" t="s">
        <v>113</v>
      </c>
      <c r="D2410" s="7"/>
      <c r="E2410" s="7"/>
      <c r="F2410" s="7"/>
      <c r="G2410" s="7"/>
      <c r="H2410" s="7"/>
    </row>
    <row r="2411" spans="1:8">
      <c r="A2411" s="139">
        <v>45510</v>
      </c>
      <c r="B2411" s="11" t="s">
        <v>13</v>
      </c>
      <c r="C2411" s="140" t="s">
        <v>113</v>
      </c>
      <c r="D2411" s="7"/>
      <c r="E2411" s="7"/>
      <c r="F2411" s="7"/>
      <c r="G2411" s="7"/>
      <c r="H2411" s="7"/>
    </row>
    <row r="2412" spans="1:8">
      <c r="A2412" s="139">
        <v>45511</v>
      </c>
      <c r="B2412" s="11" t="s">
        <v>14</v>
      </c>
      <c r="C2412" s="140" t="s">
        <v>113</v>
      </c>
      <c r="D2412" s="7"/>
      <c r="E2412" s="7"/>
      <c r="F2412" s="7"/>
      <c r="G2412" s="7"/>
      <c r="H2412" s="7"/>
    </row>
    <row r="2413" spans="1:8">
      <c r="A2413" s="139">
        <v>45512</v>
      </c>
      <c r="B2413" s="11" t="s">
        <v>15</v>
      </c>
      <c r="C2413" s="140" t="s">
        <v>113</v>
      </c>
      <c r="D2413" s="7"/>
      <c r="E2413" s="7"/>
      <c r="F2413" s="7"/>
      <c r="G2413" s="7"/>
      <c r="H2413" s="7"/>
    </row>
    <row r="2414" spans="1:8">
      <c r="A2414" s="139">
        <v>45513</v>
      </c>
      <c r="B2414" s="11" t="s">
        <v>16</v>
      </c>
      <c r="C2414" s="140" t="s">
        <v>113</v>
      </c>
      <c r="D2414" s="7"/>
      <c r="E2414" s="7"/>
      <c r="F2414" s="7"/>
      <c r="G2414" s="7"/>
      <c r="H2414" s="7"/>
    </row>
    <row r="2415" spans="1:8">
      <c r="A2415" s="139">
        <v>45514</v>
      </c>
      <c r="B2415" s="11" t="s">
        <v>17</v>
      </c>
      <c r="C2415" s="140" t="s">
        <v>113</v>
      </c>
      <c r="D2415" s="7"/>
      <c r="E2415" s="7"/>
      <c r="F2415" s="7"/>
      <c r="G2415" s="7"/>
      <c r="H2415" s="7"/>
    </row>
    <row r="2416" spans="1:8">
      <c r="A2416" s="139">
        <v>45515</v>
      </c>
      <c r="B2416" s="11" t="s">
        <v>18</v>
      </c>
      <c r="C2416" s="140" t="s">
        <v>113</v>
      </c>
      <c r="D2416" s="7"/>
      <c r="E2416" s="7"/>
      <c r="F2416" s="7"/>
      <c r="G2416" s="7"/>
      <c r="H2416" s="7"/>
    </row>
    <row r="2417" spans="1:8">
      <c r="A2417" s="139">
        <v>45516</v>
      </c>
      <c r="B2417" s="11" t="s">
        <v>12</v>
      </c>
      <c r="C2417" s="140" t="s">
        <v>113</v>
      </c>
      <c r="D2417" s="7"/>
      <c r="E2417" s="7"/>
      <c r="F2417" s="7"/>
      <c r="G2417" s="7"/>
      <c r="H2417" s="7"/>
    </row>
    <row r="2418" spans="1:8">
      <c r="A2418" s="139">
        <v>45517</v>
      </c>
      <c r="B2418" s="11" t="s">
        <v>13</v>
      </c>
      <c r="C2418" s="140" t="s">
        <v>113</v>
      </c>
      <c r="D2418" s="7"/>
      <c r="E2418" s="7"/>
      <c r="F2418" s="7"/>
      <c r="G2418" s="7"/>
      <c r="H2418" s="7"/>
    </row>
    <row r="2419" spans="1:8">
      <c r="A2419" s="139">
        <v>45518</v>
      </c>
      <c r="B2419" s="11" t="s">
        <v>14</v>
      </c>
      <c r="C2419" s="140" t="s">
        <v>113</v>
      </c>
      <c r="D2419" s="7"/>
      <c r="E2419" s="7"/>
      <c r="F2419" s="7"/>
      <c r="G2419" s="7"/>
      <c r="H2419" s="7"/>
    </row>
    <row r="2420" spans="1:8">
      <c r="A2420" s="139">
        <v>45519</v>
      </c>
      <c r="B2420" s="11" t="s">
        <v>15</v>
      </c>
      <c r="C2420" s="140" t="s">
        <v>113</v>
      </c>
      <c r="D2420" s="7"/>
      <c r="E2420" s="7"/>
      <c r="F2420" s="7"/>
      <c r="G2420" s="7"/>
      <c r="H2420" s="7"/>
    </row>
    <row r="2421" spans="1:8">
      <c r="A2421" s="139">
        <v>45520</v>
      </c>
      <c r="B2421" s="11" t="s">
        <v>16</v>
      </c>
      <c r="C2421" s="140" t="s">
        <v>113</v>
      </c>
      <c r="D2421" s="7"/>
      <c r="E2421" s="7"/>
      <c r="F2421" s="7"/>
      <c r="G2421" s="7"/>
      <c r="H2421" s="7"/>
    </row>
    <row r="2422" spans="1:8">
      <c r="A2422" s="139">
        <v>45521</v>
      </c>
      <c r="B2422" s="11" t="s">
        <v>17</v>
      </c>
      <c r="C2422" s="140" t="s">
        <v>113</v>
      </c>
      <c r="D2422" s="7"/>
      <c r="E2422" s="7"/>
      <c r="F2422" s="7"/>
      <c r="G2422" s="7"/>
      <c r="H2422" s="7"/>
    </row>
    <row r="2423" spans="1:8">
      <c r="A2423" s="139">
        <v>45522</v>
      </c>
      <c r="B2423" s="11" t="s">
        <v>18</v>
      </c>
      <c r="C2423" s="140" t="s">
        <v>113</v>
      </c>
      <c r="D2423" s="7"/>
      <c r="E2423" s="7"/>
      <c r="F2423" s="7"/>
      <c r="G2423" s="7"/>
      <c r="H2423" s="7"/>
    </row>
    <row r="2424" spans="1:8">
      <c r="A2424" s="139">
        <v>45523</v>
      </c>
      <c r="B2424" s="11" t="s">
        <v>12</v>
      </c>
      <c r="C2424" s="140" t="s">
        <v>113</v>
      </c>
      <c r="D2424" s="7"/>
      <c r="E2424" s="7"/>
      <c r="F2424" s="7"/>
      <c r="G2424" s="7"/>
      <c r="H2424" s="7"/>
    </row>
    <row r="2425" spans="1:8">
      <c r="A2425" s="139">
        <v>45524</v>
      </c>
      <c r="B2425" s="11" t="s">
        <v>13</v>
      </c>
      <c r="C2425" s="140" t="s">
        <v>113</v>
      </c>
      <c r="D2425" s="7"/>
      <c r="E2425" s="7"/>
      <c r="F2425" s="7"/>
      <c r="G2425" s="7"/>
      <c r="H2425" s="7"/>
    </row>
    <row r="2426" spans="1:8">
      <c r="A2426" s="139">
        <v>45525</v>
      </c>
      <c r="B2426" s="11" t="s">
        <v>14</v>
      </c>
      <c r="C2426" s="140" t="s">
        <v>113</v>
      </c>
      <c r="D2426" s="7"/>
      <c r="E2426" s="7"/>
      <c r="F2426" s="7"/>
      <c r="G2426" s="7"/>
      <c r="H2426" s="7"/>
    </row>
    <row r="2427" spans="1:8">
      <c r="A2427" s="139">
        <v>45526</v>
      </c>
      <c r="B2427" s="11" t="s">
        <v>15</v>
      </c>
      <c r="C2427" s="140" t="s">
        <v>113</v>
      </c>
      <c r="D2427" s="7"/>
      <c r="E2427" s="7"/>
      <c r="F2427" s="7"/>
      <c r="G2427" s="7"/>
      <c r="H2427" s="7"/>
    </row>
    <row r="2428" spans="1:8">
      <c r="A2428" s="139">
        <v>45527</v>
      </c>
      <c r="B2428" s="11" t="s">
        <v>16</v>
      </c>
      <c r="C2428" s="140" t="s">
        <v>113</v>
      </c>
      <c r="D2428" s="7"/>
      <c r="E2428" s="7"/>
      <c r="F2428" s="7"/>
      <c r="G2428" s="7"/>
      <c r="H2428" s="7"/>
    </row>
    <row r="2429" spans="1:8">
      <c r="A2429" s="139">
        <v>45528</v>
      </c>
      <c r="B2429" s="11" t="s">
        <v>17</v>
      </c>
      <c r="C2429" s="140" t="s">
        <v>113</v>
      </c>
      <c r="D2429" s="7"/>
      <c r="E2429" s="7"/>
      <c r="F2429" s="7"/>
      <c r="G2429" s="7"/>
      <c r="H2429" s="7"/>
    </row>
    <row r="2430" spans="1:8">
      <c r="A2430" s="139">
        <v>45529</v>
      </c>
      <c r="B2430" s="11" t="s">
        <v>18</v>
      </c>
      <c r="C2430" s="140" t="s">
        <v>113</v>
      </c>
      <c r="D2430" s="7"/>
      <c r="E2430" s="7"/>
      <c r="F2430" s="7"/>
      <c r="G2430" s="7"/>
      <c r="H2430" s="7"/>
    </row>
    <row r="2431" spans="1:8">
      <c r="A2431" s="139">
        <v>45530</v>
      </c>
      <c r="B2431" s="11" t="s">
        <v>12</v>
      </c>
      <c r="C2431" s="140" t="s">
        <v>113</v>
      </c>
      <c r="D2431" s="7"/>
      <c r="E2431" s="7"/>
      <c r="F2431" s="7"/>
      <c r="G2431" s="7"/>
      <c r="H2431" s="7"/>
    </row>
    <row r="2432" spans="1:8">
      <c r="A2432" s="139">
        <v>45531</v>
      </c>
      <c r="B2432" s="11" t="s">
        <v>13</v>
      </c>
      <c r="C2432" s="140" t="s">
        <v>113</v>
      </c>
      <c r="D2432" s="7"/>
      <c r="E2432" s="7"/>
      <c r="F2432" s="7"/>
      <c r="G2432" s="7"/>
      <c r="H2432" s="7"/>
    </row>
    <row r="2433" spans="1:8">
      <c r="A2433" s="139">
        <v>45532</v>
      </c>
      <c r="B2433" s="11" t="s">
        <v>14</v>
      </c>
      <c r="C2433" s="140" t="s">
        <v>113</v>
      </c>
      <c r="D2433" s="7"/>
      <c r="E2433" s="7"/>
      <c r="F2433" s="7"/>
      <c r="G2433" s="7"/>
      <c r="H2433" s="7"/>
    </row>
    <row r="2434" spans="1:8">
      <c r="A2434" s="139">
        <v>45533</v>
      </c>
      <c r="B2434" s="11" t="s">
        <v>15</v>
      </c>
      <c r="C2434" s="140" t="s">
        <v>113</v>
      </c>
      <c r="D2434" s="7"/>
      <c r="E2434" s="7"/>
      <c r="F2434" s="7"/>
      <c r="G2434" s="7"/>
      <c r="H2434" s="7"/>
    </row>
    <row r="2435" spans="1:8">
      <c r="A2435" s="139">
        <v>45534</v>
      </c>
      <c r="B2435" s="11" t="s">
        <v>16</v>
      </c>
      <c r="C2435" s="140" t="s">
        <v>113</v>
      </c>
      <c r="D2435" s="7"/>
      <c r="E2435" s="7"/>
      <c r="F2435" s="7"/>
      <c r="G2435" s="7"/>
      <c r="H2435" s="7"/>
    </row>
    <row r="2436" spans="1:8">
      <c r="A2436" s="139">
        <v>45535</v>
      </c>
      <c r="B2436" s="11" t="s">
        <v>17</v>
      </c>
      <c r="C2436" s="140" t="s">
        <v>113</v>
      </c>
      <c r="D2436" s="7"/>
      <c r="E2436" s="7"/>
      <c r="F2436" s="7"/>
      <c r="G2436" s="7"/>
      <c r="H2436" s="7"/>
    </row>
    <row r="2437" spans="1:8">
      <c r="A2437" s="139">
        <v>45536</v>
      </c>
      <c r="B2437" s="11" t="s">
        <v>18</v>
      </c>
      <c r="C2437" s="140" t="s">
        <v>113</v>
      </c>
      <c r="D2437" s="7"/>
      <c r="E2437" s="7"/>
      <c r="F2437" s="7"/>
      <c r="G2437" s="7"/>
      <c r="H2437" s="7"/>
    </row>
    <row r="2438" spans="1:8">
      <c r="A2438" s="139">
        <v>45537</v>
      </c>
      <c r="B2438" s="11" t="s">
        <v>12</v>
      </c>
      <c r="C2438" s="140" t="s">
        <v>113</v>
      </c>
      <c r="D2438" s="7"/>
      <c r="E2438" s="7"/>
      <c r="F2438" s="7"/>
      <c r="G2438" s="7"/>
      <c r="H2438" s="7"/>
    </row>
    <row r="2439" spans="1:8">
      <c r="A2439" s="139">
        <v>45538</v>
      </c>
      <c r="B2439" s="11" t="s">
        <v>13</v>
      </c>
      <c r="C2439" s="140" t="s">
        <v>113</v>
      </c>
      <c r="D2439" s="7"/>
      <c r="E2439" s="7"/>
      <c r="F2439" s="7"/>
      <c r="G2439" s="7"/>
      <c r="H2439" s="7"/>
    </row>
    <row r="2440" spans="1:8">
      <c r="A2440" s="139">
        <v>45539</v>
      </c>
      <c r="B2440" s="11" t="s">
        <v>14</v>
      </c>
      <c r="C2440" s="140" t="s">
        <v>113</v>
      </c>
      <c r="D2440" s="7"/>
      <c r="E2440" s="7"/>
      <c r="F2440" s="7"/>
      <c r="G2440" s="7"/>
      <c r="H2440" s="7"/>
    </row>
    <row r="2441" spans="1:8">
      <c r="A2441" s="139">
        <v>45540</v>
      </c>
      <c r="B2441" s="11" t="s">
        <v>15</v>
      </c>
      <c r="C2441" s="140" t="s">
        <v>113</v>
      </c>
      <c r="D2441" s="7"/>
      <c r="E2441" s="7"/>
      <c r="F2441" s="7"/>
      <c r="G2441" s="7"/>
      <c r="H2441" s="7"/>
    </row>
    <row r="2442" spans="1:8">
      <c r="A2442" s="139">
        <v>45541</v>
      </c>
      <c r="B2442" s="11" t="s">
        <v>16</v>
      </c>
      <c r="C2442" s="140" t="s">
        <v>113</v>
      </c>
      <c r="D2442" s="7"/>
      <c r="E2442" s="7"/>
      <c r="F2442" s="7"/>
      <c r="G2442" s="7"/>
      <c r="H2442" s="7"/>
    </row>
    <row r="2443" spans="1:8">
      <c r="A2443" s="139">
        <v>45542</v>
      </c>
      <c r="B2443" s="11" t="s">
        <v>17</v>
      </c>
      <c r="C2443" s="140" t="s">
        <v>113</v>
      </c>
      <c r="D2443" s="7"/>
      <c r="E2443" s="7"/>
      <c r="F2443" s="7"/>
      <c r="G2443" s="7"/>
      <c r="H2443" s="7"/>
    </row>
    <row r="2444" spans="1:8">
      <c r="A2444" s="139">
        <v>45543</v>
      </c>
      <c r="B2444" s="11" t="s">
        <v>18</v>
      </c>
      <c r="C2444" s="140" t="s">
        <v>113</v>
      </c>
      <c r="D2444" s="7"/>
      <c r="E2444" s="7"/>
      <c r="F2444" s="7"/>
      <c r="G2444" s="7"/>
      <c r="H2444" s="7"/>
    </row>
    <row r="2445" spans="1:8">
      <c r="A2445" s="139">
        <v>45544</v>
      </c>
      <c r="B2445" s="11" t="s">
        <v>12</v>
      </c>
      <c r="C2445" s="140" t="s">
        <v>113</v>
      </c>
      <c r="D2445" s="7"/>
      <c r="E2445" s="7"/>
      <c r="F2445" s="7"/>
      <c r="G2445" s="7"/>
      <c r="H2445" s="7"/>
    </row>
    <row r="2446" spans="1:8">
      <c r="A2446" s="139">
        <v>45545</v>
      </c>
      <c r="B2446" s="11" t="s">
        <v>13</v>
      </c>
      <c r="C2446" s="140" t="s">
        <v>113</v>
      </c>
      <c r="D2446" s="7"/>
      <c r="E2446" s="7"/>
      <c r="F2446" s="7"/>
      <c r="G2446" s="7"/>
      <c r="H2446" s="7"/>
    </row>
    <row r="2447" spans="1:8">
      <c r="A2447" s="139">
        <v>45546</v>
      </c>
      <c r="B2447" s="11" t="s">
        <v>14</v>
      </c>
      <c r="C2447" s="140" t="s">
        <v>113</v>
      </c>
      <c r="D2447" s="7"/>
      <c r="E2447" s="7"/>
      <c r="F2447" s="7"/>
      <c r="G2447" s="7"/>
      <c r="H2447" s="7"/>
    </row>
    <row r="2448" spans="1:8">
      <c r="A2448" s="139">
        <v>45547</v>
      </c>
      <c r="B2448" s="11" t="s">
        <v>15</v>
      </c>
      <c r="C2448" s="140" t="s">
        <v>113</v>
      </c>
      <c r="D2448" s="7"/>
      <c r="E2448" s="7"/>
      <c r="F2448" s="7"/>
      <c r="G2448" s="7"/>
      <c r="H2448" s="7"/>
    </row>
    <row r="2449" spans="1:8">
      <c r="A2449" s="139">
        <v>45548</v>
      </c>
      <c r="B2449" s="11" t="s">
        <v>16</v>
      </c>
      <c r="C2449" s="140" t="s">
        <v>113</v>
      </c>
      <c r="D2449" s="7"/>
      <c r="E2449" s="7"/>
      <c r="F2449" s="7"/>
      <c r="G2449" s="7"/>
      <c r="H2449" s="7"/>
    </row>
    <row r="2450" spans="1:8">
      <c r="A2450" s="139">
        <v>45549</v>
      </c>
      <c r="B2450" s="11" t="s">
        <v>17</v>
      </c>
      <c r="C2450" s="140" t="s">
        <v>113</v>
      </c>
      <c r="D2450" s="7"/>
      <c r="E2450" s="7"/>
      <c r="F2450" s="7"/>
      <c r="G2450" s="7"/>
      <c r="H2450" s="7"/>
    </row>
    <row r="2451" spans="1:8">
      <c r="A2451" s="139">
        <v>45550</v>
      </c>
      <c r="B2451" s="11" t="s">
        <v>18</v>
      </c>
      <c r="C2451" s="140" t="s">
        <v>113</v>
      </c>
      <c r="D2451" s="7"/>
      <c r="E2451" s="7"/>
      <c r="F2451" s="7"/>
      <c r="G2451" s="7"/>
      <c r="H2451" s="7"/>
    </row>
    <row r="2452" spans="1:8">
      <c r="A2452" s="139">
        <v>45551</v>
      </c>
      <c r="B2452" s="11" t="s">
        <v>12</v>
      </c>
      <c r="C2452" s="140" t="s">
        <v>113</v>
      </c>
      <c r="D2452" s="7"/>
      <c r="E2452" s="7"/>
      <c r="F2452" s="7"/>
      <c r="G2452" s="7"/>
      <c r="H2452" s="7"/>
    </row>
    <row r="2453" spans="1:8">
      <c r="A2453" s="139">
        <v>45552</v>
      </c>
      <c r="B2453" s="11" t="s">
        <v>13</v>
      </c>
      <c r="C2453" s="140" t="s">
        <v>113</v>
      </c>
      <c r="D2453" s="7"/>
      <c r="E2453" s="7"/>
      <c r="F2453" s="7"/>
      <c r="G2453" s="7"/>
      <c r="H2453" s="7"/>
    </row>
    <row r="2454" spans="1:8">
      <c r="A2454" s="139">
        <v>45553</v>
      </c>
      <c r="B2454" s="11" t="s">
        <v>14</v>
      </c>
      <c r="C2454" s="140" t="s">
        <v>113</v>
      </c>
      <c r="D2454" s="7"/>
      <c r="E2454" s="7"/>
      <c r="F2454" s="7"/>
      <c r="G2454" s="7"/>
      <c r="H2454" s="7"/>
    </row>
    <row r="2455" spans="1:8">
      <c r="A2455" s="139">
        <v>45554</v>
      </c>
      <c r="B2455" s="11" t="s">
        <v>15</v>
      </c>
      <c r="C2455" s="140" t="s">
        <v>113</v>
      </c>
      <c r="D2455" s="7"/>
      <c r="E2455" s="7"/>
      <c r="F2455" s="7"/>
      <c r="G2455" s="7"/>
      <c r="H2455" s="7"/>
    </row>
    <row r="2456" spans="1:8">
      <c r="A2456" s="139">
        <v>45555</v>
      </c>
      <c r="B2456" s="11" t="s">
        <v>16</v>
      </c>
      <c r="C2456" s="140" t="s">
        <v>113</v>
      </c>
      <c r="D2456" s="7"/>
      <c r="E2456" s="7"/>
      <c r="F2456" s="7"/>
      <c r="G2456" s="7"/>
      <c r="H2456" s="7"/>
    </row>
    <row r="2457" spans="1:8">
      <c r="A2457" s="139">
        <v>45556</v>
      </c>
      <c r="B2457" s="11" t="s">
        <v>17</v>
      </c>
      <c r="C2457" s="140" t="s">
        <v>113</v>
      </c>
      <c r="D2457" s="7"/>
      <c r="E2457" s="7"/>
      <c r="F2457" s="7"/>
      <c r="G2457" s="7"/>
      <c r="H2457" s="7"/>
    </row>
    <row r="2458" spans="1:8">
      <c r="A2458" s="139">
        <v>45557</v>
      </c>
      <c r="B2458" s="11" t="s">
        <v>18</v>
      </c>
      <c r="C2458" s="140" t="s">
        <v>113</v>
      </c>
      <c r="D2458" s="7"/>
      <c r="E2458" s="7"/>
      <c r="F2458" s="7"/>
      <c r="G2458" s="7"/>
      <c r="H2458" s="7"/>
    </row>
    <row r="2459" spans="1:8">
      <c r="A2459" s="139">
        <v>45558</v>
      </c>
      <c r="B2459" s="11" t="s">
        <v>12</v>
      </c>
      <c r="C2459" s="140" t="s">
        <v>113</v>
      </c>
      <c r="D2459" s="7"/>
      <c r="E2459" s="7"/>
      <c r="F2459" s="7"/>
      <c r="G2459" s="7"/>
      <c r="H2459" s="7"/>
    </row>
    <row r="2460" spans="1:8">
      <c r="A2460" s="139">
        <v>45559</v>
      </c>
      <c r="B2460" s="11" t="s">
        <v>13</v>
      </c>
      <c r="C2460" s="140" t="s">
        <v>113</v>
      </c>
      <c r="D2460" s="7"/>
      <c r="E2460" s="7"/>
      <c r="F2460" s="7"/>
      <c r="G2460" s="7"/>
      <c r="H2460" s="7"/>
    </row>
    <row r="2461" spans="1:8">
      <c r="A2461" s="139">
        <v>45560</v>
      </c>
      <c r="B2461" s="11" t="s">
        <v>14</v>
      </c>
      <c r="C2461" s="140" t="s">
        <v>113</v>
      </c>
      <c r="D2461" s="7"/>
      <c r="E2461" s="7"/>
      <c r="F2461" s="7"/>
      <c r="G2461" s="7"/>
      <c r="H2461" s="7"/>
    </row>
    <row r="2462" spans="1:8">
      <c r="A2462" s="139">
        <v>45561</v>
      </c>
      <c r="B2462" s="11" t="s">
        <v>15</v>
      </c>
      <c r="C2462" s="140" t="s">
        <v>113</v>
      </c>
      <c r="D2462" s="7"/>
      <c r="E2462" s="7"/>
      <c r="F2462" s="7"/>
      <c r="G2462" s="7"/>
      <c r="H2462" s="7"/>
    </row>
    <row r="2463" spans="1:8">
      <c r="A2463" s="139">
        <v>45562</v>
      </c>
      <c r="B2463" s="11" t="s">
        <v>16</v>
      </c>
      <c r="C2463" s="140" t="s">
        <v>113</v>
      </c>
      <c r="D2463" s="7"/>
      <c r="E2463" s="7"/>
      <c r="F2463" s="7"/>
      <c r="G2463" s="7"/>
      <c r="H2463" s="7"/>
    </row>
    <row r="2464" spans="1:8">
      <c r="A2464" s="139">
        <v>45563</v>
      </c>
      <c r="B2464" s="11" t="s">
        <v>17</v>
      </c>
      <c r="C2464" s="140" t="s">
        <v>113</v>
      </c>
      <c r="D2464" s="7"/>
      <c r="E2464" s="7"/>
      <c r="F2464" s="7"/>
      <c r="G2464" s="7"/>
      <c r="H2464" s="7"/>
    </row>
    <row r="2465" spans="1:8">
      <c r="A2465" s="139">
        <v>45564</v>
      </c>
      <c r="B2465" s="11" t="s">
        <v>18</v>
      </c>
      <c r="C2465" s="140" t="s">
        <v>113</v>
      </c>
      <c r="D2465" s="7"/>
      <c r="E2465" s="7"/>
      <c r="F2465" s="7"/>
      <c r="G2465" s="7"/>
      <c r="H2465" s="7"/>
    </row>
    <row r="2466" spans="1:8">
      <c r="A2466" s="139">
        <v>45565</v>
      </c>
      <c r="B2466" s="11" t="s">
        <v>12</v>
      </c>
      <c r="C2466" s="140" t="s">
        <v>113</v>
      </c>
      <c r="D2466" s="7"/>
      <c r="E2466" s="7"/>
      <c r="F2466" s="7"/>
      <c r="G2466" s="7"/>
      <c r="H2466" s="7"/>
    </row>
    <row r="2467" spans="1:8">
      <c r="A2467" s="139">
        <v>45566</v>
      </c>
      <c r="B2467" s="11" t="s">
        <v>13</v>
      </c>
      <c r="C2467" s="140" t="s">
        <v>113</v>
      </c>
      <c r="D2467" s="7"/>
      <c r="E2467" s="7"/>
      <c r="F2467" s="7"/>
      <c r="G2467" s="7"/>
      <c r="H2467" s="7"/>
    </row>
    <row r="2468" spans="1:8">
      <c r="A2468" s="139">
        <v>45567</v>
      </c>
      <c r="B2468" s="11" t="s">
        <v>14</v>
      </c>
      <c r="C2468" s="140" t="s">
        <v>113</v>
      </c>
      <c r="D2468" s="7"/>
      <c r="E2468" s="7"/>
      <c r="F2468" s="7"/>
      <c r="G2468" s="7"/>
      <c r="H2468" s="7"/>
    </row>
    <row r="2469" spans="1:8">
      <c r="A2469" s="139">
        <v>45568</v>
      </c>
      <c r="B2469" s="11" t="s">
        <v>15</v>
      </c>
      <c r="C2469" s="140" t="s">
        <v>113</v>
      </c>
      <c r="D2469" s="7"/>
      <c r="E2469" s="7"/>
      <c r="F2469" s="7"/>
      <c r="G2469" s="7"/>
      <c r="H2469" s="7"/>
    </row>
    <row r="2470" spans="1:8">
      <c r="A2470" s="139">
        <v>45569</v>
      </c>
      <c r="B2470" s="11" t="s">
        <v>16</v>
      </c>
      <c r="C2470" s="140" t="s">
        <v>113</v>
      </c>
      <c r="D2470" s="7"/>
      <c r="E2470" s="7"/>
      <c r="F2470" s="7"/>
      <c r="G2470" s="7"/>
      <c r="H2470" s="7"/>
    </row>
    <row r="2471" spans="1:8">
      <c r="A2471" s="139">
        <v>45570</v>
      </c>
      <c r="B2471" s="11" t="s">
        <v>17</v>
      </c>
      <c r="C2471" s="140" t="s">
        <v>113</v>
      </c>
      <c r="D2471" s="7"/>
      <c r="E2471" s="7"/>
      <c r="F2471" s="7"/>
      <c r="G2471" s="7"/>
      <c r="H2471" s="7"/>
    </row>
    <row r="2472" spans="1:8">
      <c r="A2472" s="139">
        <v>45571</v>
      </c>
      <c r="B2472" s="11" t="s">
        <v>18</v>
      </c>
      <c r="C2472" s="140" t="s">
        <v>113</v>
      </c>
      <c r="D2472" s="7"/>
      <c r="E2472" s="7"/>
      <c r="F2472" s="7"/>
      <c r="G2472" s="7"/>
      <c r="H2472" s="7"/>
    </row>
    <row r="2473" spans="1:8">
      <c r="A2473" s="139">
        <v>45572</v>
      </c>
      <c r="B2473" s="11" t="s">
        <v>12</v>
      </c>
      <c r="C2473" s="140" t="s">
        <v>113</v>
      </c>
      <c r="D2473" s="7"/>
      <c r="E2473" s="7"/>
      <c r="F2473" s="7"/>
      <c r="G2473" s="7"/>
      <c r="H2473" s="7"/>
    </row>
    <row r="2474" spans="1:8">
      <c r="A2474" s="139">
        <v>45573</v>
      </c>
      <c r="B2474" s="11" t="s">
        <v>13</v>
      </c>
      <c r="C2474" s="140" t="s">
        <v>113</v>
      </c>
      <c r="D2474" s="7"/>
      <c r="E2474" s="7"/>
      <c r="F2474" s="7"/>
      <c r="G2474" s="7"/>
      <c r="H2474" s="7"/>
    </row>
    <row r="2475" spans="1:8">
      <c r="A2475" s="139">
        <v>45574</v>
      </c>
      <c r="B2475" s="11" t="s">
        <v>14</v>
      </c>
      <c r="C2475" s="140" t="s">
        <v>113</v>
      </c>
      <c r="D2475" s="7"/>
      <c r="E2475" s="7"/>
      <c r="F2475" s="7"/>
      <c r="G2475" s="7"/>
      <c r="H2475" s="7"/>
    </row>
    <row r="2476" spans="1:8">
      <c r="A2476" s="139">
        <v>45575</v>
      </c>
      <c r="B2476" s="11" t="s">
        <v>15</v>
      </c>
      <c r="C2476" s="140" t="s">
        <v>113</v>
      </c>
      <c r="D2476" s="7"/>
      <c r="E2476" s="7"/>
      <c r="F2476" s="7"/>
      <c r="G2476" s="7"/>
      <c r="H2476" s="7"/>
    </row>
    <row r="2477" spans="1:8">
      <c r="A2477" s="139">
        <v>45576</v>
      </c>
      <c r="B2477" s="11" t="s">
        <v>16</v>
      </c>
      <c r="C2477" s="140" t="s">
        <v>113</v>
      </c>
      <c r="D2477" s="7"/>
      <c r="E2477" s="7"/>
      <c r="F2477" s="7"/>
      <c r="G2477" s="7"/>
      <c r="H2477" s="7"/>
    </row>
    <row r="2478" spans="1:8">
      <c r="A2478" s="139">
        <v>45577</v>
      </c>
      <c r="B2478" s="11" t="s">
        <v>17</v>
      </c>
      <c r="C2478" s="140" t="s">
        <v>113</v>
      </c>
      <c r="D2478" s="7"/>
      <c r="E2478" s="7"/>
      <c r="F2478" s="7"/>
      <c r="G2478" s="7"/>
      <c r="H2478" s="7"/>
    </row>
    <row r="2479" spans="1:8">
      <c r="A2479" s="139">
        <v>45578</v>
      </c>
      <c r="B2479" s="11" t="s">
        <v>18</v>
      </c>
      <c r="C2479" s="140" t="s">
        <v>113</v>
      </c>
      <c r="D2479" s="7"/>
      <c r="E2479" s="7"/>
      <c r="F2479" s="7"/>
      <c r="G2479" s="7"/>
      <c r="H2479" s="7"/>
    </row>
    <row r="2480" spans="1:8">
      <c r="A2480" s="139">
        <v>45579</v>
      </c>
      <c r="B2480" s="11" t="s">
        <v>12</v>
      </c>
      <c r="C2480" s="140" t="s">
        <v>113</v>
      </c>
      <c r="D2480" s="7"/>
      <c r="E2480" s="7"/>
      <c r="F2480" s="7"/>
      <c r="G2480" s="7"/>
      <c r="H2480" s="7"/>
    </row>
    <row r="2481" spans="1:8">
      <c r="A2481" s="139">
        <v>45580</v>
      </c>
      <c r="B2481" s="11" t="s">
        <v>13</v>
      </c>
      <c r="C2481" s="140" t="s">
        <v>113</v>
      </c>
      <c r="D2481" s="7"/>
      <c r="E2481" s="7"/>
      <c r="F2481" s="7"/>
      <c r="G2481" s="7"/>
      <c r="H2481" s="7"/>
    </row>
    <row r="2482" spans="1:8">
      <c r="A2482" s="139">
        <v>45581</v>
      </c>
      <c r="B2482" s="11" t="s">
        <v>14</v>
      </c>
      <c r="C2482" s="140" t="s">
        <v>113</v>
      </c>
      <c r="D2482" s="7"/>
      <c r="E2482" s="7"/>
      <c r="F2482" s="7"/>
      <c r="G2482" s="7"/>
      <c r="H2482" s="7"/>
    </row>
    <row r="2483" spans="1:8">
      <c r="A2483" s="139">
        <v>45582</v>
      </c>
      <c r="B2483" s="11" t="s">
        <v>15</v>
      </c>
      <c r="C2483" s="140" t="s">
        <v>113</v>
      </c>
      <c r="D2483" s="7"/>
      <c r="E2483" s="7"/>
      <c r="F2483" s="7"/>
      <c r="G2483" s="7"/>
      <c r="H2483" s="7"/>
    </row>
    <row r="2484" spans="1:8">
      <c r="A2484" s="139">
        <v>45583</v>
      </c>
      <c r="B2484" s="11" t="s">
        <v>16</v>
      </c>
      <c r="C2484" s="140" t="s">
        <v>113</v>
      </c>
      <c r="D2484" s="7"/>
      <c r="E2484" s="7"/>
      <c r="F2484" s="7"/>
      <c r="G2484" s="7"/>
      <c r="H2484" s="7"/>
    </row>
    <row r="2485" spans="1:8">
      <c r="A2485" s="139">
        <v>45584</v>
      </c>
      <c r="B2485" s="11" t="s">
        <v>17</v>
      </c>
      <c r="C2485" s="140" t="s">
        <v>113</v>
      </c>
      <c r="D2485" s="7"/>
      <c r="E2485" s="7"/>
      <c r="F2485" s="7"/>
      <c r="G2485" s="7"/>
      <c r="H2485" s="7"/>
    </row>
    <row r="2486" spans="1:8">
      <c r="A2486" s="139">
        <v>45585</v>
      </c>
      <c r="B2486" s="11" t="s">
        <v>18</v>
      </c>
      <c r="C2486" s="140" t="s">
        <v>113</v>
      </c>
      <c r="D2486" s="7"/>
      <c r="E2486" s="7"/>
      <c r="F2486" s="7"/>
      <c r="G2486" s="7"/>
      <c r="H2486" s="7"/>
    </row>
    <row r="2487" spans="1:8">
      <c r="A2487" s="139">
        <v>45586</v>
      </c>
      <c r="B2487" s="11" t="s">
        <v>12</v>
      </c>
      <c r="C2487" s="140" t="s">
        <v>113</v>
      </c>
      <c r="D2487" s="7"/>
      <c r="E2487" s="7"/>
      <c r="F2487" s="7"/>
      <c r="G2487" s="7"/>
      <c r="H2487" s="7"/>
    </row>
    <row r="2488" spans="1:8">
      <c r="A2488" s="139">
        <v>45587</v>
      </c>
      <c r="B2488" s="11" t="s">
        <v>13</v>
      </c>
      <c r="C2488" s="140" t="s">
        <v>113</v>
      </c>
      <c r="D2488" s="7"/>
      <c r="E2488" s="7"/>
      <c r="F2488" s="7"/>
      <c r="G2488" s="7"/>
      <c r="H2488" s="7"/>
    </row>
    <row r="2489" spans="1:8">
      <c r="A2489" s="139">
        <v>45588</v>
      </c>
      <c r="B2489" s="11" t="s">
        <v>14</v>
      </c>
      <c r="C2489" s="140" t="s">
        <v>113</v>
      </c>
      <c r="D2489" s="7"/>
      <c r="E2489" s="7"/>
      <c r="F2489" s="7"/>
      <c r="G2489" s="7"/>
      <c r="H2489" s="7"/>
    </row>
    <row r="2490" spans="1:8">
      <c r="A2490" s="139">
        <v>45589</v>
      </c>
      <c r="B2490" s="11" t="s">
        <v>15</v>
      </c>
      <c r="C2490" s="140" t="s">
        <v>113</v>
      </c>
      <c r="D2490" s="7"/>
      <c r="E2490" s="7"/>
      <c r="F2490" s="7"/>
      <c r="G2490" s="7"/>
      <c r="H2490" s="7"/>
    </row>
    <row r="2491" spans="1:8">
      <c r="A2491" s="139">
        <v>45590</v>
      </c>
      <c r="B2491" s="11" t="s">
        <v>16</v>
      </c>
      <c r="C2491" s="140" t="s">
        <v>113</v>
      </c>
      <c r="D2491" s="7"/>
      <c r="E2491" s="7"/>
      <c r="F2491" s="7"/>
      <c r="G2491" s="7"/>
      <c r="H2491" s="7"/>
    </row>
    <row r="2492" spans="1:8">
      <c r="A2492" s="139">
        <v>45591</v>
      </c>
      <c r="B2492" s="11" t="s">
        <v>17</v>
      </c>
      <c r="C2492" s="140" t="s">
        <v>113</v>
      </c>
      <c r="D2492" s="7"/>
      <c r="E2492" s="7"/>
      <c r="F2492" s="7"/>
      <c r="G2492" s="7"/>
      <c r="H2492" s="7"/>
    </row>
    <row r="2493" spans="1:8">
      <c r="A2493" s="139">
        <v>45592</v>
      </c>
      <c r="B2493" s="11" t="s">
        <v>18</v>
      </c>
      <c r="C2493" s="140" t="s">
        <v>113</v>
      </c>
      <c r="D2493" s="7"/>
      <c r="E2493" s="7"/>
      <c r="F2493" s="7"/>
      <c r="G2493" s="7"/>
      <c r="H2493" s="7"/>
    </row>
    <row r="2494" spans="1:8">
      <c r="A2494" s="139">
        <v>45593</v>
      </c>
      <c r="B2494" s="11" t="s">
        <v>12</v>
      </c>
      <c r="C2494" s="140" t="s">
        <v>113</v>
      </c>
      <c r="D2494" s="7"/>
      <c r="E2494" s="7"/>
      <c r="F2494" s="7"/>
      <c r="G2494" s="7"/>
      <c r="H2494" s="7"/>
    </row>
    <row r="2495" spans="1:8">
      <c r="A2495" s="139">
        <v>45594</v>
      </c>
      <c r="B2495" s="11" t="s">
        <v>13</v>
      </c>
      <c r="C2495" s="140" t="s">
        <v>113</v>
      </c>
      <c r="D2495" s="7"/>
      <c r="E2495" s="7"/>
      <c r="F2495" s="7"/>
      <c r="G2495" s="7"/>
      <c r="H2495" s="7"/>
    </row>
    <row r="2496" spans="1:8">
      <c r="A2496" s="139">
        <v>45595</v>
      </c>
      <c r="B2496" s="11" t="s">
        <v>14</v>
      </c>
      <c r="C2496" s="140" t="s">
        <v>113</v>
      </c>
      <c r="D2496" s="7"/>
      <c r="E2496" s="7"/>
      <c r="F2496" s="7"/>
      <c r="G2496" s="7"/>
      <c r="H2496" s="7"/>
    </row>
    <row r="2497" spans="1:8">
      <c r="A2497" s="139">
        <v>45596</v>
      </c>
      <c r="B2497" s="11" t="s">
        <v>15</v>
      </c>
      <c r="C2497" s="140" t="s">
        <v>113</v>
      </c>
      <c r="D2497" s="7"/>
      <c r="E2497" s="7"/>
      <c r="F2497" s="7"/>
      <c r="G2497" s="7"/>
      <c r="H2497" s="7"/>
    </row>
    <row r="2498" spans="1:8">
      <c r="A2498" s="139">
        <v>45597</v>
      </c>
      <c r="B2498" s="11" t="s">
        <v>16</v>
      </c>
      <c r="C2498" s="140" t="s">
        <v>113</v>
      </c>
      <c r="D2498" s="7"/>
      <c r="E2498" s="7"/>
      <c r="F2498" s="7"/>
      <c r="G2498" s="7"/>
      <c r="H2498" s="7"/>
    </row>
    <row r="2499" spans="1:8">
      <c r="A2499" s="139">
        <v>45598</v>
      </c>
      <c r="B2499" s="11" t="s">
        <v>17</v>
      </c>
      <c r="C2499" s="140" t="s">
        <v>113</v>
      </c>
      <c r="D2499" s="7"/>
      <c r="E2499" s="7"/>
      <c r="F2499" s="7"/>
      <c r="G2499" s="7"/>
      <c r="H2499" s="7"/>
    </row>
    <row r="2500" spans="1:8">
      <c r="A2500" s="139">
        <v>45599</v>
      </c>
      <c r="B2500" s="11" t="s">
        <v>18</v>
      </c>
      <c r="C2500" s="140" t="s">
        <v>113</v>
      </c>
      <c r="D2500" s="7"/>
      <c r="E2500" s="7"/>
      <c r="F2500" s="7"/>
      <c r="G2500" s="7"/>
      <c r="H2500" s="7"/>
    </row>
    <row r="2501" spans="1:8">
      <c r="A2501" s="139">
        <v>45600</v>
      </c>
      <c r="B2501" s="11" t="s">
        <v>12</v>
      </c>
      <c r="C2501" s="140" t="s">
        <v>113</v>
      </c>
      <c r="D2501" s="7"/>
      <c r="E2501" s="7"/>
      <c r="F2501" s="7"/>
      <c r="G2501" s="7"/>
      <c r="H2501" s="7"/>
    </row>
    <row r="2502" spans="1:8">
      <c r="A2502" s="139">
        <v>45601</v>
      </c>
      <c r="B2502" s="11" t="s">
        <v>13</v>
      </c>
      <c r="C2502" s="140" t="s">
        <v>113</v>
      </c>
      <c r="D2502" s="7"/>
      <c r="E2502" s="7"/>
      <c r="F2502" s="7"/>
      <c r="G2502" s="7"/>
      <c r="H2502" s="7"/>
    </row>
    <row r="2503" spans="1:8">
      <c r="A2503" s="139">
        <v>45602</v>
      </c>
      <c r="B2503" s="11" t="s">
        <v>14</v>
      </c>
      <c r="C2503" s="140" t="s">
        <v>113</v>
      </c>
      <c r="D2503" s="7"/>
      <c r="E2503" s="7"/>
      <c r="F2503" s="7"/>
      <c r="G2503" s="7"/>
      <c r="H2503" s="7"/>
    </row>
    <row r="2504" spans="1:8">
      <c r="A2504" s="139">
        <v>45603</v>
      </c>
      <c r="B2504" s="11" t="s">
        <v>15</v>
      </c>
      <c r="C2504" s="140" t="s">
        <v>113</v>
      </c>
      <c r="D2504" s="7"/>
      <c r="E2504" s="7"/>
      <c r="F2504" s="7"/>
      <c r="G2504" s="7"/>
      <c r="H2504" s="7"/>
    </row>
    <row r="2505" spans="1:8">
      <c r="A2505" s="139">
        <v>45604</v>
      </c>
      <c r="B2505" s="11" t="s">
        <v>16</v>
      </c>
      <c r="C2505" s="140" t="s">
        <v>113</v>
      </c>
      <c r="D2505" s="7"/>
      <c r="E2505" s="7"/>
      <c r="F2505" s="7"/>
      <c r="G2505" s="7"/>
      <c r="H2505" s="7"/>
    </row>
    <row r="2506" spans="1:8">
      <c r="A2506" s="139">
        <v>45605</v>
      </c>
      <c r="B2506" s="11" t="s">
        <v>17</v>
      </c>
      <c r="C2506" s="140" t="s">
        <v>113</v>
      </c>
      <c r="D2506" s="7"/>
      <c r="E2506" s="7"/>
      <c r="F2506" s="7"/>
      <c r="G2506" s="7"/>
      <c r="H2506" s="7"/>
    </row>
    <row r="2507" spans="1:8">
      <c r="A2507" s="139">
        <v>45606</v>
      </c>
      <c r="B2507" s="11" t="s">
        <v>18</v>
      </c>
      <c r="C2507" s="140" t="s">
        <v>113</v>
      </c>
      <c r="D2507" s="7"/>
      <c r="E2507" s="7"/>
      <c r="F2507" s="7"/>
      <c r="G2507" s="7"/>
      <c r="H2507" s="7"/>
    </row>
    <row r="2508" spans="1:8">
      <c r="A2508" s="139">
        <v>45607</v>
      </c>
      <c r="B2508" s="11" t="s">
        <v>12</v>
      </c>
      <c r="C2508" s="140" t="s">
        <v>113</v>
      </c>
      <c r="D2508" s="7"/>
      <c r="E2508" s="7"/>
      <c r="F2508" s="7"/>
      <c r="G2508" s="7"/>
      <c r="H2508" s="7"/>
    </row>
    <row r="2509" spans="1:8">
      <c r="A2509" s="139">
        <v>45608</v>
      </c>
      <c r="B2509" s="11" t="s">
        <v>13</v>
      </c>
      <c r="C2509" s="140" t="s">
        <v>113</v>
      </c>
      <c r="D2509" s="7"/>
      <c r="E2509" s="7"/>
      <c r="F2509" s="7"/>
      <c r="G2509" s="7"/>
      <c r="H2509" s="7"/>
    </row>
    <row r="2510" spans="1:8">
      <c r="A2510" s="139">
        <v>45609</v>
      </c>
      <c r="B2510" s="11" t="s">
        <v>14</v>
      </c>
      <c r="C2510" s="140" t="s">
        <v>113</v>
      </c>
      <c r="D2510" s="7"/>
      <c r="E2510" s="7"/>
      <c r="F2510" s="7"/>
      <c r="G2510" s="7"/>
      <c r="H2510" s="7"/>
    </row>
    <row r="2511" spans="1:8">
      <c r="A2511" s="139">
        <v>45610</v>
      </c>
      <c r="B2511" s="11" t="s">
        <v>15</v>
      </c>
      <c r="C2511" s="140" t="s">
        <v>113</v>
      </c>
      <c r="D2511" s="7"/>
      <c r="E2511" s="7"/>
      <c r="F2511" s="7"/>
      <c r="G2511" s="7"/>
      <c r="H2511" s="7"/>
    </row>
    <row r="2512" spans="1:8">
      <c r="A2512" s="139">
        <v>45611</v>
      </c>
      <c r="B2512" s="11" t="s">
        <v>16</v>
      </c>
      <c r="C2512" s="140" t="s">
        <v>113</v>
      </c>
      <c r="D2512" s="7"/>
      <c r="E2512" s="7"/>
      <c r="F2512" s="7"/>
      <c r="G2512" s="7"/>
      <c r="H2512" s="7"/>
    </row>
    <row r="2513" spans="1:8">
      <c r="A2513" s="139">
        <v>45612</v>
      </c>
      <c r="B2513" s="11" t="s">
        <v>17</v>
      </c>
      <c r="C2513" s="140" t="s">
        <v>113</v>
      </c>
      <c r="D2513" s="7"/>
      <c r="E2513" s="7"/>
      <c r="F2513" s="7"/>
      <c r="G2513" s="7"/>
      <c r="H2513" s="7"/>
    </row>
    <row r="2514" spans="1:8">
      <c r="A2514" s="139">
        <v>45613</v>
      </c>
      <c r="B2514" s="11" t="s">
        <v>18</v>
      </c>
      <c r="C2514" s="140" t="s">
        <v>113</v>
      </c>
      <c r="D2514" s="7"/>
      <c r="E2514" s="7"/>
      <c r="F2514" s="7"/>
      <c r="G2514" s="7"/>
      <c r="H2514" s="7"/>
    </row>
    <row r="2515" spans="1:8">
      <c r="A2515" s="139">
        <v>45614</v>
      </c>
      <c r="B2515" s="11" t="s">
        <v>12</v>
      </c>
      <c r="C2515" s="140" t="s">
        <v>113</v>
      </c>
      <c r="D2515" s="7"/>
      <c r="E2515" s="7"/>
      <c r="F2515" s="7"/>
      <c r="G2515" s="7"/>
      <c r="H2515" s="7"/>
    </row>
    <row r="2516" spans="1:8">
      <c r="A2516" s="139">
        <v>45615</v>
      </c>
      <c r="B2516" s="11" t="s">
        <v>13</v>
      </c>
      <c r="C2516" s="140" t="s">
        <v>113</v>
      </c>
      <c r="D2516" s="7"/>
      <c r="E2516" s="7"/>
      <c r="F2516" s="7"/>
      <c r="G2516" s="7"/>
      <c r="H2516" s="7"/>
    </row>
    <row r="2517" spans="1:8">
      <c r="A2517" s="139">
        <v>45616</v>
      </c>
      <c r="B2517" s="11" t="s">
        <v>14</v>
      </c>
      <c r="C2517" s="140" t="s">
        <v>113</v>
      </c>
      <c r="D2517" s="7"/>
      <c r="E2517" s="7"/>
      <c r="F2517" s="7"/>
      <c r="G2517" s="7"/>
      <c r="H2517" s="7"/>
    </row>
    <row r="2518" spans="1:8">
      <c r="A2518" s="139">
        <v>45617</v>
      </c>
      <c r="B2518" s="11" t="s">
        <v>15</v>
      </c>
      <c r="C2518" s="140" t="s">
        <v>113</v>
      </c>
      <c r="D2518" s="7"/>
      <c r="E2518" s="7"/>
      <c r="F2518" s="7"/>
      <c r="G2518" s="7"/>
      <c r="H2518" s="7"/>
    </row>
    <row r="2519" spans="1:8">
      <c r="A2519" s="139">
        <v>45618</v>
      </c>
      <c r="B2519" s="11" t="s">
        <v>16</v>
      </c>
      <c r="C2519" s="140" t="s">
        <v>113</v>
      </c>
      <c r="D2519" s="7"/>
      <c r="E2519" s="7"/>
      <c r="F2519" s="7"/>
      <c r="G2519" s="7"/>
      <c r="H2519" s="7"/>
    </row>
    <row r="2520" spans="1:8">
      <c r="A2520" s="139">
        <v>45619</v>
      </c>
      <c r="B2520" s="11" t="s">
        <v>17</v>
      </c>
      <c r="C2520" s="140" t="s">
        <v>113</v>
      </c>
      <c r="D2520" s="7"/>
      <c r="E2520" s="7"/>
      <c r="F2520" s="7"/>
      <c r="G2520" s="7"/>
      <c r="H2520" s="7"/>
    </row>
    <row r="2521" spans="1:8">
      <c r="A2521" s="139">
        <v>45620</v>
      </c>
      <c r="B2521" s="11" t="s">
        <v>18</v>
      </c>
      <c r="C2521" s="140" t="s">
        <v>113</v>
      </c>
      <c r="D2521" s="7"/>
      <c r="E2521" s="7"/>
      <c r="F2521" s="7"/>
      <c r="G2521" s="7"/>
      <c r="H2521" s="7"/>
    </row>
    <row r="2522" spans="1:8">
      <c r="A2522" s="139">
        <v>45621</v>
      </c>
      <c r="B2522" s="11" t="s">
        <v>12</v>
      </c>
      <c r="C2522" s="140" t="s">
        <v>113</v>
      </c>
      <c r="D2522" s="7"/>
      <c r="E2522" s="7"/>
      <c r="F2522" s="7"/>
      <c r="G2522" s="7"/>
      <c r="H2522" s="7"/>
    </row>
    <row r="2523" spans="1:8">
      <c r="A2523" s="139">
        <v>45622</v>
      </c>
      <c r="B2523" s="11" t="s">
        <v>13</v>
      </c>
      <c r="C2523" s="140" t="s">
        <v>113</v>
      </c>
      <c r="D2523" s="7"/>
      <c r="E2523" s="7"/>
      <c r="F2523" s="7"/>
      <c r="G2523" s="7"/>
      <c r="H2523" s="7"/>
    </row>
    <row r="2524" spans="1:8">
      <c r="A2524" s="139">
        <v>45623</v>
      </c>
      <c r="B2524" s="11" t="s">
        <v>14</v>
      </c>
      <c r="C2524" s="140" t="s">
        <v>113</v>
      </c>
      <c r="D2524" s="7"/>
      <c r="E2524" s="7"/>
      <c r="F2524" s="7"/>
      <c r="G2524" s="7"/>
      <c r="H2524" s="7"/>
    </row>
    <row r="2525" spans="1:8">
      <c r="A2525" s="139">
        <v>45624</v>
      </c>
      <c r="B2525" s="11" t="s">
        <v>15</v>
      </c>
      <c r="C2525" s="140" t="s">
        <v>113</v>
      </c>
      <c r="D2525" s="7"/>
      <c r="E2525" s="7"/>
      <c r="F2525" s="7"/>
      <c r="G2525" s="7"/>
      <c r="H2525" s="7"/>
    </row>
    <row r="2526" spans="1:8">
      <c r="A2526" s="139">
        <v>45625</v>
      </c>
      <c r="B2526" s="11" t="s">
        <v>16</v>
      </c>
      <c r="C2526" s="140" t="s">
        <v>113</v>
      </c>
      <c r="D2526" s="7"/>
      <c r="E2526" s="7"/>
      <c r="F2526" s="7"/>
      <c r="G2526" s="7"/>
      <c r="H2526" s="7"/>
    </row>
    <row r="2527" spans="1:8">
      <c r="A2527" s="139">
        <v>45626</v>
      </c>
      <c r="B2527" s="11" t="s">
        <v>17</v>
      </c>
      <c r="C2527" s="140" t="s">
        <v>113</v>
      </c>
      <c r="D2527" s="7"/>
      <c r="E2527" s="7"/>
      <c r="F2527" s="7"/>
      <c r="G2527" s="7"/>
      <c r="H2527" s="7"/>
    </row>
    <row r="2528" spans="1:8">
      <c r="A2528" s="139">
        <v>45627</v>
      </c>
      <c r="B2528" s="11" t="s">
        <v>18</v>
      </c>
      <c r="C2528" s="140" t="s">
        <v>113</v>
      </c>
      <c r="D2528" s="7"/>
      <c r="E2528" s="7"/>
      <c r="F2528" s="7"/>
      <c r="G2528" s="7"/>
      <c r="H2528" s="7"/>
    </row>
    <row r="2529" spans="1:8">
      <c r="A2529" s="139">
        <v>45628</v>
      </c>
      <c r="B2529" s="11" t="s">
        <v>12</v>
      </c>
      <c r="C2529" s="140" t="s">
        <v>113</v>
      </c>
      <c r="D2529" s="7"/>
      <c r="E2529" s="7"/>
      <c r="F2529" s="7"/>
      <c r="G2529" s="7"/>
      <c r="H2529" s="7"/>
    </row>
    <row r="2530" spans="1:8">
      <c r="A2530" s="139">
        <v>45629</v>
      </c>
      <c r="B2530" s="11" t="s">
        <v>13</v>
      </c>
      <c r="C2530" s="140" t="s">
        <v>113</v>
      </c>
      <c r="D2530" s="7"/>
      <c r="E2530" s="7"/>
      <c r="F2530" s="7"/>
      <c r="G2530" s="7"/>
      <c r="H2530" s="7"/>
    </row>
    <row r="2531" spans="1:8">
      <c r="A2531" s="139">
        <v>45630</v>
      </c>
      <c r="B2531" s="11" t="s">
        <v>14</v>
      </c>
      <c r="C2531" s="140" t="s">
        <v>113</v>
      </c>
      <c r="D2531" s="7"/>
      <c r="E2531" s="7"/>
      <c r="F2531" s="7"/>
      <c r="G2531" s="7"/>
      <c r="H2531" s="7"/>
    </row>
    <row r="2532" spans="1:8">
      <c r="A2532" s="139">
        <v>45631</v>
      </c>
      <c r="B2532" s="11" t="s">
        <v>15</v>
      </c>
      <c r="C2532" s="140" t="s">
        <v>113</v>
      </c>
      <c r="D2532" s="7"/>
      <c r="E2532" s="7"/>
      <c r="F2532" s="7"/>
      <c r="G2532" s="7"/>
      <c r="H2532" s="7"/>
    </row>
    <row r="2533" spans="1:8">
      <c r="A2533" s="139">
        <v>45632</v>
      </c>
      <c r="B2533" s="11" t="s">
        <v>16</v>
      </c>
      <c r="C2533" s="140" t="s">
        <v>113</v>
      </c>
      <c r="D2533" s="7"/>
      <c r="E2533" s="7"/>
      <c r="F2533" s="7"/>
      <c r="G2533" s="7"/>
      <c r="H2533" s="7"/>
    </row>
    <row r="2534" spans="1:8">
      <c r="A2534" s="139">
        <v>45633</v>
      </c>
      <c r="B2534" s="11" t="s">
        <v>17</v>
      </c>
      <c r="C2534" s="140" t="s">
        <v>113</v>
      </c>
      <c r="D2534" s="7"/>
      <c r="E2534" s="7"/>
      <c r="F2534" s="7"/>
      <c r="G2534" s="7"/>
      <c r="H2534" s="7"/>
    </row>
    <row r="2535" spans="1:8">
      <c r="A2535" s="139">
        <v>45634</v>
      </c>
      <c r="B2535" s="11" t="s">
        <v>18</v>
      </c>
      <c r="C2535" s="140" t="s">
        <v>113</v>
      </c>
      <c r="D2535" s="7"/>
      <c r="E2535" s="7"/>
      <c r="F2535" s="7"/>
      <c r="G2535" s="7"/>
      <c r="H2535" s="7"/>
    </row>
    <row r="2536" spans="1:8">
      <c r="A2536" s="139">
        <v>45635</v>
      </c>
      <c r="B2536" s="11" t="s">
        <v>12</v>
      </c>
      <c r="C2536" s="140" t="s">
        <v>113</v>
      </c>
      <c r="D2536" s="7"/>
      <c r="E2536" s="7"/>
      <c r="F2536" s="7"/>
      <c r="G2536" s="7"/>
      <c r="H2536" s="7"/>
    </row>
    <row r="2537" spans="1:8">
      <c r="A2537" s="139">
        <v>45636</v>
      </c>
      <c r="B2537" s="11" t="s">
        <v>13</v>
      </c>
      <c r="C2537" s="140" t="s">
        <v>113</v>
      </c>
      <c r="D2537" s="7"/>
      <c r="E2537" s="7"/>
      <c r="F2537" s="7"/>
      <c r="G2537" s="7"/>
      <c r="H2537" s="7"/>
    </row>
    <row r="2538" spans="1:8">
      <c r="A2538" s="139">
        <v>45637</v>
      </c>
      <c r="B2538" s="11" t="s">
        <v>14</v>
      </c>
      <c r="C2538" s="140" t="s">
        <v>113</v>
      </c>
      <c r="D2538" s="7"/>
      <c r="E2538" s="7"/>
      <c r="F2538" s="7"/>
      <c r="G2538" s="7"/>
      <c r="H2538" s="7"/>
    </row>
    <row r="2539" spans="1:8">
      <c r="A2539" s="139">
        <v>45638</v>
      </c>
      <c r="B2539" s="11" t="s">
        <v>15</v>
      </c>
      <c r="C2539" s="140" t="s">
        <v>113</v>
      </c>
      <c r="D2539" s="7"/>
      <c r="E2539" s="7"/>
      <c r="F2539" s="7"/>
      <c r="G2539" s="7"/>
      <c r="H2539" s="7"/>
    </row>
    <row r="2540" spans="1:8">
      <c r="A2540" s="139">
        <v>45639</v>
      </c>
      <c r="B2540" s="11" t="s">
        <v>16</v>
      </c>
      <c r="C2540" s="140" t="s">
        <v>113</v>
      </c>
      <c r="D2540" s="7"/>
      <c r="E2540" s="7"/>
      <c r="F2540" s="7"/>
      <c r="G2540" s="7"/>
      <c r="H2540" s="7"/>
    </row>
    <row r="2541" spans="1:8">
      <c r="A2541" s="139">
        <v>45640</v>
      </c>
      <c r="B2541" s="11" t="s">
        <v>17</v>
      </c>
      <c r="C2541" s="140" t="s">
        <v>113</v>
      </c>
      <c r="D2541" s="7"/>
      <c r="E2541" s="7"/>
      <c r="F2541" s="7"/>
      <c r="G2541" s="7"/>
      <c r="H2541" s="7"/>
    </row>
    <row r="2542" spans="1:8">
      <c r="A2542" s="139">
        <v>45641</v>
      </c>
      <c r="B2542" s="11" t="s">
        <v>18</v>
      </c>
      <c r="C2542" s="140" t="s">
        <v>113</v>
      </c>
      <c r="D2542" s="7"/>
      <c r="E2542" s="7"/>
      <c r="F2542" s="7"/>
      <c r="G2542" s="7"/>
      <c r="H2542" s="7"/>
    </row>
    <row r="2543" spans="1:8">
      <c r="A2543" s="139">
        <v>45642</v>
      </c>
      <c r="B2543" s="11" t="s">
        <v>12</v>
      </c>
      <c r="C2543" s="140" t="s">
        <v>113</v>
      </c>
      <c r="D2543" s="7"/>
      <c r="E2543" s="7"/>
      <c r="F2543" s="7"/>
      <c r="G2543" s="7"/>
      <c r="H2543" s="7"/>
    </row>
    <row r="2544" spans="1:8">
      <c r="A2544" s="139">
        <v>45643</v>
      </c>
      <c r="B2544" s="11" t="s">
        <v>13</v>
      </c>
      <c r="C2544" s="140" t="s">
        <v>113</v>
      </c>
      <c r="D2544" s="7"/>
      <c r="E2544" s="7"/>
      <c r="F2544" s="7"/>
      <c r="G2544" s="7"/>
      <c r="H2544" s="7"/>
    </row>
    <row r="2545" spans="1:8">
      <c r="A2545" s="139">
        <v>45644</v>
      </c>
      <c r="B2545" s="11" t="s">
        <v>14</v>
      </c>
      <c r="C2545" s="140" t="s">
        <v>113</v>
      </c>
      <c r="D2545" s="7"/>
      <c r="E2545" s="7"/>
      <c r="F2545" s="7"/>
      <c r="G2545" s="7"/>
      <c r="H2545" s="7"/>
    </row>
    <row r="2546" spans="1:8">
      <c r="A2546" s="139">
        <v>45645</v>
      </c>
      <c r="B2546" s="11" t="s">
        <v>15</v>
      </c>
      <c r="C2546" s="140" t="s">
        <v>113</v>
      </c>
      <c r="D2546" s="7"/>
      <c r="E2546" s="7"/>
      <c r="F2546" s="7"/>
      <c r="G2546" s="7"/>
      <c r="H2546" s="7"/>
    </row>
    <row r="2547" spans="1:8">
      <c r="A2547" s="139">
        <v>45646</v>
      </c>
      <c r="B2547" s="11" t="s">
        <v>16</v>
      </c>
      <c r="C2547" s="140" t="s">
        <v>113</v>
      </c>
      <c r="D2547" s="7"/>
      <c r="E2547" s="7"/>
      <c r="F2547" s="7"/>
      <c r="G2547" s="7"/>
      <c r="H2547" s="7"/>
    </row>
    <row r="2548" spans="1:8">
      <c r="A2548" s="139">
        <v>45647</v>
      </c>
      <c r="B2548" s="11" t="s">
        <v>17</v>
      </c>
      <c r="C2548" s="140" t="s">
        <v>113</v>
      </c>
      <c r="D2548" s="7"/>
      <c r="E2548" s="7"/>
      <c r="F2548" s="7"/>
      <c r="G2548" s="7"/>
      <c r="H2548" s="7"/>
    </row>
    <row r="2549" spans="1:8">
      <c r="A2549" s="139">
        <v>45648</v>
      </c>
      <c r="B2549" s="11" t="s">
        <v>18</v>
      </c>
      <c r="C2549" s="140" t="s">
        <v>113</v>
      </c>
      <c r="D2549" s="7"/>
      <c r="E2549" s="7"/>
      <c r="F2549" s="7"/>
      <c r="G2549" s="7"/>
      <c r="H2549" s="7"/>
    </row>
    <row r="2550" spans="1:8">
      <c r="A2550" s="139">
        <v>45649</v>
      </c>
      <c r="B2550" s="11" t="s">
        <v>12</v>
      </c>
      <c r="C2550" s="140" t="s">
        <v>113</v>
      </c>
      <c r="D2550" s="7"/>
      <c r="E2550" s="7"/>
      <c r="F2550" s="7"/>
      <c r="G2550" s="7"/>
      <c r="H2550" s="7"/>
    </row>
    <row r="2551" spans="1:8">
      <c r="A2551" s="139">
        <v>45650</v>
      </c>
      <c r="B2551" s="11" t="s">
        <v>13</v>
      </c>
      <c r="C2551" s="140" t="s">
        <v>113</v>
      </c>
      <c r="D2551" s="7"/>
      <c r="E2551" s="7"/>
      <c r="F2551" s="7"/>
      <c r="G2551" s="7"/>
      <c r="H2551" s="7"/>
    </row>
    <row r="2552" spans="1:8">
      <c r="A2552" s="139">
        <v>45651</v>
      </c>
      <c r="B2552" s="11" t="s">
        <v>14</v>
      </c>
      <c r="C2552" s="140" t="s">
        <v>113</v>
      </c>
      <c r="D2552" s="7"/>
      <c r="E2552" s="7"/>
      <c r="F2552" s="7"/>
      <c r="G2552" s="7"/>
      <c r="H2552" s="7"/>
    </row>
    <row r="2553" spans="1:8">
      <c r="A2553" s="139">
        <v>45652</v>
      </c>
      <c r="B2553" s="11" t="s">
        <v>15</v>
      </c>
      <c r="C2553" s="140" t="s">
        <v>113</v>
      </c>
      <c r="D2553" s="7"/>
      <c r="E2553" s="7"/>
      <c r="F2553" s="7"/>
      <c r="G2553" s="7"/>
      <c r="H2553" s="7"/>
    </row>
    <row r="2554" spans="1:8">
      <c r="A2554" s="139">
        <v>45653</v>
      </c>
      <c r="B2554" s="11" t="s">
        <v>16</v>
      </c>
      <c r="C2554" s="140" t="s">
        <v>113</v>
      </c>
      <c r="D2554" s="7"/>
      <c r="E2554" s="7"/>
      <c r="F2554" s="7"/>
      <c r="G2554" s="7"/>
      <c r="H2554" s="7"/>
    </row>
    <row r="2555" spans="1:8">
      <c r="A2555" s="139">
        <v>45654</v>
      </c>
      <c r="B2555" s="11" t="s">
        <v>17</v>
      </c>
      <c r="C2555" s="140" t="s">
        <v>113</v>
      </c>
      <c r="D2555" s="7"/>
      <c r="E2555" s="7"/>
      <c r="F2555" s="7"/>
      <c r="G2555" s="7"/>
      <c r="H2555" s="7"/>
    </row>
    <row r="2556" spans="1:8">
      <c r="A2556" s="139">
        <v>45655</v>
      </c>
      <c r="B2556" s="11" t="s">
        <v>18</v>
      </c>
      <c r="C2556" s="140" t="s">
        <v>113</v>
      </c>
      <c r="D2556" s="7"/>
      <c r="E2556" s="7"/>
      <c r="F2556" s="7"/>
      <c r="G2556" s="7"/>
      <c r="H2556" s="7"/>
    </row>
    <row r="2557" spans="1:8">
      <c r="A2557" s="139">
        <v>45656</v>
      </c>
      <c r="B2557" s="11" t="s">
        <v>12</v>
      </c>
      <c r="C2557" s="140" t="s">
        <v>113</v>
      </c>
      <c r="D2557" s="7"/>
      <c r="E2557" s="7"/>
      <c r="F2557" s="7"/>
      <c r="G2557" s="7"/>
      <c r="H2557" s="7"/>
    </row>
    <row r="2558" spans="1:8">
      <c r="A2558" s="139">
        <v>45657</v>
      </c>
      <c r="B2558" s="11" t="s">
        <v>13</v>
      </c>
      <c r="C2558" s="140" t="s">
        <v>113</v>
      </c>
      <c r="D2558" s="7"/>
      <c r="E2558" s="7"/>
      <c r="F2558" s="7"/>
      <c r="G2558" s="7"/>
      <c r="H2558" s="7"/>
    </row>
    <row r="2559" spans="1:8">
      <c r="A2559" s="139">
        <v>45658</v>
      </c>
      <c r="B2559" s="11" t="s">
        <v>14</v>
      </c>
      <c r="C2559" s="140" t="s">
        <v>113</v>
      </c>
      <c r="D2559" s="7"/>
      <c r="E2559" s="7"/>
      <c r="F2559" s="7"/>
      <c r="G2559" s="7"/>
      <c r="H2559" s="7"/>
    </row>
    <row r="2560" spans="1:8">
      <c r="A2560" s="139">
        <v>45659</v>
      </c>
      <c r="B2560" s="11" t="s">
        <v>15</v>
      </c>
      <c r="C2560" s="140" t="s">
        <v>113</v>
      </c>
      <c r="D2560" s="7"/>
      <c r="E2560" s="7"/>
      <c r="F2560" s="7"/>
      <c r="G2560" s="7"/>
      <c r="H2560" s="7"/>
    </row>
    <row r="2561" spans="1:8">
      <c r="A2561" s="139">
        <v>45660</v>
      </c>
      <c r="B2561" s="11" t="s">
        <v>16</v>
      </c>
      <c r="C2561" s="140" t="s">
        <v>113</v>
      </c>
      <c r="D2561" s="7"/>
      <c r="E2561" s="7"/>
      <c r="F2561" s="7"/>
      <c r="G2561" s="7"/>
      <c r="H2561" s="7"/>
    </row>
    <row r="2562" spans="1:8">
      <c r="A2562" s="139">
        <v>45661</v>
      </c>
      <c r="B2562" s="11" t="s">
        <v>17</v>
      </c>
      <c r="C2562" s="140" t="s">
        <v>113</v>
      </c>
      <c r="D2562" s="7"/>
      <c r="E2562" s="7"/>
      <c r="F2562" s="7"/>
      <c r="G2562" s="7"/>
      <c r="H2562" s="7"/>
    </row>
    <row r="2563" spans="1:8">
      <c r="A2563" s="139">
        <v>45662</v>
      </c>
      <c r="B2563" s="11" t="s">
        <v>18</v>
      </c>
      <c r="C2563" s="140" t="s">
        <v>113</v>
      </c>
      <c r="D2563" s="7"/>
      <c r="E2563" s="7"/>
      <c r="F2563" s="7"/>
      <c r="G2563" s="7"/>
      <c r="H2563" s="7"/>
    </row>
    <row r="2564" spans="1:8">
      <c r="A2564" s="139">
        <v>45663</v>
      </c>
      <c r="B2564" s="11" t="s">
        <v>12</v>
      </c>
      <c r="C2564" s="140" t="s">
        <v>113</v>
      </c>
      <c r="D2564" s="7"/>
      <c r="E2564" s="7"/>
      <c r="F2564" s="7"/>
      <c r="G2564" s="7"/>
      <c r="H2564" s="7"/>
    </row>
    <row r="2565" spans="1:8">
      <c r="A2565" s="139">
        <v>45664</v>
      </c>
      <c r="B2565" s="11" t="s">
        <v>13</v>
      </c>
      <c r="C2565" s="140" t="s">
        <v>113</v>
      </c>
      <c r="D2565" s="7"/>
      <c r="E2565" s="7"/>
      <c r="F2565" s="7"/>
      <c r="G2565" s="7"/>
      <c r="H2565" s="7"/>
    </row>
    <row r="2566" spans="1:8">
      <c r="A2566" s="139">
        <v>45665</v>
      </c>
      <c r="B2566" s="11" t="s">
        <v>14</v>
      </c>
      <c r="C2566" s="140" t="s">
        <v>113</v>
      </c>
      <c r="D2566" s="7"/>
      <c r="E2566" s="7"/>
      <c r="F2566" s="7"/>
      <c r="G2566" s="7"/>
      <c r="H2566" s="7"/>
    </row>
    <row r="2567" spans="1:8">
      <c r="A2567" s="139">
        <v>45666</v>
      </c>
      <c r="B2567" s="11" t="s">
        <v>15</v>
      </c>
      <c r="C2567" s="140" t="s">
        <v>113</v>
      </c>
      <c r="D2567" s="7"/>
      <c r="E2567" s="7"/>
      <c r="F2567" s="7"/>
      <c r="G2567" s="7"/>
      <c r="H2567" s="7"/>
    </row>
    <row r="2568" spans="1:8">
      <c r="A2568" s="139">
        <v>45667</v>
      </c>
      <c r="B2568" s="11" t="s">
        <v>16</v>
      </c>
      <c r="C2568" s="140" t="s">
        <v>113</v>
      </c>
      <c r="D2568" s="7"/>
      <c r="E2568" s="7"/>
      <c r="F2568" s="7"/>
      <c r="G2568" s="7"/>
      <c r="H2568" s="7"/>
    </row>
    <row r="2569" spans="1:8">
      <c r="A2569" s="139">
        <v>45668</v>
      </c>
      <c r="B2569" s="11" t="s">
        <v>17</v>
      </c>
      <c r="C2569" s="140" t="s">
        <v>113</v>
      </c>
      <c r="D2569" s="7"/>
      <c r="E2569" s="7"/>
      <c r="F2569" s="7"/>
      <c r="G2569" s="7"/>
      <c r="H2569" s="7"/>
    </row>
    <row r="2570" spans="1:8">
      <c r="A2570" s="139">
        <v>45669</v>
      </c>
      <c r="B2570" s="11" t="s">
        <v>18</v>
      </c>
      <c r="C2570" s="140" t="s">
        <v>113</v>
      </c>
      <c r="D2570" s="7"/>
      <c r="E2570" s="7"/>
      <c r="F2570" s="7"/>
      <c r="G2570" s="7"/>
      <c r="H2570" s="7"/>
    </row>
    <row r="2571" spans="1:8">
      <c r="A2571" s="139">
        <v>45670</v>
      </c>
      <c r="B2571" s="11" t="s">
        <v>12</v>
      </c>
      <c r="C2571" s="140" t="s">
        <v>113</v>
      </c>
      <c r="D2571" s="7"/>
      <c r="E2571" s="7"/>
      <c r="F2571" s="7"/>
      <c r="G2571" s="7"/>
      <c r="H2571" s="7"/>
    </row>
    <row r="2572" spans="1:8">
      <c r="A2572" s="139">
        <v>45671</v>
      </c>
      <c r="B2572" s="11" t="s">
        <v>13</v>
      </c>
      <c r="C2572" s="140" t="s">
        <v>113</v>
      </c>
      <c r="D2572" s="7"/>
      <c r="E2572" s="7"/>
      <c r="F2572" s="7"/>
      <c r="G2572" s="7"/>
      <c r="H2572" s="7"/>
    </row>
    <row r="2573" spans="1:8">
      <c r="A2573" s="139">
        <v>45672</v>
      </c>
      <c r="B2573" s="11" t="s">
        <v>14</v>
      </c>
      <c r="C2573" s="140" t="s">
        <v>113</v>
      </c>
      <c r="D2573" s="7"/>
      <c r="E2573" s="7"/>
      <c r="F2573" s="7"/>
      <c r="G2573" s="7"/>
      <c r="H2573" s="7"/>
    </row>
    <row r="2574" spans="1:8">
      <c r="A2574" s="139">
        <v>45673</v>
      </c>
      <c r="B2574" s="11" t="s">
        <v>15</v>
      </c>
      <c r="C2574" s="140" t="s">
        <v>113</v>
      </c>
      <c r="D2574" s="7"/>
      <c r="E2574" s="7"/>
      <c r="F2574" s="7"/>
      <c r="G2574" s="7"/>
      <c r="H2574" s="7"/>
    </row>
    <row r="2575" spans="1:8">
      <c r="A2575" s="139">
        <v>45674</v>
      </c>
      <c r="B2575" s="11" t="s">
        <v>16</v>
      </c>
      <c r="C2575" s="140" t="s">
        <v>113</v>
      </c>
      <c r="D2575" s="7"/>
      <c r="E2575" s="7"/>
      <c r="F2575" s="7"/>
      <c r="G2575" s="7"/>
      <c r="H2575" s="7"/>
    </row>
    <row r="2576" spans="1:8">
      <c r="A2576" s="139">
        <v>45675</v>
      </c>
      <c r="B2576" s="11" t="s">
        <v>17</v>
      </c>
      <c r="C2576" s="140" t="s">
        <v>113</v>
      </c>
      <c r="D2576" s="7"/>
      <c r="E2576" s="7"/>
      <c r="F2576" s="7"/>
      <c r="G2576" s="7"/>
      <c r="H2576" s="7"/>
    </row>
    <row r="2577" spans="1:8">
      <c r="A2577" s="139">
        <v>45676</v>
      </c>
      <c r="B2577" s="11" t="s">
        <v>18</v>
      </c>
      <c r="C2577" s="140" t="s">
        <v>113</v>
      </c>
      <c r="D2577" s="7"/>
      <c r="E2577" s="7"/>
      <c r="F2577" s="7"/>
      <c r="G2577" s="7"/>
      <c r="H2577" s="7"/>
    </row>
    <row r="2578" spans="1:8">
      <c r="A2578" s="139">
        <v>45677</v>
      </c>
      <c r="B2578" s="11" t="s">
        <v>12</v>
      </c>
      <c r="C2578" s="140" t="s">
        <v>113</v>
      </c>
      <c r="D2578" s="7"/>
      <c r="E2578" s="7"/>
      <c r="F2578" s="7"/>
      <c r="G2578" s="7"/>
      <c r="H2578" s="7"/>
    </row>
    <row r="2579" spans="1:8">
      <c r="A2579" s="139">
        <v>45678</v>
      </c>
      <c r="B2579" s="11" t="s">
        <v>13</v>
      </c>
      <c r="C2579" s="140" t="s">
        <v>113</v>
      </c>
      <c r="D2579" s="7"/>
      <c r="E2579" s="7"/>
      <c r="F2579" s="7"/>
      <c r="G2579" s="7"/>
      <c r="H2579" s="7"/>
    </row>
    <row r="2580" spans="1:8">
      <c r="A2580" s="139">
        <v>45679</v>
      </c>
      <c r="B2580" s="11" t="s">
        <v>14</v>
      </c>
      <c r="C2580" s="140" t="s">
        <v>113</v>
      </c>
      <c r="D2580" s="7"/>
      <c r="E2580" s="7"/>
      <c r="F2580" s="7"/>
      <c r="G2580" s="7"/>
      <c r="H2580" s="7"/>
    </row>
    <row r="2581" spans="1:8">
      <c r="A2581" s="139">
        <v>45680</v>
      </c>
      <c r="B2581" s="11" t="s">
        <v>15</v>
      </c>
      <c r="C2581" s="140" t="s">
        <v>113</v>
      </c>
      <c r="D2581" s="7"/>
      <c r="E2581" s="7"/>
      <c r="F2581" s="7"/>
      <c r="G2581" s="7"/>
      <c r="H2581" s="7"/>
    </row>
    <row r="2582" spans="1:8">
      <c r="A2582" s="139">
        <v>45681</v>
      </c>
      <c r="B2582" s="11" t="s">
        <v>16</v>
      </c>
      <c r="C2582" s="140" t="s">
        <v>113</v>
      </c>
      <c r="D2582" s="7"/>
      <c r="E2582" s="7"/>
      <c r="F2582" s="7"/>
      <c r="G2582" s="7"/>
      <c r="H2582" s="7"/>
    </row>
    <row r="2583" spans="1:8">
      <c r="A2583" s="139">
        <v>45682</v>
      </c>
      <c r="B2583" s="11" t="s">
        <v>17</v>
      </c>
      <c r="C2583" s="140" t="s">
        <v>113</v>
      </c>
      <c r="D2583" s="7"/>
      <c r="E2583" s="7"/>
      <c r="F2583" s="7"/>
      <c r="G2583" s="7"/>
      <c r="H2583" s="7"/>
    </row>
    <row r="2584" spans="1:8">
      <c r="A2584" s="139">
        <v>45683</v>
      </c>
      <c r="B2584" s="11" t="s">
        <v>18</v>
      </c>
      <c r="C2584" s="140" t="s">
        <v>113</v>
      </c>
      <c r="D2584" s="7"/>
      <c r="E2584" s="7"/>
      <c r="F2584" s="7"/>
      <c r="G2584" s="7"/>
      <c r="H2584" s="7"/>
    </row>
    <row r="2585" spans="1:8">
      <c r="A2585" s="139">
        <v>45684</v>
      </c>
      <c r="B2585" s="11" t="s">
        <v>12</v>
      </c>
      <c r="C2585" s="140" t="s">
        <v>113</v>
      </c>
      <c r="D2585" s="7"/>
      <c r="E2585" s="7"/>
      <c r="F2585" s="7"/>
      <c r="G2585" s="7"/>
      <c r="H2585" s="7"/>
    </row>
    <row r="2586" spans="1:8">
      <c r="A2586" s="139">
        <v>45685</v>
      </c>
      <c r="B2586" s="11" t="s">
        <v>13</v>
      </c>
      <c r="C2586" s="140" t="s">
        <v>113</v>
      </c>
      <c r="D2586" s="7"/>
      <c r="E2586" s="7"/>
      <c r="F2586" s="7"/>
      <c r="G2586" s="7"/>
      <c r="H2586" s="7"/>
    </row>
    <row r="2587" spans="1:8">
      <c r="A2587" s="139">
        <v>45686</v>
      </c>
      <c r="B2587" s="11" t="s">
        <v>14</v>
      </c>
      <c r="C2587" s="140" t="s">
        <v>113</v>
      </c>
      <c r="D2587" s="7"/>
      <c r="E2587" s="7"/>
      <c r="F2587" s="7"/>
      <c r="G2587" s="7"/>
      <c r="H2587" s="7"/>
    </row>
    <row r="2588" spans="1:8">
      <c r="A2588" s="139">
        <v>45687</v>
      </c>
      <c r="B2588" s="11" t="s">
        <v>15</v>
      </c>
      <c r="C2588" s="140" t="s">
        <v>113</v>
      </c>
      <c r="D2588" s="7"/>
      <c r="E2588" s="7"/>
      <c r="F2588" s="7"/>
      <c r="G2588" s="7"/>
      <c r="H2588" s="7"/>
    </row>
    <row r="2589" spans="1:8">
      <c r="A2589" s="139">
        <v>45688</v>
      </c>
      <c r="B2589" s="11" t="s">
        <v>16</v>
      </c>
      <c r="C2589" s="140" t="s">
        <v>113</v>
      </c>
      <c r="D2589" s="7"/>
      <c r="E2589" s="7"/>
      <c r="F2589" s="7"/>
      <c r="G2589" s="7"/>
      <c r="H2589" s="7"/>
    </row>
    <row r="2590" spans="1:8">
      <c r="A2590" s="139">
        <v>45689</v>
      </c>
      <c r="B2590" s="11" t="s">
        <v>17</v>
      </c>
      <c r="C2590" s="140" t="s">
        <v>113</v>
      </c>
      <c r="D2590" s="7"/>
      <c r="E2590" s="7"/>
      <c r="F2590" s="7"/>
      <c r="G2590" s="7"/>
      <c r="H2590" s="7"/>
    </row>
    <row r="2591" spans="1:8">
      <c r="A2591" s="139">
        <v>45690</v>
      </c>
      <c r="B2591" s="11" t="s">
        <v>18</v>
      </c>
      <c r="C2591" s="140" t="s">
        <v>113</v>
      </c>
      <c r="D2591" s="7"/>
      <c r="E2591" s="7"/>
      <c r="F2591" s="7"/>
      <c r="G2591" s="7"/>
      <c r="H2591" s="7"/>
    </row>
    <row r="2592" spans="1:8">
      <c r="A2592" s="139">
        <v>45691</v>
      </c>
      <c r="B2592" s="11" t="s">
        <v>12</v>
      </c>
      <c r="C2592" s="140" t="s">
        <v>113</v>
      </c>
      <c r="D2592" s="7"/>
      <c r="E2592" s="7"/>
      <c r="F2592" s="7"/>
      <c r="G2592" s="7"/>
      <c r="H2592" s="7"/>
    </row>
    <row r="2593" spans="1:8">
      <c r="A2593" s="139">
        <v>45692</v>
      </c>
      <c r="B2593" s="11" t="s">
        <v>13</v>
      </c>
      <c r="C2593" s="140" t="s">
        <v>113</v>
      </c>
      <c r="D2593" s="7"/>
      <c r="E2593" s="7"/>
      <c r="F2593" s="7"/>
      <c r="G2593" s="7"/>
      <c r="H2593" s="7"/>
    </row>
    <row r="2594" spans="1:8">
      <c r="A2594" s="139">
        <v>45693</v>
      </c>
      <c r="B2594" s="11" t="s">
        <v>14</v>
      </c>
      <c r="C2594" s="140" t="s">
        <v>113</v>
      </c>
      <c r="D2594" s="7"/>
      <c r="E2594" s="7"/>
      <c r="F2594" s="7"/>
      <c r="G2594" s="7"/>
      <c r="H2594" s="7"/>
    </row>
    <row r="2595" spans="1:8">
      <c r="A2595" s="139">
        <v>45694</v>
      </c>
      <c r="B2595" s="11" t="s">
        <v>15</v>
      </c>
      <c r="C2595" s="140" t="s">
        <v>113</v>
      </c>
      <c r="D2595" s="7"/>
      <c r="E2595" s="7"/>
      <c r="F2595" s="7"/>
      <c r="G2595" s="7"/>
      <c r="H2595" s="7"/>
    </row>
    <row r="2596" spans="1:8">
      <c r="A2596" s="139">
        <v>45695</v>
      </c>
      <c r="B2596" s="11" t="s">
        <v>16</v>
      </c>
      <c r="C2596" s="140" t="s">
        <v>113</v>
      </c>
      <c r="D2596" s="7"/>
      <c r="E2596" s="7"/>
      <c r="F2596" s="7"/>
      <c r="G2596" s="7"/>
      <c r="H2596" s="7"/>
    </row>
    <row r="2597" spans="1:8">
      <c r="A2597" s="139">
        <v>45696</v>
      </c>
      <c r="B2597" s="11" t="s">
        <v>17</v>
      </c>
      <c r="C2597" s="140" t="s">
        <v>113</v>
      </c>
      <c r="D2597" s="7"/>
      <c r="E2597" s="7"/>
      <c r="F2597" s="7"/>
      <c r="G2597" s="7"/>
      <c r="H2597" s="7"/>
    </row>
    <row r="2598" spans="1:8">
      <c r="A2598" s="139">
        <v>45697</v>
      </c>
      <c r="B2598" s="11" t="s">
        <v>18</v>
      </c>
      <c r="C2598" s="140" t="s">
        <v>113</v>
      </c>
      <c r="D2598" s="7"/>
      <c r="E2598" s="7"/>
      <c r="F2598" s="7"/>
      <c r="G2598" s="7"/>
      <c r="H2598" s="7"/>
    </row>
    <row r="2599" spans="1:8">
      <c r="A2599" s="139">
        <v>45698</v>
      </c>
      <c r="B2599" s="11" t="s">
        <v>12</v>
      </c>
      <c r="C2599" s="140" t="s">
        <v>113</v>
      </c>
      <c r="D2599" s="7"/>
      <c r="E2599" s="7"/>
      <c r="F2599" s="7"/>
      <c r="G2599" s="7"/>
      <c r="H2599" s="7"/>
    </row>
    <row r="2600" spans="1:8">
      <c r="A2600" s="139">
        <v>45699</v>
      </c>
      <c r="B2600" s="11" t="s">
        <v>13</v>
      </c>
      <c r="C2600" s="140" t="s">
        <v>113</v>
      </c>
      <c r="D2600" s="7"/>
      <c r="E2600" s="7"/>
      <c r="F2600" s="7"/>
      <c r="G2600" s="7"/>
      <c r="H2600" s="7"/>
    </row>
    <row r="2601" spans="1:8">
      <c r="A2601" s="139">
        <v>45700</v>
      </c>
      <c r="B2601" s="11" t="s">
        <v>14</v>
      </c>
      <c r="C2601" s="140" t="s">
        <v>113</v>
      </c>
      <c r="D2601" s="7"/>
      <c r="E2601" s="7"/>
      <c r="F2601" s="7"/>
      <c r="G2601" s="7"/>
      <c r="H2601" s="7"/>
    </row>
    <row r="2602" spans="1:8">
      <c r="A2602" s="139">
        <v>45701</v>
      </c>
      <c r="B2602" s="11" t="s">
        <v>15</v>
      </c>
      <c r="C2602" s="140" t="s">
        <v>113</v>
      </c>
      <c r="D2602" s="7"/>
      <c r="E2602" s="7"/>
      <c r="F2602" s="7"/>
      <c r="G2602" s="7"/>
      <c r="H2602" s="7"/>
    </row>
    <row r="2603" spans="1:8">
      <c r="A2603" s="139">
        <v>45702</v>
      </c>
      <c r="B2603" s="11" t="s">
        <v>16</v>
      </c>
      <c r="C2603" s="140" t="s">
        <v>113</v>
      </c>
      <c r="D2603" s="7"/>
      <c r="E2603" s="7"/>
      <c r="F2603" s="7"/>
      <c r="G2603" s="7"/>
      <c r="H2603" s="7"/>
    </row>
    <row r="2604" spans="1:8">
      <c r="A2604" s="139">
        <v>45703</v>
      </c>
      <c r="B2604" s="11" t="s">
        <v>17</v>
      </c>
      <c r="C2604" s="140" t="s">
        <v>113</v>
      </c>
      <c r="D2604" s="7"/>
      <c r="E2604" s="7"/>
      <c r="F2604" s="7"/>
      <c r="G2604" s="7"/>
      <c r="H2604" s="7"/>
    </row>
    <row r="2605" spans="1:8">
      <c r="A2605" s="139">
        <v>45704</v>
      </c>
      <c r="B2605" s="11" t="s">
        <v>18</v>
      </c>
      <c r="C2605" s="140" t="s">
        <v>113</v>
      </c>
      <c r="D2605" s="7"/>
      <c r="E2605" s="7"/>
      <c r="F2605" s="7"/>
      <c r="G2605" s="7"/>
      <c r="H2605" s="7"/>
    </row>
    <row r="2606" spans="1:8">
      <c r="A2606" s="139">
        <v>45705</v>
      </c>
      <c r="B2606" s="11" t="s">
        <v>12</v>
      </c>
      <c r="C2606" s="140" t="s">
        <v>113</v>
      </c>
      <c r="D2606" s="7"/>
      <c r="E2606" s="7"/>
      <c r="F2606" s="7"/>
      <c r="G2606" s="7"/>
      <c r="H2606" s="7"/>
    </row>
    <row r="2607" spans="1:8">
      <c r="A2607" s="139">
        <v>45706</v>
      </c>
      <c r="B2607" s="11" t="s">
        <v>13</v>
      </c>
      <c r="C2607" s="140" t="s">
        <v>113</v>
      </c>
      <c r="D2607" s="7"/>
      <c r="E2607" s="7"/>
      <c r="F2607" s="7"/>
      <c r="G2607" s="7"/>
      <c r="H2607" s="7"/>
    </row>
    <row r="2608" spans="1:8">
      <c r="A2608" s="139">
        <v>45707</v>
      </c>
      <c r="B2608" s="11" t="s">
        <v>14</v>
      </c>
      <c r="C2608" s="140" t="s">
        <v>113</v>
      </c>
      <c r="D2608" s="7"/>
      <c r="E2608" s="7"/>
      <c r="F2608" s="7"/>
      <c r="G2608" s="7"/>
      <c r="H2608" s="7"/>
    </row>
    <row r="2609" spans="1:8">
      <c r="A2609" s="139">
        <v>45708</v>
      </c>
      <c r="B2609" s="11" t="s">
        <v>15</v>
      </c>
      <c r="C2609" s="140" t="s">
        <v>113</v>
      </c>
      <c r="D2609" s="7"/>
      <c r="E2609" s="7"/>
      <c r="F2609" s="7"/>
      <c r="G2609" s="7"/>
      <c r="H2609" s="7"/>
    </row>
    <row r="2610" spans="1:8">
      <c r="A2610" s="139">
        <v>45709</v>
      </c>
      <c r="B2610" s="11" t="s">
        <v>16</v>
      </c>
      <c r="C2610" s="140" t="s">
        <v>113</v>
      </c>
      <c r="D2610" s="7"/>
      <c r="E2610" s="7"/>
      <c r="F2610" s="7"/>
      <c r="G2610" s="7"/>
      <c r="H2610" s="7"/>
    </row>
    <row r="2611" spans="1:8">
      <c r="A2611" s="139">
        <v>45710</v>
      </c>
      <c r="B2611" s="11" t="s">
        <v>17</v>
      </c>
      <c r="C2611" s="140" t="s">
        <v>113</v>
      </c>
      <c r="D2611" s="7"/>
      <c r="E2611" s="7"/>
      <c r="F2611" s="7"/>
      <c r="G2611" s="7"/>
      <c r="H2611" s="7"/>
    </row>
    <row r="2612" spans="1:8">
      <c r="A2612" s="139">
        <v>45711</v>
      </c>
      <c r="B2612" s="11" t="s">
        <v>18</v>
      </c>
      <c r="C2612" s="140" t="s">
        <v>113</v>
      </c>
      <c r="D2612" s="7"/>
      <c r="E2612" s="7"/>
      <c r="F2612" s="7"/>
      <c r="G2612" s="7"/>
      <c r="H2612" s="7"/>
    </row>
    <row r="2613" spans="1:8">
      <c r="A2613" s="139">
        <v>45712</v>
      </c>
      <c r="B2613" s="11" t="s">
        <v>12</v>
      </c>
      <c r="C2613" s="140" t="s">
        <v>113</v>
      </c>
      <c r="D2613" s="7"/>
      <c r="E2613" s="7"/>
      <c r="F2613" s="7"/>
      <c r="G2613" s="7"/>
      <c r="H2613" s="7"/>
    </row>
    <row r="2614" spans="1:8">
      <c r="A2614" s="139">
        <v>45713</v>
      </c>
      <c r="B2614" s="11" t="s">
        <v>13</v>
      </c>
      <c r="C2614" s="140" t="s">
        <v>113</v>
      </c>
      <c r="D2614" s="7"/>
      <c r="E2614" s="7"/>
      <c r="F2614" s="7"/>
      <c r="G2614" s="7"/>
      <c r="H2614" s="7"/>
    </row>
    <row r="2615" spans="1:8">
      <c r="A2615" s="139">
        <v>45714</v>
      </c>
      <c r="B2615" s="11" t="s">
        <v>14</v>
      </c>
      <c r="C2615" s="140" t="s">
        <v>113</v>
      </c>
      <c r="D2615" s="7"/>
      <c r="E2615" s="7"/>
      <c r="F2615" s="7"/>
      <c r="G2615" s="7"/>
      <c r="H2615" s="7"/>
    </row>
    <row r="2616" spans="1:8">
      <c r="A2616" s="139">
        <v>45715</v>
      </c>
      <c r="B2616" s="11" t="s">
        <v>15</v>
      </c>
      <c r="C2616" s="140" t="s">
        <v>113</v>
      </c>
      <c r="D2616" s="7"/>
      <c r="E2616" s="7"/>
      <c r="F2616" s="7"/>
      <c r="G2616" s="7"/>
      <c r="H2616" s="7"/>
    </row>
    <row r="2617" spans="1:8">
      <c r="A2617" s="139">
        <v>45716</v>
      </c>
      <c r="B2617" s="11" t="s">
        <v>16</v>
      </c>
      <c r="C2617" s="140" t="s">
        <v>113</v>
      </c>
      <c r="D2617" s="7"/>
      <c r="E2617" s="7"/>
      <c r="F2617" s="7"/>
      <c r="G2617" s="7"/>
      <c r="H2617" s="7"/>
    </row>
    <row r="2618" spans="1:8">
      <c r="A2618" s="139">
        <v>45717</v>
      </c>
      <c r="B2618" s="11" t="s">
        <v>17</v>
      </c>
      <c r="C2618" s="140" t="s">
        <v>113</v>
      </c>
      <c r="D2618" s="7"/>
      <c r="E2618" s="7"/>
      <c r="F2618" s="7"/>
      <c r="G2618" s="7"/>
      <c r="H2618" s="7"/>
    </row>
    <row r="2619" spans="1:8">
      <c r="A2619" s="139">
        <v>45718</v>
      </c>
      <c r="B2619" s="11" t="s">
        <v>18</v>
      </c>
      <c r="C2619" s="140" t="s">
        <v>113</v>
      </c>
      <c r="D2619" s="7"/>
      <c r="E2619" s="7"/>
      <c r="F2619" s="7"/>
      <c r="G2619" s="7"/>
      <c r="H2619" s="7"/>
    </row>
    <row r="2620" spans="1:8">
      <c r="A2620" s="139">
        <v>45719</v>
      </c>
      <c r="B2620" s="11" t="s">
        <v>12</v>
      </c>
      <c r="C2620" s="140" t="s">
        <v>113</v>
      </c>
      <c r="D2620" s="7"/>
      <c r="E2620" s="7"/>
      <c r="F2620" s="7"/>
      <c r="G2620" s="7"/>
      <c r="H2620" s="7"/>
    </row>
    <row r="2621" spans="1:8">
      <c r="A2621" s="139">
        <v>45720</v>
      </c>
      <c r="B2621" s="11" t="s">
        <v>13</v>
      </c>
      <c r="C2621" s="140" t="s">
        <v>113</v>
      </c>
      <c r="D2621" s="7"/>
      <c r="E2621" s="7"/>
      <c r="F2621" s="7"/>
      <c r="G2621" s="7"/>
      <c r="H2621" s="7"/>
    </row>
    <row r="2622" spans="1:8">
      <c r="A2622" s="139">
        <v>45721</v>
      </c>
      <c r="B2622" s="11" t="s">
        <v>14</v>
      </c>
      <c r="C2622" s="140" t="s">
        <v>113</v>
      </c>
      <c r="D2622" s="7"/>
      <c r="E2622" s="7"/>
      <c r="F2622" s="7"/>
      <c r="G2622" s="7"/>
      <c r="H2622" s="7"/>
    </row>
    <row r="2623" spans="1:8">
      <c r="A2623" s="139">
        <v>45722</v>
      </c>
      <c r="B2623" s="11" t="s">
        <v>15</v>
      </c>
      <c r="C2623" s="140" t="s">
        <v>113</v>
      </c>
      <c r="D2623" s="7"/>
      <c r="E2623" s="7"/>
      <c r="F2623" s="7"/>
      <c r="G2623" s="7"/>
      <c r="H2623" s="7"/>
    </row>
    <row r="2624" spans="1:8">
      <c r="A2624" s="139">
        <v>45723</v>
      </c>
      <c r="B2624" s="11" t="s">
        <v>16</v>
      </c>
      <c r="C2624" s="140" t="s">
        <v>113</v>
      </c>
      <c r="D2624" s="7"/>
      <c r="E2624" s="7"/>
      <c r="F2624" s="7"/>
      <c r="G2624" s="7"/>
      <c r="H2624" s="7"/>
    </row>
    <row r="2625" spans="1:8">
      <c r="A2625" s="139">
        <v>45724</v>
      </c>
      <c r="B2625" s="11" t="s">
        <v>17</v>
      </c>
      <c r="C2625" s="140" t="s">
        <v>113</v>
      </c>
      <c r="D2625" s="7"/>
      <c r="E2625" s="7"/>
      <c r="F2625" s="7"/>
      <c r="G2625" s="7"/>
      <c r="H2625" s="7"/>
    </row>
    <row r="2626" spans="1:8">
      <c r="A2626" s="139">
        <v>45725</v>
      </c>
      <c r="B2626" s="11" t="s">
        <v>18</v>
      </c>
      <c r="C2626" s="140" t="s">
        <v>113</v>
      </c>
      <c r="D2626" s="7"/>
      <c r="E2626" s="7"/>
      <c r="F2626" s="7"/>
      <c r="G2626" s="7"/>
      <c r="H2626" s="7"/>
    </row>
    <row r="2627" spans="1:8">
      <c r="A2627" s="139">
        <v>45726</v>
      </c>
      <c r="B2627" s="11" t="s">
        <v>12</v>
      </c>
      <c r="C2627" s="140" t="s">
        <v>113</v>
      </c>
      <c r="D2627" s="7"/>
      <c r="E2627" s="7"/>
      <c r="F2627" s="7"/>
      <c r="G2627" s="7"/>
      <c r="H2627" s="7"/>
    </row>
    <row r="2628" spans="1:8">
      <c r="A2628" s="139">
        <v>45727</v>
      </c>
      <c r="B2628" s="11" t="s">
        <v>13</v>
      </c>
      <c r="C2628" s="140" t="s">
        <v>113</v>
      </c>
      <c r="D2628" s="7"/>
      <c r="E2628" s="7"/>
      <c r="F2628" s="7"/>
      <c r="G2628" s="7"/>
      <c r="H2628" s="7"/>
    </row>
    <row r="2629" spans="1:8">
      <c r="A2629" s="139">
        <v>45728</v>
      </c>
      <c r="B2629" s="11" t="s">
        <v>14</v>
      </c>
      <c r="C2629" s="140" t="s">
        <v>113</v>
      </c>
      <c r="D2629" s="7"/>
      <c r="E2629" s="7"/>
      <c r="F2629" s="7"/>
      <c r="G2629" s="7"/>
      <c r="H2629" s="7"/>
    </row>
    <row r="2630" spans="1:8">
      <c r="A2630" s="139">
        <v>45729</v>
      </c>
      <c r="B2630" s="11" t="s">
        <v>15</v>
      </c>
      <c r="C2630" s="140" t="s">
        <v>113</v>
      </c>
      <c r="D2630" s="7"/>
      <c r="E2630" s="7"/>
      <c r="F2630" s="7"/>
      <c r="G2630" s="7"/>
      <c r="H2630" s="7"/>
    </row>
    <row r="2631" spans="1:8">
      <c r="A2631" s="139">
        <v>45730</v>
      </c>
      <c r="B2631" s="11" t="s">
        <v>16</v>
      </c>
      <c r="C2631" s="140" t="s">
        <v>113</v>
      </c>
      <c r="D2631" s="7"/>
      <c r="E2631" s="7"/>
      <c r="F2631" s="7"/>
      <c r="G2631" s="7"/>
      <c r="H2631" s="7"/>
    </row>
    <row r="2632" spans="1:8">
      <c r="A2632" s="139">
        <v>45731</v>
      </c>
      <c r="B2632" s="11" t="s">
        <v>17</v>
      </c>
      <c r="C2632" s="140" t="s">
        <v>113</v>
      </c>
      <c r="D2632" s="7"/>
      <c r="E2632" s="7"/>
      <c r="F2632" s="7"/>
      <c r="G2632" s="7"/>
      <c r="H2632" s="7"/>
    </row>
    <row r="2633" spans="1:8">
      <c r="A2633" s="139">
        <v>45732</v>
      </c>
      <c r="B2633" s="11" t="s">
        <v>18</v>
      </c>
      <c r="C2633" s="140" t="s">
        <v>113</v>
      </c>
      <c r="D2633" s="7"/>
      <c r="E2633" s="7"/>
      <c r="F2633" s="7"/>
      <c r="G2633" s="7"/>
      <c r="H2633" s="7"/>
    </row>
    <row r="2634" spans="1:8">
      <c r="A2634" s="139">
        <v>45733</v>
      </c>
      <c r="B2634" s="11" t="s">
        <v>12</v>
      </c>
      <c r="C2634" s="140" t="s">
        <v>113</v>
      </c>
      <c r="D2634" s="7"/>
      <c r="E2634" s="7"/>
      <c r="F2634" s="7"/>
      <c r="G2634" s="7"/>
      <c r="H2634" s="7"/>
    </row>
    <row r="2635" spans="1:8">
      <c r="A2635" s="139">
        <v>45734</v>
      </c>
      <c r="B2635" s="11" t="s">
        <v>13</v>
      </c>
      <c r="C2635" s="140" t="s">
        <v>113</v>
      </c>
      <c r="D2635" s="7"/>
      <c r="E2635" s="7"/>
      <c r="F2635" s="7"/>
      <c r="G2635" s="7"/>
      <c r="H2635" s="7"/>
    </row>
    <row r="2636" spans="1:8">
      <c r="A2636" s="139">
        <v>45735</v>
      </c>
      <c r="B2636" s="11" t="s">
        <v>14</v>
      </c>
      <c r="C2636" s="140" t="s">
        <v>113</v>
      </c>
      <c r="D2636" s="7"/>
      <c r="E2636" s="7"/>
      <c r="F2636" s="7"/>
      <c r="G2636" s="7"/>
      <c r="H2636" s="7"/>
    </row>
    <row r="2637" spans="1:8">
      <c r="A2637" s="139">
        <v>45736</v>
      </c>
      <c r="B2637" s="11" t="s">
        <v>15</v>
      </c>
      <c r="C2637" s="140" t="s">
        <v>113</v>
      </c>
      <c r="D2637" s="7"/>
      <c r="E2637" s="7"/>
      <c r="F2637" s="7"/>
      <c r="G2637" s="7"/>
      <c r="H2637" s="7"/>
    </row>
    <row r="2638" spans="1:8">
      <c r="A2638" s="139">
        <v>45737</v>
      </c>
      <c r="B2638" s="11" t="s">
        <v>16</v>
      </c>
      <c r="C2638" s="140" t="s">
        <v>113</v>
      </c>
      <c r="D2638" s="7"/>
      <c r="E2638" s="7"/>
      <c r="F2638" s="7"/>
      <c r="G2638" s="7"/>
      <c r="H2638" s="7"/>
    </row>
    <row r="2639" spans="1:8">
      <c r="A2639" s="139">
        <v>45738</v>
      </c>
      <c r="B2639" s="11" t="s">
        <v>17</v>
      </c>
      <c r="C2639" s="140" t="s">
        <v>113</v>
      </c>
      <c r="D2639" s="7"/>
      <c r="E2639" s="7"/>
      <c r="F2639" s="7"/>
      <c r="G2639" s="7"/>
      <c r="H2639" s="7"/>
    </row>
    <row r="2640" spans="1:8">
      <c r="A2640" s="139">
        <v>45739</v>
      </c>
      <c r="B2640" s="11" t="s">
        <v>18</v>
      </c>
      <c r="C2640" s="140" t="s">
        <v>113</v>
      </c>
      <c r="D2640" s="7"/>
      <c r="E2640" s="7"/>
      <c r="F2640" s="7"/>
      <c r="G2640" s="7"/>
      <c r="H2640" s="7"/>
    </row>
    <row r="2641" spans="1:8">
      <c r="A2641" s="139">
        <v>45740</v>
      </c>
      <c r="B2641" s="11" t="s">
        <v>12</v>
      </c>
      <c r="C2641" s="140" t="s">
        <v>113</v>
      </c>
      <c r="D2641" s="7"/>
      <c r="E2641" s="7"/>
      <c r="F2641" s="7"/>
      <c r="G2641" s="7"/>
      <c r="H2641" s="7"/>
    </row>
    <row r="2642" spans="1:8">
      <c r="A2642" s="139">
        <v>45741</v>
      </c>
      <c r="B2642" s="11" t="s">
        <v>13</v>
      </c>
      <c r="C2642" s="140" t="s">
        <v>113</v>
      </c>
      <c r="D2642" s="7"/>
      <c r="E2642" s="7"/>
      <c r="F2642" s="7"/>
      <c r="G2642" s="7"/>
      <c r="H2642" s="7"/>
    </row>
    <row r="2643" spans="1:8">
      <c r="A2643" s="139">
        <v>45742</v>
      </c>
      <c r="B2643" s="11" t="s">
        <v>14</v>
      </c>
      <c r="C2643" s="140" t="s">
        <v>113</v>
      </c>
      <c r="D2643" s="7"/>
      <c r="E2643" s="7"/>
      <c r="F2643" s="7"/>
      <c r="G2643" s="7"/>
      <c r="H2643" s="7"/>
    </row>
    <row r="2644" spans="1:8">
      <c r="A2644" s="139">
        <v>45743</v>
      </c>
      <c r="B2644" s="11" t="s">
        <v>15</v>
      </c>
      <c r="C2644" s="140" t="s">
        <v>113</v>
      </c>
      <c r="D2644" s="7"/>
      <c r="E2644" s="7"/>
      <c r="F2644" s="7"/>
      <c r="G2644" s="7"/>
      <c r="H2644" s="7"/>
    </row>
    <row r="2645" spans="1:8">
      <c r="A2645" s="139">
        <v>45744</v>
      </c>
      <c r="B2645" s="11" t="s">
        <v>16</v>
      </c>
      <c r="C2645" s="140" t="s">
        <v>113</v>
      </c>
      <c r="D2645" s="7"/>
      <c r="E2645" s="7"/>
      <c r="F2645" s="7"/>
      <c r="G2645" s="7"/>
      <c r="H2645" s="7"/>
    </row>
    <row r="2646" spans="1:8">
      <c r="A2646" s="139">
        <v>45745</v>
      </c>
      <c r="B2646" s="11" t="s">
        <v>17</v>
      </c>
      <c r="C2646" s="140" t="s">
        <v>113</v>
      </c>
      <c r="D2646" s="7"/>
      <c r="E2646" s="7"/>
      <c r="F2646" s="7"/>
      <c r="G2646" s="7"/>
      <c r="H2646" s="7"/>
    </row>
    <row r="2647" spans="1:8">
      <c r="A2647" s="139">
        <v>45746</v>
      </c>
      <c r="B2647" s="11" t="s">
        <v>18</v>
      </c>
      <c r="C2647" s="140" t="s">
        <v>113</v>
      </c>
      <c r="D2647" s="7"/>
      <c r="E2647" s="7"/>
      <c r="F2647" s="7"/>
      <c r="G2647" s="7"/>
      <c r="H2647" s="7"/>
    </row>
    <row r="2648" spans="1:8">
      <c r="A2648" s="139">
        <v>45747</v>
      </c>
      <c r="B2648" s="11" t="s">
        <v>12</v>
      </c>
      <c r="C2648" s="140" t="s">
        <v>113</v>
      </c>
      <c r="D2648" s="7"/>
      <c r="E2648" s="7"/>
      <c r="F2648" s="7"/>
      <c r="G2648" s="7"/>
      <c r="H2648" s="7"/>
    </row>
    <row r="2649" spans="1:8">
      <c r="A2649" s="139">
        <v>45748</v>
      </c>
      <c r="B2649" s="11" t="s">
        <v>13</v>
      </c>
      <c r="C2649" s="140" t="s">
        <v>113</v>
      </c>
      <c r="D2649" s="7"/>
      <c r="E2649" s="7"/>
      <c r="F2649" s="7"/>
      <c r="G2649" s="7"/>
      <c r="H2649" s="7"/>
    </row>
    <row r="2650" spans="1:8">
      <c r="A2650" s="139">
        <v>45749</v>
      </c>
      <c r="B2650" s="11" t="s">
        <v>14</v>
      </c>
      <c r="C2650" s="140" t="s">
        <v>113</v>
      </c>
      <c r="D2650" s="7"/>
      <c r="E2650" s="7"/>
      <c r="F2650" s="7"/>
      <c r="G2650" s="7"/>
      <c r="H2650" s="7"/>
    </row>
    <row r="2651" spans="1:8">
      <c r="A2651" s="139">
        <v>45750</v>
      </c>
      <c r="B2651" s="11" t="s">
        <v>15</v>
      </c>
      <c r="C2651" s="140" t="s">
        <v>113</v>
      </c>
      <c r="D2651" s="7"/>
      <c r="E2651" s="7"/>
      <c r="F2651" s="7"/>
      <c r="G2651" s="7"/>
      <c r="H2651" s="7"/>
    </row>
    <row r="2652" spans="1:8">
      <c r="A2652" s="139">
        <v>45751</v>
      </c>
      <c r="B2652" s="11" t="s">
        <v>16</v>
      </c>
      <c r="C2652" s="140" t="s">
        <v>113</v>
      </c>
      <c r="D2652" s="7"/>
      <c r="E2652" s="7"/>
      <c r="F2652" s="7"/>
      <c r="G2652" s="7"/>
      <c r="H2652" s="7"/>
    </row>
    <row r="2653" spans="1:8">
      <c r="A2653" s="139">
        <v>45752</v>
      </c>
      <c r="B2653" s="11" t="s">
        <v>17</v>
      </c>
      <c r="C2653" s="140" t="s">
        <v>113</v>
      </c>
      <c r="D2653" s="7"/>
      <c r="E2653" s="7"/>
      <c r="F2653" s="7"/>
      <c r="G2653" s="7"/>
      <c r="H2653" s="7"/>
    </row>
    <row r="2654" spans="1:8">
      <c r="A2654" s="139">
        <v>45753</v>
      </c>
      <c r="B2654" s="11" t="s">
        <v>18</v>
      </c>
      <c r="C2654" s="140" t="s">
        <v>113</v>
      </c>
      <c r="D2654" s="7"/>
      <c r="E2654" s="7"/>
      <c r="F2654" s="7"/>
      <c r="G2654" s="7"/>
      <c r="H2654" s="7"/>
    </row>
    <row r="2655" spans="1:8">
      <c r="A2655" s="139">
        <v>45754</v>
      </c>
      <c r="B2655" s="11" t="s">
        <v>12</v>
      </c>
      <c r="C2655" s="140" t="s">
        <v>113</v>
      </c>
      <c r="D2655" s="7"/>
      <c r="E2655" s="7"/>
      <c r="F2655" s="7"/>
      <c r="G2655" s="7"/>
      <c r="H2655" s="7"/>
    </row>
    <row r="2656" spans="1:8">
      <c r="A2656" s="139">
        <v>45755</v>
      </c>
      <c r="B2656" s="11" t="s">
        <v>13</v>
      </c>
      <c r="C2656" s="140" t="s">
        <v>113</v>
      </c>
      <c r="D2656" s="7"/>
      <c r="E2656" s="7"/>
      <c r="F2656" s="7"/>
      <c r="G2656" s="7"/>
      <c r="H2656" s="7"/>
    </row>
    <row r="2657" spans="1:8">
      <c r="A2657" s="139">
        <v>45756</v>
      </c>
      <c r="B2657" s="11" t="s">
        <v>14</v>
      </c>
      <c r="C2657" s="140" t="s">
        <v>113</v>
      </c>
      <c r="D2657" s="7"/>
      <c r="E2657" s="7"/>
      <c r="F2657" s="7"/>
      <c r="G2657" s="7"/>
      <c r="H2657" s="7"/>
    </row>
    <row r="2658" spans="1:8">
      <c r="A2658" s="139">
        <v>45757</v>
      </c>
      <c r="B2658" s="11" t="s">
        <v>15</v>
      </c>
      <c r="C2658" s="140" t="s">
        <v>113</v>
      </c>
      <c r="D2658" s="7"/>
      <c r="E2658" s="7"/>
      <c r="F2658" s="7"/>
      <c r="G2658" s="7"/>
      <c r="H2658" s="7"/>
    </row>
    <row r="2659" spans="1:8">
      <c r="A2659" s="139">
        <v>45758</v>
      </c>
      <c r="B2659" s="11" t="s">
        <v>16</v>
      </c>
      <c r="C2659" s="140" t="s">
        <v>113</v>
      </c>
      <c r="D2659" s="7"/>
      <c r="E2659" s="7"/>
      <c r="F2659" s="7"/>
      <c r="G2659" s="7"/>
      <c r="H2659" s="7"/>
    </row>
    <row r="2660" spans="1:8">
      <c r="A2660" s="139">
        <v>45759</v>
      </c>
      <c r="B2660" s="11" t="s">
        <v>17</v>
      </c>
      <c r="C2660" s="140" t="s">
        <v>113</v>
      </c>
      <c r="D2660" s="7"/>
      <c r="E2660" s="7"/>
      <c r="F2660" s="7"/>
      <c r="G2660" s="7"/>
      <c r="H2660" s="7"/>
    </row>
    <row r="2661" spans="1:8">
      <c r="A2661" s="139">
        <v>45760</v>
      </c>
      <c r="B2661" s="11" t="s">
        <v>18</v>
      </c>
      <c r="C2661" s="140" t="s">
        <v>113</v>
      </c>
      <c r="D2661" s="7"/>
      <c r="E2661" s="7"/>
      <c r="F2661" s="7"/>
      <c r="G2661" s="7"/>
      <c r="H2661" s="7"/>
    </row>
    <row r="2662" spans="1:8">
      <c r="A2662" s="139">
        <v>45761</v>
      </c>
      <c r="B2662" s="11" t="s">
        <v>12</v>
      </c>
      <c r="C2662" s="140" t="s">
        <v>113</v>
      </c>
      <c r="D2662" s="7"/>
      <c r="E2662" s="7"/>
      <c r="F2662" s="7"/>
      <c r="G2662" s="7"/>
      <c r="H2662" s="7"/>
    </row>
    <row r="2663" spans="1:8">
      <c r="A2663" s="139">
        <v>45762</v>
      </c>
      <c r="B2663" s="11" t="s">
        <v>13</v>
      </c>
      <c r="C2663" s="140" t="s">
        <v>113</v>
      </c>
      <c r="D2663" s="7"/>
      <c r="E2663" s="7"/>
      <c r="F2663" s="7"/>
      <c r="G2663" s="7"/>
      <c r="H2663" s="7"/>
    </row>
    <row r="2664" spans="1:8">
      <c r="A2664" s="139">
        <v>45763</v>
      </c>
      <c r="B2664" s="11" t="s">
        <v>14</v>
      </c>
      <c r="C2664" s="140" t="s">
        <v>113</v>
      </c>
      <c r="D2664" s="7"/>
      <c r="E2664" s="7"/>
      <c r="F2664" s="7"/>
      <c r="G2664" s="7"/>
      <c r="H2664" s="7"/>
    </row>
    <row r="2665" spans="1:8">
      <c r="A2665" s="139">
        <v>45764</v>
      </c>
      <c r="B2665" s="11" t="s">
        <v>15</v>
      </c>
      <c r="C2665" s="140" t="s">
        <v>113</v>
      </c>
      <c r="D2665" s="7"/>
      <c r="E2665" s="7"/>
      <c r="F2665" s="7"/>
      <c r="G2665" s="7"/>
      <c r="H2665" s="7"/>
    </row>
    <row r="2666" spans="1:8">
      <c r="A2666" s="139">
        <v>45765</v>
      </c>
      <c r="B2666" s="11" t="s">
        <v>16</v>
      </c>
      <c r="C2666" s="140" t="s">
        <v>113</v>
      </c>
      <c r="D2666" s="7"/>
      <c r="E2666" s="7"/>
      <c r="F2666" s="7"/>
      <c r="G2666" s="7"/>
      <c r="H2666" s="7"/>
    </row>
    <row r="2667" spans="1:8">
      <c r="A2667" s="139">
        <v>45766</v>
      </c>
      <c r="B2667" s="11" t="s">
        <v>17</v>
      </c>
      <c r="C2667" s="140" t="s">
        <v>113</v>
      </c>
      <c r="D2667" s="7"/>
      <c r="E2667" s="7"/>
      <c r="F2667" s="7"/>
      <c r="G2667" s="7"/>
      <c r="H2667" s="7"/>
    </row>
    <row r="2668" spans="1:8">
      <c r="A2668" s="139">
        <v>45767</v>
      </c>
      <c r="B2668" s="11" t="s">
        <v>18</v>
      </c>
      <c r="C2668" s="140" t="s">
        <v>113</v>
      </c>
      <c r="D2668" s="7"/>
      <c r="E2668" s="7"/>
      <c r="F2668" s="7"/>
      <c r="G2668" s="7"/>
      <c r="H2668" s="7"/>
    </row>
    <row r="2669" spans="1:8">
      <c r="A2669" s="139">
        <v>45768</v>
      </c>
      <c r="B2669" s="11" t="s">
        <v>12</v>
      </c>
      <c r="C2669" s="140" t="s">
        <v>113</v>
      </c>
      <c r="D2669" s="7"/>
      <c r="E2669" s="7"/>
      <c r="F2669" s="7"/>
      <c r="G2669" s="7"/>
      <c r="H2669" s="7"/>
    </row>
    <row r="2670" spans="1:8">
      <c r="A2670" s="139">
        <v>45769</v>
      </c>
      <c r="B2670" s="11" t="s">
        <v>13</v>
      </c>
      <c r="C2670" s="140" t="s">
        <v>113</v>
      </c>
      <c r="D2670" s="7"/>
      <c r="E2670" s="7"/>
      <c r="F2670" s="7"/>
      <c r="G2670" s="7"/>
      <c r="H2670" s="7"/>
    </row>
    <row r="2671" spans="1:8">
      <c r="A2671" s="139">
        <v>45770</v>
      </c>
      <c r="B2671" s="11" t="s">
        <v>14</v>
      </c>
      <c r="C2671" s="140" t="s">
        <v>113</v>
      </c>
      <c r="D2671" s="7"/>
      <c r="E2671" s="7"/>
      <c r="F2671" s="7"/>
      <c r="G2671" s="7"/>
      <c r="H2671" s="7"/>
    </row>
    <row r="2672" spans="1:8">
      <c r="A2672" s="139">
        <v>45771</v>
      </c>
      <c r="B2672" s="11" t="s">
        <v>15</v>
      </c>
      <c r="C2672" s="140" t="s">
        <v>113</v>
      </c>
      <c r="D2672" s="7"/>
      <c r="E2672" s="7"/>
      <c r="F2672" s="7"/>
      <c r="G2672" s="7"/>
      <c r="H2672" s="7"/>
    </row>
    <row r="2673" spans="1:8">
      <c r="A2673" s="139">
        <v>45772</v>
      </c>
      <c r="B2673" s="11" t="s">
        <v>16</v>
      </c>
      <c r="C2673" s="140" t="s">
        <v>113</v>
      </c>
      <c r="D2673" s="7"/>
      <c r="E2673" s="7"/>
      <c r="F2673" s="7"/>
      <c r="G2673" s="7"/>
      <c r="H2673" s="7"/>
    </row>
    <row r="2674" spans="1:8">
      <c r="A2674" s="139">
        <v>45773</v>
      </c>
      <c r="B2674" s="11" t="s">
        <v>17</v>
      </c>
      <c r="C2674" s="140" t="s">
        <v>113</v>
      </c>
      <c r="D2674" s="7"/>
      <c r="E2674" s="7"/>
      <c r="F2674" s="7"/>
      <c r="G2674" s="7"/>
      <c r="H2674" s="7"/>
    </row>
    <row r="2675" spans="1:8">
      <c r="A2675" s="139">
        <v>45774</v>
      </c>
      <c r="B2675" s="11" t="s">
        <v>18</v>
      </c>
      <c r="C2675" s="140" t="s">
        <v>113</v>
      </c>
      <c r="D2675" s="7"/>
      <c r="E2675" s="7"/>
      <c r="F2675" s="7"/>
      <c r="G2675" s="7"/>
      <c r="H2675" s="7"/>
    </row>
    <row r="2676" spans="1:8">
      <c r="A2676" s="139">
        <v>45775</v>
      </c>
      <c r="B2676" s="11" t="s">
        <v>12</v>
      </c>
      <c r="C2676" s="140" t="s">
        <v>113</v>
      </c>
      <c r="D2676" s="7"/>
      <c r="E2676" s="7"/>
      <c r="F2676" s="7"/>
      <c r="G2676" s="7"/>
      <c r="H2676" s="7"/>
    </row>
    <row r="2677" spans="1:8">
      <c r="A2677" s="139">
        <v>45776</v>
      </c>
      <c r="B2677" s="11" t="s">
        <v>13</v>
      </c>
      <c r="C2677" s="140" t="s">
        <v>113</v>
      </c>
      <c r="D2677" s="7"/>
      <c r="E2677" s="7"/>
      <c r="F2677" s="7"/>
      <c r="G2677" s="7"/>
      <c r="H2677" s="7"/>
    </row>
    <row r="2678" spans="1:8">
      <c r="A2678" s="139">
        <v>45777</v>
      </c>
      <c r="B2678" s="11" t="s">
        <v>14</v>
      </c>
      <c r="C2678" s="140" t="s">
        <v>113</v>
      </c>
      <c r="D2678" s="7"/>
      <c r="E2678" s="7"/>
      <c r="F2678" s="7"/>
      <c r="G2678" s="7"/>
      <c r="H2678" s="7"/>
    </row>
    <row r="2679" spans="1:8">
      <c r="A2679" s="139">
        <v>45778</v>
      </c>
      <c r="B2679" s="11" t="s">
        <v>15</v>
      </c>
      <c r="C2679" s="140" t="s">
        <v>113</v>
      </c>
      <c r="D2679" s="7"/>
      <c r="E2679" s="7"/>
      <c r="F2679" s="7"/>
      <c r="G2679" s="7"/>
      <c r="H2679" s="7"/>
    </row>
    <row r="2680" spans="1:8">
      <c r="A2680" s="139">
        <v>45779</v>
      </c>
      <c r="B2680" s="11" t="s">
        <v>16</v>
      </c>
      <c r="C2680" s="140" t="s">
        <v>113</v>
      </c>
      <c r="D2680" s="7"/>
      <c r="E2680" s="7"/>
      <c r="F2680" s="7"/>
      <c r="G2680" s="7"/>
      <c r="H2680" s="7"/>
    </row>
    <row r="2681" spans="1:8">
      <c r="A2681" s="139">
        <v>45780</v>
      </c>
      <c r="B2681" s="11" t="s">
        <v>17</v>
      </c>
      <c r="C2681" s="140" t="s">
        <v>113</v>
      </c>
      <c r="D2681" s="7"/>
      <c r="E2681" s="7"/>
      <c r="F2681" s="7"/>
      <c r="G2681" s="7"/>
      <c r="H2681" s="7"/>
    </row>
    <row r="2682" spans="1:8">
      <c r="A2682" s="139">
        <v>45781</v>
      </c>
      <c r="B2682" s="11" t="s">
        <v>18</v>
      </c>
      <c r="C2682" s="140" t="s">
        <v>113</v>
      </c>
      <c r="D2682" s="7"/>
      <c r="E2682" s="7"/>
      <c r="F2682" s="7"/>
      <c r="G2682" s="7"/>
      <c r="H2682" s="7"/>
    </row>
    <row r="2683" spans="1:8">
      <c r="A2683" s="139">
        <v>45782</v>
      </c>
      <c r="B2683" s="11" t="s">
        <v>12</v>
      </c>
      <c r="C2683" s="140" t="s">
        <v>113</v>
      </c>
      <c r="D2683" s="7"/>
      <c r="E2683" s="7"/>
      <c r="F2683" s="7"/>
      <c r="G2683" s="7"/>
      <c r="H2683" s="7"/>
    </row>
    <row r="2684" spans="1:8">
      <c r="A2684" s="139">
        <v>45783</v>
      </c>
      <c r="B2684" s="11" t="s">
        <v>13</v>
      </c>
      <c r="C2684" s="140" t="s">
        <v>113</v>
      </c>
      <c r="D2684" s="7"/>
      <c r="E2684" s="7"/>
      <c r="F2684" s="7"/>
      <c r="G2684" s="7"/>
      <c r="H2684" s="7"/>
    </row>
    <row r="2685" spans="1:8">
      <c r="A2685" s="139">
        <v>45784</v>
      </c>
      <c r="B2685" s="11" t="s">
        <v>14</v>
      </c>
      <c r="C2685" s="140" t="s">
        <v>113</v>
      </c>
      <c r="D2685" s="7"/>
      <c r="E2685" s="7"/>
      <c r="F2685" s="7"/>
      <c r="G2685" s="7"/>
      <c r="H2685" s="7"/>
    </row>
    <row r="2686" spans="1:8">
      <c r="A2686" s="139">
        <v>45785</v>
      </c>
      <c r="B2686" s="11" t="s">
        <v>15</v>
      </c>
      <c r="C2686" s="140" t="s">
        <v>113</v>
      </c>
      <c r="D2686" s="7"/>
      <c r="E2686" s="7"/>
      <c r="F2686" s="7"/>
      <c r="G2686" s="7"/>
      <c r="H2686" s="7"/>
    </row>
    <row r="2687" spans="1:8">
      <c r="A2687" s="139">
        <v>45786</v>
      </c>
      <c r="B2687" s="11" t="s">
        <v>16</v>
      </c>
      <c r="C2687" s="140" t="s">
        <v>113</v>
      </c>
      <c r="D2687" s="7"/>
      <c r="E2687" s="7"/>
      <c r="F2687" s="7"/>
      <c r="G2687" s="7"/>
      <c r="H2687" s="7"/>
    </row>
    <row r="2688" spans="1:8">
      <c r="A2688" s="139">
        <v>45787</v>
      </c>
      <c r="B2688" s="11" t="s">
        <v>17</v>
      </c>
      <c r="C2688" s="140" t="s">
        <v>113</v>
      </c>
      <c r="D2688" s="7"/>
      <c r="E2688" s="7"/>
      <c r="F2688" s="7"/>
      <c r="G2688" s="7"/>
      <c r="H2688" s="7"/>
    </row>
    <row r="2689" spans="1:8">
      <c r="A2689" s="139">
        <v>45788</v>
      </c>
      <c r="B2689" s="11" t="s">
        <v>18</v>
      </c>
      <c r="C2689" s="140" t="s">
        <v>113</v>
      </c>
      <c r="D2689" s="7"/>
      <c r="E2689" s="7"/>
      <c r="F2689" s="7"/>
      <c r="G2689" s="7"/>
      <c r="H2689" s="7"/>
    </row>
    <row r="2690" spans="1:8">
      <c r="A2690" s="139">
        <v>45789</v>
      </c>
      <c r="B2690" s="11" t="s">
        <v>12</v>
      </c>
      <c r="C2690" s="140" t="s">
        <v>113</v>
      </c>
      <c r="D2690" s="7"/>
      <c r="E2690" s="7"/>
      <c r="F2690" s="7"/>
      <c r="G2690" s="7"/>
      <c r="H2690" s="7"/>
    </row>
    <row r="2691" spans="1:8">
      <c r="A2691" s="139">
        <v>45790</v>
      </c>
      <c r="B2691" s="11" t="s">
        <v>13</v>
      </c>
      <c r="C2691" s="140" t="s">
        <v>113</v>
      </c>
      <c r="D2691" s="7"/>
      <c r="E2691" s="7"/>
      <c r="F2691" s="7"/>
      <c r="G2691" s="7"/>
      <c r="H2691" s="7"/>
    </row>
    <row r="2692" spans="1:8">
      <c r="A2692" s="139">
        <v>45791</v>
      </c>
      <c r="B2692" s="11" t="s">
        <v>14</v>
      </c>
      <c r="C2692" s="140" t="s">
        <v>113</v>
      </c>
      <c r="D2692" s="7"/>
      <c r="E2692" s="7"/>
      <c r="F2692" s="7"/>
      <c r="G2692" s="7"/>
      <c r="H2692" s="7"/>
    </row>
    <row r="2693" spans="1:8">
      <c r="A2693" s="139">
        <v>45792</v>
      </c>
      <c r="B2693" s="11" t="s">
        <v>15</v>
      </c>
      <c r="C2693" s="140" t="s">
        <v>113</v>
      </c>
      <c r="D2693" s="7"/>
      <c r="E2693" s="7"/>
      <c r="F2693" s="7"/>
      <c r="G2693" s="7"/>
      <c r="H2693" s="7"/>
    </row>
    <row r="2694" spans="1:8">
      <c r="A2694" s="139">
        <v>45793</v>
      </c>
      <c r="B2694" s="11" t="s">
        <v>16</v>
      </c>
      <c r="C2694" s="140" t="s">
        <v>113</v>
      </c>
      <c r="D2694" s="7"/>
      <c r="E2694" s="7"/>
      <c r="F2694" s="7"/>
      <c r="G2694" s="7"/>
      <c r="H2694" s="7"/>
    </row>
    <row r="2695" spans="1:8">
      <c r="A2695" s="139">
        <v>45794</v>
      </c>
      <c r="B2695" s="11" t="s">
        <v>17</v>
      </c>
      <c r="C2695" s="140" t="s">
        <v>113</v>
      </c>
      <c r="D2695" s="7"/>
      <c r="E2695" s="7"/>
      <c r="F2695" s="7"/>
      <c r="G2695" s="7"/>
      <c r="H2695" s="7"/>
    </row>
    <row r="2696" spans="1:8">
      <c r="A2696" s="139">
        <v>45795</v>
      </c>
      <c r="B2696" s="11" t="s">
        <v>18</v>
      </c>
      <c r="C2696" s="140" t="s">
        <v>113</v>
      </c>
      <c r="D2696" s="7"/>
      <c r="E2696" s="7"/>
      <c r="F2696" s="7"/>
      <c r="G2696" s="7"/>
      <c r="H2696" s="7"/>
    </row>
    <row r="2697" spans="1:8">
      <c r="A2697" s="139">
        <v>45796</v>
      </c>
      <c r="B2697" s="11" t="s">
        <v>12</v>
      </c>
      <c r="C2697" s="140" t="s">
        <v>113</v>
      </c>
      <c r="D2697" s="7"/>
      <c r="E2697" s="7"/>
      <c r="F2697" s="7"/>
      <c r="G2697" s="7"/>
      <c r="H2697" s="7"/>
    </row>
    <row r="2698" spans="1:8">
      <c r="A2698" s="139">
        <v>45797</v>
      </c>
      <c r="B2698" s="11" t="s">
        <v>13</v>
      </c>
      <c r="C2698" s="140" t="s">
        <v>113</v>
      </c>
      <c r="D2698" s="7"/>
      <c r="E2698" s="7"/>
      <c r="F2698" s="7"/>
      <c r="G2698" s="7"/>
      <c r="H2698" s="7"/>
    </row>
    <row r="2699" spans="1:8">
      <c r="A2699" s="139">
        <v>45798</v>
      </c>
      <c r="B2699" s="11" t="s">
        <v>14</v>
      </c>
      <c r="C2699" s="140" t="s">
        <v>113</v>
      </c>
      <c r="D2699" s="7"/>
      <c r="E2699" s="7"/>
      <c r="F2699" s="7"/>
      <c r="G2699" s="7"/>
      <c r="H2699" s="7"/>
    </row>
    <row r="2700" spans="1:8">
      <c r="A2700" s="139">
        <v>45799</v>
      </c>
      <c r="B2700" s="11" t="s">
        <v>15</v>
      </c>
      <c r="C2700" s="140" t="s">
        <v>113</v>
      </c>
      <c r="D2700" s="7"/>
      <c r="E2700" s="7"/>
      <c r="F2700" s="7"/>
      <c r="G2700" s="7"/>
      <c r="H2700" s="7"/>
    </row>
    <row r="2701" spans="1:8">
      <c r="A2701" s="139">
        <v>45800</v>
      </c>
      <c r="B2701" s="11" t="s">
        <v>16</v>
      </c>
      <c r="C2701" s="140" t="s">
        <v>113</v>
      </c>
      <c r="D2701" s="7"/>
      <c r="E2701" s="7"/>
      <c r="F2701" s="7"/>
      <c r="G2701" s="7"/>
      <c r="H2701" s="7"/>
    </row>
    <row r="2702" spans="1:8">
      <c r="A2702" s="139">
        <v>45801</v>
      </c>
      <c r="B2702" s="11" t="s">
        <v>17</v>
      </c>
      <c r="C2702" s="140" t="s">
        <v>113</v>
      </c>
      <c r="D2702" s="7"/>
      <c r="E2702" s="7"/>
      <c r="F2702" s="7"/>
      <c r="G2702" s="7"/>
      <c r="H2702" s="7"/>
    </row>
    <row r="2703" spans="1:8">
      <c r="A2703" s="139">
        <v>45802</v>
      </c>
      <c r="B2703" s="11" t="s">
        <v>18</v>
      </c>
      <c r="C2703" s="140" t="s">
        <v>113</v>
      </c>
      <c r="D2703" s="7"/>
      <c r="E2703" s="7"/>
      <c r="F2703" s="7"/>
      <c r="G2703" s="7"/>
      <c r="H2703" s="7"/>
    </row>
    <row r="2704" spans="1:8">
      <c r="A2704" s="139">
        <v>45803</v>
      </c>
      <c r="B2704" s="11" t="s">
        <v>12</v>
      </c>
      <c r="C2704" s="140" t="s">
        <v>113</v>
      </c>
      <c r="D2704" s="7"/>
      <c r="E2704" s="7"/>
      <c r="F2704" s="7"/>
      <c r="G2704" s="7"/>
      <c r="H2704" s="7"/>
    </row>
    <row r="2705" spans="1:8">
      <c r="A2705" s="139">
        <v>45804</v>
      </c>
      <c r="B2705" s="11" t="s">
        <v>13</v>
      </c>
      <c r="C2705" s="140" t="s">
        <v>113</v>
      </c>
      <c r="D2705" s="7"/>
      <c r="E2705" s="7"/>
      <c r="F2705" s="7"/>
      <c r="G2705" s="7"/>
      <c r="H2705" s="7"/>
    </row>
    <row r="2706" spans="1:8">
      <c r="A2706" s="139">
        <v>45805</v>
      </c>
      <c r="B2706" s="11" t="s">
        <v>14</v>
      </c>
      <c r="C2706" s="140" t="s">
        <v>113</v>
      </c>
      <c r="D2706" s="7"/>
      <c r="E2706" s="7"/>
      <c r="F2706" s="7"/>
      <c r="G2706" s="7"/>
      <c r="H2706" s="7"/>
    </row>
    <row r="2707" spans="1:8">
      <c r="A2707" s="139">
        <v>45806</v>
      </c>
      <c r="B2707" s="11" t="s">
        <v>15</v>
      </c>
      <c r="C2707" s="140" t="s">
        <v>113</v>
      </c>
      <c r="D2707" s="7"/>
      <c r="E2707" s="7"/>
      <c r="F2707" s="7"/>
      <c r="G2707" s="7"/>
      <c r="H2707" s="7"/>
    </row>
    <row r="2708" spans="1:8">
      <c r="A2708" s="139">
        <v>45807</v>
      </c>
      <c r="B2708" s="11" t="s">
        <v>16</v>
      </c>
      <c r="C2708" s="140" t="s">
        <v>113</v>
      </c>
      <c r="D2708" s="7"/>
      <c r="E2708" s="7"/>
      <c r="F2708" s="7"/>
      <c r="G2708" s="7"/>
      <c r="H2708" s="7"/>
    </row>
    <row r="2709" spans="1:8">
      <c r="A2709" s="139">
        <v>45808</v>
      </c>
      <c r="B2709" s="11" t="s">
        <v>17</v>
      </c>
      <c r="C2709" s="140" t="s">
        <v>113</v>
      </c>
      <c r="D2709" s="7"/>
      <c r="E2709" s="7"/>
      <c r="F2709" s="7"/>
      <c r="G2709" s="7"/>
      <c r="H2709" s="7"/>
    </row>
    <row r="2710" spans="1:8">
      <c r="A2710" s="139">
        <v>45809</v>
      </c>
      <c r="B2710" s="11" t="s">
        <v>18</v>
      </c>
      <c r="C2710" s="140" t="s">
        <v>113</v>
      </c>
      <c r="D2710" s="7"/>
      <c r="E2710" s="7"/>
      <c r="F2710" s="7"/>
      <c r="G2710" s="7"/>
      <c r="H2710" s="7"/>
    </row>
    <row r="2711" spans="1:8">
      <c r="A2711" s="139">
        <v>45810</v>
      </c>
      <c r="B2711" s="11" t="s">
        <v>12</v>
      </c>
      <c r="C2711" s="140" t="s">
        <v>113</v>
      </c>
      <c r="D2711" s="7"/>
      <c r="E2711" s="7"/>
      <c r="F2711" s="7"/>
      <c r="G2711" s="7"/>
      <c r="H2711" s="7"/>
    </row>
    <row r="2712" spans="1:8">
      <c r="A2712" s="139">
        <v>45811</v>
      </c>
      <c r="B2712" s="11" t="s">
        <v>13</v>
      </c>
      <c r="C2712" s="140" t="s">
        <v>113</v>
      </c>
      <c r="D2712" s="7"/>
      <c r="E2712" s="7"/>
      <c r="F2712" s="7"/>
      <c r="G2712" s="7"/>
      <c r="H2712" s="7"/>
    </row>
    <row r="2713" spans="1:8">
      <c r="A2713" s="139">
        <v>45812</v>
      </c>
      <c r="B2713" s="11" t="s">
        <v>14</v>
      </c>
      <c r="C2713" s="140" t="s">
        <v>113</v>
      </c>
      <c r="D2713" s="7"/>
      <c r="E2713" s="7"/>
      <c r="F2713" s="7"/>
      <c r="G2713" s="7"/>
      <c r="H2713" s="7"/>
    </row>
    <row r="2714" spans="1:8">
      <c r="A2714" s="139">
        <v>45813</v>
      </c>
      <c r="B2714" s="11" t="s">
        <v>15</v>
      </c>
      <c r="C2714" s="140" t="s">
        <v>113</v>
      </c>
      <c r="D2714" s="7"/>
      <c r="E2714" s="7"/>
      <c r="F2714" s="7"/>
      <c r="G2714" s="7"/>
      <c r="H2714" s="7"/>
    </row>
    <row r="2715" spans="1:8">
      <c r="A2715" s="139">
        <v>45814</v>
      </c>
      <c r="B2715" s="11" t="s">
        <v>16</v>
      </c>
      <c r="C2715" s="140" t="s">
        <v>113</v>
      </c>
      <c r="D2715" s="7"/>
      <c r="E2715" s="7"/>
      <c r="F2715" s="7"/>
      <c r="G2715" s="7"/>
      <c r="H2715" s="7"/>
    </row>
    <row r="2716" spans="1:8">
      <c r="A2716" s="139">
        <v>45815</v>
      </c>
      <c r="B2716" s="11" t="s">
        <v>17</v>
      </c>
      <c r="C2716" s="140" t="s">
        <v>113</v>
      </c>
      <c r="D2716" s="7"/>
      <c r="E2716" s="7"/>
      <c r="F2716" s="7"/>
      <c r="G2716" s="7"/>
      <c r="H2716" s="7"/>
    </row>
    <row r="2717" spans="1:8">
      <c r="A2717" s="139">
        <v>45816</v>
      </c>
      <c r="B2717" s="11" t="s">
        <v>18</v>
      </c>
      <c r="C2717" s="140" t="s">
        <v>113</v>
      </c>
      <c r="D2717" s="7"/>
      <c r="E2717" s="7"/>
      <c r="F2717" s="7"/>
      <c r="G2717" s="7"/>
      <c r="H2717" s="7"/>
    </row>
    <row r="2718" spans="1:8">
      <c r="A2718" s="139">
        <v>45817</v>
      </c>
      <c r="B2718" s="11" t="s">
        <v>12</v>
      </c>
      <c r="C2718" s="140" t="s">
        <v>113</v>
      </c>
      <c r="D2718" s="7"/>
      <c r="E2718" s="7"/>
      <c r="F2718" s="7"/>
      <c r="G2718" s="7"/>
      <c r="H2718" s="7"/>
    </row>
    <row r="2719" spans="1:8">
      <c r="A2719" s="139">
        <v>45818</v>
      </c>
      <c r="B2719" s="11" t="s">
        <v>13</v>
      </c>
      <c r="C2719" s="140" t="s">
        <v>113</v>
      </c>
      <c r="D2719" s="7"/>
      <c r="E2719" s="7"/>
      <c r="F2719" s="7"/>
      <c r="G2719" s="7"/>
      <c r="H2719" s="7"/>
    </row>
    <row r="2720" spans="1:8">
      <c r="A2720" s="139">
        <v>45819</v>
      </c>
      <c r="B2720" s="11" t="s">
        <v>14</v>
      </c>
      <c r="C2720" s="140" t="s">
        <v>113</v>
      </c>
      <c r="D2720" s="7"/>
      <c r="E2720" s="7"/>
      <c r="F2720" s="7"/>
      <c r="G2720" s="7"/>
      <c r="H2720" s="7"/>
    </row>
    <row r="2721" spans="1:8">
      <c r="A2721" s="139">
        <v>45820</v>
      </c>
      <c r="B2721" s="11" t="s">
        <v>15</v>
      </c>
      <c r="C2721" s="140" t="s">
        <v>113</v>
      </c>
      <c r="D2721" s="7"/>
      <c r="E2721" s="7"/>
      <c r="F2721" s="7"/>
      <c r="G2721" s="7"/>
      <c r="H2721" s="7"/>
    </row>
    <row r="2722" spans="1:8">
      <c r="A2722" s="139">
        <v>45821</v>
      </c>
      <c r="B2722" s="11" t="s">
        <v>16</v>
      </c>
      <c r="C2722" s="140" t="s">
        <v>113</v>
      </c>
      <c r="D2722" s="7"/>
      <c r="E2722" s="7"/>
      <c r="F2722" s="7"/>
      <c r="G2722" s="7"/>
      <c r="H2722" s="7"/>
    </row>
    <row r="2723" spans="1:8">
      <c r="A2723" s="139">
        <v>45822</v>
      </c>
      <c r="B2723" s="11" t="s">
        <v>17</v>
      </c>
      <c r="C2723" s="140" t="s">
        <v>113</v>
      </c>
      <c r="D2723" s="7"/>
      <c r="E2723" s="7"/>
      <c r="F2723" s="7"/>
      <c r="G2723" s="7"/>
      <c r="H2723" s="7"/>
    </row>
    <row r="2724" spans="1:8">
      <c r="A2724" s="139">
        <v>45823</v>
      </c>
      <c r="B2724" s="11" t="s">
        <v>18</v>
      </c>
      <c r="C2724" s="140" t="s">
        <v>113</v>
      </c>
      <c r="D2724" s="7"/>
      <c r="E2724" s="7"/>
      <c r="F2724" s="7"/>
      <c r="G2724" s="7"/>
      <c r="H2724" s="7"/>
    </row>
    <row r="2725" spans="1:8">
      <c r="A2725" s="139">
        <v>45824</v>
      </c>
      <c r="B2725" s="11" t="s">
        <v>12</v>
      </c>
      <c r="C2725" s="140" t="s">
        <v>113</v>
      </c>
      <c r="D2725" s="7"/>
      <c r="E2725" s="7"/>
      <c r="F2725" s="7"/>
      <c r="G2725" s="7"/>
      <c r="H2725" s="7"/>
    </row>
    <row r="2726" spans="1:8">
      <c r="A2726" s="139">
        <v>45825</v>
      </c>
      <c r="B2726" s="11" t="s">
        <v>13</v>
      </c>
      <c r="C2726" s="140" t="s">
        <v>113</v>
      </c>
      <c r="D2726" s="7"/>
      <c r="E2726" s="7"/>
      <c r="F2726" s="7"/>
      <c r="G2726" s="7"/>
      <c r="H2726" s="7"/>
    </row>
    <row r="2727" spans="1:8">
      <c r="A2727" s="139">
        <v>45826</v>
      </c>
      <c r="B2727" s="11" t="s">
        <v>14</v>
      </c>
      <c r="C2727" s="140" t="s">
        <v>113</v>
      </c>
      <c r="D2727" s="7"/>
      <c r="E2727" s="7"/>
      <c r="F2727" s="7"/>
      <c r="G2727" s="7"/>
      <c r="H2727" s="7"/>
    </row>
    <row r="2728" spans="1:8">
      <c r="A2728" s="139">
        <v>45827</v>
      </c>
      <c r="B2728" s="11" t="s">
        <v>15</v>
      </c>
      <c r="C2728" s="140" t="s">
        <v>113</v>
      </c>
      <c r="D2728" s="7"/>
      <c r="E2728" s="7"/>
      <c r="F2728" s="7"/>
      <c r="G2728" s="7"/>
      <c r="H2728" s="7"/>
    </row>
    <row r="2729" spans="1:8">
      <c r="A2729" s="139">
        <v>45828</v>
      </c>
      <c r="B2729" s="11" t="s">
        <v>16</v>
      </c>
      <c r="C2729" s="140" t="s">
        <v>113</v>
      </c>
      <c r="D2729" s="7"/>
      <c r="E2729" s="7"/>
      <c r="F2729" s="7"/>
      <c r="G2729" s="7"/>
      <c r="H2729" s="7"/>
    </row>
    <row r="2730" spans="1:8">
      <c r="A2730" s="139">
        <v>45829</v>
      </c>
      <c r="B2730" s="11" t="s">
        <v>17</v>
      </c>
      <c r="C2730" s="140" t="s">
        <v>113</v>
      </c>
      <c r="D2730" s="7"/>
      <c r="E2730" s="7"/>
      <c r="F2730" s="7"/>
      <c r="G2730" s="7"/>
      <c r="H2730" s="7"/>
    </row>
    <row r="2731" spans="1:8">
      <c r="A2731" s="139">
        <v>45830</v>
      </c>
      <c r="B2731" s="11" t="s">
        <v>18</v>
      </c>
      <c r="C2731" s="140" t="s">
        <v>113</v>
      </c>
      <c r="D2731" s="7"/>
      <c r="E2731" s="7"/>
      <c r="F2731" s="7"/>
      <c r="G2731" s="7"/>
      <c r="H2731" s="7"/>
    </row>
    <row r="2732" spans="1:8">
      <c r="A2732" s="139">
        <v>45831</v>
      </c>
      <c r="B2732" s="11" t="s">
        <v>12</v>
      </c>
      <c r="C2732" s="140" t="s">
        <v>113</v>
      </c>
      <c r="D2732" s="7"/>
      <c r="E2732" s="7"/>
      <c r="F2732" s="7"/>
      <c r="G2732" s="7"/>
      <c r="H2732" s="7"/>
    </row>
    <row r="2733" spans="1:8">
      <c r="A2733" s="139">
        <v>45832</v>
      </c>
      <c r="B2733" s="11" t="s">
        <v>13</v>
      </c>
      <c r="C2733" s="140" t="s">
        <v>113</v>
      </c>
      <c r="D2733" s="7"/>
      <c r="E2733" s="7"/>
      <c r="F2733" s="7"/>
      <c r="G2733" s="7"/>
      <c r="H2733" s="7"/>
    </row>
    <row r="2734" spans="1:8">
      <c r="A2734" s="139">
        <v>45833</v>
      </c>
      <c r="B2734" s="11" t="s">
        <v>14</v>
      </c>
      <c r="C2734" s="140" t="s">
        <v>113</v>
      </c>
      <c r="D2734" s="7"/>
      <c r="E2734" s="7"/>
      <c r="F2734" s="7"/>
      <c r="G2734" s="7"/>
      <c r="H2734" s="7"/>
    </row>
    <row r="2735" spans="1:8">
      <c r="A2735" s="139">
        <v>45834</v>
      </c>
      <c r="B2735" s="11" t="s">
        <v>15</v>
      </c>
      <c r="C2735" s="140" t="s">
        <v>113</v>
      </c>
      <c r="D2735" s="7"/>
      <c r="E2735" s="7"/>
      <c r="F2735" s="7"/>
      <c r="G2735" s="7"/>
      <c r="H2735" s="7"/>
    </row>
    <row r="2736" spans="1:8">
      <c r="A2736" s="139">
        <v>45835</v>
      </c>
      <c r="B2736" s="11" t="s">
        <v>16</v>
      </c>
      <c r="C2736" s="140" t="s">
        <v>113</v>
      </c>
      <c r="D2736" s="7"/>
      <c r="E2736" s="7"/>
      <c r="F2736" s="7"/>
      <c r="G2736" s="7"/>
      <c r="H2736" s="7"/>
    </row>
    <row r="2737" spans="1:8">
      <c r="A2737" s="139">
        <v>45836</v>
      </c>
      <c r="B2737" s="11" t="s">
        <v>17</v>
      </c>
      <c r="C2737" s="140" t="s">
        <v>113</v>
      </c>
      <c r="D2737" s="7"/>
      <c r="E2737" s="7"/>
      <c r="F2737" s="7"/>
      <c r="G2737" s="7"/>
      <c r="H2737" s="7"/>
    </row>
    <row r="2738" spans="1:8">
      <c r="A2738" s="139">
        <v>45837</v>
      </c>
      <c r="B2738" s="11" t="s">
        <v>18</v>
      </c>
      <c r="C2738" s="140" t="s">
        <v>113</v>
      </c>
      <c r="D2738" s="7"/>
      <c r="E2738" s="7"/>
      <c r="F2738" s="7"/>
      <c r="G2738" s="7"/>
      <c r="H2738" s="7"/>
    </row>
    <row r="2739" spans="1:8">
      <c r="A2739" s="139">
        <v>45838</v>
      </c>
      <c r="B2739" s="11" t="s">
        <v>12</v>
      </c>
      <c r="C2739" s="140" t="s">
        <v>113</v>
      </c>
      <c r="D2739" s="7"/>
      <c r="E2739" s="7"/>
      <c r="F2739" s="7"/>
      <c r="G2739" s="7"/>
      <c r="H2739" s="7"/>
    </row>
    <row r="2740" spans="1:8">
      <c r="A2740" s="139">
        <v>45839</v>
      </c>
      <c r="B2740" s="11" t="s">
        <v>13</v>
      </c>
      <c r="C2740" s="140" t="s">
        <v>113</v>
      </c>
      <c r="D2740" s="7"/>
      <c r="E2740" s="7"/>
      <c r="F2740" s="7"/>
      <c r="G2740" s="7"/>
      <c r="H2740" s="7"/>
    </row>
    <row r="2741" spans="1:8">
      <c r="A2741" s="139">
        <v>45840</v>
      </c>
      <c r="B2741" s="11" t="s">
        <v>14</v>
      </c>
      <c r="C2741" s="140" t="s">
        <v>113</v>
      </c>
      <c r="D2741" s="7"/>
      <c r="E2741" s="7"/>
      <c r="F2741" s="7"/>
      <c r="G2741" s="7"/>
      <c r="H2741" s="7"/>
    </row>
    <row r="2742" spans="1:8">
      <c r="A2742" s="139">
        <v>45841</v>
      </c>
      <c r="B2742" s="11" t="s">
        <v>15</v>
      </c>
      <c r="C2742" s="140" t="s">
        <v>113</v>
      </c>
      <c r="D2742" s="7"/>
      <c r="E2742" s="7"/>
      <c r="F2742" s="7"/>
      <c r="G2742" s="7"/>
      <c r="H2742" s="7"/>
    </row>
    <row r="2743" spans="1:8">
      <c r="A2743" s="139">
        <v>45842</v>
      </c>
      <c r="B2743" s="11" t="s">
        <v>16</v>
      </c>
      <c r="C2743" s="140" t="s">
        <v>113</v>
      </c>
      <c r="D2743" s="7"/>
      <c r="E2743" s="7"/>
      <c r="F2743" s="7"/>
      <c r="G2743" s="7"/>
      <c r="H2743" s="7"/>
    </row>
    <row r="2744" spans="1:8">
      <c r="A2744" s="139">
        <v>45843</v>
      </c>
      <c r="B2744" s="11" t="s">
        <v>17</v>
      </c>
      <c r="C2744" s="140" t="s">
        <v>113</v>
      </c>
      <c r="D2744" s="7"/>
      <c r="E2744" s="7"/>
      <c r="F2744" s="7"/>
      <c r="G2744" s="7"/>
      <c r="H2744" s="7"/>
    </row>
    <row r="2745" spans="1:8">
      <c r="A2745" s="139">
        <v>45844</v>
      </c>
      <c r="B2745" s="11" t="s">
        <v>18</v>
      </c>
      <c r="C2745" s="140" t="s">
        <v>113</v>
      </c>
      <c r="D2745" s="7"/>
      <c r="E2745" s="7"/>
      <c r="F2745" s="7"/>
      <c r="G2745" s="7"/>
      <c r="H2745" s="7"/>
    </row>
    <row r="2746" spans="1:8">
      <c r="A2746" s="139">
        <v>45845</v>
      </c>
      <c r="B2746" s="11" t="s">
        <v>12</v>
      </c>
      <c r="C2746" s="140" t="s">
        <v>113</v>
      </c>
      <c r="D2746" s="7"/>
      <c r="E2746" s="7"/>
      <c r="F2746" s="7"/>
      <c r="G2746" s="7"/>
      <c r="H2746" s="7"/>
    </row>
    <row r="2747" spans="1:8">
      <c r="A2747" s="139">
        <v>45846</v>
      </c>
      <c r="B2747" s="11" t="s">
        <v>13</v>
      </c>
      <c r="C2747" s="140" t="s">
        <v>113</v>
      </c>
      <c r="D2747" s="7"/>
      <c r="E2747" s="7"/>
      <c r="F2747" s="7"/>
      <c r="G2747" s="7"/>
      <c r="H2747" s="7"/>
    </row>
    <row r="2748" spans="1:8">
      <c r="A2748" s="139">
        <v>45847</v>
      </c>
      <c r="B2748" s="11" t="s">
        <v>14</v>
      </c>
      <c r="C2748" s="140" t="s">
        <v>113</v>
      </c>
      <c r="D2748" s="7"/>
      <c r="E2748" s="7"/>
      <c r="F2748" s="7"/>
      <c r="G2748" s="7"/>
      <c r="H2748" s="7"/>
    </row>
    <row r="2749" spans="1:8">
      <c r="A2749" s="139">
        <v>45848</v>
      </c>
      <c r="B2749" s="11" t="s">
        <v>15</v>
      </c>
      <c r="C2749" s="140" t="s">
        <v>113</v>
      </c>
      <c r="D2749" s="7"/>
      <c r="E2749" s="7"/>
      <c r="F2749" s="7"/>
      <c r="G2749" s="7"/>
      <c r="H2749" s="7"/>
    </row>
    <row r="2750" spans="1:8">
      <c r="A2750" s="139">
        <v>45849</v>
      </c>
      <c r="B2750" s="11" t="s">
        <v>16</v>
      </c>
      <c r="C2750" s="140" t="s">
        <v>113</v>
      </c>
      <c r="D2750" s="7"/>
      <c r="E2750" s="7"/>
      <c r="F2750" s="7"/>
      <c r="G2750" s="7"/>
      <c r="H2750" s="7"/>
    </row>
    <row r="2751" spans="1:8">
      <c r="A2751" s="139">
        <v>45850</v>
      </c>
      <c r="B2751" s="11" t="s">
        <v>17</v>
      </c>
      <c r="C2751" s="140" t="s">
        <v>113</v>
      </c>
      <c r="D2751" s="7"/>
      <c r="E2751" s="7"/>
      <c r="F2751" s="7"/>
      <c r="G2751" s="7"/>
      <c r="H2751" s="7"/>
    </row>
    <row r="2752" spans="1:8">
      <c r="A2752" s="139">
        <v>45851</v>
      </c>
      <c r="B2752" s="11" t="s">
        <v>18</v>
      </c>
      <c r="C2752" s="140" t="s">
        <v>113</v>
      </c>
      <c r="D2752" s="7"/>
      <c r="E2752" s="7"/>
      <c r="F2752" s="7"/>
      <c r="G2752" s="7"/>
      <c r="H2752" s="7"/>
    </row>
    <row r="2753" spans="1:8">
      <c r="A2753" s="139">
        <v>45852</v>
      </c>
      <c r="B2753" s="11" t="s">
        <v>12</v>
      </c>
      <c r="C2753" s="140" t="s">
        <v>113</v>
      </c>
      <c r="D2753" s="7"/>
      <c r="E2753" s="7"/>
      <c r="F2753" s="7"/>
      <c r="G2753" s="7"/>
      <c r="H2753" s="7"/>
    </row>
    <row r="2754" spans="1:8">
      <c r="A2754" s="139">
        <v>45853</v>
      </c>
      <c r="B2754" s="11" t="s">
        <v>13</v>
      </c>
      <c r="C2754" s="140" t="s">
        <v>113</v>
      </c>
      <c r="D2754" s="7"/>
      <c r="E2754" s="7"/>
      <c r="F2754" s="7"/>
      <c r="G2754" s="7"/>
      <c r="H2754" s="7"/>
    </row>
    <row r="2755" spans="1:8">
      <c r="A2755" s="139">
        <v>45854</v>
      </c>
      <c r="B2755" s="11" t="s">
        <v>14</v>
      </c>
      <c r="C2755" s="140" t="s">
        <v>113</v>
      </c>
      <c r="D2755" s="7"/>
      <c r="E2755" s="7"/>
      <c r="F2755" s="7"/>
      <c r="G2755" s="7"/>
      <c r="H2755" s="7"/>
    </row>
    <row r="2756" spans="1:8">
      <c r="A2756" s="139">
        <v>45855</v>
      </c>
      <c r="B2756" s="11" t="s">
        <v>15</v>
      </c>
      <c r="C2756" s="140" t="s">
        <v>113</v>
      </c>
      <c r="D2756" s="7"/>
      <c r="E2756" s="7"/>
      <c r="F2756" s="7"/>
      <c r="G2756" s="7"/>
      <c r="H2756" s="7"/>
    </row>
    <row r="2757" spans="1:8">
      <c r="A2757" s="139">
        <v>45856</v>
      </c>
      <c r="B2757" s="11" t="s">
        <v>16</v>
      </c>
      <c r="C2757" s="140" t="s">
        <v>113</v>
      </c>
      <c r="D2757" s="7"/>
      <c r="E2757" s="7"/>
      <c r="F2757" s="7"/>
      <c r="G2757" s="7"/>
      <c r="H2757" s="7"/>
    </row>
    <row r="2758" spans="1:8">
      <c r="A2758" s="139">
        <v>45857</v>
      </c>
      <c r="B2758" s="11" t="s">
        <v>17</v>
      </c>
      <c r="C2758" s="140" t="s">
        <v>113</v>
      </c>
      <c r="D2758" s="7"/>
      <c r="E2758" s="7"/>
      <c r="F2758" s="7"/>
      <c r="G2758" s="7"/>
      <c r="H2758" s="7"/>
    </row>
    <row r="2759" spans="1:8">
      <c r="A2759" s="139">
        <v>45858</v>
      </c>
      <c r="B2759" s="11" t="s">
        <v>18</v>
      </c>
      <c r="C2759" s="140" t="s">
        <v>113</v>
      </c>
      <c r="D2759" s="7"/>
      <c r="E2759" s="7"/>
      <c r="F2759" s="7"/>
      <c r="G2759" s="7"/>
      <c r="H2759" s="7"/>
    </row>
    <row r="2760" spans="1:8">
      <c r="A2760" s="139">
        <v>45859</v>
      </c>
      <c r="B2760" s="11" t="s">
        <v>12</v>
      </c>
      <c r="C2760" s="140" t="s">
        <v>113</v>
      </c>
      <c r="D2760" s="7"/>
      <c r="E2760" s="7"/>
      <c r="F2760" s="7"/>
      <c r="G2760" s="7"/>
      <c r="H2760" s="7"/>
    </row>
    <row r="2761" spans="1:8">
      <c r="A2761" s="139">
        <v>45860</v>
      </c>
      <c r="B2761" s="11" t="s">
        <v>13</v>
      </c>
      <c r="C2761" s="140" t="s">
        <v>113</v>
      </c>
      <c r="D2761" s="7"/>
      <c r="E2761" s="7"/>
      <c r="F2761" s="7"/>
      <c r="G2761" s="7"/>
      <c r="H2761" s="7"/>
    </row>
    <row r="2762" spans="1:8">
      <c r="A2762" s="139">
        <v>45861</v>
      </c>
      <c r="B2762" s="11" t="s">
        <v>14</v>
      </c>
      <c r="C2762" s="140" t="s">
        <v>113</v>
      </c>
      <c r="D2762" s="7"/>
      <c r="E2762" s="7"/>
      <c r="F2762" s="7"/>
      <c r="G2762" s="7"/>
      <c r="H2762" s="7"/>
    </row>
    <row r="2763" spans="1:8">
      <c r="A2763" s="139">
        <v>45862</v>
      </c>
      <c r="B2763" s="11" t="s">
        <v>15</v>
      </c>
      <c r="C2763" s="140" t="s">
        <v>113</v>
      </c>
      <c r="D2763" s="7"/>
      <c r="E2763" s="7"/>
      <c r="F2763" s="7"/>
      <c r="G2763" s="7"/>
      <c r="H2763" s="7"/>
    </row>
    <row r="2764" spans="1:8">
      <c r="A2764" s="139">
        <v>45863</v>
      </c>
      <c r="B2764" s="11" t="s">
        <v>16</v>
      </c>
      <c r="C2764" s="140" t="s">
        <v>113</v>
      </c>
      <c r="D2764" s="7"/>
      <c r="E2764" s="7"/>
      <c r="F2764" s="7"/>
      <c r="G2764" s="7"/>
      <c r="H2764" s="7"/>
    </row>
    <row r="2765" spans="1:8">
      <c r="A2765" s="139">
        <v>45864</v>
      </c>
      <c r="B2765" s="11" t="s">
        <v>17</v>
      </c>
      <c r="C2765" s="140" t="s">
        <v>113</v>
      </c>
      <c r="D2765" s="7"/>
      <c r="E2765" s="7"/>
      <c r="F2765" s="7"/>
      <c r="G2765" s="7"/>
      <c r="H2765" s="7"/>
    </row>
    <row r="2766" spans="1:8">
      <c r="A2766" s="139">
        <v>45865</v>
      </c>
      <c r="B2766" s="11" t="s">
        <v>18</v>
      </c>
      <c r="C2766" s="140" t="s">
        <v>113</v>
      </c>
      <c r="D2766" s="7"/>
      <c r="E2766" s="7"/>
      <c r="F2766" s="7"/>
      <c r="G2766" s="7"/>
      <c r="H2766" s="7"/>
    </row>
    <row r="2767" spans="1:8">
      <c r="A2767" s="139">
        <v>45866</v>
      </c>
      <c r="B2767" s="11" t="s">
        <v>12</v>
      </c>
      <c r="C2767" s="140" t="s">
        <v>113</v>
      </c>
      <c r="D2767" s="7"/>
      <c r="E2767" s="7"/>
      <c r="F2767" s="7"/>
      <c r="G2767" s="7"/>
      <c r="H2767" s="7"/>
    </row>
    <row r="2768" spans="1:8">
      <c r="A2768" s="139">
        <v>45867</v>
      </c>
      <c r="B2768" s="11" t="s">
        <v>13</v>
      </c>
      <c r="C2768" s="140" t="s">
        <v>113</v>
      </c>
      <c r="D2768" s="7"/>
      <c r="E2768" s="7"/>
      <c r="F2768" s="7"/>
      <c r="G2768" s="7"/>
      <c r="H2768" s="7"/>
    </row>
    <row r="2769" spans="1:8">
      <c r="A2769" s="139">
        <v>45868</v>
      </c>
      <c r="B2769" s="11" t="s">
        <v>14</v>
      </c>
      <c r="C2769" s="140" t="s">
        <v>113</v>
      </c>
      <c r="D2769" s="7"/>
      <c r="E2769" s="7"/>
      <c r="F2769" s="7"/>
      <c r="G2769" s="7"/>
      <c r="H2769" s="7"/>
    </row>
    <row r="2770" spans="1:8">
      <c r="A2770" s="139">
        <v>45869</v>
      </c>
      <c r="B2770" s="11" t="s">
        <v>15</v>
      </c>
      <c r="C2770" s="140" t="s">
        <v>113</v>
      </c>
      <c r="D2770" s="7"/>
      <c r="E2770" s="7"/>
      <c r="F2770" s="7"/>
      <c r="G2770" s="7"/>
      <c r="H2770" s="7"/>
    </row>
    <row r="2771" spans="1:8">
      <c r="A2771" s="139">
        <v>45870</v>
      </c>
      <c r="B2771" s="11" t="s">
        <v>16</v>
      </c>
      <c r="C2771" s="140" t="s">
        <v>113</v>
      </c>
      <c r="D2771" s="7"/>
      <c r="E2771" s="7"/>
      <c r="F2771" s="7"/>
      <c r="G2771" s="7"/>
      <c r="H2771" s="7"/>
    </row>
    <row r="2772" spans="1:8">
      <c r="A2772" s="139">
        <v>45871</v>
      </c>
      <c r="B2772" s="11" t="s">
        <v>17</v>
      </c>
      <c r="C2772" s="140" t="s">
        <v>113</v>
      </c>
      <c r="D2772" s="7"/>
      <c r="E2772" s="7"/>
      <c r="F2772" s="7"/>
      <c r="G2772" s="7"/>
      <c r="H2772" s="7"/>
    </row>
    <row r="2773" spans="1:8">
      <c r="A2773" s="139">
        <v>45872</v>
      </c>
      <c r="B2773" s="11" t="s">
        <v>18</v>
      </c>
      <c r="C2773" s="140" t="s">
        <v>113</v>
      </c>
      <c r="D2773" s="7"/>
      <c r="E2773" s="7"/>
      <c r="F2773" s="7"/>
      <c r="G2773" s="7"/>
      <c r="H2773" s="7"/>
    </row>
    <row r="2774" spans="1:8">
      <c r="A2774" s="139">
        <v>45873</v>
      </c>
      <c r="B2774" s="11" t="s">
        <v>12</v>
      </c>
      <c r="C2774" s="140" t="s">
        <v>113</v>
      </c>
      <c r="D2774" s="7"/>
      <c r="E2774" s="7"/>
      <c r="F2774" s="7"/>
      <c r="G2774" s="7"/>
      <c r="H2774" s="7"/>
    </row>
    <row r="2775" spans="1:8">
      <c r="A2775" s="139">
        <v>45874</v>
      </c>
      <c r="B2775" s="11" t="s">
        <v>13</v>
      </c>
      <c r="C2775" s="140" t="s">
        <v>113</v>
      </c>
      <c r="D2775" s="7"/>
      <c r="E2775" s="7"/>
      <c r="F2775" s="7"/>
      <c r="G2775" s="7"/>
      <c r="H2775" s="7"/>
    </row>
    <row r="2776" spans="1:8">
      <c r="A2776" s="139">
        <v>45875</v>
      </c>
      <c r="B2776" s="11" t="s">
        <v>14</v>
      </c>
      <c r="C2776" s="140" t="s">
        <v>113</v>
      </c>
      <c r="D2776" s="7"/>
      <c r="E2776" s="7"/>
      <c r="F2776" s="7"/>
      <c r="G2776" s="7"/>
      <c r="H2776" s="7"/>
    </row>
    <row r="2777" spans="1:8">
      <c r="A2777" s="139">
        <v>45876</v>
      </c>
      <c r="B2777" s="11" t="s">
        <v>15</v>
      </c>
      <c r="C2777" s="140" t="s">
        <v>113</v>
      </c>
      <c r="D2777" s="7"/>
      <c r="E2777" s="7"/>
      <c r="F2777" s="7"/>
      <c r="G2777" s="7"/>
      <c r="H2777" s="7"/>
    </row>
    <row r="2778" spans="1:8">
      <c r="A2778" s="139">
        <v>45877</v>
      </c>
      <c r="B2778" s="11" t="s">
        <v>16</v>
      </c>
      <c r="C2778" s="140" t="s">
        <v>113</v>
      </c>
      <c r="D2778" s="7"/>
      <c r="E2778" s="7"/>
      <c r="F2778" s="7"/>
      <c r="G2778" s="7"/>
      <c r="H2778" s="7"/>
    </row>
    <row r="2779" spans="1:8">
      <c r="A2779" s="139">
        <v>45878</v>
      </c>
      <c r="B2779" s="11" t="s">
        <v>17</v>
      </c>
      <c r="C2779" s="140" t="s">
        <v>113</v>
      </c>
      <c r="D2779" s="7"/>
      <c r="E2779" s="7"/>
      <c r="F2779" s="7"/>
      <c r="G2779" s="7"/>
      <c r="H2779" s="7"/>
    </row>
    <row r="2780" spans="1:8">
      <c r="A2780" s="139">
        <v>45879</v>
      </c>
      <c r="B2780" s="11" t="s">
        <v>18</v>
      </c>
      <c r="C2780" s="140" t="s">
        <v>113</v>
      </c>
      <c r="D2780" s="7"/>
      <c r="E2780" s="7"/>
      <c r="F2780" s="7"/>
      <c r="G2780" s="7"/>
      <c r="H2780" s="7"/>
    </row>
    <row r="2781" spans="1:8">
      <c r="A2781" s="139">
        <v>45880</v>
      </c>
      <c r="B2781" s="11" t="s">
        <v>12</v>
      </c>
      <c r="C2781" s="140" t="s">
        <v>113</v>
      </c>
      <c r="D2781" s="7"/>
      <c r="E2781" s="7"/>
      <c r="F2781" s="7"/>
      <c r="G2781" s="7"/>
      <c r="H2781" s="7"/>
    </row>
    <row r="2782" spans="1:8">
      <c r="A2782" s="139">
        <v>45881</v>
      </c>
      <c r="B2782" s="11" t="s">
        <v>13</v>
      </c>
      <c r="C2782" s="140" t="s">
        <v>113</v>
      </c>
      <c r="D2782" s="7"/>
      <c r="E2782" s="7"/>
      <c r="F2782" s="7"/>
      <c r="G2782" s="7"/>
      <c r="H2782" s="7"/>
    </row>
    <row r="2783" spans="1:8">
      <c r="A2783" s="139">
        <v>45882</v>
      </c>
      <c r="B2783" s="11" t="s">
        <v>14</v>
      </c>
      <c r="C2783" s="140" t="s">
        <v>113</v>
      </c>
      <c r="D2783" s="7"/>
      <c r="E2783" s="7"/>
      <c r="F2783" s="7"/>
      <c r="G2783" s="7"/>
      <c r="H2783" s="7"/>
    </row>
    <row r="2784" spans="1:8">
      <c r="A2784" s="139">
        <v>45883</v>
      </c>
      <c r="B2784" s="11" t="s">
        <v>15</v>
      </c>
      <c r="C2784" s="140" t="s">
        <v>113</v>
      </c>
      <c r="D2784" s="7"/>
      <c r="E2784" s="7"/>
      <c r="F2784" s="7"/>
      <c r="G2784" s="7"/>
      <c r="H2784" s="7"/>
    </row>
    <row r="2785" spans="1:8">
      <c r="A2785" s="139">
        <v>45884</v>
      </c>
      <c r="B2785" s="11" t="s">
        <v>16</v>
      </c>
      <c r="C2785" s="140" t="s">
        <v>113</v>
      </c>
      <c r="D2785" s="7"/>
      <c r="E2785" s="7"/>
      <c r="F2785" s="7"/>
      <c r="G2785" s="7"/>
      <c r="H2785" s="7"/>
    </row>
    <row r="2786" spans="1:8">
      <c r="A2786" s="139">
        <v>45885</v>
      </c>
      <c r="B2786" s="11" t="s">
        <v>17</v>
      </c>
      <c r="C2786" s="140" t="s">
        <v>113</v>
      </c>
      <c r="D2786" s="7"/>
      <c r="E2786" s="7"/>
      <c r="F2786" s="7"/>
      <c r="G2786" s="7"/>
      <c r="H2786" s="7"/>
    </row>
    <row r="2787" spans="1:8">
      <c r="A2787" s="139">
        <v>45886</v>
      </c>
      <c r="B2787" s="11" t="s">
        <v>18</v>
      </c>
      <c r="C2787" s="140" t="s">
        <v>113</v>
      </c>
      <c r="D2787" s="7"/>
      <c r="E2787" s="7"/>
      <c r="F2787" s="7"/>
      <c r="G2787" s="7"/>
      <c r="H2787" s="7"/>
    </row>
    <row r="2788" spans="1:8">
      <c r="A2788" s="139">
        <v>45887</v>
      </c>
      <c r="B2788" s="11" t="s">
        <v>12</v>
      </c>
      <c r="C2788" s="140" t="s">
        <v>113</v>
      </c>
      <c r="D2788" s="7"/>
      <c r="E2788" s="7"/>
      <c r="F2788" s="7"/>
      <c r="G2788" s="7"/>
      <c r="H2788" s="7"/>
    </row>
    <row r="2789" spans="1:8">
      <c r="A2789" s="139">
        <v>45888</v>
      </c>
      <c r="B2789" s="11" t="s">
        <v>13</v>
      </c>
      <c r="C2789" s="140" t="s">
        <v>113</v>
      </c>
      <c r="D2789" s="7"/>
      <c r="E2789" s="7"/>
      <c r="F2789" s="7"/>
      <c r="G2789" s="7"/>
      <c r="H2789" s="7"/>
    </row>
    <row r="2790" spans="1:8">
      <c r="A2790" s="139">
        <v>45889</v>
      </c>
      <c r="B2790" s="11" t="s">
        <v>14</v>
      </c>
      <c r="C2790" s="140" t="s">
        <v>113</v>
      </c>
      <c r="D2790" s="7"/>
      <c r="E2790" s="7"/>
      <c r="F2790" s="7"/>
      <c r="G2790" s="7"/>
      <c r="H2790" s="7"/>
    </row>
    <row r="2791" spans="1:8">
      <c r="A2791" s="139">
        <v>45890</v>
      </c>
      <c r="B2791" s="11" t="s">
        <v>15</v>
      </c>
      <c r="C2791" s="140" t="s">
        <v>113</v>
      </c>
      <c r="D2791" s="7"/>
      <c r="E2791" s="7"/>
      <c r="F2791" s="7"/>
      <c r="G2791" s="7"/>
      <c r="H2791" s="7"/>
    </row>
    <row r="2792" spans="1:8">
      <c r="A2792" s="139">
        <v>45891</v>
      </c>
      <c r="B2792" s="11" t="s">
        <v>16</v>
      </c>
      <c r="C2792" s="140" t="s">
        <v>113</v>
      </c>
      <c r="D2792" s="7"/>
      <c r="E2792" s="7"/>
      <c r="F2792" s="7"/>
      <c r="G2792" s="7"/>
      <c r="H2792" s="7"/>
    </row>
    <row r="2793" spans="1:8">
      <c r="A2793" s="139">
        <v>45892</v>
      </c>
      <c r="B2793" s="11" t="s">
        <v>17</v>
      </c>
      <c r="C2793" s="140" t="s">
        <v>113</v>
      </c>
      <c r="D2793" s="7"/>
      <c r="E2793" s="7"/>
      <c r="F2793" s="7"/>
      <c r="G2793" s="7"/>
      <c r="H2793" s="7"/>
    </row>
    <row r="2794" spans="1:8">
      <c r="A2794" s="139">
        <v>45893</v>
      </c>
      <c r="B2794" s="11" t="s">
        <v>18</v>
      </c>
      <c r="C2794" s="140" t="s">
        <v>113</v>
      </c>
      <c r="D2794" s="7"/>
      <c r="E2794" s="7"/>
      <c r="F2794" s="7"/>
      <c r="G2794" s="7"/>
      <c r="H2794" s="7"/>
    </row>
    <row r="2795" spans="1:8">
      <c r="A2795" s="139">
        <v>45894</v>
      </c>
      <c r="B2795" s="11" t="s">
        <v>12</v>
      </c>
      <c r="C2795" s="140" t="s">
        <v>113</v>
      </c>
      <c r="D2795" s="7"/>
      <c r="E2795" s="7"/>
      <c r="F2795" s="7"/>
      <c r="G2795" s="7"/>
      <c r="H2795" s="7"/>
    </row>
    <row r="2796" spans="1:8">
      <c r="A2796" s="139">
        <v>45895</v>
      </c>
      <c r="B2796" s="11" t="s">
        <v>13</v>
      </c>
      <c r="C2796" s="140" t="s">
        <v>113</v>
      </c>
      <c r="D2796" s="7"/>
      <c r="E2796" s="7"/>
      <c r="F2796" s="7"/>
      <c r="G2796" s="7"/>
      <c r="H2796" s="7"/>
    </row>
    <row r="2797" spans="1:8">
      <c r="A2797" s="139">
        <v>45896</v>
      </c>
      <c r="B2797" s="11" t="s">
        <v>14</v>
      </c>
      <c r="C2797" s="140" t="s">
        <v>113</v>
      </c>
      <c r="D2797" s="7"/>
      <c r="E2797" s="7"/>
      <c r="F2797" s="7"/>
      <c r="G2797" s="7"/>
      <c r="H2797" s="7"/>
    </row>
    <row r="2798" spans="1:8">
      <c r="A2798" s="139">
        <v>45897</v>
      </c>
      <c r="B2798" s="11" t="s">
        <v>15</v>
      </c>
      <c r="C2798" s="140" t="s">
        <v>113</v>
      </c>
      <c r="D2798" s="7"/>
      <c r="E2798" s="7"/>
      <c r="F2798" s="7"/>
      <c r="G2798" s="7"/>
      <c r="H2798" s="7"/>
    </row>
    <row r="2799" spans="1:8">
      <c r="A2799" s="139">
        <v>45898</v>
      </c>
      <c r="B2799" s="11" t="s">
        <v>16</v>
      </c>
      <c r="C2799" s="140" t="s">
        <v>113</v>
      </c>
      <c r="D2799" s="7"/>
      <c r="E2799" s="7"/>
      <c r="F2799" s="7"/>
      <c r="G2799" s="7"/>
      <c r="H2799" s="7"/>
    </row>
    <row r="2800" spans="1:8">
      <c r="A2800" s="139">
        <v>45899</v>
      </c>
      <c r="B2800" s="11" t="s">
        <v>17</v>
      </c>
      <c r="C2800" s="140" t="s">
        <v>113</v>
      </c>
      <c r="D2800" s="7"/>
      <c r="E2800" s="7"/>
      <c r="F2800" s="7"/>
      <c r="G2800" s="7"/>
      <c r="H2800" s="7"/>
    </row>
    <row r="2801" spans="1:8">
      <c r="A2801" s="139">
        <v>45900</v>
      </c>
      <c r="B2801" s="11" t="s">
        <v>18</v>
      </c>
      <c r="C2801" s="140" t="s">
        <v>113</v>
      </c>
      <c r="D2801" s="7"/>
      <c r="E2801" s="7"/>
      <c r="F2801" s="7"/>
      <c r="G2801" s="7"/>
      <c r="H2801" s="7"/>
    </row>
    <row r="2802" spans="1:8">
      <c r="A2802" s="139">
        <v>45901</v>
      </c>
      <c r="B2802" s="11" t="s">
        <v>12</v>
      </c>
      <c r="C2802" s="140" t="s">
        <v>113</v>
      </c>
      <c r="D2802" s="7"/>
      <c r="E2802" s="7"/>
      <c r="F2802" s="7"/>
      <c r="G2802" s="7"/>
      <c r="H2802" s="7"/>
    </row>
    <row r="2803" spans="1:8">
      <c r="A2803" s="139">
        <v>45902</v>
      </c>
      <c r="B2803" s="11" t="s">
        <v>13</v>
      </c>
      <c r="C2803" s="140" t="s">
        <v>113</v>
      </c>
      <c r="D2803" s="7"/>
      <c r="E2803" s="7"/>
      <c r="F2803" s="7"/>
      <c r="G2803" s="7"/>
      <c r="H2803" s="7"/>
    </row>
    <row r="2804" spans="1:8">
      <c r="A2804" s="139">
        <v>45903</v>
      </c>
      <c r="B2804" s="11" t="s">
        <v>14</v>
      </c>
      <c r="C2804" s="140" t="s">
        <v>113</v>
      </c>
      <c r="D2804" s="7"/>
      <c r="E2804" s="7"/>
      <c r="F2804" s="7"/>
      <c r="G2804" s="7"/>
      <c r="H2804" s="7"/>
    </row>
    <row r="2805" spans="1:8">
      <c r="A2805" s="139">
        <v>45904</v>
      </c>
      <c r="B2805" s="11" t="s">
        <v>15</v>
      </c>
      <c r="C2805" s="140" t="s">
        <v>113</v>
      </c>
      <c r="D2805" s="7"/>
      <c r="E2805" s="7"/>
      <c r="F2805" s="7"/>
      <c r="G2805" s="7"/>
      <c r="H2805" s="7"/>
    </row>
    <row r="2806" spans="1:8">
      <c r="A2806" s="139">
        <v>45905</v>
      </c>
      <c r="B2806" s="11" t="s">
        <v>16</v>
      </c>
      <c r="C2806" s="140" t="s">
        <v>113</v>
      </c>
      <c r="D2806" s="7"/>
      <c r="E2806" s="7"/>
      <c r="F2806" s="7"/>
      <c r="G2806" s="7"/>
      <c r="H2806" s="7"/>
    </row>
    <row r="2807" spans="1:8">
      <c r="A2807" s="139">
        <v>45906</v>
      </c>
      <c r="B2807" s="11" t="s">
        <v>17</v>
      </c>
      <c r="C2807" s="140" t="s">
        <v>113</v>
      </c>
      <c r="D2807" s="7"/>
      <c r="E2807" s="7"/>
      <c r="F2807" s="7"/>
      <c r="G2807" s="7"/>
      <c r="H2807" s="7"/>
    </row>
    <row r="2808" spans="1:8">
      <c r="A2808" s="139">
        <v>45907</v>
      </c>
      <c r="B2808" s="11" t="s">
        <v>18</v>
      </c>
      <c r="C2808" s="140" t="s">
        <v>113</v>
      </c>
      <c r="D2808" s="7"/>
      <c r="E2808" s="7"/>
      <c r="F2808" s="7"/>
      <c r="G2808" s="7"/>
      <c r="H2808" s="7"/>
    </row>
    <row r="2809" spans="1:8">
      <c r="A2809" s="139">
        <v>45908</v>
      </c>
      <c r="B2809" s="11" t="s">
        <v>12</v>
      </c>
      <c r="C2809" s="140" t="s">
        <v>113</v>
      </c>
      <c r="D2809" s="7"/>
      <c r="E2809" s="7"/>
      <c r="F2809" s="7"/>
      <c r="G2809" s="7"/>
      <c r="H2809" s="7"/>
    </row>
    <row r="2810" spans="1:8">
      <c r="A2810" s="139">
        <v>45909</v>
      </c>
      <c r="B2810" s="11" t="s">
        <v>13</v>
      </c>
      <c r="C2810" s="140" t="s">
        <v>113</v>
      </c>
      <c r="D2810" s="7"/>
      <c r="E2810" s="7"/>
      <c r="F2810" s="7"/>
      <c r="G2810" s="7"/>
      <c r="H2810" s="7"/>
    </row>
    <row r="2811" spans="1:8">
      <c r="A2811" s="139">
        <v>45910</v>
      </c>
      <c r="B2811" s="11" t="s">
        <v>14</v>
      </c>
      <c r="C2811" s="140" t="s">
        <v>113</v>
      </c>
      <c r="D2811" s="7"/>
      <c r="E2811" s="7"/>
      <c r="F2811" s="7"/>
      <c r="G2811" s="7"/>
      <c r="H2811" s="7"/>
    </row>
    <row r="2812" spans="1:8">
      <c r="A2812" s="139">
        <v>45911</v>
      </c>
      <c r="B2812" s="11" t="s">
        <v>15</v>
      </c>
      <c r="C2812" s="140" t="s">
        <v>113</v>
      </c>
      <c r="D2812" s="7"/>
      <c r="E2812" s="7"/>
      <c r="F2812" s="7"/>
      <c r="G2812" s="7"/>
      <c r="H2812" s="7"/>
    </row>
    <row r="2813" spans="1:8">
      <c r="A2813" s="139">
        <v>45912</v>
      </c>
      <c r="B2813" s="11" t="s">
        <v>16</v>
      </c>
      <c r="C2813" s="140" t="s">
        <v>113</v>
      </c>
      <c r="D2813" s="7"/>
      <c r="E2813" s="7"/>
      <c r="F2813" s="7"/>
      <c r="G2813" s="7"/>
      <c r="H2813" s="7"/>
    </row>
    <row r="2814" spans="1:8">
      <c r="A2814" s="139">
        <v>45913</v>
      </c>
      <c r="B2814" s="11" t="s">
        <v>17</v>
      </c>
      <c r="C2814" s="140" t="s">
        <v>113</v>
      </c>
      <c r="D2814" s="7"/>
      <c r="E2814" s="7"/>
      <c r="F2814" s="7"/>
      <c r="G2814" s="7"/>
      <c r="H2814" s="7"/>
    </row>
    <row r="2815" spans="1:8">
      <c r="A2815" s="139">
        <v>45914</v>
      </c>
      <c r="B2815" s="11" t="s">
        <v>18</v>
      </c>
      <c r="C2815" s="140" t="s">
        <v>113</v>
      </c>
      <c r="D2815" s="7"/>
      <c r="E2815" s="7"/>
      <c r="F2815" s="7"/>
      <c r="G2815" s="7"/>
      <c r="H2815" s="7"/>
    </row>
    <row r="2816" spans="1:8">
      <c r="A2816" s="139">
        <v>45915</v>
      </c>
      <c r="B2816" s="11" t="s">
        <v>12</v>
      </c>
      <c r="C2816" s="140" t="s">
        <v>113</v>
      </c>
      <c r="D2816" s="7"/>
      <c r="E2816" s="7"/>
      <c r="F2816" s="7"/>
      <c r="G2816" s="7"/>
      <c r="H2816" s="7"/>
    </row>
    <row r="2817" spans="1:8">
      <c r="A2817" s="139">
        <v>45916</v>
      </c>
      <c r="B2817" s="11" t="s">
        <v>13</v>
      </c>
      <c r="C2817" s="140" t="s">
        <v>113</v>
      </c>
      <c r="D2817" s="7"/>
      <c r="E2817" s="7"/>
      <c r="F2817" s="7"/>
      <c r="G2817" s="7"/>
      <c r="H2817" s="7"/>
    </row>
    <row r="2818" spans="1:8">
      <c r="A2818" s="139">
        <v>45917</v>
      </c>
      <c r="B2818" s="11" t="s">
        <v>14</v>
      </c>
      <c r="C2818" s="140" t="s">
        <v>113</v>
      </c>
      <c r="D2818" s="7"/>
      <c r="E2818" s="7"/>
      <c r="F2818" s="7"/>
      <c r="G2818" s="7"/>
      <c r="H2818" s="7"/>
    </row>
    <row r="2819" spans="1:8">
      <c r="A2819" s="139">
        <v>45918</v>
      </c>
      <c r="B2819" s="11" t="s">
        <v>15</v>
      </c>
      <c r="C2819" s="140" t="s">
        <v>113</v>
      </c>
      <c r="D2819" s="7"/>
      <c r="E2819" s="7"/>
      <c r="F2819" s="7"/>
      <c r="G2819" s="7"/>
      <c r="H2819" s="7"/>
    </row>
    <row r="2820" spans="1:8">
      <c r="A2820" s="139">
        <v>45919</v>
      </c>
      <c r="B2820" s="11" t="s">
        <v>16</v>
      </c>
      <c r="C2820" s="140" t="s">
        <v>113</v>
      </c>
      <c r="D2820" s="7"/>
      <c r="E2820" s="7"/>
      <c r="F2820" s="7"/>
      <c r="G2820" s="7"/>
      <c r="H2820" s="7"/>
    </row>
    <row r="2821" spans="1:8">
      <c r="A2821" s="139">
        <v>45920</v>
      </c>
      <c r="B2821" s="11" t="s">
        <v>17</v>
      </c>
      <c r="C2821" s="140" t="s">
        <v>113</v>
      </c>
      <c r="D2821" s="7"/>
      <c r="E2821" s="7"/>
      <c r="F2821" s="7"/>
      <c r="G2821" s="7"/>
      <c r="H2821" s="7"/>
    </row>
    <row r="2822" spans="1:8">
      <c r="A2822" s="139">
        <v>45921</v>
      </c>
      <c r="B2822" s="11" t="s">
        <v>18</v>
      </c>
      <c r="C2822" s="140" t="s">
        <v>113</v>
      </c>
      <c r="D2822" s="7"/>
      <c r="E2822" s="7"/>
      <c r="F2822" s="7"/>
      <c r="G2822" s="7"/>
      <c r="H2822" s="7"/>
    </row>
    <row r="2823" spans="1:8">
      <c r="A2823" s="139">
        <v>45922</v>
      </c>
      <c r="B2823" s="11" t="s">
        <v>12</v>
      </c>
      <c r="C2823" s="140" t="s">
        <v>113</v>
      </c>
      <c r="D2823" s="7"/>
      <c r="E2823" s="7"/>
      <c r="F2823" s="7"/>
      <c r="G2823" s="7"/>
      <c r="H2823" s="7"/>
    </row>
    <row r="2824" spans="1:8">
      <c r="A2824" s="139">
        <v>45923</v>
      </c>
      <c r="B2824" s="11" t="s">
        <v>13</v>
      </c>
      <c r="C2824" s="140" t="s">
        <v>113</v>
      </c>
      <c r="D2824" s="7"/>
      <c r="E2824" s="7"/>
      <c r="F2824" s="7"/>
      <c r="G2824" s="7"/>
      <c r="H2824" s="7"/>
    </row>
    <row r="2825" spans="1:8">
      <c r="A2825" s="139">
        <v>45924</v>
      </c>
      <c r="B2825" s="11" t="s">
        <v>14</v>
      </c>
      <c r="C2825" s="140" t="s">
        <v>113</v>
      </c>
      <c r="D2825" s="7"/>
      <c r="E2825" s="7"/>
      <c r="F2825" s="7"/>
      <c r="G2825" s="7"/>
      <c r="H2825" s="7"/>
    </row>
    <row r="2826" spans="1:8">
      <c r="A2826" s="139">
        <v>45925</v>
      </c>
      <c r="B2826" s="11" t="s">
        <v>15</v>
      </c>
      <c r="C2826" s="140" t="s">
        <v>113</v>
      </c>
      <c r="D2826" s="7"/>
      <c r="E2826" s="7"/>
      <c r="F2826" s="7"/>
      <c r="G2826" s="7"/>
      <c r="H2826" s="7"/>
    </row>
    <row r="2827" spans="1:8">
      <c r="A2827" s="139">
        <v>45926</v>
      </c>
      <c r="B2827" s="11" t="s">
        <v>16</v>
      </c>
      <c r="C2827" s="140" t="s">
        <v>113</v>
      </c>
      <c r="D2827" s="7"/>
      <c r="E2827" s="7"/>
      <c r="F2827" s="7"/>
      <c r="G2827" s="7"/>
      <c r="H2827" s="7"/>
    </row>
    <row r="2828" spans="1:8">
      <c r="A2828" s="139">
        <v>45927</v>
      </c>
      <c r="B2828" s="11" t="s">
        <v>17</v>
      </c>
      <c r="C2828" s="140" t="s">
        <v>113</v>
      </c>
      <c r="D2828" s="7"/>
      <c r="E2828" s="7"/>
      <c r="F2828" s="7"/>
      <c r="G2828" s="7"/>
      <c r="H2828" s="7"/>
    </row>
    <row r="2829" spans="1:8">
      <c r="A2829" s="139">
        <v>45928</v>
      </c>
      <c r="B2829" s="11" t="s">
        <v>18</v>
      </c>
      <c r="C2829" s="140" t="s">
        <v>113</v>
      </c>
      <c r="D2829" s="7"/>
      <c r="E2829" s="7"/>
      <c r="F2829" s="7"/>
      <c r="G2829" s="7"/>
      <c r="H2829" s="7"/>
    </row>
    <row r="2830" spans="1:8">
      <c r="A2830" s="139">
        <v>45929</v>
      </c>
      <c r="B2830" s="11" t="s">
        <v>12</v>
      </c>
      <c r="C2830" s="140" t="s">
        <v>113</v>
      </c>
      <c r="D2830" s="7"/>
      <c r="E2830" s="7"/>
      <c r="F2830" s="7"/>
      <c r="G2830" s="7"/>
      <c r="H2830" s="7"/>
    </row>
    <row r="2831" spans="1:8">
      <c r="A2831" s="139">
        <v>45930</v>
      </c>
      <c r="B2831" s="11" t="s">
        <v>13</v>
      </c>
      <c r="C2831" s="140" t="s">
        <v>113</v>
      </c>
      <c r="D2831" s="7"/>
      <c r="E2831" s="7"/>
      <c r="F2831" s="7"/>
      <c r="G2831" s="7"/>
      <c r="H2831" s="7"/>
    </row>
    <row r="2832" spans="1:8">
      <c r="A2832" s="139">
        <v>45931</v>
      </c>
      <c r="B2832" s="11" t="s">
        <v>14</v>
      </c>
      <c r="C2832" s="140" t="s">
        <v>113</v>
      </c>
      <c r="D2832" s="7"/>
      <c r="E2832" s="7"/>
      <c r="F2832" s="7"/>
      <c r="G2832" s="7"/>
      <c r="H2832" s="7"/>
    </row>
    <row r="2833" spans="1:8">
      <c r="A2833" s="139">
        <v>45932</v>
      </c>
      <c r="B2833" s="11" t="s">
        <v>15</v>
      </c>
      <c r="C2833" s="140" t="s">
        <v>113</v>
      </c>
      <c r="D2833" s="7"/>
      <c r="E2833" s="7"/>
      <c r="F2833" s="7"/>
      <c r="G2833" s="7"/>
      <c r="H2833" s="7"/>
    </row>
    <row r="2834" spans="1:8">
      <c r="A2834" s="139">
        <v>45933</v>
      </c>
      <c r="B2834" s="11" t="s">
        <v>16</v>
      </c>
      <c r="C2834" s="140" t="s">
        <v>113</v>
      </c>
      <c r="D2834" s="7"/>
      <c r="E2834" s="7"/>
      <c r="F2834" s="7"/>
      <c r="G2834" s="7"/>
      <c r="H2834" s="7"/>
    </row>
    <row r="2835" spans="1:8">
      <c r="A2835" s="139">
        <v>45934</v>
      </c>
      <c r="B2835" s="11" t="s">
        <v>17</v>
      </c>
      <c r="C2835" s="140" t="s">
        <v>113</v>
      </c>
      <c r="D2835" s="7"/>
      <c r="E2835" s="7"/>
      <c r="F2835" s="7"/>
      <c r="G2835" s="7"/>
      <c r="H2835" s="7"/>
    </row>
    <row r="2836" spans="1:8">
      <c r="A2836" s="139">
        <v>45935</v>
      </c>
      <c r="B2836" s="11" t="s">
        <v>18</v>
      </c>
      <c r="C2836" s="140" t="s">
        <v>113</v>
      </c>
      <c r="D2836" s="7"/>
      <c r="E2836" s="7"/>
      <c r="F2836" s="7"/>
      <c r="G2836" s="7"/>
      <c r="H2836" s="7"/>
    </row>
    <row r="2837" spans="1:8">
      <c r="A2837" s="139">
        <v>45936</v>
      </c>
      <c r="B2837" s="11" t="s">
        <v>12</v>
      </c>
      <c r="C2837" s="140" t="s">
        <v>113</v>
      </c>
      <c r="D2837" s="7"/>
      <c r="E2837" s="7"/>
      <c r="F2837" s="7"/>
      <c r="G2837" s="7"/>
      <c r="H2837" s="7"/>
    </row>
    <row r="2838" spans="1:8">
      <c r="A2838" s="139">
        <v>45937</v>
      </c>
      <c r="B2838" s="11" t="s">
        <v>13</v>
      </c>
      <c r="C2838" s="140" t="s">
        <v>113</v>
      </c>
      <c r="D2838" s="7"/>
      <c r="E2838" s="7"/>
      <c r="F2838" s="7"/>
      <c r="G2838" s="7"/>
      <c r="H2838" s="7"/>
    </row>
    <row r="2839" spans="1:8">
      <c r="A2839" s="139">
        <v>45938</v>
      </c>
      <c r="B2839" s="11" t="s">
        <v>14</v>
      </c>
      <c r="C2839" s="140" t="s">
        <v>113</v>
      </c>
      <c r="D2839" s="7"/>
      <c r="E2839" s="7"/>
      <c r="F2839" s="7"/>
      <c r="G2839" s="7"/>
      <c r="H2839" s="7"/>
    </row>
    <row r="2840" spans="1:8">
      <c r="A2840" s="139">
        <v>45939</v>
      </c>
      <c r="B2840" s="11" t="s">
        <v>15</v>
      </c>
      <c r="C2840" s="140" t="s">
        <v>113</v>
      </c>
      <c r="D2840" s="7"/>
      <c r="E2840" s="7"/>
      <c r="F2840" s="7"/>
      <c r="G2840" s="7"/>
      <c r="H2840" s="7"/>
    </row>
    <row r="2841" spans="1:8">
      <c r="A2841" s="139">
        <v>45940</v>
      </c>
      <c r="B2841" s="11" t="s">
        <v>16</v>
      </c>
      <c r="C2841" s="140" t="s">
        <v>113</v>
      </c>
      <c r="D2841" s="7"/>
      <c r="E2841" s="7"/>
      <c r="F2841" s="7"/>
      <c r="G2841" s="7"/>
      <c r="H2841" s="7"/>
    </row>
    <row r="2842" spans="1:8">
      <c r="A2842" s="139">
        <v>45941</v>
      </c>
      <c r="B2842" s="11" t="s">
        <v>17</v>
      </c>
      <c r="C2842" s="140" t="s">
        <v>113</v>
      </c>
      <c r="D2842" s="7"/>
      <c r="E2842" s="7"/>
      <c r="F2842" s="7"/>
      <c r="G2842" s="7"/>
      <c r="H2842" s="7"/>
    </row>
    <row r="2843" spans="1:8">
      <c r="A2843" s="139">
        <v>45942</v>
      </c>
      <c r="B2843" s="11" t="s">
        <v>18</v>
      </c>
      <c r="C2843" s="140" t="s">
        <v>113</v>
      </c>
      <c r="D2843" s="7"/>
      <c r="E2843" s="7"/>
      <c r="F2843" s="7"/>
      <c r="G2843" s="7"/>
      <c r="H2843" s="7"/>
    </row>
    <row r="2844" spans="1:8">
      <c r="A2844" s="139">
        <v>45943</v>
      </c>
      <c r="B2844" s="11" t="s">
        <v>12</v>
      </c>
      <c r="C2844" s="140" t="s">
        <v>113</v>
      </c>
      <c r="D2844" s="7"/>
      <c r="E2844" s="7"/>
      <c r="F2844" s="7"/>
      <c r="G2844" s="7"/>
      <c r="H2844" s="7"/>
    </row>
    <row r="2845" spans="1:8">
      <c r="A2845" s="139">
        <v>45944</v>
      </c>
      <c r="B2845" s="11" t="s">
        <v>13</v>
      </c>
      <c r="C2845" s="140" t="s">
        <v>113</v>
      </c>
      <c r="D2845" s="7"/>
      <c r="E2845" s="7"/>
      <c r="F2845" s="7"/>
      <c r="G2845" s="7"/>
      <c r="H2845" s="7"/>
    </row>
    <row r="2846" spans="1:8">
      <c r="A2846" s="139">
        <v>45945</v>
      </c>
      <c r="B2846" s="11" t="s">
        <v>14</v>
      </c>
      <c r="C2846" s="140" t="s">
        <v>113</v>
      </c>
      <c r="D2846" s="7"/>
      <c r="E2846" s="7"/>
      <c r="F2846" s="7"/>
      <c r="G2846" s="7"/>
      <c r="H2846" s="7"/>
    </row>
    <row r="2847" spans="1:8">
      <c r="A2847" s="139">
        <v>45946</v>
      </c>
      <c r="B2847" s="11" t="s">
        <v>15</v>
      </c>
      <c r="C2847" s="140" t="s">
        <v>113</v>
      </c>
      <c r="D2847" s="7"/>
      <c r="E2847" s="7"/>
      <c r="F2847" s="7"/>
      <c r="G2847" s="7"/>
      <c r="H2847" s="7"/>
    </row>
    <row r="2848" spans="1:8">
      <c r="A2848" s="139">
        <v>45947</v>
      </c>
      <c r="B2848" s="11" t="s">
        <v>16</v>
      </c>
      <c r="C2848" s="140" t="s">
        <v>113</v>
      </c>
      <c r="D2848" s="7"/>
      <c r="E2848" s="7"/>
      <c r="F2848" s="7"/>
      <c r="G2848" s="7"/>
      <c r="H2848" s="7"/>
    </row>
    <row r="2849" spans="1:8">
      <c r="A2849" s="139">
        <v>45948</v>
      </c>
      <c r="B2849" s="11" t="s">
        <v>17</v>
      </c>
      <c r="C2849" s="140" t="s">
        <v>113</v>
      </c>
      <c r="D2849" s="7"/>
      <c r="E2849" s="7"/>
      <c r="F2849" s="7"/>
      <c r="G2849" s="7"/>
      <c r="H2849" s="7"/>
    </row>
    <row r="2850" spans="1:8">
      <c r="A2850" s="139">
        <v>45949</v>
      </c>
      <c r="B2850" s="11" t="s">
        <v>18</v>
      </c>
      <c r="C2850" s="140" t="s">
        <v>113</v>
      </c>
      <c r="D2850" s="7"/>
      <c r="E2850" s="7"/>
      <c r="F2850" s="7"/>
      <c r="G2850" s="7"/>
      <c r="H2850" s="7"/>
    </row>
    <row r="2851" spans="1:8">
      <c r="A2851" s="139">
        <v>45950</v>
      </c>
      <c r="B2851" s="11" t="s">
        <v>12</v>
      </c>
      <c r="C2851" s="140" t="s">
        <v>113</v>
      </c>
      <c r="D2851" s="7"/>
      <c r="E2851" s="7"/>
      <c r="F2851" s="7"/>
      <c r="G2851" s="7"/>
      <c r="H2851" s="7"/>
    </row>
    <row r="2852" spans="1:8">
      <c r="A2852" s="139">
        <v>45951</v>
      </c>
      <c r="B2852" s="11" t="s">
        <v>13</v>
      </c>
      <c r="C2852" s="140" t="s">
        <v>113</v>
      </c>
      <c r="D2852" s="7"/>
      <c r="E2852" s="7"/>
      <c r="F2852" s="7"/>
      <c r="G2852" s="7"/>
      <c r="H2852" s="7"/>
    </row>
    <row r="2853" spans="1:8">
      <c r="A2853" s="139">
        <v>45952</v>
      </c>
      <c r="B2853" s="11" t="s">
        <v>14</v>
      </c>
      <c r="C2853" s="140" t="s">
        <v>113</v>
      </c>
      <c r="D2853" s="7"/>
      <c r="E2853" s="7"/>
      <c r="F2853" s="7"/>
      <c r="G2853" s="7"/>
      <c r="H2853" s="7"/>
    </row>
    <row r="2854" spans="1:8">
      <c r="A2854" s="139">
        <v>45953</v>
      </c>
      <c r="B2854" s="11" t="s">
        <v>15</v>
      </c>
      <c r="C2854" s="140" t="s">
        <v>113</v>
      </c>
      <c r="D2854" s="7"/>
      <c r="E2854" s="7"/>
      <c r="F2854" s="7"/>
      <c r="G2854" s="7"/>
      <c r="H2854" s="7"/>
    </row>
    <row r="2855" spans="1:8">
      <c r="A2855" s="139">
        <v>45954</v>
      </c>
      <c r="B2855" s="11" t="s">
        <v>16</v>
      </c>
      <c r="C2855" s="140" t="s">
        <v>113</v>
      </c>
      <c r="D2855" s="7"/>
      <c r="E2855" s="7"/>
      <c r="F2855" s="7"/>
      <c r="G2855" s="7"/>
      <c r="H2855" s="7"/>
    </row>
    <row r="2856" spans="1:8">
      <c r="A2856" s="139">
        <v>45955</v>
      </c>
      <c r="B2856" s="11" t="s">
        <v>17</v>
      </c>
      <c r="C2856" s="140" t="s">
        <v>113</v>
      </c>
      <c r="D2856" s="7"/>
      <c r="E2856" s="7"/>
      <c r="F2856" s="7"/>
      <c r="G2856" s="7"/>
      <c r="H2856" s="7"/>
    </row>
    <row r="2857" spans="1:8">
      <c r="A2857" s="139">
        <v>45956</v>
      </c>
      <c r="B2857" s="11" t="s">
        <v>18</v>
      </c>
      <c r="C2857" s="140" t="s">
        <v>113</v>
      </c>
      <c r="D2857" s="7"/>
      <c r="E2857" s="7"/>
      <c r="F2857" s="7"/>
      <c r="G2857" s="7"/>
      <c r="H2857" s="7"/>
    </row>
    <row r="2858" spans="1:8">
      <c r="A2858" s="139">
        <v>45957</v>
      </c>
      <c r="B2858" s="11" t="s">
        <v>12</v>
      </c>
      <c r="C2858" s="140" t="s">
        <v>113</v>
      </c>
      <c r="D2858" s="7"/>
      <c r="E2858" s="7"/>
      <c r="F2858" s="7"/>
      <c r="G2858" s="7"/>
      <c r="H2858" s="7"/>
    </row>
    <row r="2859" spans="1:8">
      <c r="A2859" s="139">
        <v>45958</v>
      </c>
      <c r="B2859" s="11" t="s">
        <v>13</v>
      </c>
      <c r="C2859" s="140" t="s">
        <v>113</v>
      </c>
      <c r="D2859" s="7"/>
      <c r="E2859" s="7"/>
      <c r="F2859" s="7"/>
      <c r="G2859" s="7"/>
      <c r="H2859" s="7"/>
    </row>
    <row r="2860" spans="1:8">
      <c r="A2860" s="139">
        <v>45959</v>
      </c>
      <c r="B2860" s="11" t="s">
        <v>14</v>
      </c>
      <c r="C2860" s="140" t="s">
        <v>113</v>
      </c>
      <c r="D2860" s="7"/>
      <c r="E2860" s="7"/>
      <c r="F2860" s="7"/>
      <c r="G2860" s="7"/>
      <c r="H2860" s="7"/>
    </row>
    <row r="2861" spans="1:8">
      <c r="A2861" s="139">
        <v>45960</v>
      </c>
      <c r="B2861" s="11" t="s">
        <v>15</v>
      </c>
      <c r="C2861" s="140" t="s">
        <v>113</v>
      </c>
      <c r="D2861" s="7"/>
      <c r="E2861" s="7"/>
      <c r="F2861" s="7"/>
      <c r="G2861" s="7"/>
      <c r="H2861" s="7"/>
    </row>
    <row r="2862" spans="1:8">
      <c r="A2862" s="139">
        <v>45961</v>
      </c>
      <c r="B2862" s="11" t="s">
        <v>16</v>
      </c>
      <c r="C2862" s="140" t="s">
        <v>113</v>
      </c>
      <c r="D2862" s="7"/>
      <c r="E2862" s="7"/>
      <c r="F2862" s="7"/>
      <c r="G2862" s="7"/>
      <c r="H2862" s="7"/>
    </row>
    <row r="2863" spans="1:8">
      <c r="A2863" s="139">
        <v>45962</v>
      </c>
      <c r="B2863" s="11" t="s">
        <v>17</v>
      </c>
      <c r="C2863" s="140" t="s">
        <v>113</v>
      </c>
      <c r="D2863" s="7"/>
      <c r="E2863" s="7"/>
      <c r="F2863" s="7"/>
      <c r="G2863" s="7"/>
      <c r="H2863" s="7"/>
    </row>
    <row r="2864" spans="1:8">
      <c r="A2864" s="139">
        <v>45963</v>
      </c>
      <c r="B2864" s="11" t="s">
        <v>18</v>
      </c>
      <c r="C2864" s="140" t="s">
        <v>113</v>
      </c>
      <c r="D2864" s="7"/>
      <c r="E2864" s="7"/>
      <c r="F2864" s="7"/>
      <c r="G2864" s="7"/>
      <c r="H2864" s="7"/>
    </row>
    <row r="2865" spans="1:8">
      <c r="A2865" s="139">
        <v>45964</v>
      </c>
      <c r="B2865" s="11" t="s">
        <v>12</v>
      </c>
      <c r="C2865" s="140" t="s">
        <v>113</v>
      </c>
      <c r="D2865" s="7"/>
      <c r="E2865" s="7"/>
      <c r="F2865" s="7"/>
      <c r="G2865" s="7"/>
      <c r="H2865" s="7"/>
    </row>
    <row r="2866" spans="1:8">
      <c r="A2866" s="139">
        <v>45965</v>
      </c>
      <c r="B2866" s="11" t="s">
        <v>13</v>
      </c>
      <c r="C2866" s="140" t="s">
        <v>113</v>
      </c>
      <c r="D2866" s="7"/>
      <c r="E2866" s="7"/>
      <c r="F2866" s="7"/>
      <c r="G2866" s="7"/>
      <c r="H2866" s="7"/>
    </row>
    <row r="2867" spans="1:8">
      <c r="A2867" s="139">
        <v>45966</v>
      </c>
      <c r="B2867" s="11" t="s">
        <v>14</v>
      </c>
      <c r="C2867" s="140" t="s">
        <v>113</v>
      </c>
      <c r="D2867" s="7"/>
      <c r="E2867" s="7"/>
      <c r="F2867" s="7"/>
      <c r="G2867" s="7"/>
      <c r="H2867" s="7"/>
    </row>
    <row r="2868" spans="1:8">
      <c r="A2868" s="139">
        <v>45967</v>
      </c>
      <c r="B2868" s="11" t="s">
        <v>15</v>
      </c>
      <c r="C2868" s="140" t="s">
        <v>113</v>
      </c>
      <c r="D2868" s="7"/>
      <c r="E2868" s="7"/>
      <c r="F2868" s="7"/>
      <c r="G2868" s="7"/>
      <c r="H2868" s="7"/>
    </row>
    <row r="2869" spans="1:8">
      <c r="A2869" s="139">
        <v>45968</v>
      </c>
      <c r="B2869" s="11" t="s">
        <v>16</v>
      </c>
      <c r="C2869" s="140" t="s">
        <v>113</v>
      </c>
      <c r="D2869" s="7"/>
      <c r="E2869" s="7"/>
      <c r="F2869" s="7"/>
      <c r="G2869" s="7"/>
      <c r="H2869" s="7"/>
    </row>
    <row r="2870" spans="1:8">
      <c r="A2870" s="139">
        <v>45969</v>
      </c>
      <c r="B2870" s="11" t="s">
        <v>17</v>
      </c>
      <c r="C2870" s="140" t="s">
        <v>113</v>
      </c>
      <c r="D2870" s="7"/>
      <c r="E2870" s="7"/>
      <c r="F2870" s="7"/>
      <c r="G2870" s="7"/>
      <c r="H2870" s="7"/>
    </row>
    <row r="2871" spans="1:8">
      <c r="A2871" s="139">
        <v>45970</v>
      </c>
      <c r="B2871" s="11" t="s">
        <v>18</v>
      </c>
      <c r="C2871" s="140" t="s">
        <v>113</v>
      </c>
      <c r="D2871" s="7"/>
      <c r="E2871" s="7"/>
      <c r="F2871" s="7"/>
      <c r="G2871" s="7"/>
      <c r="H2871" s="7"/>
    </row>
    <row r="2872" spans="1:8">
      <c r="A2872" s="139">
        <v>45971</v>
      </c>
      <c r="B2872" s="11" t="s">
        <v>12</v>
      </c>
      <c r="C2872" s="140" t="s">
        <v>113</v>
      </c>
      <c r="D2872" s="7"/>
      <c r="E2872" s="7"/>
      <c r="F2872" s="7"/>
      <c r="G2872" s="7"/>
      <c r="H2872" s="7"/>
    </row>
    <row r="2873" spans="1:8">
      <c r="A2873" s="139">
        <v>45972</v>
      </c>
      <c r="B2873" s="11" t="s">
        <v>13</v>
      </c>
      <c r="C2873" s="140" t="s">
        <v>113</v>
      </c>
      <c r="D2873" s="7"/>
      <c r="E2873" s="7"/>
      <c r="F2873" s="7"/>
      <c r="G2873" s="7"/>
      <c r="H2873" s="7"/>
    </row>
    <row r="2874" spans="1:8">
      <c r="A2874" s="139">
        <v>45973</v>
      </c>
      <c r="B2874" s="11" t="s">
        <v>14</v>
      </c>
      <c r="C2874" s="140" t="s">
        <v>113</v>
      </c>
      <c r="D2874" s="7"/>
      <c r="E2874" s="7"/>
      <c r="F2874" s="7"/>
      <c r="G2874" s="7"/>
      <c r="H2874" s="7"/>
    </row>
    <row r="2875" spans="1:8">
      <c r="A2875" s="139">
        <v>45974</v>
      </c>
      <c r="B2875" s="11" t="s">
        <v>15</v>
      </c>
      <c r="C2875" s="140" t="s">
        <v>113</v>
      </c>
      <c r="D2875" s="7"/>
      <c r="E2875" s="7"/>
      <c r="F2875" s="7"/>
      <c r="G2875" s="7"/>
      <c r="H2875" s="7"/>
    </row>
    <row r="2876" spans="1:8">
      <c r="A2876" s="139">
        <v>45975</v>
      </c>
      <c r="B2876" s="11" t="s">
        <v>16</v>
      </c>
      <c r="C2876" s="140" t="s">
        <v>113</v>
      </c>
      <c r="D2876" s="7"/>
      <c r="E2876" s="7"/>
      <c r="F2876" s="7"/>
      <c r="G2876" s="7"/>
      <c r="H2876" s="7"/>
    </row>
    <row r="2877" spans="1:8">
      <c r="A2877" s="139">
        <v>45976</v>
      </c>
      <c r="B2877" s="11" t="s">
        <v>17</v>
      </c>
      <c r="C2877" s="140" t="s">
        <v>113</v>
      </c>
      <c r="D2877" s="7"/>
      <c r="E2877" s="7"/>
      <c r="F2877" s="7"/>
      <c r="G2877" s="7"/>
      <c r="H2877" s="7"/>
    </row>
    <row r="2878" spans="1:8">
      <c r="A2878" s="139">
        <v>45977</v>
      </c>
      <c r="B2878" s="11" t="s">
        <v>18</v>
      </c>
      <c r="C2878" s="140" t="s">
        <v>113</v>
      </c>
      <c r="D2878" s="7"/>
      <c r="E2878" s="7"/>
      <c r="F2878" s="7"/>
      <c r="G2878" s="7"/>
      <c r="H2878" s="7"/>
    </row>
    <row r="2879" spans="1:8">
      <c r="A2879" s="139">
        <v>45978</v>
      </c>
      <c r="B2879" s="11" t="s">
        <v>12</v>
      </c>
      <c r="C2879" s="140" t="s">
        <v>113</v>
      </c>
      <c r="D2879" s="7"/>
      <c r="E2879" s="7"/>
      <c r="F2879" s="7"/>
      <c r="G2879" s="7"/>
      <c r="H2879" s="7"/>
    </row>
    <row r="2880" spans="1:8">
      <c r="A2880" s="139">
        <v>45979</v>
      </c>
      <c r="B2880" s="11" t="s">
        <v>13</v>
      </c>
      <c r="C2880" s="140" t="s">
        <v>113</v>
      </c>
      <c r="D2880" s="7"/>
      <c r="E2880" s="7"/>
      <c r="F2880" s="7"/>
      <c r="G2880" s="7"/>
      <c r="H2880" s="7"/>
    </row>
    <row r="2881" spans="1:8">
      <c r="A2881" s="139">
        <v>45980</v>
      </c>
      <c r="B2881" s="11" t="s">
        <v>14</v>
      </c>
      <c r="C2881" s="140" t="s">
        <v>113</v>
      </c>
      <c r="D2881" s="7"/>
      <c r="E2881" s="7"/>
      <c r="F2881" s="7"/>
      <c r="G2881" s="7"/>
      <c r="H2881" s="7"/>
    </row>
    <row r="2882" spans="1:8">
      <c r="A2882" s="139">
        <v>45981</v>
      </c>
      <c r="B2882" s="11" t="s">
        <v>15</v>
      </c>
      <c r="C2882" s="140" t="s">
        <v>113</v>
      </c>
      <c r="D2882" s="7"/>
      <c r="E2882" s="7"/>
      <c r="F2882" s="7"/>
      <c r="G2882" s="7"/>
      <c r="H2882" s="7"/>
    </row>
    <row r="2883" spans="1:8">
      <c r="A2883" s="139">
        <v>45982</v>
      </c>
      <c r="B2883" s="11" t="s">
        <v>16</v>
      </c>
      <c r="C2883" s="140" t="s">
        <v>113</v>
      </c>
      <c r="D2883" s="7"/>
      <c r="E2883" s="7"/>
      <c r="F2883" s="7"/>
      <c r="G2883" s="7"/>
      <c r="H2883" s="7"/>
    </row>
    <row r="2884" spans="1:8">
      <c r="A2884" s="139">
        <v>45983</v>
      </c>
      <c r="B2884" s="11" t="s">
        <v>17</v>
      </c>
      <c r="C2884" s="140" t="s">
        <v>113</v>
      </c>
      <c r="D2884" s="7"/>
      <c r="E2884" s="7"/>
      <c r="F2884" s="7"/>
      <c r="G2884" s="7"/>
      <c r="H2884" s="7"/>
    </row>
    <row r="2885" spans="1:8">
      <c r="A2885" s="139">
        <v>45984</v>
      </c>
      <c r="B2885" s="11" t="s">
        <v>18</v>
      </c>
      <c r="C2885" s="140" t="s">
        <v>113</v>
      </c>
      <c r="D2885" s="7"/>
      <c r="E2885" s="7"/>
      <c r="F2885" s="7"/>
      <c r="G2885" s="7"/>
      <c r="H2885" s="7"/>
    </row>
    <row r="2886" spans="1:8">
      <c r="A2886" s="139">
        <v>45985</v>
      </c>
      <c r="B2886" s="11" t="s">
        <v>12</v>
      </c>
      <c r="C2886" s="140" t="s">
        <v>113</v>
      </c>
      <c r="D2886" s="7"/>
      <c r="E2886" s="7"/>
      <c r="F2886" s="7"/>
      <c r="G2886" s="7"/>
      <c r="H2886" s="7"/>
    </row>
    <row r="2887" spans="1:8">
      <c r="A2887" s="139">
        <v>45986</v>
      </c>
      <c r="B2887" s="11" t="s">
        <v>13</v>
      </c>
      <c r="C2887" s="140" t="s">
        <v>113</v>
      </c>
      <c r="D2887" s="7"/>
      <c r="E2887" s="7"/>
      <c r="F2887" s="7"/>
      <c r="G2887" s="7"/>
      <c r="H2887" s="7"/>
    </row>
    <row r="2888" spans="1:8">
      <c r="A2888" s="139">
        <v>45987</v>
      </c>
      <c r="B2888" s="11" t="s">
        <v>14</v>
      </c>
      <c r="C2888" s="140" t="s">
        <v>113</v>
      </c>
      <c r="D2888" s="7"/>
      <c r="E2888" s="7"/>
      <c r="F2888" s="7"/>
      <c r="G2888" s="7"/>
      <c r="H2888" s="7"/>
    </row>
    <row r="2889" spans="1:8">
      <c r="A2889" s="139">
        <v>45988</v>
      </c>
      <c r="B2889" s="11" t="s">
        <v>15</v>
      </c>
      <c r="C2889" s="140" t="s">
        <v>113</v>
      </c>
      <c r="D2889" s="7"/>
      <c r="E2889" s="7"/>
      <c r="F2889" s="7"/>
      <c r="G2889" s="7"/>
      <c r="H2889" s="7"/>
    </row>
    <row r="2890" spans="1:8">
      <c r="A2890" s="139">
        <v>45989</v>
      </c>
      <c r="B2890" s="11" t="s">
        <v>16</v>
      </c>
      <c r="C2890" s="140" t="s">
        <v>113</v>
      </c>
      <c r="D2890" s="7"/>
      <c r="E2890" s="7"/>
      <c r="F2890" s="7"/>
      <c r="G2890" s="7"/>
      <c r="H2890" s="7"/>
    </row>
    <row r="2891" spans="1:8">
      <c r="A2891" s="139">
        <v>45990</v>
      </c>
      <c r="B2891" s="11" t="s">
        <v>17</v>
      </c>
      <c r="C2891" s="140" t="s">
        <v>113</v>
      </c>
      <c r="D2891" s="7"/>
      <c r="E2891" s="7"/>
      <c r="F2891" s="7"/>
      <c r="G2891" s="7"/>
      <c r="H2891" s="7"/>
    </row>
    <row r="2892" spans="1:8">
      <c r="A2892" s="139">
        <v>45991</v>
      </c>
      <c r="B2892" s="11" t="s">
        <v>18</v>
      </c>
      <c r="C2892" s="140" t="s">
        <v>113</v>
      </c>
      <c r="D2892" s="7"/>
      <c r="E2892" s="7"/>
      <c r="F2892" s="7"/>
      <c r="G2892" s="7"/>
      <c r="H2892" s="7"/>
    </row>
    <row r="2893" spans="1:8">
      <c r="A2893" s="139">
        <v>45992</v>
      </c>
      <c r="B2893" s="11" t="s">
        <v>12</v>
      </c>
      <c r="C2893" s="140" t="s">
        <v>113</v>
      </c>
      <c r="D2893" s="7"/>
      <c r="E2893" s="7"/>
      <c r="F2893" s="7"/>
      <c r="G2893" s="7"/>
      <c r="H2893" s="7"/>
    </row>
    <row r="2894" spans="1:8">
      <c r="A2894" s="139">
        <v>45993</v>
      </c>
      <c r="B2894" s="11" t="s">
        <v>13</v>
      </c>
      <c r="C2894" s="140" t="s">
        <v>113</v>
      </c>
      <c r="D2894" s="7"/>
      <c r="E2894" s="7"/>
      <c r="F2894" s="7"/>
      <c r="G2894" s="7"/>
      <c r="H2894" s="7"/>
    </row>
    <row r="2895" spans="1:8">
      <c r="A2895" s="139">
        <v>45994</v>
      </c>
      <c r="B2895" s="11" t="s">
        <v>14</v>
      </c>
      <c r="C2895" s="140" t="s">
        <v>113</v>
      </c>
      <c r="D2895" s="7"/>
      <c r="E2895" s="7"/>
      <c r="F2895" s="7"/>
      <c r="G2895" s="7"/>
      <c r="H2895" s="7"/>
    </row>
    <row r="2896" spans="1:8">
      <c r="A2896" s="139">
        <v>45995</v>
      </c>
      <c r="B2896" s="11" t="s">
        <v>15</v>
      </c>
      <c r="C2896" s="140" t="s">
        <v>113</v>
      </c>
      <c r="D2896" s="7"/>
      <c r="E2896" s="7"/>
      <c r="F2896" s="7"/>
      <c r="G2896" s="7"/>
      <c r="H2896" s="7"/>
    </row>
    <row r="2897" spans="1:8">
      <c r="A2897" s="139">
        <v>45996</v>
      </c>
      <c r="B2897" s="11" t="s">
        <v>16</v>
      </c>
      <c r="C2897" s="140" t="s">
        <v>113</v>
      </c>
      <c r="D2897" s="7"/>
      <c r="E2897" s="7"/>
      <c r="F2897" s="7"/>
      <c r="G2897" s="7"/>
      <c r="H2897" s="7"/>
    </row>
    <row r="2898" spans="1:8">
      <c r="A2898" s="139">
        <v>45997</v>
      </c>
      <c r="B2898" s="11" t="s">
        <v>17</v>
      </c>
      <c r="C2898" s="140" t="s">
        <v>113</v>
      </c>
      <c r="D2898" s="7"/>
      <c r="E2898" s="7"/>
      <c r="F2898" s="7"/>
      <c r="G2898" s="7"/>
      <c r="H2898" s="7"/>
    </row>
    <row r="2899" spans="1:8">
      <c r="A2899" s="139">
        <v>45998</v>
      </c>
      <c r="B2899" s="11" t="s">
        <v>18</v>
      </c>
      <c r="C2899" s="140" t="s">
        <v>113</v>
      </c>
      <c r="D2899" s="7"/>
      <c r="E2899" s="7"/>
      <c r="F2899" s="7"/>
      <c r="G2899" s="7"/>
      <c r="H2899" s="7"/>
    </row>
    <row r="2900" spans="1:8">
      <c r="A2900" s="139">
        <v>45999</v>
      </c>
      <c r="B2900" s="11" t="s">
        <v>12</v>
      </c>
      <c r="C2900" s="140" t="s">
        <v>113</v>
      </c>
      <c r="D2900" s="7"/>
      <c r="E2900" s="7"/>
      <c r="F2900" s="7"/>
      <c r="G2900" s="7"/>
      <c r="H2900" s="7"/>
    </row>
    <row r="2901" spans="1:8">
      <c r="A2901" s="139">
        <v>46000</v>
      </c>
      <c r="B2901" s="11" t="s">
        <v>13</v>
      </c>
      <c r="C2901" s="140" t="s">
        <v>113</v>
      </c>
      <c r="D2901" s="7"/>
      <c r="E2901" s="7"/>
      <c r="F2901" s="7"/>
      <c r="G2901" s="7"/>
      <c r="H2901" s="7"/>
    </row>
    <row r="2902" spans="1:8">
      <c r="A2902" s="139">
        <v>46001</v>
      </c>
      <c r="B2902" s="11" t="s">
        <v>14</v>
      </c>
      <c r="C2902" s="140" t="s">
        <v>113</v>
      </c>
      <c r="D2902" s="7"/>
      <c r="E2902" s="7"/>
      <c r="F2902" s="7"/>
      <c r="G2902" s="7"/>
      <c r="H2902" s="7"/>
    </row>
    <row r="2903" spans="1:8">
      <c r="A2903" s="139">
        <v>46002</v>
      </c>
      <c r="B2903" s="11" t="s">
        <v>15</v>
      </c>
      <c r="C2903" s="140" t="s">
        <v>113</v>
      </c>
      <c r="D2903" s="7"/>
      <c r="E2903" s="7"/>
      <c r="F2903" s="7"/>
      <c r="G2903" s="7"/>
      <c r="H2903" s="7"/>
    </row>
    <row r="2904" spans="1:8">
      <c r="A2904" s="139">
        <v>46003</v>
      </c>
      <c r="B2904" s="11" t="s">
        <v>16</v>
      </c>
      <c r="C2904" s="140" t="s">
        <v>113</v>
      </c>
      <c r="D2904" s="7"/>
      <c r="E2904" s="7"/>
      <c r="F2904" s="7"/>
      <c r="G2904" s="7"/>
      <c r="H2904" s="7"/>
    </row>
    <row r="2905" spans="1:8">
      <c r="A2905" s="139">
        <v>46004</v>
      </c>
      <c r="B2905" s="11" t="s">
        <v>17</v>
      </c>
      <c r="C2905" s="140" t="s">
        <v>113</v>
      </c>
      <c r="D2905" s="7"/>
      <c r="E2905" s="7"/>
      <c r="F2905" s="7"/>
      <c r="G2905" s="7"/>
      <c r="H2905" s="7"/>
    </row>
    <row r="2906" spans="1:8">
      <c r="A2906" s="139">
        <v>46005</v>
      </c>
      <c r="B2906" s="11" t="s">
        <v>18</v>
      </c>
      <c r="C2906" s="140" t="s">
        <v>113</v>
      </c>
      <c r="D2906" s="7"/>
      <c r="E2906" s="7"/>
      <c r="F2906" s="7"/>
      <c r="G2906" s="7"/>
      <c r="H2906" s="7"/>
    </row>
    <row r="2907" spans="1:8">
      <c r="A2907" s="139">
        <v>46006</v>
      </c>
      <c r="B2907" s="11" t="s">
        <v>12</v>
      </c>
      <c r="C2907" s="140" t="s">
        <v>113</v>
      </c>
      <c r="D2907" s="7"/>
      <c r="E2907" s="7"/>
      <c r="F2907" s="7"/>
      <c r="G2907" s="7"/>
      <c r="H2907" s="7"/>
    </row>
    <row r="2908" spans="1:8">
      <c r="A2908" s="139">
        <v>46007</v>
      </c>
      <c r="B2908" s="11" t="s">
        <v>13</v>
      </c>
      <c r="C2908" s="140" t="s">
        <v>113</v>
      </c>
      <c r="D2908" s="7"/>
      <c r="E2908" s="7"/>
      <c r="F2908" s="7"/>
      <c r="G2908" s="7"/>
      <c r="H2908" s="7"/>
    </row>
    <row r="2909" spans="1:8">
      <c r="A2909" s="139">
        <v>46008</v>
      </c>
      <c r="B2909" s="11" t="s">
        <v>14</v>
      </c>
      <c r="C2909" s="140" t="s">
        <v>113</v>
      </c>
      <c r="D2909" s="7"/>
      <c r="E2909" s="7"/>
      <c r="F2909" s="7"/>
      <c r="G2909" s="7"/>
      <c r="H2909" s="7"/>
    </row>
    <row r="2910" spans="1:8">
      <c r="A2910" s="139">
        <v>46009</v>
      </c>
      <c r="B2910" s="11" t="s">
        <v>15</v>
      </c>
      <c r="C2910" s="140" t="s">
        <v>113</v>
      </c>
      <c r="D2910" s="7"/>
      <c r="E2910" s="7"/>
      <c r="F2910" s="7"/>
      <c r="G2910" s="7"/>
      <c r="H2910" s="7"/>
    </row>
    <row r="2911" spans="1:8">
      <c r="A2911" s="139">
        <v>46010</v>
      </c>
      <c r="B2911" s="11" t="s">
        <v>16</v>
      </c>
      <c r="C2911" s="140" t="s">
        <v>113</v>
      </c>
      <c r="D2911" s="7"/>
      <c r="E2911" s="7"/>
      <c r="F2911" s="7"/>
      <c r="G2911" s="7"/>
      <c r="H2911" s="7"/>
    </row>
    <row r="2912" spans="1:8">
      <c r="A2912" s="139">
        <v>46011</v>
      </c>
      <c r="B2912" s="11" t="s">
        <v>17</v>
      </c>
      <c r="C2912" s="140" t="s">
        <v>113</v>
      </c>
      <c r="D2912" s="7"/>
      <c r="E2912" s="7"/>
      <c r="F2912" s="7"/>
      <c r="G2912" s="7"/>
      <c r="H2912" s="7"/>
    </row>
    <row r="2913" spans="1:8">
      <c r="A2913" s="139">
        <v>46012</v>
      </c>
      <c r="B2913" s="11" t="s">
        <v>18</v>
      </c>
      <c r="C2913" s="140" t="s">
        <v>113</v>
      </c>
      <c r="D2913" s="7"/>
      <c r="E2913" s="7"/>
      <c r="F2913" s="7"/>
      <c r="G2913" s="7"/>
      <c r="H2913" s="7"/>
    </row>
    <row r="2914" spans="1:8">
      <c r="A2914" s="139">
        <v>46013</v>
      </c>
      <c r="B2914" s="11" t="s">
        <v>12</v>
      </c>
      <c r="C2914" s="140" t="s">
        <v>113</v>
      </c>
      <c r="D2914" s="7"/>
      <c r="E2914" s="7"/>
      <c r="F2914" s="7"/>
      <c r="G2914" s="7"/>
      <c r="H2914" s="7"/>
    </row>
    <row r="2915" spans="1:8">
      <c r="A2915" s="139">
        <v>46014</v>
      </c>
      <c r="B2915" s="11" t="s">
        <v>13</v>
      </c>
      <c r="C2915" s="140" t="s">
        <v>113</v>
      </c>
      <c r="D2915" s="7"/>
      <c r="E2915" s="7"/>
      <c r="F2915" s="7"/>
      <c r="G2915" s="7"/>
      <c r="H2915" s="7"/>
    </row>
    <row r="2916" spans="1:8">
      <c r="A2916" s="139">
        <v>46015</v>
      </c>
      <c r="B2916" s="11" t="s">
        <v>14</v>
      </c>
      <c r="C2916" s="140" t="s">
        <v>113</v>
      </c>
      <c r="D2916" s="7"/>
      <c r="E2916" s="7"/>
      <c r="F2916" s="7"/>
      <c r="G2916" s="7"/>
      <c r="H2916" s="7"/>
    </row>
    <row r="2917" spans="1:8">
      <c r="A2917" s="139">
        <v>46016</v>
      </c>
      <c r="B2917" s="11" t="s">
        <v>15</v>
      </c>
      <c r="C2917" s="140" t="s">
        <v>113</v>
      </c>
      <c r="D2917" s="7"/>
      <c r="E2917" s="7"/>
      <c r="F2917" s="7"/>
      <c r="G2917" s="7"/>
      <c r="H2917" s="7"/>
    </row>
    <row r="2918" spans="1:8">
      <c r="A2918" s="139">
        <v>46017</v>
      </c>
      <c r="B2918" s="11" t="s">
        <v>16</v>
      </c>
      <c r="C2918" s="140" t="s">
        <v>113</v>
      </c>
      <c r="D2918" s="7"/>
      <c r="E2918" s="7"/>
      <c r="F2918" s="7"/>
      <c r="G2918" s="7"/>
      <c r="H2918" s="7"/>
    </row>
    <row r="2919" spans="1:8">
      <c r="A2919" s="139">
        <v>46018</v>
      </c>
      <c r="B2919" s="11" t="s">
        <v>17</v>
      </c>
      <c r="C2919" s="140" t="s">
        <v>113</v>
      </c>
      <c r="D2919" s="7"/>
      <c r="E2919" s="7"/>
      <c r="F2919" s="7"/>
      <c r="G2919" s="7"/>
      <c r="H2919" s="7"/>
    </row>
    <row r="2920" spans="1:8">
      <c r="A2920" s="139">
        <v>46019</v>
      </c>
      <c r="B2920" s="11" t="s">
        <v>18</v>
      </c>
      <c r="C2920" s="140" t="s">
        <v>113</v>
      </c>
      <c r="D2920" s="7"/>
      <c r="E2920" s="7"/>
      <c r="F2920" s="7"/>
      <c r="G2920" s="7"/>
      <c r="H2920" s="7"/>
    </row>
    <row r="2921" spans="1:8">
      <c r="A2921" s="139">
        <v>46020</v>
      </c>
      <c r="B2921" s="11" t="s">
        <v>12</v>
      </c>
      <c r="C2921" s="140" t="s">
        <v>113</v>
      </c>
      <c r="D2921" s="7"/>
      <c r="E2921" s="7"/>
      <c r="F2921" s="7"/>
      <c r="G2921" s="7"/>
      <c r="H2921" s="7"/>
    </row>
    <row r="2922" spans="1:8">
      <c r="A2922" s="139">
        <v>46021</v>
      </c>
      <c r="B2922" s="11" t="s">
        <v>13</v>
      </c>
      <c r="C2922" s="140" t="s">
        <v>113</v>
      </c>
      <c r="D2922" s="7"/>
      <c r="E2922" s="7"/>
      <c r="F2922" s="7"/>
      <c r="G2922" s="7"/>
      <c r="H2922" s="7"/>
    </row>
    <row r="2923" spans="1:8">
      <c r="A2923" s="139">
        <v>46022</v>
      </c>
      <c r="B2923" s="11" t="s">
        <v>14</v>
      </c>
      <c r="C2923" s="140" t="s">
        <v>113</v>
      </c>
      <c r="D2923" s="7"/>
      <c r="E2923" s="7"/>
      <c r="F2923" s="7"/>
      <c r="G2923" s="7"/>
      <c r="H2923" s="7"/>
    </row>
    <row r="2924" spans="1:8">
      <c r="A2924" s="139">
        <v>46023</v>
      </c>
      <c r="B2924" s="11" t="s">
        <v>15</v>
      </c>
      <c r="C2924" s="140" t="s">
        <v>113</v>
      </c>
      <c r="D2924" s="7"/>
      <c r="E2924" s="7"/>
      <c r="F2924" s="7"/>
      <c r="G2924" s="7"/>
      <c r="H2924" s="7"/>
    </row>
    <row r="2925" spans="1:8">
      <c r="A2925" s="139">
        <v>46024</v>
      </c>
      <c r="B2925" s="11" t="s">
        <v>16</v>
      </c>
      <c r="C2925" s="140" t="s">
        <v>113</v>
      </c>
      <c r="D2925" s="7"/>
      <c r="E2925" s="7"/>
      <c r="F2925" s="7"/>
      <c r="G2925" s="7"/>
      <c r="H2925" s="7"/>
    </row>
    <row r="2926" spans="1:8">
      <c r="A2926" s="139">
        <v>46025</v>
      </c>
      <c r="B2926" s="11" t="s">
        <v>17</v>
      </c>
      <c r="C2926" s="140" t="s">
        <v>113</v>
      </c>
      <c r="D2926" s="7"/>
      <c r="E2926" s="7"/>
      <c r="F2926" s="7"/>
      <c r="G2926" s="7"/>
      <c r="H2926" s="7"/>
    </row>
    <row r="2927" spans="1:8">
      <c r="A2927" s="139">
        <v>46026</v>
      </c>
      <c r="B2927" s="11" t="s">
        <v>18</v>
      </c>
      <c r="C2927" s="140" t="s">
        <v>113</v>
      </c>
      <c r="D2927" s="7"/>
      <c r="E2927" s="7"/>
      <c r="F2927" s="7"/>
      <c r="G2927" s="7"/>
      <c r="H2927" s="7"/>
    </row>
    <row r="2928" spans="1:8">
      <c r="A2928" s="139">
        <v>46027</v>
      </c>
      <c r="B2928" s="11" t="s">
        <v>12</v>
      </c>
      <c r="C2928" s="140" t="s">
        <v>113</v>
      </c>
      <c r="D2928" s="7"/>
      <c r="E2928" s="7"/>
      <c r="F2928" s="7"/>
      <c r="G2928" s="7"/>
      <c r="H2928" s="7"/>
    </row>
    <row r="2929" spans="1:8">
      <c r="A2929" s="139">
        <v>46028</v>
      </c>
      <c r="B2929" s="11" t="s">
        <v>13</v>
      </c>
      <c r="C2929" s="140" t="s">
        <v>113</v>
      </c>
      <c r="D2929" s="7"/>
      <c r="E2929" s="7"/>
      <c r="F2929" s="7"/>
      <c r="G2929" s="7"/>
      <c r="H2929" s="7"/>
    </row>
    <row r="2930" spans="1:8">
      <c r="A2930" s="139">
        <v>46029</v>
      </c>
      <c r="B2930" s="11" t="s">
        <v>14</v>
      </c>
      <c r="C2930" s="140" t="s">
        <v>113</v>
      </c>
      <c r="D2930" s="7"/>
      <c r="E2930" s="7"/>
      <c r="F2930" s="7"/>
      <c r="G2930" s="7"/>
      <c r="H2930" s="7"/>
    </row>
    <row r="2931" spans="1:8">
      <c r="A2931" s="139">
        <v>46030</v>
      </c>
      <c r="B2931" s="11" t="s">
        <v>15</v>
      </c>
      <c r="C2931" s="140" t="s">
        <v>113</v>
      </c>
      <c r="D2931" s="7"/>
      <c r="E2931" s="7"/>
      <c r="F2931" s="7"/>
      <c r="G2931" s="7"/>
      <c r="H2931" s="7"/>
    </row>
    <row r="2932" spans="1:8">
      <c r="A2932" s="139">
        <v>46031</v>
      </c>
      <c r="B2932" s="11" t="s">
        <v>16</v>
      </c>
      <c r="C2932" s="140" t="s">
        <v>113</v>
      </c>
      <c r="D2932" s="7"/>
      <c r="E2932" s="7"/>
      <c r="F2932" s="7"/>
      <c r="G2932" s="7"/>
      <c r="H2932" s="7"/>
    </row>
    <row r="2933" spans="1:8">
      <c r="A2933" s="139">
        <v>46032</v>
      </c>
      <c r="B2933" s="11" t="s">
        <v>17</v>
      </c>
      <c r="C2933" s="140" t="s">
        <v>113</v>
      </c>
      <c r="D2933" s="7"/>
      <c r="E2933" s="7"/>
      <c r="F2933" s="7"/>
      <c r="G2933" s="7"/>
      <c r="H2933" s="7"/>
    </row>
    <row r="2934" spans="1:8">
      <c r="A2934" s="139">
        <v>46033</v>
      </c>
      <c r="B2934" s="11" t="s">
        <v>18</v>
      </c>
      <c r="C2934" s="140" t="s">
        <v>113</v>
      </c>
      <c r="D2934" s="7"/>
      <c r="E2934" s="7"/>
      <c r="F2934" s="7"/>
      <c r="G2934" s="7"/>
      <c r="H2934" s="7"/>
    </row>
    <row r="2935" spans="1:8">
      <c r="A2935" s="139">
        <v>46034</v>
      </c>
      <c r="B2935" s="11" t="s">
        <v>12</v>
      </c>
      <c r="C2935" s="140" t="s">
        <v>113</v>
      </c>
      <c r="D2935" s="7"/>
      <c r="E2935" s="7"/>
      <c r="F2935" s="7"/>
      <c r="G2935" s="7"/>
      <c r="H2935" s="7"/>
    </row>
    <row r="2936" spans="1:8">
      <c r="A2936" s="139">
        <v>46035</v>
      </c>
      <c r="B2936" s="11" t="s">
        <v>13</v>
      </c>
      <c r="C2936" s="140" t="s">
        <v>113</v>
      </c>
      <c r="D2936" s="7"/>
      <c r="E2936" s="7"/>
      <c r="F2936" s="7"/>
      <c r="G2936" s="7"/>
      <c r="H2936" s="7"/>
    </row>
    <row r="2937" spans="1:8">
      <c r="A2937" s="139">
        <v>46036</v>
      </c>
      <c r="B2937" s="11" t="s">
        <v>14</v>
      </c>
      <c r="C2937" s="140" t="s">
        <v>113</v>
      </c>
      <c r="D2937" s="7"/>
      <c r="E2937" s="7"/>
      <c r="F2937" s="7"/>
      <c r="G2937" s="7"/>
      <c r="H2937" s="7"/>
    </row>
    <row r="2938" spans="1:8">
      <c r="A2938" s="139">
        <v>46037</v>
      </c>
      <c r="B2938" s="11" t="s">
        <v>15</v>
      </c>
      <c r="C2938" s="140" t="s">
        <v>113</v>
      </c>
      <c r="D2938" s="7"/>
      <c r="E2938" s="7"/>
      <c r="F2938" s="7"/>
      <c r="G2938" s="7"/>
      <c r="H2938" s="7"/>
    </row>
    <row r="2939" spans="1:8">
      <c r="A2939" s="139">
        <v>46038</v>
      </c>
      <c r="B2939" s="11" t="s">
        <v>16</v>
      </c>
      <c r="C2939" s="140" t="s">
        <v>113</v>
      </c>
      <c r="D2939" s="7"/>
      <c r="E2939" s="7"/>
      <c r="F2939" s="7"/>
      <c r="G2939" s="7"/>
      <c r="H2939" s="7"/>
    </row>
    <row r="2940" spans="1:8">
      <c r="A2940" s="139">
        <v>46039</v>
      </c>
      <c r="B2940" s="11" t="s">
        <v>17</v>
      </c>
      <c r="C2940" s="140" t="s">
        <v>113</v>
      </c>
      <c r="D2940" s="7"/>
      <c r="E2940" s="7"/>
      <c r="F2940" s="7"/>
      <c r="G2940" s="7"/>
      <c r="H2940" s="7"/>
    </row>
    <row r="2941" spans="1:8">
      <c r="A2941" s="139">
        <v>46040</v>
      </c>
      <c r="B2941" s="11" t="s">
        <v>18</v>
      </c>
      <c r="C2941" s="140" t="s">
        <v>113</v>
      </c>
      <c r="D2941" s="7"/>
      <c r="E2941" s="7"/>
      <c r="F2941" s="7"/>
      <c r="G2941" s="7"/>
      <c r="H2941" s="7"/>
    </row>
    <row r="2942" spans="1:8">
      <c r="A2942" s="139">
        <v>46041</v>
      </c>
      <c r="B2942" s="11" t="s">
        <v>12</v>
      </c>
      <c r="C2942" s="140" t="s">
        <v>113</v>
      </c>
      <c r="D2942" s="7"/>
      <c r="E2942" s="7"/>
      <c r="F2942" s="7"/>
      <c r="G2942" s="7"/>
      <c r="H2942" s="7"/>
    </row>
    <row r="2943" spans="1:8">
      <c r="A2943" s="139">
        <v>46042</v>
      </c>
      <c r="B2943" s="11" t="s">
        <v>13</v>
      </c>
      <c r="C2943" s="140" t="s">
        <v>113</v>
      </c>
      <c r="D2943" s="7"/>
      <c r="E2943" s="7"/>
      <c r="F2943" s="7"/>
      <c r="G2943" s="7"/>
      <c r="H2943" s="7"/>
    </row>
    <row r="2944" spans="1:8">
      <c r="A2944" s="139">
        <v>46043</v>
      </c>
      <c r="B2944" s="11" t="s">
        <v>14</v>
      </c>
      <c r="C2944" s="140" t="s">
        <v>113</v>
      </c>
      <c r="D2944" s="7"/>
      <c r="E2944" s="7"/>
      <c r="F2944" s="7"/>
      <c r="G2944" s="7"/>
      <c r="H2944" s="7"/>
    </row>
    <row r="2945" spans="1:8">
      <c r="A2945" s="139">
        <v>46044</v>
      </c>
      <c r="B2945" s="11" t="s">
        <v>15</v>
      </c>
      <c r="C2945" s="140" t="s">
        <v>113</v>
      </c>
      <c r="D2945" s="7"/>
      <c r="E2945" s="7"/>
      <c r="F2945" s="7"/>
      <c r="G2945" s="7"/>
      <c r="H2945" s="7"/>
    </row>
    <row r="2946" spans="1:8">
      <c r="A2946" s="139">
        <v>46045</v>
      </c>
      <c r="B2946" s="11" t="s">
        <v>16</v>
      </c>
      <c r="C2946" s="140" t="s">
        <v>113</v>
      </c>
      <c r="D2946" s="7"/>
      <c r="E2946" s="7"/>
      <c r="F2946" s="7"/>
      <c r="G2946" s="7"/>
      <c r="H2946" s="7"/>
    </row>
    <row r="2947" spans="1:8">
      <c r="A2947" s="139">
        <v>46046</v>
      </c>
      <c r="B2947" s="11" t="s">
        <v>17</v>
      </c>
      <c r="C2947" s="140" t="s">
        <v>113</v>
      </c>
      <c r="D2947" s="7"/>
      <c r="E2947" s="7"/>
      <c r="F2947" s="7"/>
      <c r="G2947" s="7"/>
      <c r="H2947" s="7"/>
    </row>
    <row r="2948" spans="1:8">
      <c r="A2948" s="139">
        <v>46047</v>
      </c>
      <c r="B2948" s="11" t="s">
        <v>18</v>
      </c>
      <c r="C2948" s="140" t="s">
        <v>113</v>
      </c>
      <c r="D2948" s="7"/>
      <c r="E2948" s="7"/>
      <c r="F2948" s="7"/>
      <c r="G2948" s="7"/>
      <c r="H2948" s="7"/>
    </row>
    <row r="2949" spans="1:8">
      <c r="A2949" s="139">
        <v>46048</v>
      </c>
      <c r="B2949" s="11" t="s">
        <v>12</v>
      </c>
      <c r="C2949" s="140" t="s">
        <v>113</v>
      </c>
      <c r="D2949" s="7"/>
      <c r="E2949" s="7"/>
      <c r="F2949" s="7"/>
      <c r="G2949" s="7"/>
      <c r="H2949" s="7"/>
    </row>
    <row r="2950" spans="1:8">
      <c r="A2950" s="139">
        <v>46049</v>
      </c>
      <c r="B2950" s="11" t="s">
        <v>13</v>
      </c>
      <c r="C2950" s="140" t="s">
        <v>113</v>
      </c>
      <c r="D2950" s="7"/>
      <c r="E2950" s="7"/>
      <c r="F2950" s="7"/>
      <c r="G2950" s="7"/>
      <c r="H2950" s="7"/>
    </row>
    <row r="2951" spans="1:8">
      <c r="A2951" s="139">
        <v>46050</v>
      </c>
      <c r="B2951" s="11" t="s">
        <v>14</v>
      </c>
      <c r="C2951" s="140" t="s">
        <v>113</v>
      </c>
      <c r="D2951" s="7"/>
      <c r="E2951" s="7"/>
      <c r="F2951" s="7"/>
      <c r="G2951" s="7"/>
      <c r="H2951" s="7"/>
    </row>
    <row r="2952" spans="1:8">
      <c r="A2952" s="139">
        <v>46051</v>
      </c>
      <c r="B2952" s="11" t="s">
        <v>15</v>
      </c>
      <c r="C2952" s="140" t="s">
        <v>113</v>
      </c>
      <c r="D2952" s="7"/>
      <c r="E2952" s="7"/>
      <c r="F2952" s="7"/>
      <c r="G2952" s="7"/>
      <c r="H2952" s="7"/>
    </row>
    <row r="2953" spans="1:8">
      <c r="A2953" s="139">
        <v>46052</v>
      </c>
      <c r="B2953" s="11" t="s">
        <v>16</v>
      </c>
      <c r="C2953" s="140" t="s">
        <v>113</v>
      </c>
      <c r="D2953" s="7"/>
      <c r="E2953" s="7"/>
      <c r="F2953" s="7"/>
      <c r="G2953" s="7"/>
      <c r="H2953" s="7"/>
    </row>
    <row r="2954" spans="1:8">
      <c r="A2954" s="139">
        <v>46053</v>
      </c>
      <c r="B2954" s="11" t="s">
        <v>17</v>
      </c>
      <c r="C2954" s="140" t="s">
        <v>113</v>
      </c>
      <c r="D2954" s="7"/>
      <c r="E2954" s="7"/>
      <c r="F2954" s="7"/>
      <c r="G2954" s="7"/>
      <c r="H2954" s="7"/>
    </row>
    <row r="2955" spans="1:8">
      <c r="A2955" s="139">
        <v>46054</v>
      </c>
      <c r="B2955" s="11" t="s">
        <v>18</v>
      </c>
      <c r="C2955" s="140" t="s">
        <v>113</v>
      </c>
      <c r="D2955" s="7"/>
      <c r="E2955" s="7"/>
      <c r="F2955" s="7"/>
      <c r="G2955" s="7"/>
      <c r="H2955" s="7"/>
    </row>
    <row r="2956" spans="1:8">
      <c r="A2956" s="139">
        <v>46055</v>
      </c>
      <c r="B2956" s="11" t="s">
        <v>12</v>
      </c>
      <c r="C2956" s="140" t="s">
        <v>113</v>
      </c>
      <c r="D2956" s="7"/>
      <c r="E2956" s="7"/>
      <c r="F2956" s="7"/>
      <c r="G2956" s="7"/>
      <c r="H2956" s="7"/>
    </row>
    <row r="2957" spans="1:8">
      <c r="A2957" s="139">
        <v>46056</v>
      </c>
      <c r="B2957" s="11" t="s">
        <v>13</v>
      </c>
      <c r="C2957" s="140" t="s">
        <v>113</v>
      </c>
      <c r="D2957" s="7"/>
      <c r="E2957" s="7"/>
      <c r="F2957" s="7"/>
      <c r="G2957" s="7"/>
      <c r="H2957" s="7"/>
    </row>
    <row r="2958" spans="1:8">
      <c r="A2958" s="139">
        <v>46057</v>
      </c>
      <c r="B2958" s="11" t="s">
        <v>14</v>
      </c>
      <c r="C2958" s="140" t="s">
        <v>113</v>
      </c>
      <c r="D2958" s="7"/>
      <c r="E2958" s="7"/>
      <c r="F2958" s="7"/>
      <c r="G2958" s="7"/>
      <c r="H2958" s="7"/>
    </row>
    <row r="2959" spans="1:8">
      <c r="A2959" s="139">
        <v>46058</v>
      </c>
      <c r="B2959" s="11" t="s">
        <v>15</v>
      </c>
      <c r="C2959" s="140" t="s">
        <v>113</v>
      </c>
      <c r="D2959" s="7"/>
      <c r="E2959" s="7"/>
      <c r="F2959" s="7"/>
      <c r="G2959" s="7"/>
      <c r="H2959" s="7"/>
    </row>
    <row r="2960" spans="1:8">
      <c r="A2960" s="139">
        <v>46059</v>
      </c>
      <c r="B2960" s="11" t="s">
        <v>16</v>
      </c>
      <c r="C2960" s="140" t="s">
        <v>113</v>
      </c>
      <c r="D2960" s="7"/>
      <c r="E2960" s="7"/>
      <c r="F2960" s="7"/>
      <c r="G2960" s="7"/>
      <c r="H2960" s="7"/>
    </row>
    <row r="2961" spans="1:8">
      <c r="A2961" s="139">
        <v>46060</v>
      </c>
      <c r="B2961" s="11" t="s">
        <v>17</v>
      </c>
      <c r="C2961" s="140" t="s">
        <v>113</v>
      </c>
      <c r="D2961" s="7"/>
      <c r="E2961" s="7"/>
      <c r="F2961" s="7"/>
      <c r="G2961" s="7"/>
      <c r="H2961" s="7"/>
    </row>
    <row r="2962" spans="1:8">
      <c r="A2962" s="139">
        <v>46061</v>
      </c>
      <c r="B2962" s="11" t="s">
        <v>18</v>
      </c>
      <c r="C2962" s="140" t="s">
        <v>113</v>
      </c>
      <c r="D2962" s="7"/>
      <c r="E2962" s="7"/>
      <c r="F2962" s="7"/>
      <c r="G2962" s="7"/>
      <c r="H2962" s="7"/>
    </row>
    <row r="2963" spans="1:8">
      <c r="A2963" s="139">
        <v>46062</v>
      </c>
      <c r="B2963" s="11" t="s">
        <v>12</v>
      </c>
      <c r="C2963" s="140" t="s">
        <v>113</v>
      </c>
      <c r="D2963" s="7"/>
      <c r="E2963" s="7"/>
      <c r="F2963" s="7"/>
      <c r="G2963" s="7"/>
      <c r="H2963" s="7"/>
    </row>
    <row r="2964" spans="1:8">
      <c r="A2964" s="139">
        <v>46063</v>
      </c>
      <c r="B2964" s="11" t="s">
        <v>13</v>
      </c>
      <c r="C2964" s="140" t="s">
        <v>113</v>
      </c>
      <c r="D2964" s="7"/>
      <c r="E2964" s="7"/>
      <c r="F2964" s="7"/>
      <c r="G2964" s="7"/>
      <c r="H2964" s="7"/>
    </row>
    <row r="2965" spans="1:8">
      <c r="A2965" s="139">
        <v>46064</v>
      </c>
      <c r="B2965" s="11" t="s">
        <v>14</v>
      </c>
      <c r="C2965" s="140" t="s">
        <v>113</v>
      </c>
      <c r="D2965" s="7"/>
      <c r="E2965" s="7"/>
      <c r="F2965" s="7"/>
      <c r="G2965" s="7"/>
      <c r="H2965" s="7"/>
    </row>
    <row r="2966" spans="1:8">
      <c r="A2966" s="139">
        <v>46065</v>
      </c>
      <c r="B2966" s="11" t="s">
        <v>15</v>
      </c>
      <c r="C2966" s="140" t="s">
        <v>113</v>
      </c>
      <c r="D2966" s="7"/>
      <c r="E2966" s="7"/>
      <c r="F2966" s="7"/>
      <c r="G2966" s="7"/>
      <c r="H2966" s="7"/>
    </row>
    <row r="2967" spans="1:8">
      <c r="A2967" s="139">
        <v>46066</v>
      </c>
      <c r="B2967" s="11" t="s">
        <v>16</v>
      </c>
      <c r="C2967" s="140" t="s">
        <v>113</v>
      </c>
      <c r="D2967" s="7"/>
      <c r="E2967" s="7"/>
      <c r="F2967" s="7"/>
      <c r="G2967" s="7"/>
      <c r="H2967" s="7"/>
    </row>
    <row r="2968" spans="1:8">
      <c r="A2968" s="139">
        <v>46067</v>
      </c>
      <c r="B2968" s="11" t="s">
        <v>17</v>
      </c>
      <c r="C2968" s="140" t="s">
        <v>113</v>
      </c>
      <c r="D2968" s="7"/>
      <c r="E2968" s="7"/>
      <c r="F2968" s="7"/>
      <c r="G2968" s="7"/>
      <c r="H2968" s="7"/>
    </row>
    <row r="2969" spans="1:8">
      <c r="A2969" s="139">
        <v>46068</v>
      </c>
      <c r="B2969" s="11" t="s">
        <v>18</v>
      </c>
      <c r="C2969" s="140" t="s">
        <v>113</v>
      </c>
      <c r="D2969" s="7"/>
      <c r="E2969" s="7"/>
      <c r="F2969" s="7"/>
      <c r="G2969" s="7"/>
      <c r="H2969" s="7"/>
    </row>
    <row r="2970" spans="1:8">
      <c r="A2970" s="139">
        <v>46069</v>
      </c>
      <c r="B2970" s="11" t="s">
        <v>12</v>
      </c>
      <c r="C2970" s="140" t="s">
        <v>113</v>
      </c>
      <c r="D2970" s="7"/>
      <c r="E2970" s="7"/>
      <c r="F2970" s="7"/>
      <c r="G2970" s="7"/>
      <c r="H2970" s="7"/>
    </row>
    <row r="2971" spans="1:8">
      <c r="A2971" s="139">
        <v>46070</v>
      </c>
      <c r="B2971" s="11" t="s">
        <v>13</v>
      </c>
      <c r="C2971" s="140" t="s">
        <v>113</v>
      </c>
      <c r="D2971" s="7"/>
      <c r="E2971" s="7"/>
      <c r="F2971" s="7"/>
      <c r="G2971" s="7"/>
      <c r="H2971" s="7"/>
    </row>
    <row r="2972" spans="1:8">
      <c r="A2972" s="139">
        <v>46071</v>
      </c>
      <c r="B2972" s="11" t="s">
        <v>14</v>
      </c>
      <c r="C2972" s="140" t="s">
        <v>113</v>
      </c>
      <c r="D2972" s="7"/>
      <c r="E2972" s="7"/>
      <c r="F2972" s="7"/>
      <c r="G2972" s="7"/>
      <c r="H2972" s="7"/>
    </row>
    <row r="2973" spans="1:8">
      <c r="A2973" s="139">
        <v>46072</v>
      </c>
      <c r="B2973" s="11" t="s">
        <v>15</v>
      </c>
      <c r="C2973" s="140" t="s">
        <v>113</v>
      </c>
      <c r="D2973" s="7"/>
      <c r="E2973" s="7"/>
      <c r="F2973" s="7"/>
      <c r="G2973" s="7"/>
      <c r="H2973" s="7"/>
    </row>
    <row r="2974" spans="1:8">
      <c r="A2974" s="139">
        <v>46073</v>
      </c>
      <c r="B2974" s="11" t="s">
        <v>16</v>
      </c>
      <c r="C2974" s="140" t="s">
        <v>113</v>
      </c>
      <c r="D2974" s="7"/>
      <c r="E2974" s="7"/>
      <c r="F2974" s="7"/>
      <c r="G2974" s="7"/>
      <c r="H2974" s="7"/>
    </row>
    <row r="2975" spans="1:8">
      <c r="A2975" s="139">
        <v>46074</v>
      </c>
      <c r="B2975" s="11" t="s">
        <v>17</v>
      </c>
      <c r="C2975" s="140" t="s">
        <v>113</v>
      </c>
      <c r="D2975" s="7"/>
      <c r="E2975" s="7"/>
      <c r="F2975" s="7"/>
      <c r="G2975" s="7"/>
      <c r="H2975" s="7"/>
    </row>
    <row r="2976" spans="1:8">
      <c r="A2976" s="139">
        <v>46075</v>
      </c>
      <c r="B2976" s="11" t="s">
        <v>18</v>
      </c>
      <c r="C2976" s="140" t="s">
        <v>113</v>
      </c>
      <c r="D2976" s="7"/>
      <c r="E2976" s="7"/>
      <c r="F2976" s="7"/>
      <c r="G2976" s="7"/>
      <c r="H2976" s="7"/>
    </row>
    <row r="2977" spans="1:8">
      <c r="A2977" s="139">
        <v>46076</v>
      </c>
      <c r="B2977" s="11" t="s">
        <v>12</v>
      </c>
      <c r="C2977" s="140" t="s">
        <v>113</v>
      </c>
      <c r="D2977" s="7"/>
      <c r="E2977" s="7"/>
      <c r="F2977" s="7"/>
      <c r="G2977" s="7"/>
      <c r="H2977" s="7"/>
    </row>
    <row r="2978" spans="1:8">
      <c r="A2978" s="139">
        <v>46077</v>
      </c>
      <c r="B2978" s="11" t="s">
        <v>13</v>
      </c>
      <c r="C2978" s="140" t="s">
        <v>113</v>
      </c>
      <c r="D2978" s="7"/>
      <c r="E2978" s="7"/>
      <c r="F2978" s="7"/>
      <c r="G2978" s="7"/>
      <c r="H2978" s="7"/>
    </row>
    <row r="2979" spans="1:8">
      <c r="A2979" s="139">
        <v>46078</v>
      </c>
      <c r="B2979" s="11" t="s">
        <v>14</v>
      </c>
      <c r="C2979" s="140" t="s">
        <v>113</v>
      </c>
      <c r="D2979" s="7"/>
      <c r="E2979" s="7"/>
      <c r="F2979" s="7"/>
      <c r="G2979" s="7"/>
      <c r="H2979" s="7"/>
    </row>
    <row r="2980" spans="1:8">
      <c r="A2980" s="139">
        <v>46079</v>
      </c>
      <c r="B2980" s="11" t="s">
        <v>15</v>
      </c>
      <c r="C2980" s="140" t="s">
        <v>113</v>
      </c>
      <c r="D2980" s="7"/>
      <c r="E2980" s="7"/>
      <c r="F2980" s="7"/>
      <c r="G2980" s="7"/>
      <c r="H2980" s="7"/>
    </row>
    <row r="2981" spans="1:8">
      <c r="A2981" s="139">
        <v>46080</v>
      </c>
      <c r="B2981" s="11" t="s">
        <v>16</v>
      </c>
      <c r="C2981" s="140" t="s">
        <v>113</v>
      </c>
      <c r="D2981" s="7"/>
      <c r="E2981" s="7"/>
      <c r="F2981" s="7"/>
      <c r="G2981" s="7"/>
      <c r="H2981" s="7"/>
    </row>
    <row r="2982" spans="1:8">
      <c r="A2982" s="139">
        <v>46081</v>
      </c>
      <c r="B2982" s="11" t="s">
        <v>17</v>
      </c>
      <c r="C2982" s="140" t="s">
        <v>113</v>
      </c>
      <c r="D2982" s="7"/>
      <c r="E2982" s="7"/>
      <c r="F2982" s="7"/>
      <c r="G2982" s="7"/>
      <c r="H2982" s="7"/>
    </row>
    <row r="2983" spans="1:8">
      <c r="A2983" s="139">
        <v>46082</v>
      </c>
      <c r="B2983" s="11" t="s">
        <v>18</v>
      </c>
      <c r="C2983" s="140" t="s">
        <v>113</v>
      </c>
      <c r="D2983" s="7"/>
      <c r="E2983" s="7"/>
      <c r="F2983" s="7"/>
      <c r="G2983" s="7"/>
      <c r="H2983" s="7"/>
    </row>
    <row r="2984" spans="1:8">
      <c r="A2984" s="139">
        <v>46083</v>
      </c>
      <c r="B2984" s="11" t="s">
        <v>12</v>
      </c>
      <c r="C2984" s="140" t="s">
        <v>113</v>
      </c>
      <c r="D2984" s="7"/>
      <c r="E2984" s="7"/>
      <c r="F2984" s="7"/>
      <c r="G2984" s="7"/>
      <c r="H2984" s="7"/>
    </row>
    <row r="2985" spans="1:8">
      <c r="A2985" s="139">
        <v>46084</v>
      </c>
      <c r="B2985" s="11" t="s">
        <v>13</v>
      </c>
      <c r="C2985" s="140" t="s">
        <v>113</v>
      </c>
      <c r="D2985" s="7"/>
      <c r="E2985" s="7"/>
      <c r="F2985" s="7"/>
      <c r="G2985" s="7"/>
      <c r="H2985" s="7"/>
    </row>
    <row r="2986" spans="1:8">
      <c r="A2986" s="139">
        <v>46085</v>
      </c>
      <c r="B2986" s="11" t="s">
        <v>14</v>
      </c>
      <c r="C2986" s="140" t="s">
        <v>113</v>
      </c>
      <c r="D2986" s="7"/>
      <c r="E2986" s="7"/>
      <c r="F2986" s="7"/>
      <c r="G2986" s="7"/>
      <c r="H2986" s="7"/>
    </row>
    <row r="2987" spans="1:8">
      <c r="A2987" s="139">
        <v>46086</v>
      </c>
      <c r="B2987" s="11" t="s">
        <v>15</v>
      </c>
      <c r="C2987" s="140" t="s">
        <v>113</v>
      </c>
      <c r="D2987" s="7"/>
      <c r="E2987" s="7"/>
      <c r="F2987" s="7"/>
      <c r="G2987" s="7"/>
      <c r="H2987" s="7"/>
    </row>
    <row r="2988" spans="1:8">
      <c r="A2988" s="139">
        <v>46087</v>
      </c>
      <c r="B2988" s="11" t="s">
        <v>16</v>
      </c>
      <c r="C2988" s="140" t="s">
        <v>113</v>
      </c>
      <c r="D2988" s="7"/>
      <c r="E2988" s="7"/>
      <c r="F2988" s="7"/>
      <c r="G2988" s="7"/>
      <c r="H2988" s="7"/>
    </row>
    <row r="2989" spans="1:8">
      <c r="A2989" s="139">
        <v>46088</v>
      </c>
      <c r="B2989" s="11" t="s">
        <v>17</v>
      </c>
      <c r="C2989" s="140" t="s">
        <v>113</v>
      </c>
      <c r="D2989" s="7"/>
      <c r="E2989" s="7"/>
      <c r="F2989" s="7"/>
      <c r="G2989" s="7"/>
      <c r="H2989" s="7"/>
    </row>
    <row r="2990" spans="1:8">
      <c r="A2990" s="139">
        <v>46089</v>
      </c>
      <c r="B2990" s="11" t="s">
        <v>18</v>
      </c>
      <c r="C2990" s="140" t="s">
        <v>113</v>
      </c>
      <c r="D2990" s="7"/>
      <c r="E2990" s="7"/>
      <c r="F2990" s="7"/>
      <c r="G2990" s="7"/>
      <c r="H2990" s="7"/>
    </row>
    <row r="2991" spans="1:8">
      <c r="A2991" s="139">
        <v>46090</v>
      </c>
      <c r="B2991" s="11" t="s">
        <v>12</v>
      </c>
      <c r="C2991" s="140" t="s">
        <v>113</v>
      </c>
      <c r="D2991" s="7"/>
      <c r="E2991" s="7"/>
      <c r="F2991" s="7"/>
      <c r="G2991" s="7"/>
      <c r="H2991" s="7"/>
    </row>
    <row r="2992" spans="1:8">
      <c r="A2992" s="139">
        <v>46091</v>
      </c>
      <c r="B2992" s="11" t="s">
        <v>13</v>
      </c>
      <c r="C2992" s="140" t="s">
        <v>113</v>
      </c>
      <c r="D2992" s="7"/>
      <c r="E2992" s="7"/>
      <c r="F2992" s="7"/>
      <c r="G2992" s="7"/>
      <c r="H2992" s="7"/>
    </row>
    <row r="2993" spans="1:8">
      <c r="A2993" s="139">
        <v>46092</v>
      </c>
      <c r="B2993" s="11" t="s">
        <v>14</v>
      </c>
      <c r="C2993" s="140" t="s">
        <v>113</v>
      </c>
      <c r="D2993" s="7"/>
      <c r="E2993" s="7"/>
      <c r="F2993" s="7"/>
      <c r="G2993" s="7"/>
      <c r="H2993" s="7"/>
    </row>
    <row r="2994" spans="1:8">
      <c r="A2994" s="139">
        <v>46093</v>
      </c>
      <c r="B2994" s="11" t="s">
        <v>15</v>
      </c>
      <c r="C2994" s="140" t="s">
        <v>113</v>
      </c>
      <c r="D2994" s="7"/>
      <c r="E2994" s="7"/>
      <c r="F2994" s="7"/>
      <c r="G2994" s="7"/>
      <c r="H2994" s="7"/>
    </row>
    <row r="2995" spans="1:8">
      <c r="A2995" s="139">
        <v>46094</v>
      </c>
      <c r="B2995" s="11" t="s">
        <v>16</v>
      </c>
      <c r="C2995" s="140" t="s">
        <v>113</v>
      </c>
      <c r="D2995" s="7"/>
      <c r="E2995" s="7"/>
      <c r="F2995" s="7"/>
      <c r="G2995" s="7"/>
      <c r="H2995" s="7"/>
    </row>
    <row r="2996" spans="1:8">
      <c r="A2996" s="139">
        <v>46095</v>
      </c>
      <c r="B2996" s="11" t="s">
        <v>17</v>
      </c>
      <c r="C2996" s="140" t="s">
        <v>113</v>
      </c>
      <c r="D2996" s="7"/>
      <c r="E2996" s="7"/>
      <c r="F2996" s="7"/>
      <c r="G2996" s="7"/>
      <c r="H2996" s="7"/>
    </row>
    <row r="2997" spans="1:8">
      <c r="A2997" s="139">
        <v>46096</v>
      </c>
      <c r="B2997" s="11" t="s">
        <v>18</v>
      </c>
      <c r="C2997" s="140" t="s">
        <v>113</v>
      </c>
      <c r="D2997" s="7"/>
      <c r="E2997" s="7"/>
      <c r="F2997" s="7"/>
      <c r="G2997" s="7"/>
      <c r="H2997" s="7"/>
    </row>
    <row r="2998" spans="1:8">
      <c r="A2998" s="139">
        <v>46097</v>
      </c>
      <c r="B2998" s="11" t="s">
        <v>12</v>
      </c>
      <c r="C2998" s="140" t="s">
        <v>113</v>
      </c>
      <c r="D2998" s="7"/>
      <c r="E2998" s="7"/>
      <c r="F2998" s="7"/>
      <c r="G2998" s="7"/>
      <c r="H2998" s="7"/>
    </row>
    <row r="2999" spans="1:8">
      <c r="A2999" s="139">
        <v>46098</v>
      </c>
      <c r="B2999" s="11" t="s">
        <v>13</v>
      </c>
      <c r="C2999" s="140" t="s">
        <v>113</v>
      </c>
      <c r="D2999" s="7"/>
      <c r="E2999" s="7"/>
      <c r="F2999" s="7"/>
      <c r="G2999" s="7"/>
      <c r="H2999" s="7"/>
    </row>
    <row r="3000" spans="1:8">
      <c r="A3000" s="139">
        <v>46099</v>
      </c>
      <c r="B3000" s="11" t="s">
        <v>14</v>
      </c>
      <c r="C3000" s="140" t="s">
        <v>113</v>
      </c>
      <c r="D3000" s="7"/>
      <c r="E3000" s="7"/>
      <c r="F3000" s="7"/>
      <c r="G3000" s="7"/>
      <c r="H3000" s="7"/>
    </row>
    <row r="3001" spans="1:8">
      <c r="A3001" s="139">
        <v>46100</v>
      </c>
      <c r="B3001" s="11" t="s">
        <v>15</v>
      </c>
      <c r="C3001" s="140" t="s">
        <v>113</v>
      </c>
      <c r="D3001" s="7"/>
      <c r="E3001" s="7"/>
      <c r="F3001" s="7"/>
      <c r="G3001" s="7"/>
      <c r="H3001" s="7"/>
    </row>
    <row r="3002" spans="1:8">
      <c r="A3002" s="139">
        <v>46101</v>
      </c>
      <c r="B3002" s="11" t="s">
        <v>16</v>
      </c>
      <c r="C3002" s="140" t="s">
        <v>113</v>
      </c>
      <c r="D3002" s="7"/>
      <c r="E3002" s="7"/>
      <c r="F3002" s="7"/>
      <c r="G3002" s="7"/>
      <c r="H3002" s="7"/>
    </row>
    <row r="3003" spans="1:8">
      <c r="A3003" s="139">
        <v>46102</v>
      </c>
      <c r="B3003" s="11" t="s">
        <v>17</v>
      </c>
      <c r="C3003" s="140" t="s">
        <v>113</v>
      </c>
      <c r="D3003" s="7"/>
      <c r="E3003" s="7"/>
      <c r="F3003" s="7"/>
      <c r="G3003" s="7"/>
      <c r="H3003" s="7"/>
    </row>
    <row r="3004" spans="1:8">
      <c r="A3004" s="139">
        <v>46103</v>
      </c>
      <c r="B3004" s="11" t="s">
        <v>18</v>
      </c>
      <c r="C3004" s="140" t="s">
        <v>113</v>
      </c>
      <c r="D3004" s="7"/>
      <c r="E3004" s="7"/>
      <c r="F3004" s="7"/>
      <c r="G3004" s="7"/>
      <c r="H3004" s="7"/>
    </row>
    <row r="3005" spans="1:8">
      <c r="A3005" s="139">
        <v>46104</v>
      </c>
      <c r="B3005" s="11" t="s">
        <v>12</v>
      </c>
      <c r="C3005" s="140" t="s">
        <v>113</v>
      </c>
      <c r="D3005" s="7"/>
      <c r="E3005" s="7"/>
      <c r="F3005" s="7"/>
      <c r="G3005" s="7"/>
      <c r="H3005" s="7"/>
    </row>
    <row r="3006" spans="1:8">
      <c r="A3006" s="139">
        <v>46105</v>
      </c>
      <c r="B3006" s="11" t="s">
        <v>13</v>
      </c>
      <c r="C3006" s="140" t="s">
        <v>113</v>
      </c>
      <c r="D3006" s="7"/>
      <c r="E3006" s="7"/>
      <c r="F3006" s="7"/>
      <c r="G3006" s="7"/>
      <c r="H3006" s="7"/>
    </row>
    <row r="3007" spans="1:8">
      <c r="A3007" s="139">
        <v>46106</v>
      </c>
      <c r="B3007" s="11" t="s">
        <v>14</v>
      </c>
      <c r="C3007" s="140" t="s">
        <v>113</v>
      </c>
      <c r="D3007" s="7"/>
      <c r="E3007" s="7"/>
      <c r="F3007" s="7"/>
      <c r="G3007" s="7"/>
      <c r="H3007" s="7"/>
    </row>
    <row r="3008" spans="1:8">
      <c r="A3008" s="139">
        <v>46107</v>
      </c>
      <c r="B3008" s="11" t="s">
        <v>15</v>
      </c>
      <c r="C3008" s="140" t="s">
        <v>113</v>
      </c>
      <c r="D3008" s="7"/>
      <c r="E3008" s="7"/>
      <c r="F3008" s="7"/>
      <c r="G3008" s="7"/>
      <c r="H3008" s="7"/>
    </row>
    <row r="3009" spans="1:8">
      <c r="A3009" s="139">
        <v>46108</v>
      </c>
      <c r="B3009" s="11" t="s">
        <v>16</v>
      </c>
      <c r="C3009" s="140" t="s">
        <v>113</v>
      </c>
      <c r="D3009" s="7"/>
      <c r="E3009" s="7"/>
      <c r="F3009" s="7"/>
      <c r="G3009" s="7"/>
      <c r="H3009" s="7"/>
    </row>
    <row r="3010" spans="1:8">
      <c r="A3010" s="139">
        <v>46109</v>
      </c>
      <c r="B3010" s="11" t="s">
        <v>17</v>
      </c>
      <c r="C3010" s="140" t="s">
        <v>113</v>
      </c>
      <c r="D3010" s="7"/>
      <c r="E3010" s="7"/>
      <c r="F3010" s="7"/>
      <c r="G3010" s="7"/>
      <c r="H3010" s="7"/>
    </row>
    <row r="3011" spans="1:8">
      <c r="A3011" s="139">
        <v>46110</v>
      </c>
      <c r="B3011" s="11" t="s">
        <v>18</v>
      </c>
      <c r="C3011" s="140" t="s">
        <v>113</v>
      </c>
      <c r="D3011" s="7"/>
      <c r="E3011" s="7"/>
      <c r="F3011" s="7"/>
      <c r="G3011" s="7"/>
      <c r="H3011" s="7"/>
    </row>
    <row r="3012" spans="1:8">
      <c r="A3012" s="139">
        <v>46111</v>
      </c>
      <c r="B3012" s="11" t="s">
        <v>12</v>
      </c>
      <c r="C3012" s="140" t="s">
        <v>113</v>
      </c>
      <c r="D3012" s="7"/>
      <c r="E3012" s="7"/>
      <c r="F3012" s="7"/>
      <c r="G3012" s="7"/>
      <c r="H3012" s="7"/>
    </row>
    <row r="3013" spans="1:8">
      <c r="A3013" s="139">
        <v>46112</v>
      </c>
      <c r="B3013" s="11" t="s">
        <v>13</v>
      </c>
      <c r="C3013" s="140" t="s">
        <v>113</v>
      </c>
      <c r="D3013" s="7"/>
      <c r="E3013" s="7"/>
      <c r="F3013" s="7"/>
      <c r="G3013" s="7"/>
      <c r="H3013" s="7"/>
    </row>
    <row r="3014" spans="1:8">
      <c r="A3014" s="139">
        <v>46113</v>
      </c>
      <c r="B3014" s="11" t="s">
        <v>14</v>
      </c>
      <c r="C3014" s="140" t="s">
        <v>113</v>
      </c>
      <c r="D3014" s="7"/>
      <c r="E3014" s="7"/>
      <c r="F3014" s="7"/>
      <c r="G3014" s="7"/>
      <c r="H3014" s="7"/>
    </row>
    <row r="3015" spans="1:8">
      <c r="A3015" s="139">
        <v>46114</v>
      </c>
      <c r="B3015" s="11" t="s">
        <v>15</v>
      </c>
      <c r="C3015" s="140" t="s">
        <v>113</v>
      </c>
      <c r="D3015" s="7"/>
      <c r="E3015" s="7"/>
      <c r="F3015" s="7"/>
      <c r="G3015" s="7"/>
      <c r="H3015" s="7"/>
    </row>
    <row r="3016" spans="1:8">
      <c r="A3016" s="139">
        <v>46115</v>
      </c>
      <c r="B3016" s="11" t="s">
        <v>16</v>
      </c>
      <c r="C3016" s="140" t="s">
        <v>113</v>
      </c>
      <c r="D3016" s="7"/>
      <c r="E3016" s="7"/>
      <c r="F3016" s="7"/>
      <c r="G3016" s="7"/>
      <c r="H3016" s="7"/>
    </row>
    <row r="3017" spans="1:8">
      <c r="A3017" s="139">
        <v>46116</v>
      </c>
      <c r="B3017" s="11" t="s">
        <v>17</v>
      </c>
      <c r="C3017" s="140" t="s">
        <v>113</v>
      </c>
      <c r="D3017" s="7"/>
      <c r="E3017" s="7"/>
      <c r="F3017" s="7"/>
      <c r="G3017" s="7"/>
      <c r="H3017" s="7"/>
    </row>
    <row r="3018" spans="1:8">
      <c r="A3018" s="139">
        <v>46117</v>
      </c>
      <c r="B3018" s="11" t="s">
        <v>18</v>
      </c>
      <c r="C3018" s="140" t="s">
        <v>113</v>
      </c>
      <c r="D3018" s="7"/>
      <c r="E3018" s="7"/>
      <c r="F3018" s="7"/>
      <c r="G3018" s="7"/>
      <c r="H3018" s="7"/>
    </row>
    <row r="3019" spans="1:8">
      <c r="A3019" s="139">
        <v>46118</v>
      </c>
      <c r="B3019" s="11" t="s">
        <v>12</v>
      </c>
      <c r="C3019" s="140" t="s">
        <v>113</v>
      </c>
      <c r="D3019" s="7"/>
      <c r="E3019" s="7"/>
      <c r="F3019" s="7"/>
      <c r="G3019" s="7"/>
      <c r="H3019" s="7"/>
    </row>
    <row r="3020" spans="1:8">
      <c r="A3020" s="139">
        <v>46119</v>
      </c>
      <c r="B3020" s="11" t="s">
        <v>13</v>
      </c>
      <c r="C3020" s="140" t="s">
        <v>113</v>
      </c>
      <c r="D3020" s="7"/>
      <c r="E3020" s="7"/>
      <c r="F3020" s="7"/>
      <c r="G3020" s="7"/>
      <c r="H3020" s="7"/>
    </row>
    <row r="3021" spans="1:8">
      <c r="A3021" s="139">
        <v>46120</v>
      </c>
      <c r="B3021" s="11" t="s">
        <v>14</v>
      </c>
      <c r="C3021" s="140" t="s">
        <v>113</v>
      </c>
      <c r="D3021" s="7"/>
      <c r="E3021" s="7"/>
      <c r="F3021" s="7"/>
      <c r="G3021" s="7"/>
      <c r="H3021" s="7"/>
    </row>
    <row r="3022" spans="1:8">
      <c r="A3022" s="139">
        <v>46121</v>
      </c>
      <c r="B3022" s="11" t="s">
        <v>15</v>
      </c>
      <c r="C3022" s="140" t="s">
        <v>113</v>
      </c>
      <c r="D3022" s="7"/>
      <c r="E3022" s="7"/>
      <c r="F3022" s="7"/>
      <c r="G3022" s="7"/>
      <c r="H3022" s="7"/>
    </row>
    <row r="3023" spans="1:8">
      <c r="A3023" s="139">
        <v>46122</v>
      </c>
      <c r="B3023" s="11" t="s">
        <v>16</v>
      </c>
      <c r="C3023" s="140" t="s">
        <v>113</v>
      </c>
      <c r="D3023" s="7"/>
      <c r="E3023" s="7"/>
      <c r="F3023" s="7"/>
      <c r="G3023" s="7"/>
      <c r="H3023" s="7"/>
    </row>
    <row r="3024" spans="1:8">
      <c r="A3024" s="139">
        <v>46123</v>
      </c>
      <c r="B3024" s="11" t="s">
        <v>17</v>
      </c>
      <c r="C3024" s="140" t="s">
        <v>113</v>
      </c>
      <c r="D3024" s="7"/>
      <c r="E3024" s="7"/>
      <c r="F3024" s="7"/>
      <c r="G3024" s="7"/>
      <c r="H3024" s="7"/>
    </row>
    <row r="3025" spans="1:8">
      <c r="A3025" s="139">
        <v>46124</v>
      </c>
      <c r="B3025" s="11" t="s">
        <v>18</v>
      </c>
      <c r="C3025" s="140" t="s">
        <v>113</v>
      </c>
      <c r="D3025" s="7"/>
      <c r="E3025" s="7"/>
      <c r="F3025" s="7"/>
      <c r="G3025" s="7"/>
      <c r="H3025" s="7"/>
    </row>
    <row r="3026" spans="1:8">
      <c r="A3026" s="139">
        <v>46125</v>
      </c>
      <c r="B3026" s="11" t="s">
        <v>12</v>
      </c>
      <c r="C3026" s="140" t="s">
        <v>113</v>
      </c>
      <c r="D3026" s="7"/>
      <c r="E3026" s="7"/>
      <c r="F3026" s="7"/>
      <c r="G3026" s="7"/>
      <c r="H3026" s="7"/>
    </row>
    <row r="3027" spans="1:8">
      <c r="A3027" s="139">
        <v>46126</v>
      </c>
      <c r="B3027" s="11" t="s">
        <v>13</v>
      </c>
      <c r="C3027" s="140" t="s">
        <v>113</v>
      </c>
      <c r="D3027" s="7"/>
      <c r="E3027" s="7"/>
      <c r="F3027" s="7"/>
      <c r="G3027" s="7"/>
      <c r="H3027" s="7"/>
    </row>
    <row r="3028" spans="1:8">
      <c r="A3028" s="139">
        <v>46127</v>
      </c>
      <c r="B3028" s="11" t="s">
        <v>14</v>
      </c>
      <c r="C3028" s="140" t="s">
        <v>113</v>
      </c>
      <c r="D3028" s="7"/>
      <c r="E3028" s="7"/>
      <c r="F3028" s="7"/>
      <c r="G3028" s="7"/>
      <c r="H3028" s="7"/>
    </row>
    <row r="3029" spans="1:8">
      <c r="A3029" s="139">
        <v>46128</v>
      </c>
      <c r="B3029" s="11" t="s">
        <v>15</v>
      </c>
      <c r="C3029" s="140" t="s">
        <v>113</v>
      </c>
      <c r="D3029" s="7"/>
      <c r="E3029" s="7"/>
      <c r="F3029" s="7"/>
      <c r="G3029" s="7"/>
      <c r="H3029" s="7"/>
    </row>
    <row r="3030" spans="1:8">
      <c r="A3030" s="139">
        <v>46129</v>
      </c>
      <c r="B3030" s="11" t="s">
        <v>16</v>
      </c>
      <c r="C3030" s="140" t="s">
        <v>113</v>
      </c>
      <c r="D3030" s="7"/>
      <c r="E3030" s="7"/>
      <c r="F3030" s="7"/>
      <c r="G3030" s="7"/>
      <c r="H3030" s="7"/>
    </row>
    <row r="3031" spans="1:8">
      <c r="A3031" s="139">
        <v>46130</v>
      </c>
      <c r="B3031" s="11" t="s">
        <v>17</v>
      </c>
      <c r="C3031" s="140" t="s">
        <v>113</v>
      </c>
      <c r="D3031" s="7"/>
      <c r="E3031" s="7"/>
      <c r="F3031" s="7"/>
      <c r="G3031" s="7"/>
      <c r="H3031" s="7"/>
    </row>
    <row r="3032" spans="1:8">
      <c r="A3032" s="139">
        <v>46131</v>
      </c>
      <c r="B3032" s="11" t="s">
        <v>18</v>
      </c>
      <c r="C3032" s="140" t="s">
        <v>113</v>
      </c>
      <c r="D3032" s="7"/>
      <c r="E3032" s="7"/>
      <c r="F3032" s="7"/>
      <c r="G3032" s="7"/>
      <c r="H3032" s="7"/>
    </row>
    <row r="3033" spans="1:8">
      <c r="A3033" s="139">
        <v>46132</v>
      </c>
      <c r="B3033" s="11" t="s">
        <v>12</v>
      </c>
      <c r="C3033" s="140" t="s">
        <v>113</v>
      </c>
      <c r="D3033" s="7"/>
      <c r="E3033" s="7"/>
      <c r="F3033" s="7"/>
      <c r="G3033" s="7"/>
      <c r="H3033" s="7"/>
    </row>
    <row r="3034" spans="1:8">
      <c r="A3034" s="139">
        <v>46133</v>
      </c>
      <c r="B3034" s="11" t="s">
        <v>13</v>
      </c>
      <c r="C3034" s="140" t="s">
        <v>113</v>
      </c>
      <c r="D3034" s="7"/>
      <c r="E3034" s="7"/>
      <c r="F3034" s="7"/>
      <c r="G3034" s="7"/>
      <c r="H3034" s="7"/>
    </row>
    <row r="3035" spans="1:8">
      <c r="A3035" s="139">
        <v>46134</v>
      </c>
      <c r="B3035" s="11" t="s">
        <v>14</v>
      </c>
      <c r="C3035" s="140" t="s">
        <v>113</v>
      </c>
      <c r="D3035" s="7"/>
      <c r="E3035" s="7"/>
      <c r="F3035" s="7"/>
      <c r="G3035" s="7"/>
      <c r="H3035" s="7"/>
    </row>
    <row r="3036" spans="1:8">
      <c r="A3036" s="139">
        <v>46135</v>
      </c>
      <c r="B3036" s="11" t="s">
        <v>15</v>
      </c>
      <c r="C3036" s="140" t="s">
        <v>113</v>
      </c>
      <c r="D3036" s="7"/>
      <c r="E3036" s="7"/>
      <c r="F3036" s="7"/>
      <c r="G3036" s="7"/>
      <c r="H3036" s="7"/>
    </row>
    <row r="3037" spans="1:8">
      <c r="A3037" s="139">
        <v>46136</v>
      </c>
      <c r="B3037" s="11" t="s">
        <v>16</v>
      </c>
      <c r="C3037" s="140" t="s">
        <v>113</v>
      </c>
      <c r="D3037" s="7"/>
      <c r="E3037" s="7"/>
      <c r="F3037" s="7"/>
      <c r="G3037" s="7"/>
      <c r="H3037" s="7"/>
    </row>
    <row r="3038" spans="1:8">
      <c r="A3038" s="139">
        <v>46137</v>
      </c>
      <c r="B3038" s="11" t="s">
        <v>17</v>
      </c>
      <c r="C3038" s="140" t="s">
        <v>113</v>
      </c>
      <c r="D3038" s="7"/>
      <c r="E3038" s="7"/>
      <c r="F3038" s="7"/>
      <c r="G3038" s="7"/>
      <c r="H3038" s="7"/>
    </row>
    <row r="3039" spans="1:8">
      <c r="A3039" s="139">
        <v>46138</v>
      </c>
      <c r="B3039" s="11" t="s">
        <v>18</v>
      </c>
      <c r="C3039" s="140" t="s">
        <v>113</v>
      </c>
      <c r="D3039" s="7"/>
      <c r="E3039" s="7"/>
      <c r="F3039" s="7"/>
      <c r="G3039" s="7"/>
      <c r="H3039" s="7"/>
    </row>
    <row r="3040" spans="1:8">
      <c r="A3040" s="139">
        <v>46139</v>
      </c>
      <c r="B3040" s="11" t="s">
        <v>12</v>
      </c>
      <c r="C3040" s="140" t="s">
        <v>113</v>
      </c>
      <c r="D3040" s="7"/>
      <c r="E3040" s="7"/>
      <c r="F3040" s="7"/>
      <c r="G3040" s="7"/>
      <c r="H3040" s="7"/>
    </row>
    <row r="3041" spans="1:8">
      <c r="A3041" s="139">
        <v>46140</v>
      </c>
      <c r="B3041" s="11" t="s">
        <v>13</v>
      </c>
      <c r="C3041" s="140" t="s">
        <v>113</v>
      </c>
      <c r="D3041" s="7"/>
      <c r="E3041" s="7"/>
      <c r="F3041" s="7"/>
      <c r="G3041" s="7"/>
      <c r="H3041" s="7"/>
    </row>
    <row r="3042" spans="1:8">
      <c r="A3042" s="139">
        <v>46141</v>
      </c>
      <c r="B3042" s="11" t="s">
        <v>14</v>
      </c>
      <c r="C3042" s="140" t="s">
        <v>113</v>
      </c>
      <c r="D3042" s="7"/>
      <c r="E3042" s="7"/>
      <c r="F3042" s="7"/>
      <c r="G3042" s="7"/>
      <c r="H3042" s="7"/>
    </row>
    <row r="3043" spans="1:8">
      <c r="A3043" s="139">
        <v>46142</v>
      </c>
      <c r="B3043" s="11" t="s">
        <v>15</v>
      </c>
      <c r="C3043" s="140" t="s">
        <v>113</v>
      </c>
      <c r="D3043" s="7"/>
      <c r="E3043" s="7"/>
      <c r="F3043" s="7"/>
      <c r="G3043" s="7"/>
      <c r="H3043" s="7"/>
    </row>
    <row r="3044" spans="1:8">
      <c r="A3044" s="139">
        <v>46143</v>
      </c>
      <c r="B3044" s="11" t="s">
        <v>16</v>
      </c>
      <c r="C3044" s="140" t="s">
        <v>113</v>
      </c>
      <c r="D3044" s="7"/>
      <c r="E3044" s="7"/>
      <c r="F3044" s="7"/>
      <c r="G3044" s="7"/>
      <c r="H3044" s="7"/>
    </row>
    <row r="3045" spans="1:8">
      <c r="A3045" s="139">
        <v>46144</v>
      </c>
      <c r="B3045" s="11" t="s">
        <v>17</v>
      </c>
      <c r="C3045" s="140" t="s">
        <v>113</v>
      </c>
      <c r="D3045" s="7"/>
      <c r="E3045" s="7"/>
      <c r="F3045" s="7"/>
      <c r="G3045" s="7"/>
      <c r="H3045" s="7"/>
    </row>
    <row r="3046" spans="1:8">
      <c r="A3046" s="139">
        <v>46145</v>
      </c>
      <c r="B3046" s="11" t="s">
        <v>18</v>
      </c>
      <c r="C3046" s="140" t="s">
        <v>113</v>
      </c>
      <c r="D3046" s="7"/>
      <c r="E3046" s="7"/>
      <c r="F3046" s="7"/>
      <c r="G3046" s="7"/>
      <c r="H3046" s="7"/>
    </row>
    <row r="3047" spans="1:8">
      <c r="A3047" s="139">
        <v>46146</v>
      </c>
      <c r="B3047" s="11" t="s">
        <v>12</v>
      </c>
      <c r="C3047" s="140" t="s">
        <v>113</v>
      </c>
      <c r="D3047" s="7"/>
      <c r="E3047" s="7"/>
      <c r="F3047" s="7"/>
      <c r="G3047" s="7"/>
      <c r="H3047" s="7"/>
    </row>
    <row r="3048" spans="1:8">
      <c r="A3048" s="139">
        <v>46147</v>
      </c>
      <c r="B3048" s="11" t="s">
        <v>13</v>
      </c>
      <c r="C3048" s="140" t="s">
        <v>113</v>
      </c>
      <c r="D3048" s="7"/>
      <c r="E3048" s="7"/>
      <c r="F3048" s="7"/>
      <c r="G3048" s="7"/>
      <c r="H3048" s="7"/>
    </row>
    <row r="3049" spans="1:8">
      <c r="A3049" s="139">
        <v>46148</v>
      </c>
      <c r="B3049" s="11" t="s">
        <v>14</v>
      </c>
      <c r="C3049" s="140" t="s">
        <v>113</v>
      </c>
      <c r="D3049" s="7"/>
      <c r="E3049" s="7"/>
      <c r="F3049" s="7"/>
      <c r="G3049" s="7"/>
      <c r="H3049" s="7"/>
    </row>
    <row r="3050" spans="1:8">
      <c r="A3050" s="139">
        <v>46149</v>
      </c>
      <c r="B3050" s="11" t="s">
        <v>15</v>
      </c>
      <c r="C3050" s="140" t="s">
        <v>113</v>
      </c>
      <c r="D3050" s="7"/>
      <c r="E3050" s="7"/>
      <c r="F3050" s="7"/>
      <c r="G3050" s="7"/>
      <c r="H3050" s="7"/>
    </row>
    <row r="3051" spans="1:8">
      <c r="A3051" s="139">
        <v>46150</v>
      </c>
      <c r="B3051" s="11" t="s">
        <v>16</v>
      </c>
      <c r="C3051" s="140" t="s">
        <v>113</v>
      </c>
      <c r="D3051" s="7"/>
      <c r="E3051" s="7"/>
      <c r="F3051" s="7"/>
      <c r="G3051" s="7"/>
      <c r="H3051" s="7"/>
    </row>
    <row r="3052" spans="1:8">
      <c r="A3052" s="139">
        <v>46151</v>
      </c>
      <c r="B3052" s="11" t="s">
        <v>17</v>
      </c>
      <c r="C3052" s="140" t="s">
        <v>113</v>
      </c>
      <c r="D3052" s="7"/>
      <c r="E3052" s="7"/>
      <c r="F3052" s="7"/>
      <c r="G3052" s="7"/>
      <c r="H3052" s="7"/>
    </row>
    <row r="3053" spans="1:8">
      <c r="A3053" s="139">
        <v>46152</v>
      </c>
      <c r="B3053" s="11" t="s">
        <v>18</v>
      </c>
      <c r="C3053" s="140" t="s">
        <v>113</v>
      </c>
      <c r="D3053" s="7"/>
      <c r="E3053" s="7"/>
      <c r="F3053" s="7"/>
      <c r="G3053" s="7"/>
      <c r="H3053" s="7"/>
    </row>
    <row r="3054" spans="1:8">
      <c r="A3054" s="139">
        <v>46153</v>
      </c>
      <c r="B3054" s="11" t="s">
        <v>12</v>
      </c>
      <c r="C3054" s="140" t="s">
        <v>113</v>
      </c>
      <c r="D3054" s="7"/>
      <c r="E3054" s="7"/>
      <c r="F3054" s="7"/>
      <c r="G3054" s="7"/>
      <c r="H3054" s="7"/>
    </row>
    <row r="3055" spans="1:8">
      <c r="A3055" s="139">
        <v>46154</v>
      </c>
      <c r="B3055" s="11" t="s">
        <v>13</v>
      </c>
      <c r="C3055" s="140" t="s">
        <v>113</v>
      </c>
      <c r="D3055" s="7"/>
      <c r="E3055" s="7"/>
      <c r="F3055" s="7"/>
      <c r="G3055" s="7"/>
      <c r="H3055" s="7"/>
    </row>
    <row r="3056" spans="1:8">
      <c r="A3056" s="139">
        <v>46155</v>
      </c>
      <c r="B3056" s="11" t="s">
        <v>14</v>
      </c>
      <c r="C3056" s="140" t="s">
        <v>113</v>
      </c>
      <c r="D3056" s="7"/>
      <c r="E3056" s="7"/>
      <c r="F3056" s="7"/>
      <c r="G3056" s="7"/>
      <c r="H3056" s="7"/>
    </row>
    <row r="3057" spans="1:8">
      <c r="A3057" s="139">
        <v>46156</v>
      </c>
      <c r="B3057" s="11" t="s">
        <v>15</v>
      </c>
      <c r="C3057" s="140" t="s">
        <v>113</v>
      </c>
      <c r="D3057" s="7"/>
      <c r="E3057" s="7"/>
      <c r="F3057" s="7"/>
      <c r="G3057" s="7"/>
      <c r="H3057" s="7"/>
    </row>
    <row r="3058" spans="1:8">
      <c r="A3058" s="139">
        <v>46157</v>
      </c>
      <c r="B3058" s="11" t="s">
        <v>16</v>
      </c>
      <c r="C3058" s="140" t="s">
        <v>113</v>
      </c>
      <c r="D3058" s="7"/>
      <c r="E3058" s="7"/>
      <c r="F3058" s="7"/>
      <c r="G3058" s="7"/>
      <c r="H3058" s="7"/>
    </row>
    <row r="3059" spans="1:8">
      <c r="A3059" s="139">
        <v>46158</v>
      </c>
      <c r="B3059" s="11" t="s">
        <v>17</v>
      </c>
      <c r="C3059" s="140" t="s">
        <v>113</v>
      </c>
      <c r="D3059" s="7"/>
      <c r="E3059" s="7"/>
      <c r="F3059" s="7"/>
      <c r="G3059" s="7"/>
      <c r="H3059" s="7"/>
    </row>
    <row r="3060" spans="1:8">
      <c r="A3060" s="139">
        <v>46159</v>
      </c>
      <c r="B3060" s="11" t="s">
        <v>18</v>
      </c>
      <c r="C3060" s="140" t="s">
        <v>113</v>
      </c>
      <c r="D3060" s="7"/>
      <c r="E3060" s="7"/>
      <c r="F3060" s="7"/>
      <c r="G3060" s="7"/>
      <c r="H3060" s="7"/>
    </row>
    <row r="3061" spans="1:8">
      <c r="A3061" s="139">
        <v>46160</v>
      </c>
      <c r="B3061" s="11" t="s">
        <v>12</v>
      </c>
      <c r="C3061" s="140" t="s">
        <v>113</v>
      </c>
      <c r="D3061" s="7"/>
      <c r="E3061" s="7"/>
      <c r="F3061" s="7"/>
      <c r="G3061" s="7"/>
      <c r="H3061" s="7"/>
    </row>
    <row r="3062" spans="1:8">
      <c r="A3062" s="139">
        <v>46161</v>
      </c>
      <c r="B3062" s="11" t="s">
        <v>13</v>
      </c>
      <c r="C3062" s="140" t="s">
        <v>113</v>
      </c>
      <c r="D3062" s="7"/>
      <c r="E3062" s="7"/>
      <c r="F3062" s="7"/>
      <c r="G3062" s="7"/>
      <c r="H3062" s="7"/>
    </row>
    <row r="3063" spans="1:8">
      <c r="A3063" s="139">
        <v>46162</v>
      </c>
      <c r="B3063" s="11" t="s">
        <v>14</v>
      </c>
      <c r="C3063" s="140" t="s">
        <v>113</v>
      </c>
      <c r="D3063" s="7"/>
      <c r="E3063" s="7"/>
      <c r="F3063" s="7"/>
      <c r="G3063" s="7"/>
      <c r="H3063" s="7"/>
    </row>
    <row r="3064" spans="1:8">
      <c r="A3064" s="139">
        <v>46163</v>
      </c>
      <c r="B3064" s="11" t="s">
        <v>15</v>
      </c>
      <c r="C3064" s="140" t="s">
        <v>113</v>
      </c>
      <c r="D3064" s="7"/>
      <c r="E3064" s="7"/>
      <c r="F3064" s="7"/>
      <c r="G3064" s="7"/>
      <c r="H3064" s="7"/>
    </row>
    <row r="3065" spans="1:8">
      <c r="A3065" s="139">
        <v>46164</v>
      </c>
      <c r="B3065" s="11" t="s">
        <v>16</v>
      </c>
      <c r="C3065" s="140" t="s">
        <v>113</v>
      </c>
      <c r="D3065" s="7"/>
      <c r="E3065" s="7"/>
      <c r="F3065" s="7"/>
      <c r="G3065" s="7"/>
      <c r="H3065" s="7"/>
    </row>
    <row r="3066" spans="1:8">
      <c r="A3066" s="139">
        <v>46165</v>
      </c>
      <c r="B3066" s="11" t="s">
        <v>17</v>
      </c>
      <c r="C3066" s="140" t="s">
        <v>113</v>
      </c>
      <c r="D3066" s="7"/>
      <c r="E3066" s="7"/>
      <c r="F3066" s="7"/>
      <c r="G3066" s="7"/>
      <c r="H3066" s="7"/>
    </row>
    <row r="3067" spans="1:8">
      <c r="A3067" s="139">
        <v>46166</v>
      </c>
      <c r="B3067" s="11" t="s">
        <v>18</v>
      </c>
      <c r="C3067" s="140" t="s">
        <v>113</v>
      </c>
      <c r="D3067" s="7"/>
      <c r="E3067" s="7"/>
      <c r="F3067" s="7"/>
      <c r="G3067" s="7"/>
      <c r="H3067" s="7"/>
    </row>
    <row r="3068" spans="1:8">
      <c r="A3068" s="139">
        <v>46167</v>
      </c>
      <c r="B3068" s="11" t="s">
        <v>12</v>
      </c>
      <c r="C3068" s="140" t="s">
        <v>113</v>
      </c>
      <c r="D3068" s="7"/>
      <c r="E3068" s="7"/>
      <c r="F3068" s="7"/>
      <c r="G3068" s="7"/>
      <c r="H3068" s="7"/>
    </row>
    <row r="3069" spans="1:8">
      <c r="A3069" s="139">
        <v>46168</v>
      </c>
      <c r="B3069" s="11" t="s">
        <v>13</v>
      </c>
      <c r="C3069" s="140" t="s">
        <v>113</v>
      </c>
      <c r="D3069" s="7"/>
      <c r="E3069" s="7"/>
      <c r="F3069" s="7"/>
      <c r="G3069" s="7"/>
      <c r="H3069" s="7"/>
    </row>
    <row r="3070" spans="1:8">
      <c r="A3070" s="139">
        <v>46169</v>
      </c>
      <c r="B3070" s="11" t="s">
        <v>14</v>
      </c>
      <c r="C3070" s="140" t="s">
        <v>113</v>
      </c>
      <c r="D3070" s="7"/>
      <c r="E3070" s="7"/>
      <c r="F3070" s="7"/>
      <c r="G3070" s="7"/>
      <c r="H3070" s="7"/>
    </row>
    <row r="3071" spans="1:8">
      <c r="A3071" s="139">
        <v>46170</v>
      </c>
      <c r="B3071" s="11" t="s">
        <v>15</v>
      </c>
      <c r="C3071" s="140" t="s">
        <v>113</v>
      </c>
      <c r="D3071" s="7"/>
      <c r="E3071" s="7"/>
      <c r="F3071" s="7"/>
      <c r="G3071" s="7"/>
      <c r="H3071" s="7"/>
    </row>
    <row r="3072" spans="1:8">
      <c r="A3072" s="139">
        <v>46171</v>
      </c>
      <c r="B3072" s="11" t="s">
        <v>16</v>
      </c>
      <c r="C3072" s="140" t="s">
        <v>113</v>
      </c>
      <c r="D3072" s="7"/>
      <c r="E3072" s="7"/>
      <c r="F3072" s="7"/>
      <c r="G3072" s="7"/>
      <c r="H3072" s="7"/>
    </row>
    <row r="3073" spans="1:8">
      <c r="A3073" s="139">
        <v>46172</v>
      </c>
      <c r="B3073" s="11" t="s">
        <v>17</v>
      </c>
      <c r="C3073" s="140" t="s">
        <v>113</v>
      </c>
      <c r="D3073" s="7"/>
      <c r="E3073" s="7"/>
      <c r="F3073" s="7"/>
      <c r="G3073" s="7"/>
      <c r="H3073" s="7"/>
    </row>
    <row r="3074" spans="1:8">
      <c r="A3074" s="139">
        <v>46173</v>
      </c>
      <c r="B3074" s="11" t="s">
        <v>18</v>
      </c>
      <c r="C3074" s="140" t="s">
        <v>113</v>
      </c>
      <c r="D3074" s="7"/>
      <c r="E3074" s="7"/>
      <c r="F3074" s="7"/>
      <c r="G3074" s="7"/>
      <c r="H3074" s="7"/>
    </row>
    <row r="3075" spans="1:8">
      <c r="A3075" s="139">
        <v>46174</v>
      </c>
      <c r="B3075" s="11" t="s">
        <v>12</v>
      </c>
      <c r="C3075" s="140" t="s">
        <v>113</v>
      </c>
      <c r="D3075" s="7"/>
      <c r="E3075" s="7"/>
      <c r="F3075" s="7"/>
      <c r="G3075" s="7"/>
      <c r="H3075" s="7"/>
    </row>
    <row r="3076" spans="1:8">
      <c r="A3076" s="139">
        <v>46175</v>
      </c>
      <c r="B3076" s="11" t="s">
        <v>13</v>
      </c>
      <c r="C3076" s="140" t="s">
        <v>113</v>
      </c>
      <c r="D3076" s="7"/>
      <c r="E3076" s="7"/>
      <c r="F3076" s="7"/>
      <c r="G3076" s="7"/>
      <c r="H3076" s="7"/>
    </row>
    <row r="3077" spans="1:8">
      <c r="A3077" s="139">
        <v>46176</v>
      </c>
      <c r="B3077" s="11" t="s">
        <v>14</v>
      </c>
      <c r="C3077" s="140" t="s">
        <v>113</v>
      </c>
      <c r="D3077" s="7"/>
      <c r="E3077" s="7"/>
      <c r="F3077" s="7"/>
      <c r="G3077" s="7"/>
      <c r="H3077" s="7"/>
    </row>
    <row r="3078" spans="1:8">
      <c r="A3078" s="139">
        <v>46177</v>
      </c>
      <c r="B3078" s="11" t="s">
        <v>15</v>
      </c>
      <c r="C3078" s="140" t="s">
        <v>113</v>
      </c>
      <c r="D3078" s="7"/>
      <c r="E3078" s="7"/>
      <c r="F3078" s="7"/>
      <c r="G3078" s="7"/>
      <c r="H3078" s="7"/>
    </row>
    <row r="3079" spans="1:8">
      <c r="A3079" s="139">
        <v>46178</v>
      </c>
      <c r="B3079" s="11" t="s">
        <v>16</v>
      </c>
      <c r="C3079" s="140" t="s">
        <v>113</v>
      </c>
      <c r="D3079" s="7"/>
      <c r="E3079" s="7"/>
      <c r="F3079" s="7"/>
      <c r="G3079" s="7"/>
      <c r="H3079" s="7"/>
    </row>
    <row r="3080" spans="1:8">
      <c r="A3080" s="139">
        <v>46179</v>
      </c>
      <c r="B3080" s="11" t="s">
        <v>17</v>
      </c>
      <c r="C3080" s="140" t="s">
        <v>113</v>
      </c>
      <c r="D3080" s="7"/>
      <c r="E3080" s="7"/>
      <c r="F3080" s="7"/>
      <c r="G3080" s="7"/>
      <c r="H3080" s="7"/>
    </row>
    <row r="3081" spans="1:8">
      <c r="A3081" s="139">
        <v>46180</v>
      </c>
      <c r="B3081" s="11" t="s">
        <v>18</v>
      </c>
      <c r="C3081" s="140" t="s">
        <v>113</v>
      </c>
      <c r="D3081" s="7"/>
      <c r="E3081" s="7"/>
      <c r="F3081" s="7"/>
      <c r="G3081" s="7"/>
      <c r="H3081" s="7"/>
    </row>
    <row r="3082" spans="1:8">
      <c r="A3082" s="139">
        <v>46181</v>
      </c>
      <c r="B3082" s="11" t="s">
        <v>12</v>
      </c>
      <c r="C3082" s="140" t="s">
        <v>113</v>
      </c>
      <c r="D3082" s="7"/>
      <c r="E3082" s="7"/>
      <c r="F3082" s="7"/>
      <c r="G3082" s="7"/>
      <c r="H3082" s="7"/>
    </row>
    <row r="3083" spans="1:8">
      <c r="A3083" s="139">
        <v>46182</v>
      </c>
      <c r="B3083" s="11" t="s">
        <v>13</v>
      </c>
      <c r="C3083" s="140" t="s">
        <v>113</v>
      </c>
      <c r="D3083" s="7"/>
      <c r="E3083" s="7"/>
      <c r="F3083" s="7"/>
      <c r="G3083" s="7"/>
      <c r="H3083" s="7"/>
    </row>
    <row r="3084" spans="1:8">
      <c r="A3084" s="139">
        <v>46183</v>
      </c>
      <c r="B3084" s="11" t="s">
        <v>14</v>
      </c>
      <c r="C3084" s="140" t="s">
        <v>113</v>
      </c>
      <c r="D3084" s="7"/>
      <c r="E3084" s="7"/>
      <c r="F3084" s="7"/>
      <c r="G3084" s="7"/>
      <c r="H3084" s="7"/>
    </row>
    <row r="3085" spans="1:8">
      <c r="A3085" s="139">
        <v>46184</v>
      </c>
      <c r="B3085" s="11" t="s">
        <v>15</v>
      </c>
      <c r="C3085" s="140" t="s">
        <v>113</v>
      </c>
      <c r="D3085" s="7"/>
      <c r="E3085" s="7"/>
      <c r="F3085" s="7"/>
      <c r="G3085" s="7"/>
      <c r="H3085" s="7"/>
    </row>
    <row r="3086" spans="1:8">
      <c r="A3086" s="139">
        <v>46185</v>
      </c>
      <c r="B3086" s="11" t="s">
        <v>16</v>
      </c>
      <c r="C3086" s="140" t="s">
        <v>113</v>
      </c>
      <c r="D3086" s="7"/>
      <c r="E3086" s="7"/>
      <c r="F3086" s="7"/>
      <c r="G3086" s="7"/>
      <c r="H3086" s="7"/>
    </row>
    <row r="3087" spans="1:8">
      <c r="A3087" s="139">
        <v>46186</v>
      </c>
      <c r="B3087" s="11" t="s">
        <v>17</v>
      </c>
      <c r="C3087" s="140" t="s">
        <v>113</v>
      </c>
      <c r="D3087" s="7"/>
      <c r="E3087" s="7"/>
      <c r="F3087" s="7"/>
      <c r="G3087" s="7"/>
      <c r="H3087" s="7"/>
    </row>
    <row r="3088" spans="1:8">
      <c r="A3088" s="139">
        <v>46187</v>
      </c>
      <c r="B3088" s="11" t="s">
        <v>18</v>
      </c>
      <c r="C3088" s="140" t="s">
        <v>113</v>
      </c>
      <c r="D3088" s="7"/>
      <c r="E3088" s="7"/>
      <c r="F3088" s="7"/>
      <c r="G3088" s="7"/>
      <c r="H3088" s="7"/>
    </row>
    <row r="3089" spans="1:8">
      <c r="A3089" s="139">
        <v>46188</v>
      </c>
      <c r="B3089" s="11" t="s">
        <v>12</v>
      </c>
      <c r="C3089" s="140" t="s">
        <v>113</v>
      </c>
      <c r="D3089" s="7"/>
      <c r="E3089" s="7"/>
      <c r="F3089" s="7"/>
      <c r="G3089" s="7"/>
      <c r="H3089" s="7"/>
    </row>
    <row r="3090" spans="1:8">
      <c r="A3090" s="139">
        <v>46189</v>
      </c>
      <c r="B3090" s="11" t="s">
        <v>13</v>
      </c>
      <c r="C3090" s="140" t="s">
        <v>113</v>
      </c>
      <c r="D3090" s="7"/>
      <c r="E3090" s="7"/>
      <c r="F3090" s="7"/>
      <c r="G3090" s="7"/>
      <c r="H3090" s="7"/>
    </row>
    <row r="3091" spans="1:8">
      <c r="A3091" s="139">
        <v>46190</v>
      </c>
      <c r="B3091" s="11" t="s">
        <v>14</v>
      </c>
      <c r="C3091" s="140" t="s">
        <v>113</v>
      </c>
      <c r="D3091" s="7"/>
      <c r="E3091" s="7"/>
      <c r="F3091" s="7"/>
      <c r="G3091" s="7"/>
      <c r="H3091" s="7"/>
    </row>
    <row r="3092" spans="1:8">
      <c r="A3092" s="139">
        <v>46191</v>
      </c>
      <c r="B3092" s="11" t="s">
        <v>15</v>
      </c>
      <c r="C3092" s="140" t="s">
        <v>113</v>
      </c>
      <c r="D3092" s="7"/>
      <c r="E3092" s="7"/>
      <c r="F3092" s="7"/>
      <c r="G3092" s="7"/>
      <c r="H3092" s="7"/>
    </row>
    <row r="3093" spans="1:8">
      <c r="A3093" s="139">
        <v>46192</v>
      </c>
      <c r="B3093" s="11" t="s">
        <v>16</v>
      </c>
      <c r="C3093" s="140" t="s">
        <v>113</v>
      </c>
      <c r="D3093" s="7"/>
      <c r="E3093" s="7"/>
      <c r="F3093" s="7"/>
      <c r="G3093" s="7"/>
      <c r="H3093" s="7"/>
    </row>
    <row r="3094" spans="1:8">
      <c r="A3094" s="139">
        <v>46193</v>
      </c>
      <c r="B3094" s="11" t="s">
        <v>17</v>
      </c>
      <c r="C3094" s="140" t="s">
        <v>113</v>
      </c>
      <c r="D3094" s="7"/>
      <c r="E3094" s="7"/>
      <c r="F3094" s="7"/>
      <c r="G3094" s="7"/>
      <c r="H3094" s="7"/>
    </row>
    <row r="3095" spans="1:8">
      <c r="A3095" s="139">
        <v>46194</v>
      </c>
      <c r="B3095" s="11" t="s">
        <v>18</v>
      </c>
      <c r="C3095" s="140" t="s">
        <v>113</v>
      </c>
      <c r="D3095" s="7"/>
      <c r="E3095" s="7"/>
      <c r="F3095" s="7"/>
      <c r="G3095" s="7"/>
      <c r="H3095" s="7"/>
    </row>
    <row r="3096" spans="1:8">
      <c r="A3096" s="139">
        <v>46195</v>
      </c>
      <c r="B3096" s="11" t="s">
        <v>12</v>
      </c>
      <c r="C3096" s="140" t="s">
        <v>113</v>
      </c>
      <c r="D3096" s="7"/>
      <c r="E3096" s="7"/>
      <c r="F3096" s="7"/>
      <c r="G3096" s="7"/>
      <c r="H3096" s="7"/>
    </row>
    <row r="3097" spans="1:8">
      <c r="A3097" s="139">
        <v>46196</v>
      </c>
      <c r="B3097" s="11" t="s">
        <v>13</v>
      </c>
      <c r="C3097" s="140" t="s">
        <v>113</v>
      </c>
      <c r="D3097" s="7"/>
      <c r="E3097" s="7"/>
      <c r="F3097" s="7"/>
      <c r="G3097" s="7"/>
      <c r="H3097" s="7"/>
    </row>
    <row r="3098" spans="1:8">
      <c r="A3098" s="139">
        <v>46197</v>
      </c>
      <c r="B3098" s="11" t="s">
        <v>14</v>
      </c>
      <c r="C3098" s="140" t="s">
        <v>113</v>
      </c>
      <c r="D3098" s="7"/>
      <c r="E3098" s="7"/>
      <c r="F3098" s="7"/>
      <c r="G3098" s="7"/>
      <c r="H3098" s="7"/>
    </row>
    <row r="3099" spans="1:8">
      <c r="A3099" s="139">
        <v>46198</v>
      </c>
      <c r="B3099" s="11" t="s">
        <v>15</v>
      </c>
      <c r="C3099" s="140" t="s">
        <v>113</v>
      </c>
      <c r="D3099" s="7"/>
      <c r="E3099" s="7"/>
      <c r="F3099" s="7"/>
      <c r="G3099" s="7"/>
      <c r="H3099" s="7"/>
    </row>
    <row r="3100" spans="1:8">
      <c r="A3100" s="139">
        <v>46199</v>
      </c>
      <c r="B3100" s="11" t="s">
        <v>16</v>
      </c>
      <c r="C3100" s="140" t="s">
        <v>113</v>
      </c>
      <c r="D3100" s="7"/>
      <c r="E3100" s="7"/>
      <c r="F3100" s="7"/>
      <c r="G3100" s="7"/>
      <c r="H3100" s="7"/>
    </row>
    <row r="3101" spans="1:8">
      <c r="A3101" s="139">
        <v>46200</v>
      </c>
      <c r="B3101" s="11" t="s">
        <v>17</v>
      </c>
      <c r="C3101" s="140" t="s">
        <v>113</v>
      </c>
      <c r="D3101" s="7"/>
      <c r="E3101" s="7"/>
      <c r="F3101" s="7"/>
      <c r="G3101" s="7"/>
      <c r="H3101" s="7"/>
    </row>
    <row r="3102" spans="1:8">
      <c r="A3102" s="139">
        <v>46201</v>
      </c>
      <c r="B3102" s="11" t="s">
        <v>18</v>
      </c>
      <c r="C3102" s="140" t="s">
        <v>113</v>
      </c>
      <c r="D3102" s="7"/>
      <c r="E3102" s="7"/>
      <c r="F3102" s="7"/>
      <c r="G3102" s="7"/>
      <c r="H3102" s="7"/>
    </row>
    <row r="3103" spans="1:8">
      <c r="A3103" s="139">
        <v>46202</v>
      </c>
      <c r="B3103" s="11" t="s">
        <v>12</v>
      </c>
      <c r="C3103" s="140" t="s">
        <v>113</v>
      </c>
      <c r="D3103" s="7"/>
      <c r="E3103" s="7"/>
      <c r="F3103" s="7"/>
      <c r="G3103" s="7"/>
      <c r="H3103" s="7"/>
    </row>
    <row r="3104" spans="1:8">
      <c r="A3104" s="139">
        <v>46203</v>
      </c>
      <c r="B3104" s="11" t="s">
        <v>13</v>
      </c>
      <c r="C3104" s="140" t="s">
        <v>113</v>
      </c>
      <c r="D3104" s="7"/>
      <c r="E3104" s="7"/>
      <c r="F3104" s="7"/>
      <c r="G3104" s="7"/>
      <c r="H3104" s="7"/>
    </row>
    <row r="3105" spans="1:8">
      <c r="A3105" s="139">
        <v>46204</v>
      </c>
      <c r="B3105" s="11" t="s">
        <v>14</v>
      </c>
      <c r="C3105" s="140" t="s">
        <v>113</v>
      </c>
      <c r="D3105" s="7"/>
      <c r="E3105" s="7"/>
      <c r="F3105" s="7"/>
      <c r="G3105" s="7"/>
      <c r="H3105" s="7"/>
    </row>
    <row r="3106" spans="1:8">
      <c r="A3106" s="139">
        <v>46205</v>
      </c>
      <c r="B3106" s="11" t="s">
        <v>15</v>
      </c>
      <c r="C3106" s="140" t="s">
        <v>113</v>
      </c>
      <c r="D3106" s="7"/>
      <c r="E3106" s="7"/>
      <c r="F3106" s="7"/>
      <c r="G3106" s="7"/>
      <c r="H3106" s="7"/>
    </row>
    <row r="3107" spans="1:8">
      <c r="A3107" s="139">
        <v>46206</v>
      </c>
      <c r="B3107" s="11" t="s">
        <v>16</v>
      </c>
      <c r="C3107" s="140" t="s">
        <v>113</v>
      </c>
      <c r="D3107" s="7"/>
      <c r="E3107" s="7"/>
      <c r="F3107" s="7"/>
      <c r="G3107" s="7"/>
      <c r="H3107" s="7"/>
    </row>
    <row r="3108" spans="1:8">
      <c r="A3108" s="139">
        <v>46207</v>
      </c>
      <c r="B3108" s="11" t="s">
        <v>17</v>
      </c>
      <c r="C3108" s="140" t="s">
        <v>113</v>
      </c>
      <c r="D3108" s="7"/>
      <c r="E3108" s="7"/>
      <c r="F3108" s="7"/>
      <c r="G3108" s="7"/>
      <c r="H3108" s="7"/>
    </row>
    <row r="3109" spans="1:8">
      <c r="A3109" s="139">
        <v>46208</v>
      </c>
      <c r="B3109" s="11" t="s">
        <v>18</v>
      </c>
      <c r="C3109" s="140" t="s">
        <v>113</v>
      </c>
      <c r="D3109" s="7"/>
      <c r="E3109" s="7"/>
      <c r="F3109" s="7"/>
      <c r="G3109" s="7"/>
      <c r="H3109" s="7"/>
    </row>
    <row r="3110" spans="1:8">
      <c r="A3110" s="139">
        <v>46209</v>
      </c>
      <c r="B3110" s="11" t="s">
        <v>12</v>
      </c>
      <c r="C3110" s="140" t="s">
        <v>113</v>
      </c>
      <c r="D3110" s="7"/>
      <c r="E3110" s="7"/>
      <c r="F3110" s="7"/>
      <c r="G3110" s="7"/>
      <c r="H3110" s="7"/>
    </row>
    <row r="3111" spans="1:8">
      <c r="A3111" s="139">
        <v>46210</v>
      </c>
      <c r="B3111" s="11" t="s">
        <v>13</v>
      </c>
      <c r="C3111" s="140" t="s">
        <v>113</v>
      </c>
      <c r="D3111" s="7"/>
      <c r="E3111" s="7"/>
      <c r="F3111" s="7"/>
      <c r="G3111" s="7"/>
      <c r="H3111" s="7"/>
    </row>
    <row r="3112" spans="1:8">
      <c r="A3112" s="139">
        <v>46211</v>
      </c>
      <c r="B3112" s="11" t="s">
        <v>14</v>
      </c>
      <c r="C3112" s="140" t="s">
        <v>113</v>
      </c>
      <c r="D3112" s="7"/>
      <c r="E3112" s="7"/>
      <c r="F3112" s="7"/>
      <c r="G3112" s="7"/>
      <c r="H3112" s="7"/>
    </row>
    <row r="3113" spans="1:8">
      <c r="A3113" s="139">
        <v>46212</v>
      </c>
      <c r="B3113" s="11" t="s">
        <v>15</v>
      </c>
      <c r="C3113" s="140" t="s">
        <v>113</v>
      </c>
      <c r="D3113" s="7"/>
      <c r="E3113" s="7"/>
      <c r="F3113" s="7"/>
      <c r="G3113" s="7"/>
      <c r="H3113" s="7"/>
    </row>
    <row r="3114" spans="1:8">
      <c r="A3114" s="139">
        <v>46213</v>
      </c>
      <c r="B3114" s="11" t="s">
        <v>16</v>
      </c>
      <c r="C3114" s="140" t="s">
        <v>113</v>
      </c>
      <c r="D3114" s="7"/>
      <c r="E3114" s="7"/>
      <c r="F3114" s="7"/>
      <c r="G3114" s="7"/>
      <c r="H3114" s="7"/>
    </row>
    <row r="3115" spans="1:8">
      <c r="A3115" s="139">
        <v>46214</v>
      </c>
      <c r="B3115" s="11" t="s">
        <v>17</v>
      </c>
      <c r="C3115" s="140" t="s">
        <v>113</v>
      </c>
      <c r="D3115" s="7"/>
      <c r="E3115" s="7"/>
      <c r="F3115" s="7"/>
      <c r="G3115" s="7"/>
      <c r="H3115" s="7"/>
    </row>
    <row r="3116" spans="1:8">
      <c r="A3116" s="139">
        <v>46215</v>
      </c>
      <c r="B3116" s="11" t="s">
        <v>18</v>
      </c>
      <c r="C3116" s="140" t="s">
        <v>113</v>
      </c>
      <c r="D3116" s="7"/>
      <c r="E3116" s="7"/>
      <c r="F3116" s="7"/>
      <c r="G3116" s="7"/>
      <c r="H3116" s="7"/>
    </row>
    <row r="3117" spans="1:8">
      <c r="A3117" s="139">
        <v>46216</v>
      </c>
      <c r="B3117" s="11" t="s">
        <v>12</v>
      </c>
      <c r="C3117" s="140" t="s">
        <v>113</v>
      </c>
      <c r="D3117" s="7"/>
      <c r="E3117" s="7"/>
      <c r="F3117" s="7"/>
      <c r="G3117" s="7"/>
      <c r="H3117" s="7"/>
    </row>
    <row r="3118" spans="1:8">
      <c r="A3118" s="139">
        <v>46217</v>
      </c>
      <c r="B3118" s="11" t="s">
        <v>13</v>
      </c>
      <c r="C3118" s="140" t="s">
        <v>113</v>
      </c>
      <c r="D3118" s="7"/>
      <c r="E3118" s="7"/>
      <c r="F3118" s="7"/>
      <c r="G3118" s="7"/>
      <c r="H3118" s="7"/>
    </row>
    <row r="3119" spans="1:8">
      <c r="A3119" s="139">
        <v>46218</v>
      </c>
      <c r="B3119" s="11" t="s">
        <v>14</v>
      </c>
      <c r="C3119" s="140" t="s">
        <v>113</v>
      </c>
      <c r="D3119" s="7"/>
      <c r="E3119" s="7"/>
      <c r="F3119" s="7"/>
      <c r="G3119" s="7"/>
      <c r="H3119" s="7"/>
    </row>
    <row r="3120" spans="1:8">
      <c r="A3120" s="139">
        <v>46219</v>
      </c>
      <c r="B3120" s="11" t="s">
        <v>15</v>
      </c>
      <c r="C3120" s="140" t="s">
        <v>113</v>
      </c>
      <c r="D3120" s="7"/>
      <c r="E3120" s="7"/>
      <c r="F3120" s="7"/>
      <c r="G3120" s="7"/>
      <c r="H3120" s="7"/>
    </row>
    <row r="3121" spans="1:8">
      <c r="A3121" s="139">
        <v>46220</v>
      </c>
      <c r="B3121" s="11" t="s">
        <v>16</v>
      </c>
      <c r="C3121" s="140" t="s">
        <v>113</v>
      </c>
      <c r="D3121" s="7"/>
      <c r="E3121" s="7"/>
      <c r="F3121" s="7"/>
      <c r="G3121" s="7"/>
      <c r="H3121" s="7"/>
    </row>
    <row r="3122" spans="1:8">
      <c r="A3122" s="139">
        <v>46221</v>
      </c>
      <c r="B3122" s="11" t="s">
        <v>17</v>
      </c>
      <c r="C3122" s="140" t="s">
        <v>113</v>
      </c>
      <c r="D3122" s="7"/>
      <c r="E3122" s="7"/>
      <c r="F3122" s="7"/>
      <c r="G3122" s="7"/>
      <c r="H3122" s="7"/>
    </row>
    <row r="3123" spans="1:8">
      <c r="A3123" s="139">
        <v>46222</v>
      </c>
      <c r="B3123" s="11" t="s">
        <v>18</v>
      </c>
      <c r="C3123" s="140" t="s">
        <v>113</v>
      </c>
      <c r="D3123" s="7"/>
      <c r="E3123" s="7"/>
      <c r="F3123" s="7"/>
      <c r="G3123" s="7"/>
      <c r="H3123" s="7"/>
    </row>
    <row r="3124" spans="1:8">
      <c r="A3124" s="139">
        <v>46223</v>
      </c>
      <c r="B3124" s="11" t="s">
        <v>12</v>
      </c>
      <c r="C3124" s="140" t="s">
        <v>113</v>
      </c>
      <c r="D3124" s="7"/>
      <c r="E3124" s="7"/>
      <c r="F3124" s="7"/>
      <c r="G3124" s="7"/>
      <c r="H3124" s="7"/>
    </row>
    <row r="3125" spans="1:8">
      <c r="A3125" s="139">
        <v>46224</v>
      </c>
      <c r="B3125" s="11" t="s">
        <v>13</v>
      </c>
      <c r="C3125" s="140" t="s">
        <v>113</v>
      </c>
      <c r="D3125" s="7"/>
      <c r="E3125" s="7"/>
      <c r="F3125" s="7"/>
      <c r="G3125" s="7"/>
      <c r="H3125" s="7"/>
    </row>
    <row r="3126" spans="1:8">
      <c r="A3126" s="139">
        <v>46225</v>
      </c>
      <c r="B3126" s="11" t="s">
        <v>14</v>
      </c>
      <c r="C3126" s="140" t="s">
        <v>113</v>
      </c>
      <c r="D3126" s="7"/>
      <c r="E3126" s="7"/>
      <c r="F3126" s="7"/>
      <c r="G3126" s="7"/>
      <c r="H3126" s="7"/>
    </row>
    <row r="3127" spans="1:8">
      <c r="A3127" s="139">
        <v>46226</v>
      </c>
      <c r="B3127" s="11" t="s">
        <v>15</v>
      </c>
      <c r="C3127" s="140" t="s">
        <v>113</v>
      </c>
      <c r="D3127" s="7"/>
      <c r="E3127" s="7"/>
      <c r="F3127" s="7"/>
      <c r="G3127" s="7"/>
      <c r="H3127" s="7"/>
    </row>
    <row r="3128" spans="1:8">
      <c r="A3128" s="139">
        <v>46227</v>
      </c>
      <c r="B3128" s="11" t="s">
        <v>16</v>
      </c>
      <c r="C3128" s="140" t="s">
        <v>113</v>
      </c>
      <c r="D3128" s="7"/>
      <c r="E3128" s="7"/>
      <c r="F3128" s="7"/>
      <c r="G3128" s="7"/>
      <c r="H3128" s="7"/>
    </row>
    <row r="3129" spans="1:8">
      <c r="A3129" s="139">
        <v>46228</v>
      </c>
      <c r="B3129" s="11" t="s">
        <v>17</v>
      </c>
      <c r="C3129" s="140" t="s">
        <v>113</v>
      </c>
      <c r="D3129" s="7"/>
      <c r="E3129" s="7"/>
      <c r="F3129" s="7"/>
      <c r="G3129" s="7"/>
      <c r="H3129" s="7"/>
    </row>
    <row r="3130" spans="1:8">
      <c r="A3130" s="139">
        <v>46229</v>
      </c>
      <c r="B3130" s="11" t="s">
        <v>18</v>
      </c>
      <c r="C3130" s="140" t="s">
        <v>113</v>
      </c>
      <c r="D3130" s="7"/>
      <c r="E3130" s="7"/>
      <c r="F3130" s="7"/>
      <c r="G3130" s="7"/>
      <c r="H3130" s="7"/>
    </row>
    <row r="3131" spans="1:8">
      <c r="A3131" s="139">
        <v>46230</v>
      </c>
      <c r="B3131" s="11" t="s">
        <v>12</v>
      </c>
      <c r="C3131" s="140" t="s">
        <v>113</v>
      </c>
      <c r="D3131" s="7"/>
      <c r="E3131" s="7"/>
      <c r="F3131" s="7"/>
      <c r="G3131" s="7"/>
      <c r="H3131" s="7"/>
    </row>
    <row r="3132" spans="1:8">
      <c r="A3132" s="139">
        <v>46231</v>
      </c>
      <c r="B3132" s="11" t="s">
        <v>13</v>
      </c>
      <c r="C3132" s="140" t="s">
        <v>113</v>
      </c>
      <c r="D3132" s="7"/>
      <c r="E3132" s="7"/>
      <c r="F3132" s="7"/>
      <c r="G3132" s="7"/>
      <c r="H3132" s="7"/>
    </row>
    <row r="3133" spans="1:8">
      <c r="A3133" s="139">
        <v>46232</v>
      </c>
      <c r="B3133" s="11" t="s">
        <v>14</v>
      </c>
      <c r="C3133" s="140" t="s">
        <v>113</v>
      </c>
      <c r="D3133" s="7"/>
      <c r="E3133" s="7"/>
      <c r="F3133" s="7"/>
      <c r="G3133" s="7"/>
      <c r="H3133" s="7"/>
    </row>
    <row r="3134" spans="1:8">
      <c r="A3134" s="139">
        <v>46233</v>
      </c>
      <c r="B3134" s="11" t="s">
        <v>15</v>
      </c>
      <c r="C3134" s="140" t="s">
        <v>113</v>
      </c>
      <c r="D3134" s="7"/>
      <c r="E3134" s="7"/>
      <c r="F3134" s="7"/>
      <c r="G3134" s="7"/>
      <c r="H3134" s="7"/>
    </row>
    <row r="3135" spans="1:8">
      <c r="A3135" s="139">
        <v>46234</v>
      </c>
      <c r="B3135" s="11" t="s">
        <v>16</v>
      </c>
      <c r="C3135" s="140" t="s">
        <v>113</v>
      </c>
      <c r="D3135" s="7"/>
      <c r="E3135" s="7"/>
      <c r="F3135" s="7"/>
      <c r="G3135" s="7"/>
      <c r="H3135" s="7"/>
    </row>
    <row r="3136" spans="1:8">
      <c r="A3136" s="139">
        <v>46235</v>
      </c>
      <c r="B3136" s="11" t="s">
        <v>17</v>
      </c>
      <c r="C3136" s="140" t="s">
        <v>113</v>
      </c>
      <c r="D3136" s="7"/>
      <c r="E3136" s="7"/>
      <c r="F3136" s="7"/>
      <c r="G3136" s="7"/>
      <c r="H3136" s="7"/>
    </row>
    <row r="3137" spans="1:8">
      <c r="A3137" s="139">
        <v>46236</v>
      </c>
      <c r="B3137" s="11" t="s">
        <v>18</v>
      </c>
      <c r="C3137" s="140" t="s">
        <v>113</v>
      </c>
      <c r="D3137" s="7"/>
      <c r="E3137" s="7"/>
      <c r="F3137" s="7"/>
      <c r="G3137" s="7"/>
      <c r="H3137" s="7"/>
    </row>
    <row r="3138" spans="1:8">
      <c r="A3138" s="139">
        <v>46237</v>
      </c>
      <c r="B3138" s="11" t="s">
        <v>12</v>
      </c>
      <c r="C3138" s="140" t="s">
        <v>113</v>
      </c>
      <c r="D3138" s="7"/>
      <c r="E3138" s="7"/>
      <c r="F3138" s="7"/>
      <c r="G3138" s="7"/>
      <c r="H3138" s="7"/>
    </row>
    <row r="3139" spans="1:8">
      <c r="A3139" s="139">
        <v>46238</v>
      </c>
      <c r="B3139" s="11" t="s">
        <v>13</v>
      </c>
      <c r="C3139" s="140" t="s">
        <v>113</v>
      </c>
      <c r="D3139" s="7"/>
      <c r="E3139" s="7"/>
      <c r="F3139" s="7"/>
      <c r="G3139" s="7"/>
      <c r="H3139" s="7"/>
    </row>
    <row r="3140" spans="1:8">
      <c r="A3140" s="139">
        <v>46239</v>
      </c>
      <c r="B3140" s="11" t="s">
        <v>14</v>
      </c>
      <c r="C3140" s="140" t="s">
        <v>113</v>
      </c>
      <c r="D3140" s="7"/>
      <c r="E3140" s="7"/>
      <c r="F3140" s="7"/>
      <c r="G3140" s="7"/>
      <c r="H3140" s="7"/>
    </row>
    <row r="3141" spans="1:8">
      <c r="A3141" s="139">
        <v>46240</v>
      </c>
      <c r="B3141" s="11" t="s">
        <v>15</v>
      </c>
      <c r="C3141" s="140" t="s">
        <v>113</v>
      </c>
      <c r="D3141" s="7"/>
      <c r="E3141" s="7"/>
      <c r="F3141" s="7"/>
      <c r="G3141" s="7"/>
      <c r="H3141" s="7"/>
    </row>
    <row r="3142" spans="1:8">
      <c r="A3142" s="139">
        <v>46241</v>
      </c>
      <c r="B3142" s="11" t="s">
        <v>16</v>
      </c>
      <c r="C3142" s="140" t="s">
        <v>113</v>
      </c>
      <c r="D3142" s="7"/>
      <c r="E3142" s="7"/>
      <c r="F3142" s="7"/>
      <c r="G3142" s="7"/>
      <c r="H3142" s="7"/>
    </row>
    <row r="3143" spans="1:8">
      <c r="A3143" s="139">
        <v>46242</v>
      </c>
      <c r="B3143" s="11" t="s">
        <v>17</v>
      </c>
      <c r="C3143" s="140" t="s">
        <v>113</v>
      </c>
      <c r="D3143" s="7"/>
      <c r="E3143" s="7"/>
      <c r="F3143" s="7"/>
      <c r="G3143" s="7"/>
      <c r="H3143" s="7"/>
    </row>
    <row r="3144" spans="1:8">
      <c r="A3144" s="139">
        <v>46243</v>
      </c>
      <c r="B3144" s="11" t="s">
        <v>18</v>
      </c>
      <c r="C3144" s="140" t="s">
        <v>113</v>
      </c>
      <c r="D3144" s="7"/>
      <c r="E3144" s="7"/>
      <c r="F3144" s="7"/>
      <c r="G3144" s="7"/>
      <c r="H3144" s="7"/>
    </row>
    <row r="3145" spans="1:8">
      <c r="A3145" s="139">
        <v>46244</v>
      </c>
      <c r="B3145" s="11" t="s">
        <v>12</v>
      </c>
      <c r="C3145" s="140" t="s">
        <v>113</v>
      </c>
      <c r="D3145" s="7"/>
      <c r="E3145" s="7"/>
      <c r="F3145" s="7"/>
      <c r="G3145" s="7"/>
      <c r="H3145" s="7"/>
    </row>
    <row r="3146" spans="1:8">
      <c r="A3146" s="139">
        <v>46245</v>
      </c>
      <c r="B3146" s="11" t="s">
        <v>13</v>
      </c>
      <c r="C3146" s="140" t="s">
        <v>113</v>
      </c>
      <c r="D3146" s="7"/>
      <c r="E3146" s="7"/>
      <c r="F3146" s="7"/>
      <c r="G3146" s="7"/>
      <c r="H3146" s="7"/>
    </row>
    <row r="3147" spans="1:8">
      <c r="A3147" s="139">
        <v>46246</v>
      </c>
      <c r="B3147" s="11" t="s">
        <v>14</v>
      </c>
      <c r="C3147" s="140" t="s">
        <v>113</v>
      </c>
      <c r="D3147" s="7"/>
      <c r="E3147" s="7"/>
      <c r="F3147" s="7"/>
      <c r="G3147" s="7"/>
      <c r="H3147" s="7"/>
    </row>
    <row r="3148" spans="1:8">
      <c r="A3148" s="139">
        <v>46247</v>
      </c>
      <c r="B3148" s="11" t="s">
        <v>15</v>
      </c>
      <c r="C3148" s="140" t="s">
        <v>113</v>
      </c>
      <c r="D3148" s="7"/>
      <c r="E3148" s="7"/>
      <c r="F3148" s="7"/>
      <c r="G3148" s="7"/>
      <c r="H3148" s="7"/>
    </row>
    <row r="3149" spans="1:8">
      <c r="A3149" s="139">
        <v>46248</v>
      </c>
      <c r="B3149" s="11" t="s">
        <v>16</v>
      </c>
      <c r="C3149" s="140" t="s">
        <v>113</v>
      </c>
      <c r="D3149" s="7"/>
      <c r="E3149" s="7"/>
      <c r="F3149" s="7"/>
      <c r="G3149" s="7"/>
      <c r="H3149" s="7"/>
    </row>
    <row r="3150" spans="1:8">
      <c r="A3150" s="139">
        <v>46249</v>
      </c>
      <c r="B3150" s="11" t="s">
        <v>17</v>
      </c>
      <c r="C3150" s="140" t="s">
        <v>113</v>
      </c>
      <c r="D3150" s="7"/>
      <c r="E3150" s="7"/>
      <c r="F3150" s="7"/>
      <c r="G3150" s="7"/>
      <c r="H3150" s="7"/>
    </row>
    <row r="3151" spans="1:8">
      <c r="A3151" s="139">
        <v>46250</v>
      </c>
      <c r="B3151" s="11" t="s">
        <v>18</v>
      </c>
      <c r="C3151" s="140" t="s">
        <v>113</v>
      </c>
      <c r="D3151" s="7"/>
      <c r="E3151" s="7"/>
      <c r="F3151" s="7"/>
      <c r="G3151" s="7"/>
      <c r="H3151" s="7"/>
    </row>
    <row r="3152" spans="1:8">
      <c r="A3152" s="139">
        <v>46251</v>
      </c>
      <c r="B3152" s="11" t="s">
        <v>12</v>
      </c>
      <c r="C3152" s="140" t="s">
        <v>113</v>
      </c>
      <c r="D3152" s="7"/>
      <c r="E3152" s="7"/>
      <c r="F3152" s="7"/>
      <c r="G3152" s="7"/>
      <c r="H3152" s="7"/>
    </row>
    <row r="3153" spans="1:8">
      <c r="A3153" s="139">
        <v>46252</v>
      </c>
      <c r="B3153" s="11" t="s">
        <v>13</v>
      </c>
      <c r="C3153" s="140" t="s">
        <v>113</v>
      </c>
      <c r="D3153" s="7"/>
      <c r="E3153" s="7"/>
      <c r="F3153" s="7"/>
      <c r="G3153" s="7"/>
      <c r="H3153" s="7"/>
    </row>
    <row r="3154" spans="1:8">
      <c r="A3154" s="139">
        <v>46253</v>
      </c>
      <c r="B3154" s="11" t="s">
        <v>14</v>
      </c>
      <c r="C3154" s="140" t="s">
        <v>113</v>
      </c>
      <c r="D3154" s="7"/>
      <c r="E3154" s="7"/>
      <c r="F3154" s="7"/>
      <c r="G3154" s="7"/>
      <c r="H3154" s="7"/>
    </row>
    <row r="3155" spans="1:8">
      <c r="A3155" s="139">
        <v>46254</v>
      </c>
      <c r="B3155" s="11" t="s">
        <v>15</v>
      </c>
      <c r="C3155" s="140" t="s">
        <v>113</v>
      </c>
      <c r="D3155" s="7"/>
      <c r="E3155" s="7"/>
      <c r="F3155" s="7"/>
      <c r="G3155" s="7"/>
      <c r="H3155" s="7"/>
    </row>
    <row r="3156" spans="1:8">
      <c r="A3156" s="139">
        <v>46255</v>
      </c>
      <c r="B3156" s="11" t="s">
        <v>16</v>
      </c>
      <c r="C3156" s="140" t="s">
        <v>113</v>
      </c>
      <c r="D3156" s="7"/>
      <c r="E3156" s="7"/>
      <c r="F3156" s="7"/>
      <c r="G3156" s="7"/>
      <c r="H3156" s="7"/>
    </row>
    <row r="3157" spans="1:8">
      <c r="A3157" s="139">
        <v>46256</v>
      </c>
      <c r="B3157" s="11" t="s">
        <v>17</v>
      </c>
      <c r="C3157" s="140" t="s">
        <v>113</v>
      </c>
      <c r="D3157" s="7"/>
      <c r="E3157" s="7"/>
      <c r="F3157" s="7"/>
      <c r="G3157" s="7"/>
      <c r="H3157" s="7"/>
    </row>
    <row r="3158" spans="1:8">
      <c r="A3158" s="139">
        <v>46257</v>
      </c>
      <c r="B3158" s="11" t="s">
        <v>18</v>
      </c>
      <c r="C3158" s="140" t="s">
        <v>113</v>
      </c>
      <c r="D3158" s="7"/>
      <c r="E3158" s="7"/>
      <c r="F3158" s="7"/>
      <c r="G3158" s="7"/>
      <c r="H3158" s="7"/>
    </row>
    <row r="3159" spans="1:8">
      <c r="A3159" s="139">
        <v>46258</v>
      </c>
      <c r="B3159" s="11" t="s">
        <v>12</v>
      </c>
      <c r="C3159" s="140" t="s">
        <v>113</v>
      </c>
      <c r="D3159" s="7"/>
      <c r="E3159" s="7"/>
      <c r="F3159" s="7"/>
      <c r="G3159" s="7"/>
      <c r="H3159" s="7"/>
    </row>
    <row r="3160" spans="1:8">
      <c r="A3160" s="139">
        <v>46259</v>
      </c>
      <c r="B3160" s="11" t="s">
        <v>13</v>
      </c>
      <c r="C3160" s="140" t="s">
        <v>113</v>
      </c>
      <c r="D3160" s="7"/>
      <c r="E3160" s="7"/>
      <c r="F3160" s="7"/>
      <c r="G3160" s="7"/>
      <c r="H3160" s="7"/>
    </row>
    <row r="3161" spans="1:8">
      <c r="A3161" s="139">
        <v>46260</v>
      </c>
      <c r="B3161" s="11" t="s">
        <v>14</v>
      </c>
      <c r="C3161" s="140" t="s">
        <v>113</v>
      </c>
      <c r="D3161" s="7"/>
      <c r="E3161" s="7"/>
      <c r="F3161" s="7"/>
      <c r="G3161" s="7"/>
      <c r="H3161" s="7"/>
    </row>
    <row r="3162" spans="1:8">
      <c r="A3162" s="139">
        <v>46261</v>
      </c>
      <c r="B3162" s="11" t="s">
        <v>15</v>
      </c>
      <c r="C3162" s="140" t="s">
        <v>113</v>
      </c>
      <c r="D3162" s="7"/>
      <c r="E3162" s="7"/>
      <c r="F3162" s="7"/>
      <c r="G3162" s="7"/>
      <c r="H3162" s="7"/>
    </row>
    <row r="3163" spans="1:8">
      <c r="A3163" s="139">
        <v>46262</v>
      </c>
      <c r="B3163" s="11" t="s">
        <v>16</v>
      </c>
      <c r="C3163" s="140" t="s">
        <v>113</v>
      </c>
      <c r="D3163" s="7"/>
      <c r="E3163" s="7"/>
      <c r="F3163" s="7"/>
      <c r="G3163" s="7"/>
      <c r="H3163" s="7"/>
    </row>
    <row r="3164" spans="1:8">
      <c r="A3164" s="139">
        <v>46263</v>
      </c>
      <c r="B3164" s="11" t="s">
        <v>17</v>
      </c>
      <c r="C3164" s="140" t="s">
        <v>113</v>
      </c>
      <c r="D3164" s="7"/>
      <c r="E3164" s="7"/>
      <c r="F3164" s="7"/>
      <c r="G3164" s="7"/>
      <c r="H3164" s="7"/>
    </row>
    <row r="3165" spans="1:8">
      <c r="A3165" s="139">
        <v>46264</v>
      </c>
      <c r="B3165" s="11" t="s">
        <v>18</v>
      </c>
      <c r="C3165" s="140" t="s">
        <v>113</v>
      </c>
      <c r="D3165" s="7"/>
      <c r="E3165" s="7"/>
      <c r="F3165" s="7"/>
      <c r="G3165" s="7"/>
      <c r="H3165" s="7"/>
    </row>
    <row r="3166" spans="1:8">
      <c r="A3166" s="139">
        <v>46265</v>
      </c>
      <c r="B3166" s="11" t="s">
        <v>12</v>
      </c>
      <c r="C3166" s="140" t="s">
        <v>113</v>
      </c>
      <c r="D3166" s="7"/>
      <c r="E3166" s="7"/>
      <c r="F3166" s="7"/>
      <c r="G3166" s="7"/>
      <c r="H3166" s="7"/>
    </row>
    <row r="3167" spans="1:8">
      <c r="A3167" s="139">
        <v>46266</v>
      </c>
      <c r="B3167" s="11" t="s">
        <v>13</v>
      </c>
      <c r="C3167" s="140" t="s">
        <v>113</v>
      </c>
      <c r="D3167" s="7"/>
      <c r="E3167" s="7"/>
      <c r="F3167" s="7"/>
      <c r="G3167" s="7"/>
      <c r="H3167" s="7"/>
    </row>
    <row r="3168" spans="1:8">
      <c r="A3168" s="139">
        <v>46267</v>
      </c>
      <c r="B3168" s="11" t="s">
        <v>14</v>
      </c>
      <c r="C3168" s="140" t="s">
        <v>113</v>
      </c>
      <c r="D3168" s="7"/>
      <c r="E3168" s="7"/>
      <c r="F3168" s="7"/>
      <c r="G3168" s="7"/>
      <c r="H3168" s="7"/>
    </row>
    <row r="3169" spans="1:8">
      <c r="A3169" s="139">
        <v>46268</v>
      </c>
      <c r="B3169" s="11" t="s">
        <v>15</v>
      </c>
      <c r="C3169" s="140" t="s">
        <v>113</v>
      </c>
      <c r="D3169" s="7"/>
      <c r="E3169" s="7"/>
      <c r="F3169" s="7"/>
      <c r="G3169" s="7"/>
      <c r="H3169" s="7"/>
    </row>
    <row r="3170" spans="1:8">
      <c r="A3170" s="139">
        <v>46269</v>
      </c>
      <c r="B3170" s="11" t="s">
        <v>16</v>
      </c>
      <c r="C3170" s="140" t="s">
        <v>113</v>
      </c>
      <c r="D3170" s="7"/>
      <c r="E3170" s="7"/>
      <c r="F3170" s="7"/>
      <c r="G3170" s="7"/>
      <c r="H3170" s="7"/>
    </row>
    <row r="3171" spans="1:8">
      <c r="A3171" s="139">
        <v>46270</v>
      </c>
      <c r="B3171" s="11" t="s">
        <v>17</v>
      </c>
      <c r="C3171" s="140" t="s">
        <v>113</v>
      </c>
      <c r="D3171" s="7"/>
      <c r="E3171" s="7"/>
      <c r="F3171" s="7"/>
      <c r="G3171" s="7"/>
      <c r="H3171" s="7"/>
    </row>
    <row r="3172" spans="1:8">
      <c r="A3172" s="139">
        <v>46271</v>
      </c>
      <c r="B3172" s="11" t="s">
        <v>18</v>
      </c>
      <c r="C3172" s="140" t="s">
        <v>113</v>
      </c>
      <c r="D3172" s="7"/>
      <c r="E3172" s="7"/>
      <c r="F3172" s="7"/>
      <c r="G3172" s="7"/>
      <c r="H3172" s="7"/>
    </row>
    <row r="3173" spans="1:8">
      <c r="A3173" s="139">
        <v>46272</v>
      </c>
      <c r="B3173" s="11" t="s">
        <v>12</v>
      </c>
      <c r="C3173" s="140" t="s">
        <v>113</v>
      </c>
      <c r="D3173" s="7"/>
      <c r="E3173" s="7"/>
      <c r="F3173" s="7"/>
      <c r="G3173" s="7"/>
      <c r="H3173" s="7"/>
    </row>
    <row r="3174" spans="1:8">
      <c r="A3174" s="139">
        <v>46273</v>
      </c>
      <c r="B3174" s="11" t="s">
        <v>13</v>
      </c>
      <c r="C3174" s="140" t="s">
        <v>113</v>
      </c>
      <c r="D3174" s="7"/>
      <c r="E3174" s="7"/>
      <c r="F3174" s="7"/>
      <c r="G3174" s="7"/>
      <c r="H3174" s="7"/>
    </row>
    <row r="3175" spans="1:8">
      <c r="A3175" s="139">
        <v>46274</v>
      </c>
      <c r="B3175" s="11" t="s">
        <v>14</v>
      </c>
      <c r="C3175" s="140" t="s">
        <v>113</v>
      </c>
      <c r="D3175" s="7"/>
      <c r="E3175" s="7"/>
      <c r="F3175" s="7"/>
      <c r="G3175" s="7"/>
      <c r="H3175" s="7"/>
    </row>
    <row r="3176" spans="1:8">
      <c r="A3176" s="139">
        <v>46275</v>
      </c>
      <c r="B3176" s="11" t="s">
        <v>15</v>
      </c>
      <c r="C3176" s="140" t="s">
        <v>113</v>
      </c>
      <c r="D3176" s="7"/>
      <c r="E3176" s="7"/>
      <c r="F3176" s="7"/>
      <c r="G3176" s="7"/>
      <c r="H3176" s="7"/>
    </row>
    <row r="3177" spans="1:8">
      <c r="A3177" s="139">
        <v>46276</v>
      </c>
      <c r="B3177" s="11" t="s">
        <v>16</v>
      </c>
      <c r="C3177" s="140" t="s">
        <v>113</v>
      </c>
      <c r="D3177" s="7"/>
      <c r="E3177" s="7"/>
      <c r="F3177" s="7"/>
      <c r="G3177" s="7"/>
      <c r="H3177" s="7"/>
    </row>
    <row r="3178" spans="1:8">
      <c r="A3178" s="139">
        <v>46277</v>
      </c>
      <c r="B3178" s="11" t="s">
        <v>17</v>
      </c>
      <c r="C3178" s="140" t="s">
        <v>113</v>
      </c>
      <c r="D3178" s="7"/>
      <c r="E3178" s="7"/>
      <c r="F3178" s="7"/>
      <c r="G3178" s="7"/>
      <c r="H3178" s="7"/>
    </row>
    <row r="3179" spans="1:8">
      <c r="A3179" s="139">
        <v>46278</v>
      </c>
      <c r="B3179" s="11" t="s">
        <v>18</v>
      </c>
      <c r="C3179" s="140" t="s">
        <v>113</v>
      </c>
      <c r="D3179" s="7"/>
      <c r="E3179" s="7"/>
      <c r="F3179" s="7"/>
      <c r="G3179" s="7"/>
      <c r="H3179" s="7"/>
    </row>
    <row r="3180" spans="1:8">
      <c r="A3180" s="139">
        <v>46279</v>
      </c>
      <c r="B3180" s="11" t="s">
        <v>12</v>
      </c>
      <c r="C3180" s="140" t="s">
        <v>113</v>
      </c>
      <c r="D3180" s="7"/>
      <c r="E3180" s="7"/>
      <c r="F3180" s="7"/>
      <c r="G3180" s="7"/>
      <c r="H3180" s="7"/>
    </row>
    <row r="3181" spans="1:8">
      <c r="A3181" s="139">
        <v>46280</v>
      </c>
      <c r="B3181" s="11" t="s">
        <v>13</v>
      </c>
      <c r="C3181" s="140" t="s">
        <v>113</v>
      </c>
      <c r="D3181" s="7"/>
      <c r="E3181" s="7"/>
      <c r="F3181" s="7"/>
      <c r="G3181" s="7"/>
      <c r="H3181" s="7"/>
    </row>
    <row r="3182" spans="1:8">
      <c r="A3182" s="139">
        <v>46281</v>
      </c>
      <c r="B3182" s="11" t="s">
        <v>14</v>
      </c>
      <c r="C3182" s="140" t="s">
        <v>113</v>
      </c>
      <c r="D3182" s="7"/>
      <c r="E3182" s="7"/>
      <c r="F3182" s="7"/>
      <c r="G3182" s="7"/>
      <c r="H3182" s="7"/>
    </row>
    <row r="3183" spans="1:8">
      <c r="A3183" s="139">
        <v>46282</v>
      </c>
      <c r="B3183" s="11" t="s">
        <v>15</v>
      </c>
      <c r="C3183" s="140" t="s">
        <v>113</v>
      </c>
      <c r="D3183" s="7"/>
      <c r="E3183" s="7"/>
      <c r="F3183" s="7"/>
      <c r="G3183" s="7"/>
      <c r="H3183" s="7"/>
    </row>
    <row r="3184" spans="1:8">
      <c r="A3184" s="139">
        <v>46283</v>
      </c>
      <c r="B3184" s="11" t="s">
        <v>16</v>
      </c>
      <c r="C3184" s="140" t="s">
        <v>113</v>
      </c>
      <c r="D3184" s="7"/>
      <c r="E3184" s="7"/>
      <c r="F3184" s="7"/>
      <c r="G3184" s="7"/>
      <c r="H3184" s="7"/>
    </row>
    <row r="3185" spans="1:8">
      <c r="A3185" s="139">
        <v>46284</v>
      </c>
      <c r="B3185" s="11" t="s">
        <v>17</v>
      </c>
      <c r="C3185" s="140" t="s">
        <v>113</v>
      </c>
      <c r="D3185" s="7"/>
      <c r="E3185" s="7"/>
      <c r="F3185" s="7"/>
      <c r="G3185" s="7"/>
      <c r="H3185" s="7"/>
    </row>
    <row r="3186" spans="1:8">
      <c r="A3186" s="139">
        <v>46285</v>
      </c>
      <c r="B3186" s="11" t="s">
        <v>18</v>
      </c>
      <c r="C3186" s="140" t="s">
        <v>113</v>
      </c>
      <c r="D3186" s="7"/>
      <c r="E3186" s="7"/>
      <c r="F3186" s="7"/>
      <c r="G3186" s="7"/>
      <c r="H3186" s="7"/>
    </row>
    <row r="3187" spans="1:8">
      <c r="A3187" s="139">
        <v>46286</v>
      </c>
      <c r="B3187" s="11" t="s">
        <v>12</v>
      </c>
      <c r="C3187" s="140" t="s">
        <v>113</v>
      </c>
      <c r="D3187" s="7"/>
      <c r="E3187" s="7"/>
      <c r="F3187" s="7"/>
      <c r="G3187" s="7"/>
      <c r="H3187" s="7"/>
    </row>
    <row r="3188" spans="1:8">
      <c r="A3188" s="139">
        <v>46287</v>
      </c>
      <c r="B3188" s="11" t="s">
        <v>13</v>
      </c>
      <c r="C3188" s="140" t="s">
        <v>113</v>
      </c>
      <c r="D3188" s="7"/>
      <c r="E3188" s="7"/>
      <c r="F3188" s="7"/>
      <c r="G3188" s="7"/>
      <c r="H3188" s="7"/>
    </row>
    <row r="3189" spans="1:8">
      <c r="A3189" s="139">
        <v>46288</v>
      </c>
      <c r="B3189" s="11" t="s">
        <v>14</v>
      </c>
      <c r="C3189" s="140" t="s">
        <v>113</v>
      </c>
      <c r="D3189" s="7"/>
      <c r="E3189" s="7"/>
      <c r="F3189" s="7"/>
      <c r="G3189" s="7"/>
      <c r="H3189" s="7"/>
    </row>
    <row r="3190" spans="1:8">
      <c r="A3190" s="139">
        <v>46289</v>
      </c>
      <c r="B3190" s="11" t="s">
        <v>15</v>
      </c>
      <c r="C3190" s="140" t="s">
        <v>113</v>
      </c>
      <c r="D3190" s="7"/>
      <c r="E3190" s="7"/>
      <c r="F3190" s="7"/>
      <c r="G3190" s="7"/>
      <c r="H3190" s="7"/>
    </row>
    <row r="3191" spans="1:8">
      <c r="A3191" s="139">
        <v>46290</v>
      </c>
      <c r="B3191" s="11" t="s">
        <v>16</v>
      </c>
      <c r="C3191" s="140" t="s">
        <v>113</v>
      </c>
      <c r="D3191" s="7"/>
      <c r="E3191" s="7"/>
      <c r="F3191" s="7"/>
      <c r="G3191" s="7"/>
      <c r="H3191" s="7"/>
    </row>
    <row r="3192" spans="1:8">
      <c r="A3192" s="139">
        <v>46291</v>
      </c>
      <c r="B3192" s="11" t="s">
        <v>17</v>
      </c>
      <c r="C3192" s="140" t="s">
        <v>113</v>
      </c>
      <c r="D3192" s="7"/>
      <c r="E3192" s="7"/>
      <c r="F3192" s="7"/>
      <c r="G3192" s="7"/>
      <c r="H3192" s="7"/>
    </row>
    <row r="3193" spans="1:8">
      <c r="A3193" s="139">
        <v>46292</v>
      </c>
      <c r="B3193" s="11" t="s">
        <v>18</v>
      </c>
      <c r="C3193" s="140" t="s">
        <v>113</v>
      </c>
      <c r="D3193" s="7"/>
      <c r="E3193" s="7"/>
      <c r="F3193" s="7"/>
      <c r="G3193" s="7"/>
      <c r="H3193" s="7"/>
    </row>
    <row r="3194" spans="1:8">
      <c r="A3194" s="139">
        <v>46293</v>
      </c>
      <c r="B3194" s="11" t="s">
        <v>12</v>
      </c>
      <c r="C3194" s="140" t="s">
        <v>113</v>
      </c>
      <c r="D3194" s="7"/>
      <c r="E3194" s="7"/>
      <c r="F3194" s="7"/>
      <c r="G3194" s="7"/>
      <c r="H3194" s="7"/>
    </row>
    <row r="3195" spans="1:8">
      <c r="A3195" s="139">
        <v>46294</v>
      </c>
      <c r="B3195" s="11" t="s">
        <v>13</v>
      </c>
      <c r="C3195" s="140" t="s">
        <v>113</v>
      </c>
      <c r="D3195" s="7"/>
      <c r="E3195" s="7"/>
      <c r="F3195" s="7"/>
      <c r="G3195" s="7"/>
      <c r="H3195" s="7"/>
    </row>
    <row r="3196" spans="1:8">
      <c r="A3196" s="139">
        <v>46295</v>
      </c>
      <c r="B3196" s="11" t="s">
        <v>14</v>
      </c>
      <c r="C3196" s="140" t="s">
        <v>113</v>
      </c>
      <c r="D3196" s="7"/>
      <c r="E3196" s="7"/>
      <c r="F3196" s="7"/>
      <c r="G3196" s="7"/>
      <c r="H3196" s="7"/>
    </row>
    <row r="3197" spans="1:8">
      <c r="A3197" s="139">
        <v>46296</v>
      </c>
      <c r="B3197" s="11" t="s">
        <v>15</v>
      </c>
      <c r="C3197" s="140" t="s">
        <v>113</v>
      </c>
      <c r="D3197" s="7"/>
      <c r="E3197" s="7"/>
      <c r="F3197" s="7"/>
      <c r="G3197" s="7"/>
      <c r="H3197" s="7"/>
    </row>
    <row r="3198" spans="1:8">
      <c r="A3198" s="139">
        <v>46297</v>
      </c>
      <c r="B3198" s="11" t="s">
        <v>16</v>
      </c>
      <c r="C3198" s="140" t="s">
        <v>113</v>
      </c>
      <c r="D3198" s="7"/>
      <c r="E3198" s="7"/>
      <c r="F3198" s="7"/>
      <c r="G3198" s="7"/>
      <c r="H3198" s="7"/>
    </row>
    <row r="3199" spans="1:8">
      <c r="A3199" s="139">
        <v>46298</v>
      </c>
      <c r="B3199" s="11" t="s">
        <v>17</v>
      </c>
      <c r="C3199" s="140" t="s">
        <v>113</v>
      </c>
      <c r="D3199" s="7"/>
      <c r="E3199" s="7"/>
      <c r="F3199" s="7"/>
      <c r="G3199" s="7"/>
      <c r="H3199" s="7"/>
    </row>
    <row r="3200" spans="1:8">
      <c r="A3200" s="139">
        <v>46299</v>
      </c>
      <c r="B3200" s="11" t="s">
        <v>18</v>
      </c>
      <c r="C3200" s="140" t="s">
        <v>113</v>
      </c>
      <c r="D3200" s="7"/>
      <c r="E3200" s="7"/>
      <c r="F3200" s="7"/>
      <c r="G3200" s="7"/>
      <c r="H3200" s="7"/>
    </row>
    <row r="3201" spans="1:8">
      <c r="A3201" s="139">
        <v>46300</v>
      </c>
      <c r="B3201" s="11" t="s">
        <v>12</v>
      </c>
      <c r="C3201" s="140" t="s">
        <v>113</v>
      </c>
      <c r="D3201" s="7"/>
      <c r="E3201" s="7"/>
      <c r="F3201" s="7"/>
      <c r="G3201" s="7"/>
      <c r="H3201" s="7"/>
    </row>
    <row r="3202" spans="1:8">
      <c r="A3202" s="139">
        <v>46301</v>
      </c>
      <c r="B3202" s="11" t="s">
        <v>13</v>
      </c>
      <c r="C3202" s="140" t="s">
        <v>113</v>
      </c>
      <c r="D3202" s="7"/>
      <c r="E3202" s="7"/>
      <c r="F3202" s="7"/>
      <c r="G3202" s="7"/>
      <c r="H3202" s="7"/>
    </row>
    <row r="3203" spans="1:8">
      <c r="A3203" s="139">
        <v>46302</v>
      </c>
      <c r="B3203" s="11" t="s">
        <v>14</v>
      </c>
      <c r="C3203" s="140" t="s">
        <v>113</v>
      </c>
      <c r="D3203" s="7"/>
      <c r="E3203" s="7"/>
      <c r="F3203" s="7"/>
      <c r="G3203" s="7"/>
      <c r="H3203" s="7"/>
    </row>
    <row r="3204" spans="1:8">
      <c r="A3204" s="139">
        <v>46303</v>
      </c>
      <c r="B3204" s="11" t="s">
        <v>15</v>
      </c>
      <c r="C3204" s="140" t="s">
        <v>113</v>
      </c>
      <c r="D3204" s="7"/>
      <c r="E3204" s="7"/>
      <c r="F3204" s="7"/>
      <c r="G3204" s="7"/>
      <c r="H3204" s="7"/>
    </row>
    <row r="3205" spans="1:8">
      <c r="A3205" s="139">
        <v>46304</v>
      </c>
      <c r="B3205" s="11" t="s">
        <v>16</v>
      </c>
      <c r="C3205" s="140" t="s">
        <v>113</v>
      </c>
      <c r="D3205" s="7"/>
      <c r="E3205" s="7"/>
      <c r="F3205" s="7"/>
      <c r="G3205" s="7"/>
      <c r="H3205" s="7"/>
    </row>
    <row r="3206" spans="1:8">
      <c r="A3206" s="139">
        <v>46305</v>
      </c>
      <c r="B3206" s="11" t="s">
        <v>17</v>
      </c>
      <c r="C3206" s="140" t="s">
        <v>113</v>
      </c>
      <c r="D3206" s="7"/>
      <c r="E3206" s="7"/>
      <c r="F3206" s="7"/>
      <c r="G3206" s="7"/>
      <c r="H3206" s="7"/>
    </row>
    <row r="3207" spans="1:8">
      <c r="A3207" s="139">
        <v>46306</v>
      </c>
      <c r="B3207" s="11" t="s">
        <v>18</v>
      </c>
      <c r="C3207" s="140" t="s">
        <v>113</v>
      </c>
      <c r="D3207" s="7"/>
      <c r="E3207" s="7"/>
      <c r="F3207" s="7"/>
      <c r="G3207" s="7"/>
      <c r="H3207" s="7"/>
    </row>
    <row r="3208" spans="1:8">
      <c r="A3208" s="139">
        <v>46307</v>
      </c>
      <c r="B3208" s="11" t="s">
        <v>12</v>
      </c>
      <c r="C3208" s="140" t="s">
        <v>113</v>
      </c>
      <c r="D3208" s="7"/>
      <c r="E3208" s="7"/>
      <c r="F3208" s="7"/>
      <c r="G3208" s="7"/>
      <c r="H3208" s="7"/>
    </row>
    <row r="3209" spans="1:8">
      <c r="A3209" s="139">
        <v>46308</v>
      </c>
      <c r="B3209" s="11" t="s">
        <v>13</v>
      </c>
      <c r="C3209" s="140" t="s">
        <v>113</v>
      </c>
      <c r="D3209" s="7"/>
      <c r="E3209" s="7"/>
      <c r="F3209" s="7"/>
      <c r="G3209" s="7"/>
      <c r="H3209" s="7"/>
    </row>
    <row r="3210" spans="1:8">
      <c r="A3210" s="139">
        <v>46309</v>
      </c>
      <c r="B3210" s="11" t="s">
        <v>14</v>
      </c>
      <c r="C3210" s="140" t="s">
        <v>113</v>
      </c>
      <c r="D3210" s="7"/>
      <c r="E3210" s="7"/>
      <c r="F3210" s="7"/>
      <c r="G3210" s="7"/>
      <c r="H3210" s="7"/>
    </row>
    <row r="3211" spans="1:8">
      <c r="A3211" s="139">
        <v>46310</v>
      </c>
      <c r="B3211" s="11" t="s">
        <v>15</v>
      </c>
      <c r="C3211" s="140" t="s">
        <v>113</v>
      </c>
      <c r="D3211" s="7"/>
      <c r="E3211" s="7"/>
      <c r="F3211" s="7"/>
      <c r="G3211" s="7"/>
      <c r="H3211" s="7"/>
    </row>
    <row r="3212" spans="1:8">
      <c r="A3212" s="139">
        <v>46311</v>
      </c>
      <c r="B3212" s="11" t="s">
        <v>16</v>
      </c>
      <c r="C3212" s="140" t="s">
        <v>113</v>
      </c>
      <c r="D3212" s="7"/>
      <c r="E3212" s="7"/>
      <c r="F3212" s="7"/>
      <c r="G3212" s="7"/>
      <c r="H3212" s="7"/>
    </row>
    <row r="3213" spans="1:8">
      <c r="A3213" s="139">
        <v>46312</v>
      </c>
      <c r="B3213" s="11" t="s">
        <v>17</v>
      </c>
      <c r="C3213" s="140" t="s">
        <v>113</v>
      </c>
      <c r="D3213" s="7"/>
      <c r="E3213" s="7"/>
      <c r="F3213" s="7"/>
      <c r="G3213" s="7"/>
      <c r="H3213" s="7"/>
    </row>
    <row r="3214" spans="1:8">
      <c r="A3214" s="139">
        <v>46313</v>
      </c>
      <c r="B3214" s="11" t="s">
        <v>18</v>
      </c>
      <c r="C3214" s="140" t="s">
        <v>113</v>
      </c>
      <c r="D3214" s="7"/>
      <c r="E3214" s="7"/>
      <c r="F3214" s="7"/>
      <c r="G3214" s="7"/>
      <c r="H3214" s="7"/>
    </row>
    <row r="3215" spans="1:8">
      <c r="A3215" s="139">
        <v>46314</v>
      </c>
      <c r="B3215" s="11" t="s">
        <v>12</v>
      </c>
      <c r="C3215" s="140" t="s">
        <v>113</v>
      </c>
      <c r="D3215" s="7"/>
      <c r="E3215" s="7"/>
      <c r="F3215" s="7"/>
      <c r="G3215" s="7"/>
      <c r="H3215" s="7"/>
    </row>
    <row r="3216" spans="1:8">
      <c r="A3216" s="139">
        <v>46315</v>
      </c>
      <c r="B3216" s="11" t="s">
        <v>13</v>
      </c>
      <c r="C3216" s="140" t="s">
        <v>113</v>
      </c>
      <c r="D3216" s="7"/>
      <c r="E3216" s="7"/>
      <c r="F3216" s="7"/>
      <c r="G3216" s="7"/>
      <c r="H3216" s="7"/>
    </row>
    <row r="3217" spans="1:8">
      <c r="A3217" s="139">
        <v>46316</v>
      </c>
      <c r="B3217" s="11" t="s">
        <v>14</v>
      </c>
      <c r="C3217" s="140" t="s">
        <v>113</v>
      </c>
      <c r="D3217" s="7"/>
      <c r="E3217" s="7"/>
      <c r="F3217" s="7"/>
      <c r="G3217" s="7"/>
      <c r="H3217" s="7"/>
    </row>
    <row r="3218" spans="1:8">
      <c r="A3218" s="139">
        <v>46317</v>
      </c>
      <c r="B3218" s="11" t="s">
        <v>15</v>
      </c>
      <c r="C3218" s="140" t="s">
        <v>113</v>
      </c>
      <c r="D3218" s="7"/>
      <c r="E3218" s="7"/>
      <c r="F3218" s="7"/>
      <c r="G3218" s="7"/>
      <c r="H3218" s="7"/>
    </row>
    <row r="3219" spans="1:8">
      <c r="A3219" s="139">
        <v>46318</v>
      </c>
      <c r="B3219" s="11" t="s">
        <v>16</v>
      </c>
      <c r="C3219" s="140" t="s">
        <v>113</v>
      </c>
      <c r="D3219" s="7"/>
      <c r="E3219" s="7"/>
      <c r="F3219" s="7"/>
      <c r="G3219" s="7"/>
      <c r="H3219" s="7"/>
    </row>
    <row r="3220" spans="1:8">
      <c r="A3220" s="139">
        <v>46319</v>
      </c>
      <c r="B3220" s="11" t="s">
        <v>17</v>
      </c>
      <c r="C3220" s="140" t="s">
        <v>113</v>
      </c>
      <c r="D3220" s="7"/>
      <c r="E3220" s="7"/>
      <c r="F3220" s="7"/>
      <c r="G3220" s="7"/>
      <c r="H3220" s="7"/>
    </row>
    <row r="3221" spans="1:8">
      <c r="A3221" s="139">
        <v>46320</v>
      </c>
      <c r="B3221" s="11" t="s">
        <v>18</v>
      </c>
      <c r="C3221" s="140" t="s">
        <v>113</v>
      </c>
      <c r="D3221" s="7"/>
      <c r="E3221" s="7"/>
      <c r="F3221" s="7"/>
      <c r="G3221" s="7"/>
      <c r="H3221" s="7"/>
    </row>
    <row r="3222" spans="1:8">
      <c r="A3222" s="139">
        <v>46321</v>
      </c>
      <c r="B3222" s="11" t="s">
        <v>12</v>
      </c>
      <c r="C3222" s="140" t="s">
        <v>113</v>
      </c>
      <c r="D3222" s="7"/>
      <c r="E3222" s="7"/>
      <c r="F3222" s="7"/>
      <c r="G3222" s="7"/>
      <c r="H3222" s="7"/>
    </row>
    <row r="3223" spans="1:8">
      <c r="A3223" s="139">
        <v>46322</v>
      </c>
      <c r="B3223" s="11" t="s">
        <v>13</v>
      </c>
      <c r="C3223" s="140" t="s">
        <v>113</v>
      </c>
      <c r="D3223" s="7"/>
      <c r="E3223" s="7"/>
      <c r="F3223" s="7"/>
      <c r="G3223" s="7"/>
      <c r="H3223" s="7"/>
    </row>
    <row r="3224" spans="1:8">
      <c r="A3224" s="139">
        <v>46323</v>
      </c>
      <c r="B3224" s="11" t="s">
        <v>14</v>
      </c>
      <c r="C3224" s="140" t="s">
        <v>113</v>
      </c>
      <c r="D3224" s="7"/>
      <c r="E3224" s="7"/>
      <c r="F3224" s="7"/>
      <c r="G3224" s="7"/>
      <c r="H3224" s="7"/>
    </row>
    <row r="3225" spans="1:8">
      <c r="A3225" s="139">
        <v>46324</v>
      </c>
      <c r="B3225" s="11" t="s">
        <v>15</v>
      </c>
      <c r="C3225" s="140" t="s">
        <v>113</v>
      </c>
      <c r="D3225" s="7"/>
      <c r="E3225" s="7"/>
      <c r="F3225" s="7"/>
      <c r="G3225" s="7"/>
      <c r="H3225" s="7"/>
    </row>
    <row r="3226" spans="1:8">
      <c r="A3226" s="139">
        <v>46325</v>
      </c>
      <c r="B3226" s="11" t="s">
        <v>16</v>
      </c>
      <c r="C3226" s="140" t="s">
        <v>113</v>
      </c>
      <c r="D3226" s="7"/>
      <c r="E3226" s="7"/>
      <c r="F3226" s="7"/>
      <c r="G3226" s="7"/>
      <c r="H3226" s="7"/>
    </row>
    <row r="3227" spans="1:8">
      <c r="A3227" s="139">
        <v>46326</v>
      </c>
      <c r="B3227" s="11" t="s">
        <v>17</v>
      </c>
      <c r="C3227" s="140" t="s">
        <v>113</v>
      </c>
      <c r="D3227" s="7"/>
      <c r="E3227" s="7"/>
      <c r="F3227" s="7"/>
      <c r="G3227" s="7"/>
      <c r="H3227" s="7"/>
    </row>
    <row r="3228" spans="1:8">
      <c r="A3228" s="139">
        <v>46327</v>
      </c>
      <c r="B3228" s="11" t="s">
        <v>18</v>
      </c>
      <c r="C3228" s="140" t="s">
        <v>113</v>
      </c>
      <c r="D3228" s="7"/>
      <c r="E3228" s="7"/>
      <c r="F3228" s="7"/>
      <c r="G3228" s="7"/>
      <c r="H3228" s="7"/>
    </row>
    <row r="3229" spans="1:8">
      <c r="A3229" s="139">
        <v>46328</v>
      </c>
      <c r="B3229" s="11" t="s">
        <v>12</v>
      </c>
      <c r="C3229" s="140" t="s">
        <v>113</v>
      </c>
      <c r="D3229" s="7"/>
      <c r="E3229" s="7"/>
      <c r="F3229" s="7"/>
      <c r="G3229" s="7"/>
      <c r="H3229" s="7"/>
    </row>
    <row r="3230" spans="1:8">
      <c r="A3230" s="139">
        <v>46329</v>
      </c>
      <c r="B3230" s="11" t="s">
        <v>13</v>
      </c>
      <c r="C3230" s="140" t="s">
        <v>113</v>
      </c>
      <c r="D3230" s="7"/>
      <c r="E3230" s="7"/>
      <c r="F3230" s="7"/>
      <c r="G3230" s="7"/>
      <c r="H3230" s="7"/>
    </row>
    <row r="3231" spans="1:8">
      <c r="A3231" s="139">
        <v>46330</v>
      </c>
      <c r="B3231" s="11" t="s">
        <v>14</v>
      </c>
      <c r="C3231" s="140" t="s">
        <v>113</v>
      </c>
      <c r="D3231" s="7"/>
      <c r="E3231" s="7"/>
      <c r="F3231" s="7"/>
      <c r="G3231" s="7"/>
      <c r="H3231" s="7"/>
    </row>
    <row r="3232" spans="1:8">
      <c r="A3232" s="139">
        <v>46331</v>
      </c>
      <c r="B3232" s="11" t="s">
        <v>15</v>
      </c>
      <c r="C3232" s="140" t="s">
        <v>113</v>
      </c>
      <c r="D3232" s="7"/>
      <c r="E3232" s="7"/>
      <c r="F3232" s="7"/>
      <c r="G3232" s="7"/>
      <c r="H3232" s="7"/>
    </row>
    <row r="3233" spans="1:8">
      <c r="A3233" s="139">
        <v>46332</v>
      </c>
      <c r="B3233" s="11" t="s">
        <v>16</v>
      </c>
      <c r="C3233" s="140" t="s">
        <v>113</v>
      </c>
      <c r="D3233" s="7"/>
      <c r="E3233" s="7"/>
      <c r="F3233" s="7"/>
      <c r="G3233" s="7"/>
      <c r="H3233" s="7"/>
    </row>
    <row r="3234" spans="1:8">
      <c r="A3234" s="139">
        <v>46333</v>
      </c>
      <c r="B3234" s="11" t="s">
        <v>17</v>
      </c>
      <c r="C3234" s="140" t="s">
        <v>113</v>
      </c>
      <c r="D3234" s="7"/>
      <c r="E3234" s="7"/>
      <c r="F3234" s="7"/>
      <c r="G3234" s="7"/>
      <c r="H3234" s="7"/>
    </row>
    <row r="3235" spans="1:8">
      <c r="A3235" s="139">
        <v>46334</v>
      </c>
      <c r="B3235" s="11" t="s">
        <v>18</v>
      </c>
      <c r="C3235" s="140" t="s">
        <v>113</v>
      </c>
      <c r="D3235" s="7"/>
      <c r="E3235" s="7"/>
      <c r="F3235" s="7"/>
      <c r="G3235" s="7"/>
      <c r="H3235" s="7"/>
    </row>
    <row r="3236" spans="1:8">
      <c r="A3236" s="139">
        <v>46335</v>
      </c>
      <c r="B3236" s="11" t="s">
        <v>12</v>
      </c>
      <c r="C3236" s="140" t="s">
        <v>113</v>
      </c>
      <c r="D3236" s="7"/>
      <c r="E3236" s="7"/>
      <c r="F3236" s="7"/>
      <c r="G3236" s="7"/>
      <c r="H3236" s="7"/>
    </row>
    <row r="3237" spans="1:8">
      <c r="A3237" s="139">
        <v>46336</v>
      </c>
      <c r="B3237" s="11" t="s">
        <v>13</v>
      </c>
      <c r="C3237" s="140" t="s">
        <v>113</v>
      </c>
      <c r="D3237" s="7"/>
      <c r="E3237" s="7"/>
      <c r="F3237" s="7"/>
      <c r="G3237" s="7"/>
      <c r="H3237" s="7"/>
    </row>
    <row r="3238" spans="1:8">
      <c r="A3238" s="139">
        <v>46337</v>
      </c>
      <c r="B3238" s="11" t="s">
        <v>14</v>
      </c>
      <c r="C3238" s="140" t="s">
        <v>113</v>
      </c>
      <c r="D3238" s="7"/>
      <c r="E3238" s="7"/>
      <c r="F3238" s="7"/>
      <c r="G3238" s="7"/>
      <c r="H3238" s="7"/>
    </row>
    <row r="3239" spans="1:8">
      <c r="A3239" s="139">
        <v>46338</v>
      </c>
      <c r="B3239" s="11" t="s">
        <v>15</v>
      </c>
      <c r="C3239" s="140" t="s">
        <v>113</v>
      </c>
      <c r="D3239" s="7"/>
      <c r="E3239" s="7"/>
      <c r="F3239" s="7"/>
      <c r="G3239" s="7"/>
      <c r="H3239" s="7"/>
    </row>
    <row r="3240" spans="1:8">
      <c r="A3240" s="139">
        <v>46339</v>
      </c>
      <c r="B3240" s="11" t="s">
        <v>16</v>
      </c>
      <c r="C3240" s="140" t="s">
        <v>113</v>
      </c>
      <c r="D3240" s="7"/>
      <c r="E3240" s="7"/>
      <c r="F3240" s="7"/>
      <c r="G3240" s="7"/>
      <c r="H3240" s="7"/>
    </row>
    <row r="3241" spans="1:8">
      <c r="A3241" s="139">
        <v>46340</v>
      </c>
      <c r="B3241" s="11" t="s">
        <v>17</v>
      </c>
      <c r="C3241" s="140" t="s">
        <v>113</v>
      </c>
      <c r="D3241" s="7"/>
      <c r="E3241" s="7"/>
      <c r="F3241" s="7"/>
      <c r="G3241" s="7"/>
      <c r="H3241" s="7"/>
    </row>
    <row r="3242" spans="1:8">
      <c r="A3242" s="139">
        <v>46341</v>
      </c>
      <c r="B3242" s="11" t="s">
        <v>18</v>
      </c>
      <c r="C3242" s="140" t="s">
        <v>113</v>
      </c>
      <c r="D3242" s="7"/>
      <c r="E3242" s="7"/>
      <c r="F3242" s="7"/>
      <c r="G3242" s="7"/>
      <c r="H3242" s="7"/>
    </row>
    <row r="3243" spans="1:8">
      <c r="A3243" s="139">
        <v>46342</v>
      </c>
      <c r="B3243" s="11" t="s">
        <v>12</v>
      </c>
      <c r="C3243" s="140" t="s">
        <v>113</v>
      </c>
      <c r="D3243" s="7"/>
      <c r="E3243" s="7"/>
      <c r="F3243" s="7"/>
      <c r="G3243" s="7"/>
      <c r="H3243" s="7"/>
    </row>
    <row r="3244" spans="1:8">
      <c r="A3244" s="139">
        <v>46343</v>
      </c>
      <c r="B3244" s="11" t="s">
        <v>13</v>
      </c>
      <c r="C3244" s="140" t="s">
        <v>113</v>
      </c>
      <c r="D3244" s="7"/>
      <c r="E3244" s="7"/>
      <c r="F3244" s="7"/>
      <c r="G3244" s="7"/>
      <c r="H3244" s="7"/>
    </row>
    <row r="3245" spans="1:8">
      <c r="A3245" s="139">
        <v>46344</v>
      </c>
      <c r="B3245" s="11" t="s">
        <v>14</v>
      </c>
      <c r="C3245" s="140" t="s">
        <v>113</v>
      </c>
      <c r="D3245" s="7"/>
      <c r="E3245" s="7"/>
      <c r="F3245" s="7"/>
      <c r="G3245" s="7"/>
      <c r="H3245" s="7"/>
    </row>
    <row r="3246" spans="1:8">
      <c r="A3246" s="139">
        <v>46345</v>
      </c>
      <c r="B3246" s="11" t="s">
        <v>15</v>
      </c>
      <c r="C3246" s="140" t="s">
        <v>113</v>
      </c>
      <c r="D3246" s="7"/>
      <c r="E3246" s="7"/>
      <c r="F3246" s="7"/>
      <c r="G3246" s="7"/>
      <c r="H3246" s="7"/>
    </row>
    <row r="3247" spans="1:8">
      <c r="A3247" s="139">
        <v>46346</v>
      </c>
      <c r="B3247" s="11" t="s">
        <v>16</v>
      </c>
      <c r="C3247" s="140" t="s">
        <v>113</v>
      </c>
      <c r="D3247" s="7"/>
      <c r="E3247" s="7"/>
      <c r="F3247" s="7"/>
      <c r="G3247" s="7"/>
      <c r="H3247" s="7"/>
    </row>
    <row r="3248" spans="1:8">
      <c r="A3248" s="139">
        <v>46347</v>
      </c>
      <c r="B3248" s="11" t="s">
        <v>17</v>
      </c>
      <c r="C3248" s="140" t="s">
        <v>113</v>
      </c>
      <c r="D3248" s="7"/>
      <c r="E3248" s="7"/>
      <c r="F3248" s="7"/>
      <c r="G3248" s="7"/>
      <c r="H3248" s="7"/>
    </row>
    <row r="3249" spans="1:8">
      <c r="A3249" s="139">
        <v>46348</v>
      </c>
      <c r="B3249" s="11" t="s">
        <v>18</v>
      </c>
      <c r="C3249" s="140" t="s">
        <v>113</v>
      </c>
      <c r="D3249" s="7"/>
      <c r="E3249" s="7"/>
      <c r="F3249" s="7"/>
      <c r="G3249" s="7"/>
      <c r="H3249" s="7"/>
    </row>
    <row r="3250" spans="1:8">
      <c r="A3250" s="139">
        <v>46349</v>
      </c>
      <c r="B3250" s="11" t="s">
        <v>12</v>
      </c>
      <c r="C3250" s="140" t="s">
        <v>113</v>
      </c>
      <c r="D3250" s="7"/>
      <c r="E3250" s="7"/>
      <c r="F3250" s="7"/>
      <c r="G3250" s="7"/>
      <c r="H3250" s="7"/>
    </row>
    <row r="3251" spans="1:8">
      <c r="A3251" s="139">
        <v>46350</v>
      </c>
      <c r="B3251" s="11" t="s">
        <v>13</v>
      </c>
      <c r="C3251" s="140" t="s">
        <v>113</v>
      </c>
      <c r="D3251" s="7"/>
      <c r="E3251" s="7"/>
      <c r="F3251" s="7"/>
      <c r="G3251" s="7"/>
      <c r="H3251" s="7"/>
    </row>
    <row r="3252" spans="1:8">
      <c r="A3252" s="139">
        <v>46351</v>
      </c>
      <c r="B3252" s="11" t="s">
        <v>14</v>
      </c>
      <c r="C3252" s="140" t="s">
        <v>113</v>
      </c>
      <c r="D3252" s="7"/>
      <c r="E3252" s="7"/>
      <c r="F3252" s="7"/>
      <c r="G3252" s="7"/>
      <c r="H3252" s="7"/>
    </row>
    <row r="3253" spans="1:8">
      <c r="A3253" s="139">
        <v>46352</v>
      </c>
      <c r="B3253" s="11" t="s">
        <v>15</v>
      </c>
      <c r="C3253" s="140" t="s">
        <v>113</v>
      </c>
      <c r="D3253" s="7"/>
      <c r="E3253" s="7"/>
      <c r="F3253" s="7"/>
      <c r="G3253" s="7"/>
      <c r="H3253" s="7"/>
    </row>
    <row r="3254" spans="1:8">
      <c r="A3254" s="139">
        <v>46353</v>
      </c>
      <c r="B3254" s="11" t="s">
        <v>16</v>
      </c>
      <c r="C3254" s="140" t="s">
        <v>113</v>
      </c>
      <c r="D3254" s="7"/>
      <c r="E3254" s="7"/>
      <c r="F3254" s="7"/>
      <c r="G3254" s="7"/>
      <c r="H3254" s="7"/>
    </row>
    <row r="3255" spans="1:8">
      <c r="A3255" s="139">
        <v>46354</v>
      </c>
      <c r="B3255" s="11" t="s">
        <v>17</v>
      </c>
      <c r="C3255" s="140" t="s">
        <v>113</v>
      </c>
      <c r="D3255" s="7"/>
      <c r="E3255" s="7"/>
      <c r="F3255" s="7"/>
      <c r="G3255" s="7"/>
      <c r="H3255" s="7"/>
    </row>
    <row r="3256" spans="1:8">
      <c r="A3256" s="139">
        <v>46355</v>
      </c>
      <c r="B3256" s="11" t="s">
        <v>18</v>
      </c>
      <c r="C3256" s="140" t="s">
        <v>113</v>
      </c>
      <c r="D3256" s="7"/>
      <c r="E3256" s="7"/>
      <c r="F3256" s="7"/>
      <c r="G3256" s="7"/>
      <c r="H3256" s="7"/>
    </row>
    <row r="3257" spans="1:8">
      <c r="A3257" s="139">
        <v>46356</v>
      </c>
      <c r="B3257" s="11" t="s">
        <v>12</v>
      </c>
      <c r="C3257" s="140" t="s">
        <v>113</v>
      </c>
      <c r="D3257" s="7"/>
      <c r="E3257" s="7"/>
      <c r="F3257" s="7"/>
      <c r="G3257" s="7"/>
      <c r="H3257" s="7"/>
    </row>
    <row r="3258" spans="1:8">
      <c r="A3258" s="139">
        <v>46357</v>
      </c>
      <c r="B3258" s="11" t="s">
        <v>13</v>
      </c>
      <c r="C3258" s="140" t="s">
        <v>113</v>
      </c>
      <c r="D3258" s="7"/>
      <c r="E3258" s="7"/>
      <c r="F3258" s="7"/>
      <c r="G3258" s="7"/>
      <c r="H3258" s="7"/>
    </row>
    <row r="3259" spans="1:8">
      <c r="A3259" s="139">
        <v>46358</v>
      </c>
      <c r="B3259" s="11" t="s">
        <v>14</v>
      </c>
      <c r="C3259" s="140" t="s">
        <v>113</v>
      </c>
      <c r="D3259" s="7"/>
      <c r="E3259" s="7"/>
      <c r="F3259" s="7"/>
      <c r="G3259" s="7"/>
      <c r="H3259" s="7"/>
    </row>
    <row r="3260" spans="1:8">
      <c r="A3260" s="139">
        <v>46359</v>
      </c>
      <c r="B3260" s="11" t="s">
        <v>15</v>
      </c>
      <c r="C3260" s="140" t="s">
        <v>113</v>
      </c>
      <c r="D3260" s="7"/>
      <c r="E3260" s="7"/>
      <c r="F3260" s="7"/>
      <c r="G3260" s="7"/>
      <c r="H3260" s="7"/>
    </row>
    <row r="3261" spans="1:8">
      <c r="A3261" s="139">
        <v>46360</v>
      </c>
      <c r="B3261" s="11" t="s">
        <v>16</v>
      </c>
      <c r="C3261" s="140" t="s">
        <v>113</v>
      </c>
      <c r="D3261" s="7"/>
      <c r="E3261" s="7"/>
      <c r="F3261" s="7"/>
      <c r="G3261" s="7"/>
      <c r="H3261" s="7"/>
    </row>
    <row r="3262" spans="1:8">
      <c r="A3262" s="139">
        <v>46361</v>
      </c>
      <c r="B3262" s="11" t="s">
        <v>17</v>
      </c>
      <c r="C3262" s="140" t="s">
        <v>113</v>
      </c>
      <c r="D3262" s="7"/>
      <c r="E3262" s="7"/>
      <c r="F3262" s="7"/>
      <c r="G3262" s="7"/>
      <c r="H3262" s="7"/>
    </row>
    <row r="3263" spans="1:8">
      <c r="A3263" s="139">
        <v>46362</v>
      </c>
      <c r="B3263" s="11" t="s">
        <v>18</v>
      </c>
      <c r="C3263" s="140" t="s">
        <v>113</v>
      </c>
      <c r="D3263" s="7"/>
      <c r="E3263" s="7"/>
      <c r="F3263" s="7"/>
      <c r="G3263" s="7"/>
      <c r="H3263" s="7"/>
    </row>
    <row r="3264" spans="1:8">
      <c r="A3264" s="139">
        <v>46363</v>
      </c>
      <c r="B3264" s="11" t="s">
        <v>12</v>
      </c>
      <c r="C3264" s="140" t="s">
        <v>113</v>
      </c>
      <c r="D3264" s="7"/>
      <c r="E3264" s="7"/>
      <c r="F3264" s="7"/>
      <c r="G3264" s="7"/>
      <c r="H3264" s="7"/>
    </row>
    <row r="3265" spans="1:8">
      <c r="A3265" s="139">
        <v>46364</v>
      </c>
      <c r="B3265" s="11" t="s">
        <v>13</v>
      </c>
      <c r="C3265" s="140" t="s">
        <v>113</v>
      </c>
      <c r="D3265" s="7"/>
      <c r="E3265" s="7"/>
      <c r="F3265" s="7"/>
      <c r="G3265" s="7"/>
      <c r="H3265" s="7"/>
    </row>
    <row r="3266" spans="1:8">
      <c r="A3266" s="139">
        <v>46365</v>
      </c>
      <c r="B3266" s="11" t="s">
        <v>14</v>
      </c>
      <c r="C3266" s="140" t="s">
        <v>113</v>
      </c>
      <c r="D3266" s="7"/>
      <c r="E3266" s="7"/>
      <c r="F3266" s="7"/>
      <c r="G3266" s="7"/>
      <c r="H3266" s="7"/>
    </row>
    <row r="3267" spans="1:8">
      <c r="A3267" s="139">
        <v>46366</v>
      </c>
      <c r="B3267" s="11" t="s">
        <v>15</v>
      </c>
      <c r="C3267" s="140" t="s">
        <v>113</v>
      </c>
      <c r="D3267" s="7"/>
      <c r="E3267" s="7"/>
      <c r="F3267" s="7"/>
      <c r="G3267" s="7"/>
      <c r="H3267" s="7"/>
    </row>
    <row r="3268" spans="1:8">
      <c r="A3268" s="139">
        <v>46367</v>
      </c>
      <c r="B3268" s="11" t="s">
        <v>16</v>
      </c>
      <c r="C3268" s="140" t="s">
        <v>113</v>
      </c>
      <c r="D3268" s="7"/>
      <c r="E3268" s="7"/>
      <c r="F3268" s="7"/>
      <c r="G3268" s="7"/>
      <c r="H3268" s="7"/>
    </row>
    <row r="3269" spans="1:8">
      <c r="A3269" s="139">
        <v>46368</v>
      </c>
      <c r="B3269" s="11" t="s">
        <v>17</v>
      </c>
      <c r="C3269" s="140" t="s">
        <v>113</v>
      </c>
      <c r="D3269" s="7"/>
      <c r="E3269" s="7"/>
      <c r="F3269" s="7"/>
      <c r="G3269" s="7"/>
      <c r="H3269" s="7"/>
    </row>
    <row r="3270" spans="1:8">
      <c r="A3270" s="139">
        <v>46369</v>
      </c>
      <c r="B3270" s="11" t="s">
        <v>18</v>
      </c>
      <c r="C3270" s="140" t="s">
        <v>113</v>
      </c>
      <c r="D3270" s="7"/>
      <c r="E3270" s="7"/>
      <c r="F3270" s="7"/>
      <c r="G3270" s="7"/>
      <c r="H3270" s="7"/>
    </row>
    <row r="3271" spans="1:8">
      <c r="A3271" s="139">
        <v>46370</v>
      </c>
      <c r="B3271" s="11" t="s">
        <v>12</v>
      </c>
      <c r="C3271" s="140" t="s">
        <v>113</v>
      </c>
      <c r="D3271" s="7"/>
      <c r="E3271" s="7"/>
      <c r="F3271" s="7"/>
      <c r="G3271" s="7"/>
      <c r="H3271" s="7"/>
    </row>
    <row r="3272" spans="1:8">
      <c r="A3272" s="139">
        <v>46371</v>
      </c>
      <c r="B3272" s="11" t="s">
        <v>13</v>
      </c>
      <c r="C3272" s="140" t="s">
        <v>113</v>
      </c>
      <c r="D3272" s="7"/>
      <c r="E3272" s="7"/>
      <c r="F3272" s="7"/>
      <c r="G3272" s="7"/>
      <c r="H3272" s="7"/>
    </row>
    <row r="3273" spans="1:8">
      <c r="A3273" s="139">
        <v>46372</v>
      </c>
      <c r="B3273" s="11" t="s">
        <v>14</v>
      </c>
      <c r="C3273" s="140" t="s">
        <v>113</v>
      </c>
      <c r="D3273" s="7"/>
      <c r="E3273" s="7"/>
      <c r="F3273" s="7"/>
      <c r="G3273" s="7"/>
      <c r="H3273" s="7"/>
    </row>
    <row r="3274" spans="1:8">
      <c r="A3274" s="139">
        <v>46373</v>
      </c>
      <c r="B3274" s="11" t="s">
        <v>15</v>
      </c>
      <c r="C3274" s="140" t="s">
        <v>113</v>
      </c>
      <c r="D3274" s="7"/>
      <c r="E3274" s="7"/>
      <c r="F3274" s="7"/>
      <c r="G3274" s="7"/>
      <c r="H3274" s="7"/>
    </row>
    <row r="3275" spans="1:8">
      <c r="A3275" s="139">
        <v>46374</v>
      </c>
      <c r="B3275" s="11" t="s">
        <v>16</v>
      </c>
      <c r="C3275" s="140" t="s">
        <v>113</v>
      </c>
      <c r="D3275" s="7"/>
      <c r="E3275" s="7"/>
      <c r="F3275" s="7"/>
      <c r="G3275" s="7"/>
      <c r="H3275" s="7"/>
    </row>
    <row r="3276" spans="1:8">
      <c r="A3276" s="139">
        <v>46375</v>
      </c>
      <c r="B3276" s="11" t="s">
        <v>17</v>
      </c>
      <c r="C3276" s="140" t="s">
        <v>113</v>
      </c>
      <c r="D3276" s="7"/>
      <c r="E3276" s="7"/>
      <c r="F3276" s="7"/>
      <c r="G3276" s="7"/>
      <c r="H3276" s="7"/>
    </row>
    <row r="3277" spans="1:8">
      <c r="A3277" s="139">
        <v>46376</v>
      </c>
      <c r="B3277" s="11" t="s">
        <v>18</v>
      </c>
      <c r="C3277" s="140" t="s">
        <v>113</v>
      </c>
      <c r="D3277" s="7"/>
      <c r="E3277" s="7"/>
      <c r="F3277" s="7"/>
      <c r="G3277" s="7"/>
      <c r="H3277" s="7"/>
    </row>
    <row r="3278" spans="1:8">
      <c r="A3278" s="139">
        <v>46377</v>
      </c>
      <c r="B3278" s="11" t="s">
        <v>12</v>
      </c>
      <c r="C3278" s="140" t="s">
        <v>113</v>
      </c>
      <c r="D3278" s="7"/>
      <c r="E3278" s="7"/>
      <c r="F3278" s="7"/>
      <c r="G3278" s="7"/>
      <c r="H3278" s="7"/>
    </row>
    <row r="3279" spans="1:8">
      <c r="A3279" s="139">
        <v>46378</v>
      </c>
      <c r="B3279" s="11" t="s">
        <v>13</v>
      </c>
      <c r="C3279" s="140" t="s">
        <v>113</v>
      </c>
      <c r="D3279" s="7"/>
      <c r="E3279" s="7"/>
      <c r="F3279" s="7"/>
      <c r="G3279" s="7"/>
      <c r="H3279" s="7"/>
    </row>
    <row r="3280" spans="1:8">
      <c r="A3280" s="139">
        <v>46379</v>
      </c>
      <c r="B3280" s="11" t="s">
        <v>14</v>
      </c>
      <c r="C3280" s="140" t="s">
        <v>113</v>
      </c>
      <c r="D3280" s="7"/>
      <c r="E3280" s="7"/>
      <c r="F3280" s="7"/>
      <c r="G3280" s="7"/>
      <c r="H3280" s="7"/>
    </row>
    <row r="3281" spans="1:8">
      <c r="A3281" s="139">
        <v>46380</v>
      </c>
      <c r="B3281" s="11" t="s">
        <v>15</v>
      </c>
      <c r="C3281" s="140" t="s">
        <v>113</v>
      </c>
      <c r="D3281" s="7"/>
      <c r="E3281" s="7"/>
      <c r="F3281" s="7"/>
      <c r="G3281" s="7"/>
      <c r="H3281" s="7"/>
    </row>
    <row r="3282" spans="1:8">
      <c r="A3282" s="139">
        <v>46381</v>
      </c>
      <c r="B3282" s="11" t="s">
        <v>16</v>
      </c>
      <c r="C3282" s="140" t="s">
        <v>113</v>
      </c>
      <c r="D3282" s="7"/>
      <c r="E3282" s="7"/>
      <c r="F3282" s="7"/>
      <c r="G3282" s="7"/>
      <c r="H3282" s="7"/>
    </row>
    <row r="3283" spans="1:8">
      <c r="A3283" s="139">
        <v>46382</v>
      </c>
      <c r="B3283" s="11" t="s">
        <v>17</v>
      </c>
      <c r="C3283" s="140" t="s">
        <v>113</v>
      </c>
      <c r="D3283" s="7"/>
      <c r="E3283" s="7"/>
      <c r="F3283" s="7"/>
      <c r="G3283" s="7"/>
      <c r="H3283" s="7"/>
    </row>
    <row r="3284" spans="1:8">
      <c r="A3284" s="139">
        <v>46383</v>
      </c>
      <c r="B3284" s="11" t="s">
        <v>18</v>
      </c>
      <c r="C3284" s="140" t="s">
        <v>113</v>
      </c>
      <c r="D3284" s="7"/>
      <c r="E3284" s="7"/>
      <c r="F3284" s="7"/>
      <c r="G3284" s="7"/>
      <c r="H3284" s="7"/>
    </row>
    <row r="3285" spans="1:8">
      <c r="A3285" s="139">
        <v>46384</v>
      </c>
      <c r="B3285" s="11" t="s">
        <v>12</v>
      </c>
      <c r="C3285" s="140" t="s">
        <v>113</v>
      </c>
      <c r="D3285" s="7"/>
      <c r="E3285" s="7"/>
      <c r="F3285" s="7"/>
      <c r="G3285" s="7"/>
      <c r="H3285" s="7"/>
    </row>
    <row r="3286" spans="1:8">
      <c r="A3286" s="139">
        <v>46385</v>
      </c>
      <c r="B3286" s="11" t="s">
        <v>13</v>
      </c>
      <c r="C3286" s="140" t="s">
        <v>113</v>
      </c>
      <c r="D3286" s="7"/>
      <c r="E3286" s="7"/>
      <c r="F3286" s="7"/>
      <c r="G3286" s="7"/>
      <c r="H3286" s="7"/>
    </row>
    <row r="3287" spans="1:8">
      <c r="A3287" s="139">
        <v>46386</v>
      </c>
      <c r="B3287" s="11" t="s">
        <v>14</v>
      </c>
      <c r="C3287" s="140" t="s">
        <v>113</v>
      </c>
      <c r="D3287" s="7"/>
      <c r="E3287" s="7"/>
      <c r="F3287" s="7"/>
      <c r="G3287" s="7"/>
      <c r="H3287" s="7"/>
    </row>
    <row r="3288" spans="1:8">
      <c r="A3288" s="139">
        <v>46387</v>
      </c>
      <c r="B3288" s="11" t="s">
        <v>15</v>
      </c>
      <c r="C3288" s="140" t="s">
        <v>113</v>
      </c>
      <c r="D3288" s="7"/>
      <c r="E3288" s="7"/>
      <c r="F3288" s="7"/>
      <c r="G3288" s="7"/>
      <c r="H3288" s="7"/>
    </row>
    <row r="3289" spans="1:8">
      <c r="A3289" s="139">
        <v>46388</v>
      </c>
      <c r="B3289" s="11" t="s">
        <v>16</v>
      </c>
      <c r="C3289" s="140" t="s">
        <v>113</v>
      </c>
      <c r="D3289" s="7"/>
      <c r="E3289" s="7"/>
      <c r="F3289" s="7"/>
      <c r="G3289" s="7"/>
      <c r="H3289" s="7"/>
    </row>
    <row r="3290" spans="1:8">
      <c r="A3290" s="139">
        <v>46389</v>
      </c>
      <c r="B3290" s="11" t="s">
        <v>17</v>
      </c>
      <c r="C3290" s="140" t="s">
        <v>113</v>
      </c>
      <c r="D3290" s="7"/>
      <c r="E3290" s="7"/>
      <c r="F3290" s="7"/>
      <c r="G3290" s="7"/>
      <c r="H3290" s="7"/>
    </row>
    <row r="3291" spans="1:8">
      <c r="A3291" s="139">
        <v>46390</v>
      </c>
      <c r="B3291" s="11" t="s">
        <v>18</v>
      </c>
      <c r="C3291" s="140" t="s">
        <v>113</v>
      </c>
      <c r="D3291" s="7"/>
      <c r="E3291" s="7"/>
      <c r="F3291" s="7"/>
      <c r="G3291" s="7"/>
      <c r="H3291" s="7"/>
    </row>
    <row r="3292" spans="1:8">
      <c r="A3292" s="139">
        <v>46391</v>
      </c>
      <c r="B3292" s="11" t="s">
        <v>12</v>
      </c>
      <c r="C3292" s="140" t="s">
        <v>113</v>
      </c>
      <c r="D3292" s="7"/>
      <c r="E3292" s="7"/>
      <c r="F3292" s="7"/>
      <c r="G3292" s="7"/>
      <c r="H3292" s="7"/>
    </row>
    <row r="3293" spans="1:8">
      <c r="A3293" s="139">
        <v>46392</v>
      </c>
      <c r="B3293" s="11" t="s">
        <v>13</v>
      </c>
      <c r="C3293" s="140" t="s">
        <v>113</v>
      </c>
      <c r="D3293" s="7"/>
      <c r="E3293" s="7"/>
      <c r="F3293" s="7"/>
      <c r="G3293" s="7"/>
      <c r="H3293" s="7"/>
    </row>
    <row r="3294" spans="1:8">
      <c r="A3294" s="139">
        <v>46393</v>
      </c>
      <c r="B3294" s="11" t="s">
        <v>14</v>
      </c>
      <c r="C3294" s="140" t="s">
        <v>113</v>
      </c>
      <c r="D3294" s="7"/>
      <c r="E3294" s="7"/>
      <c r="F3294" s="7"/>
      <c r="G3294" s="7"/>
      <c r="H3294" s="7"/>
    </row>
    <row r="3295" spans="1:8">
      <c r="A3295" s="139">
        <v>46394</v>
      </c>
      <c r="B3295" s="11" t="s">
        <v>15</v>
      </c>
      <c r="C3295" s="140" t="s">
        <v>113</v>
      </c>
      <c r="D3295" s="7"/>
      <c r="E3295" s="7"/>
      <c r="F3295" s="7"/>
      <c r="G3295" s="7"/>
      <c r="H3295" s="7"/>
    </row>
    <row r="3296" spans="1:8">
      <c r="A3296" s="139">
        <v>46395</v>
      </c>
      <c r="B3296" s="11" t="s">
        <v>16</v>
      </c>
      <c r="C3296" s="140" t="s">
        <v>113</v>
      </c>
      <c r="D3296" s="7"/>
      <c r="E3296" s="7"/>
      <c r="F3296" s="7"/>
      <c r="G3296" s="7"/>
      <c r="H3296" s="7"/>
    </row>
    <row r="3297" spans="1:8">
      <c r="A3297" s="139">
        <v>46396</v>
      </c>
      <c r="B3297" s="11" t="s">
        <v>17</v>
      </c>
      <c r="C3297" s="140" t="s">
        <v>113</v>
      </c>
      <c r="D3297" s="7"/>
      <c r="E3297" s="7"/>
      <c r="F3297" s="7"/>
      <c r="G3297" s="7"/>
      <c r="H3297" s="7"/>
    </row>
    <row r="3298" spans="1:8">
      <c r="A3298" s="139">
        <v>46397</v>
      </c>
      <c r="B3298" s="11" t="s">
        <v>18</v>
      </c>
      <c r="C3298" s="140" t="s">
        <v>113</v>
      </c>
      <c r="D3298" s="7"/>
      <c r="E3298" s="7"/>
      <c r="F3298" s="7"/>
      <c r="G3298" s="7"/>
      <c r="H3298" s="7"/>
    </row>
    <row r="3299" spans="1:8">
      <c r="A3299" s="139">
        <v>46398</v>
      </c>
      <c r="B3299" s="11" t="s">
        <v>12</v>
      </c>
      <c r="C3299" s="140" t="s">
        <v>113</v>
      </c>
      <c r="D3299" s="7"/>
      <c r="E3299" s="7"/>
      <c r="F3299" s="7"/>
      <c r="G3299" s="7"/>
      <c r="H3299" s="7"/>
    </row>
    <row r="3300" spans="1:8">
      <c r="A3300" s="139">
        <v>46399</v>
      </c>
      <c r="B3300" s="11" t="s">
        <v>13</v>
      </c>
      <c r="C3300" s="140" t="s">
        <v>113</v>
      </c>
      <c r="D3300" s="7"/>
      <c r="E3300" s="7"/>
      <c r="F3300" s="7"/>
      <c r="G3300" s="7"/>
      <c r="H3300" s="7"/>
    </row>
    <row r="3301" spans="1:8">
      <c r="A3301" s="139">
        <v>46400</v>
      </c>
      <c r="B3301" s="11" t="s">
        <v>14</v>
      </c>
      <c r="C3301" s="140" t="s">
        <v>113</v>
      </c>
      <c r="D3301" s="7"/>
      <c r="E3301" s="7"/>
      <c r="F3301" s="7"/>
      <c r="G3301" s="7"/>
      <c r="H3301" s="7"/>
    </row>
    <row r="3302" spans="1:8">
      <c r="A3302" s="139">
        <v>46401</v>
      </c>
      <c r="B3302" s="11" t="s">
        <v>15</v>
      </c>
      <c r="C3302" s="140" t="s">
        <v>113</v>
      </c>
      <c r="D3302" s="7"/>
      <c r="E3302" s="7"/>
      <c r="F3302" s="7"/>
      <c r="G3302" s="7"/>
      <c r="H3302" s="7"/>
    </row>
    <row r="3303" spans="1:8">
      <c r="A3303" s="139">
        <v>46402</v>
      </c>
      <c r="B3303" s="11" t="s">
        <v>16</v>
      </c>
      <c r="C3303" s="140" t="s">
        <v>113</v>
      </c>
      <c r="D3303" s="7"/>
      <c r="E3303" s="7"/>
      <c r="F3303" s="7"/>
      <c r="G3303" s="7"/>
      <c r="H3303" s="7"/>
    </row>
    <row r="3304" spans="1:8">
      <c r="A3304" s="139">
        <v>46403</v>
      </c>
      <c r="B3304" s="11" t="s">
        <v>17</v>
      </c>
      <c r="C3304" s="140" t="s">
        <v>113</v>
      </c>
      <c r="D3304" s="7"/>
      <c r="E3304" s="7"/>
      <c r="F3304" s="7"/>
      <c r="G3304" s="7"/>
      <c r="H3304" s="7"/>
    </row>
    <row r="3305" spans="1:8">
      <c r="A3305" s="139">
        <v>46404</v>
      </c>
      <c r="B3305" s="11" t="s">
        <v>18</v>
      </c>
      <c r="C3305" s="140" t="s">
        <v>113</v>
      </c>
      <c r="D3305" s="7"/>
      <c r="E3305" s="7"/>
      <c r="F3305" s="7"/>
      <c r="G3305" s="7"/>
      <c r="H3305" s="7"/>
    </row>
    <row r="3306" spans="1:8">
      <c r="A3306" s="139">
        <v>46405</v>
      </c>
      <c r="B3306" s="11" t="s">
        <v>12</v>
      </c>
      <c r="C3306" s="140" t="s">
        <v>113</v>
      </c>
      <c r="D3306" s="7"/>
      <c r="E3306" s="7"/>
      <c r="F3306" s="7"/>
      <c r="G3306" s="7"/>
      <c r="H3306" s="7"/>
    </row>
    <row r="3307" spans="1:8">
      <c r="A3307" s="139">
        <v>46406</v>
      </c>
      <c r="B3307" s="11" t="s">
        <v>13</v>
      </c>
      <c r="C3307" s="140" t="s">
        <v>113</v>
      </c>
      <c r="D3307" s="7"/>
      <c r="E3307" s="7"/>
      <c r="F3307" s="7"/>
      <c r="G3307" s="7"/>
      <c r="H3307" s="7"/>
    </row>
    <row r="3308" spans="1:8">
      <c r="A3308" s="139">
        <v>46407</v>
      </c>
      <c r="B3308" s="11" t="s">
        <v>14</v>
      </c>
      <c r="C3308" s="140" t="s">
        <v>113</v>
      </c>
      <c r="D3308" s="7"/>
      <c r="E3308" s="7"/>
      <c r="F3308" s="7"/>
      <c r="G3308" s="7"/>
      <c r="H3308" s="7"/>
    </row>
    <row r="3309" spans="1:8">
      <c r="A3309" s="139">
        <v>46408</v>
      </c>
      <c r="B3309" s="11" t="s">
        <v>15</v>
      </c>
      <c r="C3309" s="140" t="s">
        <v>113</v>
      </c>
      <c r="D3309" s="7"/>
      <c r="E3309" s="7"/>
      <c r="F3309" s="7"/>
      <c r="G3309" s="7"/>
      <c r="H3309" s="7"/>
    </row>
    <row r="3310" spans="1:8">
      <c r="A3310" s="139">
        <v>46409</v>
      </c>
      <c r="B3310" s="11" t="s">
        <v>16</v>
      </c>
      <c r="C3310" s="140" t="s">
        <v>113</v>
      </c>
      <c r="D3310" s="7"/>
      <c r="E3310" s="7"/>
      <c r="F3310" s="7"/>
      <c r="G3310" s="7"/>
      <c r="H3310" s="7"/>
    </row>
    <row r="3311" spans="1:8">
      <c r="A3311" s="139">
        <v>46410</v>
      </c>
      <c r="B3311" s="11" t="s">
        <v>17</v>
      </c>
      <c r="C3311" s="140" t="s">
        <v>113</v>
      </c>
      <c r="D3311" s="7"/>
      <c r="E3311" s="7"/>
      <c r="F3311" s="7"/>
      <c r="G3311" s="7"/>
      <c r="H3311" s="7"/>
    </row>
    <row r="3312" spans="1:8">
      <c r="A3312" s="139">
        <v>46411</v>
      </c>
      <c r="B3312" s="11" t="s">
        <v>18</v>
      </c>
      <c r="C3312" s="140" t="s">
        <v>113</v>
      </c>
      <c r="D3312" s="7"/>
      <c r="E3312" s="7"/>
      <c r="F3312" s="7"/>
      <c r="G3312" s="7"/>
      <c r="H3312" s="7"/>
    </row>
    <row r="3313" spans="1:8">
      <c r="A3313" s="139">
        <v>46412</v>
      </c>
      <c r="B3313" s="11" t="s">
        <v>12</v>
      </c>
      <c r="C3313" s="140" t="s">
        <v>113</v>
      </c>
      <c r="D3313" s="7"/>
      <c r="E3313" s="7"/>
      <c r="F3313" s="7"/>
      <c r="G3313" s="7"/>
      <c r="H3313" s="7"/>
    </row>
    <row r="3314" spans="1:8">
      <c r="A3314" s="139">
        <v>46413</v>
      </c>
      <c r="B3314" s="11" t="s">
        <v>13</v>
      </c>
      <c r="C3314" s="140" t="s">
        <v>113</v>
      </c>
      <c r="D3314" s="7"/>
      <c r="E3314" s="7"/>
      <c r="F3314" s="7"/>
      <c r="G3314" s="7"/>
      <c r="H3314" s="7"/>
    </row>
    <row r="3315" spans="1:8">
      <c r="A3315" s="139">
        <v>46414</v>
      </c>
      <c r="B3315" s="11" t="s">
        <v>14</v>
      </c>
      <c r="C3315" s="140" t="s">
        <v>113</v>
      </c>
      <c r="D3315" s="7"/>
      <c r="E3315" s="7"/>
      <c r="F3315" s="7"/>
      <c r="G3315" s="7"/>
      <c r="H3315" s="7"/>
    </row>
    <row r="3316" spans="1:8">
      <c r="A3316" s="139">
        <v>46415</v>
      </c>
      <c r="B3316" s="11" t="s">
        <v>15</v>
      </c>
      <c r="C3316" s="140" t="s">
        <v>113</v>
      </c>
      <c r="D3316" s="7"/>
      <c r="E3316" s="7"/>
      <c r="F3316" s="7"/>
      <c r="G3316" s="7"/>
      <c r="H3316" s="7"/>
    </row>
    <row r="3317" spans="1:8">
      <c r="A3317" s="139">
        <v>46416</v>
      </c>
      <c r="B3317" s="11" t="s">
        <v>16</v>
      </c>
      <c r="C3317" s="140" t="s">
        <v>113</v>
      </c>
      <c r="D3317" s="7"/>
      <c r="E3317" s="7"/>
      <c r="F3317" s="7"/>
      <c r="G3317" s="7"/>
      <c r="H3317" s="7"/>
    </row>
    <row r="3318" spans="1:8">
      <c r="A3318" s="139">
        <v>46417</v>
      </c>
      <c r="B3318" s="11" t="s">
        <v>17</v>
      </c>
      <c r="C3318" s="140" t="s">
        <v>113</v>
      </c>
      <c r="D3318" s="7"/>
      <c r="E3318" s="7"/>
      <c r="F3318" s="7"/>
      <c r="G3318" s="7"/>
      <c r="H3318" s="7"/>
    </row>
    <row r="3319" spans="1:8">
      <c r="A3319" s="139">
        <v>46418</v>
      </c>
      <c r="B3319" s="11" t="s">
        <v>18</v>
      </c>
      <c r="C3319" s="140" t="s">
        <v>113</v>
      </c>
      <c r="D3319" s="7"/>
      <c r="E3319" s="7"/>
      <c r="F3319" s="7"/>
      <c r="G3319" s="7"/>
      <c r="H3319" s="7"/>
    </row>
    <row r="3320" spans="1:8">
      <c r="A3320" s="139">
        <v>46419</v>
      </c>
      <c r="B3320" s="11" t="s">
        <v>12</v>
      </c>
      <c r="C3320" s="140" t="s">
        <v>113</v>
      </c>
      <c r="D3320" s="7"/>
      <c r="E3320" s="7"/>
      <c r="F3320" s="7"/>
      <c r="G3320" s="7"/>
      <c r="H3320" s="7"/>
    </row>
    <row r="3321" spans="1:8">
      <c r="A3321" s="139">
        <v>46420</v>
      </c>
      <c r="B3321" s="11" t="s">
        <v>13</v>
      </c>
      <c r="C3321" s="140" t="s">
        <v>113</v>
      </c>
      <c r="D3321" s="7"/>
      <c r="E3321" s="7"/>
      <c r="F3321" s="7"/>
      <c r="G3321" s="7"/>
      <c r="H3321" s="7"/>
    </row>
    <row r="3322" spans="1:8">
      <c r="A3322" s="139">
        <v>46421</v>
      </c>
      <c r="B3322" s="11" t="s">
        <v>14</v>
      </c>
      <c r="C3322" s="140" t="s">
        <v>113</v>
      </c>
      <c r="D3322" s="7"/>
      <c r="E3322" s="7"/>
      <c r="F3322" s="7"/>
      <c r="G3322" s="7"/>
      <c r="H3322" s="7"/>
    </row>
    <row r="3323" spans="1:8">
      <c r="A3323" s="139">
        <v>46422</v>
      </c>
      <c r="B3323" s="11" t="s">
        <v>15</v>
      </c>
      <c r="C3323" s="140" t="s">
        <v>113</v>
      </c>
      <c r="D3323" s="7"/>
      <c r="E3323" s="7"/>
      <c r="F3323" s="7"/>
      <c r="G3323" s="7"/>
      <c r="H3323" s="7"/>
    </row>
    <row r="3324" spans="1:8">
      <c r="A3324" s="139">
        <v>46423</v>
      </c>
      <c r="B3324" s="11" t="s">
        <v>16</v>
      </c>
      <c r="C3324" s="140" t="s">
        <v>113</v>
      </c>
      <c r="D3324" s="7"/>
      <c r="E3324" s="7"/>
      <c r="F3324" s="7"/>
      <c r="G3324" s="7"/>
      <c r="H3324" s="7"/>
    </row>
    <row r="3325" spans="1:8">
      <c r="A3325" s="139">
        <v>46424</v>
      </c>
      <c r="B3325" s="11" t="s">
        <v>17</v>
      </c>
      <c r="C3325" s="140" t="s">
        <v>113</v>
      </c>
      <c r="D3325" s="7"/>
      <c r="E3325" s="7"/>
      <c r="F3325" s="7"/>
      <c r="G3325" s="7"/>
      <c r="H3325" s="7"/>
    </row>
    <row r="3326" spans="1:8">
      <c r="A3326" s="139">
        <v>46425</v>
      </c>
      <c r="B3326" s="11" t="s">
        <v>18</v>
      </c>
      <c r="C3326" s="140" t="s">
        <v>113</v>
      </c>
      <c r="D3326" s="7"/>
      <c r="E3326" s="7"/>
      <c r="F3326" s="7"/>
      <c r="G3326" s="7"/>
      <c r="H3326" s="7"/>
    </row>
    <row r="3327" spans="1:8">
      <c r="A3327" s="139">
        <v>46426</v>
      </c>
      <c r="B3327" s="11" t="s">
        <v>12</v>
      </c>
      <c r="C3327" s="140" t="s">
        <v>113</v>
      </c>
      <c r="D3327" s="7"/>
      <c r="E3327" s="7"/>
      <c r="F3327" s="7"/>
      <c r="G3327" s="7"/>
      <c r="H3327" s="7"/>
    </row>
    <row r="3328" spans="1:8">
      <c r="A3328" s="139">
        <v>46427</v>
      </c>
      <c r="B3328" s="11" t="s">
        <v>13</v>
      </c>
      <c r="C3328" s="140" t="s">
        <v>113</v>
      </c>
      <c r="D3328" s="7"/>
      <c r="E3328" s="7"/>
      <c r="F3328" s="7"/>
      <c r="G3328" s="7"/>
      <c r="H3328" s="7"/>
    </row>
    <row r="3329" spans="1:8">
      <c r="A3329" s="139">
        <v>46428</v>
      </c>
      <c r="B3329" s="11" t="s">
        <v>14</v>
      </c>
      <c r="C3329" s="140" t="s">
        <v>113</v>
      </c>
      <c r="D3329" s="7"/>
      <c r="E3329" s="7"/>
      <c r="F3329" s="7"/>
      <c r="G3329" s="7"/>
      <c r="H3329" s="7"/>
    </row>
    <row r="3330" spans="1:8">
      <c r="A3330" s="139">
        <v>46429</v>
      </c>
      <c r="B3330" s="11" t="s">
        <v>15</v>
      </c>
      <c r="C3330" s="140" t="s">
        <v>113</v>
      </c>
      <c r="D3330" s="7"/>
      <c r="E3330" s="7"/>
      <c r="F3330" s="7"/>
      <c r="G3330" s="7"/>
      <c r="H3330" s="7"/>
    </row>
    <row r="3331" spans="1:8">
      <c r="A3331" s="139">
        <v>46430</v>
      </c>
      <c r="B3331" s="11" t="s">
        <v>16</v>
      </c>
      <c r="C3331" s="140" t="s">
        <v>113</v>
      </c>
      <c r="D3331" s="7"/>
      <c r="E3331" s="7"/>
      <c r="F3331" s="7"/>
      <c r="G3331" s="7"/>
      <c r="H3331" s="7"/>
    </row>
    <row r="3332" spans="1:8">
      <c r="A3332" s="139">
        <v>46431</v>
      </c>
      <c r="B3332" s="11" t="s">
        <v>17</v>
      </c>
      <c r="C3332" s="140" t="s">
        <v>113</v>
      </c>
      <c r="D3332" s="7"/>
      <c r="E3332" s="7"/>
      <c r="F3332" s="7"/>
      <c r="G3332" s="7"/>
      <c r="H3332" s="7"/>
    </row>
    <row r="3333" spans="1:8">
      <c r="A3333" s="139">
        <v>46432</v>
      </c>
      <c r="B3333" s="11" t="s">
        <v>18</v>
      </c>
      <c r="C3333" s="140" t="s">
        <v>113</v>
      </c>
      <c r="D3333" s="7"/>
      <c r="E3333" s="7"/>
      <c r="F3333" s="7"/>
      <c r="G3333" s="7"/>
      <c r="H3333" s="7"/>
    </row>
    <row r="3334" spans="1:8">
      <c r="A3334" s="139">
        <v>46433</v>
      </c>
      <c r="B3334" s="11" t="s">
        <v>12</v>
      </c>
      <c r="C3334" s="140" t="s">
        <v>113</v>
      </c>
      <c r="D3334" s="7"/>
      <c r="E3334" s="7"/>
      <c r="F3334" s="7"/>
      <c r="G3334" s="7"/>
      <c r="H3334" s="7"/>
    </row>
    <row r="3335" spans="1:8">
      <c r="A3335" s="139">
        <v>46434</v>
      </c>
      <c r="B3335" s="11" t="s">
        <v>13</v>
      </c>
      <c r="C3335" s="140" t="s">
        <v>113</v>
      </c>
      <c r="D3335" s="7"/>
      <c r="E3335" s="7"/>
      <c r="F3335" s="7"/>
      <c r="G3335" s="7"/>
      <c r="H3335" s="7"/>
    </row>
    <row r="3336" spans="1:8">
      <c r="A3336" s="139">
        <v>46435</v>
      </c>
      <c r="B3336" s="11" t="s">
        <v>14</v>
      </c>
      <c r="C3336" s="140" t="s">
        <v>113</v>
      </c>
      <c r="D3336" s="7"/>
      <c r="E3336" s="7"/>
      <c r="F3336" s="7"/>
      <c r="G3336" s="7"/>
      <c r="H3336" s="7"/>
    </row>
    <row r="3337" spans="1:8">
      <c r="A3337" s="139">
        <v>46436</v>
      </c>
      <c r="B3337" s="11" t="s">
        <v>15</v>
      </c>
      <c r="C3337" s="140" t="s">
        <v>113</v>
      </c>
      <c r="D3337" s="7"/>
      <c r="E3337" s="7"/>
      <c r="F3337" s="7"/>
      <c r="G3337" s="7"/>
      <c r="H3337" s="7"/>
    </row>
    <row r="3338" spans="1:8">
      <c r="A3338" s="139">
        <v>46437</v>
      </c>
      <c r="B3338" s="11" t="s">
        <v>16</v>
      </c>
      <c r="C3338" s="140" t="s">
        <v>113</v>
      </c>
      <c r="D3338" s="7"/>
      <c r="E3338" s="7"/>
      <c r="F3338" s="7"/>
      <c r="G3338" s="7"/>
      <c r="H3338" s="7"/>
    </row>
    <row r="3339" spans="1:8">
      <c r="A3339" s="139">
        <v>46438</v>
      </c>
      <c r="B3339" s="11" t="s">
        <v>17</v>
      </c>
      <c r="C3339" s="140" t="s">
        <v>113</v>
      </c>
      <c r="D3339" s="7"/>
      <c r="E3339" s="7"/>
      <c r="F3339" s="7"/>
      <c r="G3339" s="7"/>
      <c r="H3339" s="7"/>
    </row>
    <row r="3340" spans="1:8">
      <c r="A3340" s="139">
        <v>46439</v>
      </c>
      <c r="B3340" s="11" t="s">
        <v>18</v>
      </c>
      <c r="C3340" s="140" t="s">
        <v>113</v>
      </c>
      <c r="D3340" s="7"/>
      <c r="E3340" s="7"/>
      <c r="F3340" s="7"/>
      <c r="G3340" s="7"/>
      <c r="H3340" s="7"/>
    </row>
    <row r="3341" spans="1:8">
      <c r="A3341" s="139">
        <v>46440</v>
      </c>
      <c r="B3341" s="11" t="s">
        <v>12</v>
      </c>
      <c r="C3341" s="140" t="s">
        <v>113</v>
      </c>
      <c r="D3341" s="7"/>
      <c r="E3341" s="7"/>
      <c r="F3341" s="7"/>
      <c r="G3341" s="7"/>
      <c r="H3341" s="7"/>
    </row>
    <row r="3342" spans="1:8">
      <c r="A3342" s="139">
        <v>46441</v>
      </c>
      <c r="B3342" s="11" t="s">
        <v>13</v>
      </c>
      <c r="C3342" s="140" t="s">
        <v>113</v>
      </c>
      <c r="D3342" s="7"/>
      <c r="E3342" s="7"/>
      <c r="F3342" s="7"/>
      <c r="G3342" s="7"/>
      <c r="H3342" s="7"/>
    </row>
    <row r="3343" spans="1:8">
      <c r="A3343" s="139">
        <v>46442</v>
      </c>
      <c r="B3343" s="11" t="s">
        <v>14</v>
      </c>
      <c r="C3343" s="140" t="s">
        <v>113</v>
      </c>
      <c r="D3343" s="7"/>
      <c r="E3343" s="7"/>
      <c r="F3343" s="7"/>
      <c r="G3343" s="7"/>
      <c r="H3343" s="7"/>
    </row>
    <row r="3344" spans="1:8">
      <c r="A3344" s="139">
        <v>46443</v>
      </c>
      <c r="B3344" s="11" t="s">
        <v>15</v>
      </c>
      <c r="C3344" s="140" t="s">
        <v>113</v>
      </c>
      <c r="D3344" s="7"/>
      <c r="E3344" s="7"/>
      <c r="F3344" s="7"/>
      <c r="G3344" s="7"/>
      <c r="H3344" s="7"/>
    </row>
    <row r="3345" spans="1:8">
      <c r="A3345" s="139">
        <v>46444</v>
      </c>
      <c r="B3345" s="11" t="s">
        <v>16</v>
      </c>
      <c r="C3345" s="140" t="s">
        <v>113</v>
      </c>
      <c r="D3345" s="7"/>
      <c r="E3345" s="7"/>
      <c r="F3345" s="7"/>
      <c r="G3345" s="7"/>
      <c r="H3345" s="7"/>
    </row>
    <row r="3346" spans="1:8">
      <c r="A3346" s="139">
        <v>46445</v>
      </c>
      <c r="B3346" s="11" t="s">
        <v>17</v>
      </c>
      <c r="C3346" s="140" t="s">
        <v>113</v>
      </c>
      <c r="D3346" s="7"/>
      <c r="E3346" s="7"/>
      <c r="F3346" s="7"/>
      <c r="G3346" s="7"/>
      <c r="H3346" s="7"/>
    </row>
    <row r="3347" spans="1:8">
      <c r="A3347" s="139">
        <v>46446</v>
      </c>
      <c r="B3347" s="11" t="s">
        <v>18</v>
      </c>
      <c r="C3347" s="140" t="s">
        <v>113</v>
      </c>
      <c r="D3347" s="7"/>
      <c r="E3347" s="7"/>
      <c r="F3347" s="7"/>
      <c r="G3347" s="7"/>
      <c r="H3347" s="7"/>
    </row>
    <row r="3348" spans="1:8">
      <c r="A3348" s="139">
        <v>46447</v>
      </c>
      <c r="B3348" s="11" t="s">
        <v>12</v>
      </c>
      <c r="C3348" s="140" t="s">
        <v>113</v>
      </c>
      <c r="D3348" s="7"/>
      <c r="E3348" s="7"/>
      <c r="F3348" s="7"/>
      <c r="G3348" s="7"/>
      <c r="H3348" s="7"/>
    </row>
    <row r="3349" spans="1:8">
      <c r="A3349" s="139">
        <v>46448</v>
      </c>
      <c r="B3349" s="11" t="s">
        <v>13</v>
      </c>
      <c r="C3349" s="140" t="s">
        <v>113</v>
      </c>
      <c r="D3349" s="7"/>
      <c r="E3349" s="7"/>
      <c r="F3349" s="7"/>
      <c r="G3349" s="7"/>
      <c r="H3349" s="7"/>
    </row>
    <row r="3350" spans="1:8">
      <c r="A3350" s="139">
        <v>46449</v>
      </c>
      <c r="B3350" s="11" t="s">
        <v>14</v>
      </c>
      <c r="C3350" s="140" t="s">
        <v>113</v>
      </c>
      <c r="D3350" s="7"/>
      <c r="E3350" s="7"/>
      <c r="F3350" s="7"/>
      <c r="G3350" s="7"/>
      <c r="H3350" s="7"/>
    </row>
    <row r="3351" spans="1:8">
      <c r="A3351" s="139">
        <v>46450</v>
      </c>
      <c r="B3351" s="11" t="s">
        <v>15</v>
      </c>
      <c r="C3351" s="140" t="s">
        <v>113</v>
      </c>
      <c r="D3351" s="7"/>
      <c r="E3351" s="7"/>
      <c r="F3351" s="7"/>
      <c r="G3351" s="7"/>
      <c r="H3351" s="7"/>
    </row>
    <row r="3352" spans="1:8">
      <c r="A3352" s="139">
        <v>46451</v>
      </c>
      <c r="B3352" s="11" t="s">
        <v>16</v>
      </c>
      <c r="C3352" s="140" t="s">
        <v>113</v>
      </c>
      <c r="D3352" s="7"/>
      <c r="E3352" s="7"/>
      <c r="F3352" s="7"/>
      <c r="G3352" s="7"/>
      <c r="H3352" s="7"/>
    </row>
    <row r="3353" spans="1:8">
      <c r="A3353" s="139">
        <v>46452</v>
      </c>
      <c r="B3353" s="11" t="s">
        <v>17</v>
      </c>
      <c r="C3353" s="140" t="s">
        <v>113</v>
      </c>
      <c r="D3353" s="7"/>
      <c r="E3353" s="7"/>
      <c r="F3353" s="7"/>
      <c r="G3353" s="7"/>
      <c r="H3353" s="7"/>
    </row>
    <row r="3354" spans="1:8">
      <c r="A3354" s="139">
        <v>46453</v>
      </c>
      <c r="B3354" s="11" t="s">
        <v>18</v>
      </c>
      <c r="C3354" s="140" t="s">
        <v>113</v>
      </c>
      <c r="D3354" s="7"/>
      <c r="E3354" s="7"/>
      <c r="F3354" s="7"/>
      <c r="G3354" s="7"/>
      <c r="H3354" s="7"/>
    </row>
    <row r="3355" spans="1:8">
      <c r="A3355" s="139">
        <v>46454</v>
      </c>
      <c r="B3355" s="11" t="s">
        <v>12</v>
      </c>
      <c r="C3355" s="140" t="s">
        <v>113</v>
      </c>
      <c r="D3355" s="7"/>
      <c r="E3355" s="7"/>
      <c r="F3355" s="7"/>
      <c r="G3355" s="7"/>
      <c r="H3355" s="7"/>
    </row>
    <row r="3356" spans="1:8">
      <c r="A3356" s="139">
        <v>46455</v>
      </c>
      <c r="B3356" s="11" t="s">
        <v>13</v>
      </c>
      <c r="C3356" s="140" t="s">
        <v>113</v>
      </c>
      <c r="D3356" s="7"/>
      <c r="E3356" s="7"/>
      <c r="F3356" s="7"/>
      <c r="G3356" s="7"/>
      <c r="H3356" s="7"/>
    </row>
    <row r="3357" spans="1:8">
      <c r="A3357" s="139">
        <v>46456</v>
      </c>
      <c r="B3357" s="11" t="s">
        <v>14</v>
      </c>
      <c r="C3357" s="140" t="s">
        <v>113</v>
      </c>
      <c r="D3357" s="7"/>
      <c r="E3357" s="7"/>
      <c r="F3357" s="7"/>
      <c r="G3357" s="7"/>
      <c r="H3357" s="7"/>
    </row>
    <row r="3358" spans="1:8">
      <c r="A3358" s="139">
        <v>46457</v>
      </c>
      <c r="B3358" s="11" t="s">
        <v>15</v>
      </c>
      <c r="C3358" s="140" t="s">
        <v>113</v>
      </c>
      <c r="D3358" s="7"/>
      <c r="E3358" s="7"/>
      <c r="F3358" s="7"/>
      <c r="G3358" s="7"/>
      <c r="H3358" s="7"/>
    </row>
    <row r="3359" spans="1:8">
      <c r="A3359" s="139">
        <v>46458</v>
      </c>
      <c r="B3359" s="11" t="s">
        <v>16</v>
      </c>
      <c r="C3359" s="140" t="s">
        <v>113</v>
      </c>
      <c r="D3359" s="7"/>
      <c r="E3359" s="7"/>
      <c r="F3359" s="7"/>
      <c r="G3359" s="7"/>
      <c r="H3359" s="7"/>
    </row>
    <row r="3360" spans="1:8">
      <c r="A3360" s="139">
        <v>46459</v>
      </c>
      <c r="B3360" s="11" t="s">
        <v>17</v>
      </c>
      <c r="C3360" s="140" t="s">
        <v>113</v>
      </c>
      <c r="D3360" s="7"/>
      <c r="E3360" s="7"/>
      <c r="F3360" s="7"/>
      <c r="G3360" s="7"/>
      <c r="H3360" s="7"/>
    </row>
    <row r="3361" spans="1:8">
      <c r="A3361" s="139">
        <v>46460</v>
      </c>
      <c r="B3361" s="11" t="s">
        <v>18</v>
      </c>
      <c r="C3361" s="140" t="s">
        <v>113</v>
      </c>
      <c r="D3361" s="7"/>
      <c r="E3361" s="7"/>
      <c r="F3361" s="7"/>
      <c r="G3361" s="7"/>
      <c r="H3361" s="7"/>
    </row>
    <row r="3362" spans="1:8">
      <c r="A3362" s="139">
        <v>46461</v>
      </c>
      <c r="B3362" s="11" t="s">
        <v>12</v>
      </c>
      <c r="C3362" s="140" t="s">
        <v>113</v>
      </c>
      <c r="D3362" s="7"/>
      <c r="E3362" s="7"/>
      <c r="F3362" s="7"/>
      <c r="G3362" s="7"/>
      <c r="H3362" s="7"/>
    </row>
    <row r="3363" spans="1:8">
      <c r="A3363" s="139">
        <v>46462</v>
      </c>
      <c r="B3363" s="11" t="s">
        <v>13</v>
      </c>
      <c r="C3363" s="140" t="s">
        <v>113</v>
      </c>
      <c r="D3363" s="7"/>
      <c r="E3363" s="7"/>
      <c r="F3363" s="7"/>
      <c r="G3363" s="7"/>
      <c r="H3363" s="7"/>
    </row>
    <row r="3364" spans="1:8">
      <c r="A3364" s="139">
        <v>46463</v>
      </c>
      <c r="B3364" s="11" t="s">
        <v>14</v>
      </c>
      <c r="C3364" s="140" t="s">
        <v>113</v>
      </c>
      <c r="D3364" s="7"/>
      <c r="E3364" s="7"/>
      <c r="F3364" s="7"/>
      <c r="G3364" s="7"/>
      <c r="H3364" s="7"/>
    </row>
    <row r="3365" spans="1:8">
      <c r="A3365" s="139">
        <v>46464</v>
      </c>
      <c r="B3365" s="11" t="s">
        <v>15</v>
      </c>
      <c r="C3365" s="140" t="s">
        <v>113</v>
      </c>
      <c r="D3365" s="7"/>
      <c r="E3365" s="7"/>
      <c r="F3365" s="7"/>
      <c r="G3365" s="7"/>
      <c r="H3365" s="7"/>
    </row>
    <row r="3366" spans="1:8">
      <c r="A3366" s="139">
        <v>46465</v>
      </c>
      <c r="B3366" s="11" t="s">
        <v>16</v>
      </c>
      <c r="C3366" s="140" t="s">
        <v>113</v>
      </c>
      <c r="D3366" s="7"/>
      <c r="E3366" s="7"/>
      <c r="F3366" s="7"/>
      <c r="G3366" s="7"/>
      <c r="H3366" s="7"/>
    </row>
    <row r="3367" spans="1:8">
      <c r="A3367" s="139">
        <v>46466</v>
      </c>
      <c r="B3367" s="11" t="s">
        <v>17</v>
      </c>
      <c r="C3367" s="140" t="s">
        <v>113</v>
      </c>
      <c r="D3367" s="7"/>
      <c r="E3367" s="7"/>
      <c r="F3367" s="7"/>
      <c r="G3367" s="7"/>
      <c r="H3367" s="7"/>
    </row>
    <row r="3368" spans="1:8">
      <c r="A3368" s="139">
        <v>46467</v>
      </c>
      <c r="B3368" s="11" t="s">
        <v>18</v>
      </c>
      <c r="C3368" s="140" t="s">
        <v>113</v>
      </c>
      <c r="D3368" s="7"/>
      <c r="E3368" s="7"/>
      <c r="F3368" s="7"/>
      <c r="G3368" s="7"/>
      <c r="H3368" s="7"/>
    </row>
    <row r="3369" spans="1:8">
      <c r="A3369" s="139">
        <v>46468</v>
      </c>
      <c r="B3369" s="11" t="s">
        <v>12</v>
      </c>
      <c r="C3369" s="140" t="s">
        <v>113</v>
      </c>
      <c r="D3369" s="7"/>
      <c r="E3369" s="7"/>
      <c r="F3369" s="7"/>
      <c r="G3369" s="7"/>
      <c r="H3369" s="7"/>
    </row>
    <row r="3370" spans="1:8">
      <c r="A3370" s="139">
        <v>46469</v>
      </c>
      <c r="B3370" s="11" t="s">
        <v>13</v>
      </c>
      <c r="C3370" s="140" t="s">
        <v>113</v>
      </c>
      <c r="D3370" s="7"/>
      <c r="E3370" s="7"/>
      <c r="F3370" s="7"/>
      <c r="G3370" s="7"/>
      <c r="H3370" s="7"/>
    </row>
    <row r="3371" spans="1:8">
      <c r="A3371" s="139">
        <v>46470</v>
      </c>
      <c r="B3371" s="11" t="s">
        <v>14</v>
      </c>
      <c r="C3371" s="140" t="s">
        <v>113</v>
      </c>
      <c r="D3371" s="7"/>
      <c r="E3371" s="7"/>
      <c r="F3371" s="7"/>
      <c r="G3371" s="7"/>
      <c r="H3371" s="7"/>
    </row>
    <row r="3372" spans="1:8">
      <c r="A3372" s="139">
        <v>46471</v>
      </c>
      <c r="B3372" s="11" t="s">
        <v>15</v>
      </c>
      <c r="C3372" s="140" t="s">
        <v>113</v>
      </c>
      <c r="D3372" s="7"/>
      <c r="E3372" s="7"/>
      <c r="F3372" s="7"/>
      <c r="G3372" s="7"/>
      <c r="H3372" s="7"/>
    </row>
    <row r="3373" spans="1:8">
      <c r="A3373" s="139">
        <v>46472</v>
      </c>
      <c r="B3373" s="11" t="s">
        <v>16</v>
      </c>
      <c r="C3373" s="140" t="s">
        <v>113</v>
      </c>
      <c r="D3373" s="7"/>
      <c r="E3373" s="7"/>
      <c r="F3373" s="7"/>
      <c r="G3373" s="7"/>
      <c r="H3373" s="7"/>
    </row>
    <row r="3374" spans="1:8">
      <c r="A3374" s="139">
        <v>46473</v>
      </c>
      <c r="B3374" s="11" t="s">
        <v>17</v>
      </c>
      <c r="C3374" s="140" t="s">
        <v>113</v>
      </c>
      <c r="D3374" s="7"/>
      <c r="E3374" s="7"/>
      <c r="F3374" s="7"/>
      <c r="G3374" s="7"/>
      <c r="H3374" s="7"/>
    </row>
    <row r="3375" spans="1:8">
      <c r="A3375" s="139">
        <v>46474</v>
      </c>
      <c r="B3375" s="11" t="s">
        <v>18</v>
      </c>
      <c r="C3375" s="140" t="s">
        <v>113</v>
      </c>
      <c r="D3375" s="7"/>
      <c r="E3375" s="7"/>
      <c r="F3375" s="7"/>
      <c r="G3375" s="7"/>
      <c r="H3375" s="7"/>
    </row>
    <row r="3376" spans="1:8">
      <c r="A3376" s="139">
        <v>46475</v>
      </c>
      <c r="B3376" s="11" t="s">
        <v>12</v>
      </c>
      <c r="C3376" s="140" t="s">
        <v>113</v>
      </c>
      <c r="D3376" s="7"/>
      <c r="E3376" s="7"/>
      <c r="F3376" s="7"/>
      <c r="G3376" s="7"/>
      <c r="H3376" s="7"/>
    </row>
    <row r="3377" spans="1:8">
      <c r="A3377" s="139">
        <v>46476</v>
      </c>
      <c r="B3377" s="11" t="s">
        <v>13</v>
      </c>
      <c r="C3377" s="140" t="s">
        <v>113</v>
      </c>
      <c r="D3377" s="7"/>
      <c r="E3377" s="7"/>
      <c r="F3377" s="7"/>
      <c r="G3377" s="7"/>
      <c r="H3377" s="7"/>
    </row>
    <row r="3378" spans="1:8">
      <c r="A3378" s="139">
        <v>46477</v>
      </c>
      <c r="B3378" s="11" t="s">
        <v>14</v>
      </c>
      <c r="C3378" s="140" t="s">
        <v>113</v>
      </c>
      <c r="D3378" s="7"/>
      <c r="E3378" s="7"/>
      <c r="F3378" s="7"/>
      <c r="G3378" s="7"/>
      <c r="H3378" s="7"/>
    </row>
    <row r="3379" spans="1:8">
      <c r="A3379" s="139">
        <v>46478</v>
      </c>
      <c r="B3379" s="11" t="s">
        <v>15</v>
      </c>
      <c r="C3379" s="140" t="s">
        <v>113</v>
      </c>
      <c r="D3379" s="7"/>
      <c r="E3379" s="7"/>
      <c r="F3379" s="7"/>
      <c r="G3379" s="7"/>
      <c r="H3379" s="7"/>
    </row>
    <row r="3380" spans="1:8">
      <c r="A3380" s="139">
        <v>46479</v>
      </c>
      <c r="B3380" s="11" t="s">
        <v>16</v>
      </c>
      <c r="C3380" s="140" t="s">
        <v>113</v>
      </c>
      <c r="D3380" s="7"/>
      <c r="E3380" s="7"/>
      <c r="F3380" s="7"/>
      <c r="G3380" s="7"/>
      <c r="H3380" s="7"/>
    </row>
    <row r="3381" spans="1:8">
      <c r="A3381" s="139">
        <v>46480</v>
      </c>
      <c r="B3381" s="11" t="s">
        <v>17</v>
      </c>
      <c r="C3381" s="140" t="s">
        <v>113</v>
      </c>
      <c r="D3381" s="7"/>
      <c r="E3381" s="7"/>
      <c r="F3381" s="7"/>
      <c r="G3381" s="7"/>
      <c r="H3381" s="7"/>
    </row>
    <row r="3382" spans="1:8">
      <c r="A3382" s="139">
        <v>46481</v>
      </c>
      <c r="B3382" s="11" t="s">
        <v>18</v>
      </c>
      <c r="C3382" s="140" t="s">
        <v>113</v>
      </c>
      <c r="D3382" s="7"/>
      <c r="E3382" s="7"/>
      <c r="F3382" s="7"/>
      <c r="G3382" s="7"/>
      <c r="H3382" s="7"/>
    </row>
    <row r="3383" spans="1:8">
      <c r="A3383" s="139">
        <v>46482</v>
      </c>
      <c r="B3383" s="11" t="s">
        <v>12</v>
      </c>
      <c r="C3383" s="140" t="s">
        <v>113</v>
      </c>
      <c r="D3383" s="7"/>
      <c r="E3383" s="7"/>
      <c r="F3383" s="7"/>
      <c r="G3383" s="7"/>
      <c r="H3383" s="7"/>
    </row>
    <row r="3384" spans="1:8">
      <c r="A3384" s="139">
        <v>46483</v>
      </c>
      <c r="B3384" s="11" t="s">
        <v>13</v>
      </c>
      <c r="C3384" s="140" t="s">
        <v>113</v>
      </c>
      <c r="D3384" s="7"/>
      <c r="E3384" s="7"/>
      <c r="F3384" s="7"/>
      <c r="G3384" s="7"/>
      <c r="H3384" s="7"/>
    </row>
    <row r="3385" spans="1:8">
      <c r="A3385" s="139">
        <v>46484</v>
      </c>
      <c r="B3385" s="11" t="s">
        <v>14</v>
      </c>
      <c r="C3385" s="140" t="s">
        <v>113</v>
      </c>
      <c r="D3385" s="7"/>
      <c r="E3385" s="7"/>
      <c r="F3385" s="7"/>
      <c r="G3385" s="7"/>
      <c r="H3385" s="7"/>
    </row>
    <row r="3386" spans="1:8">
      <c r="A3386" s="139">
        <v>46485</v>
      </c>
      <c r="B3386" s="11" t="s">
        <v>15</v>
      </c>
      <c r="C3386" s="140" t="s">
        <v>113</v>
      </c>
      <c r="D3386" s="7"/>
      <c r="E3386" s="7"/>
      <c r="F3386" s="7"/>
      <c r="G3386" s="7"/>
      <c r="H3386" s="7"/>
    </row>
    <row r="3387" spans="1:8">
      <c r="A3387" s="139">
        <v>46486</v>
      </c>
      <c r="B3387" s="11" t="s">
        <v>16</v>
      </c>
      <c r="C3387" s="140" t="s">
        <v>113</v>
      </c>
      <c r="D3387" s="7"/>
      <c r="E3387" s="7"/>
      <c r="F3387" s="7"/>
      <c r="G3387" s="7"/>
      <c r="H3387" s="7"/>
    </row>
    <row r="3388" spans="1:8">
      <c r="A3388" s="139">
        <v>46487</v>
      </c>
      <c r="B3388" s="11" t="s">
        <v>17</v>
      </c>
      <c r="C3388" s="140" t="s">
        <v>113</v>
      </c>
      <c r="D3388" s="7"/>
      <c r="E3388" s="7"/>
      <c r="F3388" s="7"/>
      <c r="G3388" s="7"/>
      <c r="H3388" s="7"/>
    </row>
    <row r="3389" spans="1:8">
      <c r="A3389" s="139">
        <v>46488</v>
      </c>
      <c r="B3389" s="11" t="s">
        <v>18</v>
      </c>
      <c r="C3389" s="140" t="s">
        <v>113</v>
      </c>
      <c r="D3389" s="7"/>
      <c r="E3389" s="7"/>
      <c r="F3389" s="7"/>
      <c r="G3389" s="7"/>
      <c r="H3389" s="7"/>
    </row>
    <row r="3390" spans="1:8">
      <c r="A3390" s="139">
        <v>46489</v>
      </c>
      <c r="B3390" s="11" t="s">
        <v>12</v>
      </c>
      <c r="C3390" s="140" t="s">
        <v>113</v>
      </c>
      <c r="D3390" s="7"/>
      <c r="E3390" s="7"/>
      <c r="F3390" s="7"/>
      <c r="G3390" s="7"/>
      <c r="H3390" s="7"/>
    </row>
    <row r="3391" spans="1:8">
      <c r="A3391" s="139">
        <v>46490</v>
      </c>
      <c r="B3391" s="11" t="s">
        <v>13</v>
      </c>
      <c r="C3391" s="140" t="s">
        <v>113</v>
      </c>
      <c r="D3391" s="7"/>
      <c r="E3391" s="7"/>
      <c r="F3391" s="7"/>
      <c r="G3391" s="7"/>
      <c r="H3391" s="7"/>
    </row>
    <row r="3392" spans="1:8">
      <c r="A3392" s="139">
        <v>46491</v>
      </c>
      <c r="B3392" s="11" t="s">
        <v>14</v>
      </c>
      <c r="C3392" s="140" t="s">
        <v>113</v>
      </c>
      <c r="D3392" s="7"/>
      <c r="E3392" s="7"/>
      <c r="F3392" s="7"/>
      <c r="G3392" s="7"/>
      <c r="H3392" s="7"/>
    </row>
    <row r="3393" spans="1:8">
      <c r="A3393" s="139">
        <v>46492</v>
      </c>
      <c r="B3393" s="11" t="s">
        <v>15</v>
      </c>
      <c r="C3393" s="140" t="s">
        <v>113</v>
      </c>
      <c r="D3393" s="7"/>
      <c r="E3393" s="7"/>
      <c r="F3393" s="7"/>
      <c r="G3393" s="7"/>
      <c r="H3393" s="7"/>
    </row>
    <row r="3394" spans="1:8">
      <c r="A3394" s="139">
        <v>46493</v>
      </c>
      <c r="B3394" s="11" t="s">
        <v>16</v>
      </c>
      <c r="C3394" s="140" t="s">
        <v>113</v>
      </c>
      <c r="D3394" s="7"/>
      <c r="E3394" s="7"/>
      <c r="F3394" s="7"/>
      <c r="G3394" s="7"/>
      <c r="H3394" s="7"/>
    </row>
    <row r="3395" spans="1:8">
      <c r="A3395" s="139">
        <v>46494</v>
      </c>
      <c r="B3395" s="11" t="s">
        <v>17</v>
      </c>
      <c r="C3395" s="140" t="s">
        <v>113</v>
      </c>
      <c r="D3395" s="7"/>
      <c r="E3395" s="7"/>
      <c r="F3395" s="7"/>
      <c r="G3395" s="7"/>
      <c r="H3395" s="7"/>
    </row>
    <row r="3396" spans="1:8">
      <c r="A3396" s="139">
        <v>46495</v>
      </c>
      <c r="B3396" s="11" t="s">
        <v>18</v>
      </c>
      <c r="C3396" s="140" t="s">
        <v>113</v>
      </c>
      <c r="D3396" s="7"/>
      <c r="E3396" s="7"/>
      <c r="F3396" s="7"/>
      <c r="G3396" s="7"/>
      <c r="H3396" s="7"/>
    </row>
    <row r="3397" spans="1:8">
      <c r="A3397" s="139">
        <v>46496</v>
      </c>
      <c r="B3397" s="11" t="s">
        <v>12</v>
      </c>
      <c r="C3397" s="140" t="s">
        <v>113</v>
      </c>
      <c r="D3397" s="7"/>
      <c r="E3397" s="7"/>
      <c r="F3397" s="7"/>
      <c r="G3397" s="7"/>
      <c r="H3397" s="7"/>
    </row>
    <row r="3398" spans="1:8">
      <c r="A3398" s="139">
        <v>46497</v>
      </c>
      <c r="B3398" s="11" t="s">
        <v>13</v>
      </c>
      <c r="C3398" s="140" t="s">
        <v>113</v>
      </c>
      <c r="D3398" s="7"/>
      <c r="E3398" s="7"/>
      <c r="F3398" s="7"/>
      <c r="G3398" s="7"/>
      <c r="H3398" s="7"/>
    </row>
    <row r="3399" spans="1:8">
      <c r="A3399" s="139">
        <v>46498</v>
      </c>
      <c r="B3399" s="11" t="s">
        <v>14</v>
      </c>
      <c r="C3399" s="140" t="s">
        <v>113</v>
      </c>
      <c r="D3399" s="7"/>
      <c r="E3399" s="7"/>
      <c r="F3399" s="7"/>
      <c r="G3399" s="7"/>
      <c r="H3399" s="7"/>
    </row>
    <row r="3400" spans="1:8">
      <c r="A3400" s="139">
        <v>46499</v>
      </c>
      <c r="B3400" s="11" t="s">
        <v>15</v>
      </c>
      <c r="C3400" s="140" t="s">
        <v>113</v>
      </c>
      <c r="D3400" s="7"/>
      <c r="E3400" s="7"/>
      <c r="F3400" s="7"/>
      <c r="G3400" s="7"/>
      <c r="H3400" s="7"/>
    </row>
    <row r="3401" spans="1:8">
      <c r="A3401" s="139">
        <v>46500</v>
      </c>
      <c r="B3401" s="11" t="s">
        <v>16</v>
      </c>
      <c r="C3401" s="140" t="s">
        <v>113</v>
      </c>
      <c r="D3401" s="7"/>
      <c r="E3401" s="7"/>
      <c r="F3401" s="7"/>
      <c r="G3401" s="7"/>
      <c r="H3401" s="7"/>
    </row>
    <row r="3402" spans="1:8">
      <c r="A3402" s="139">
        <v>46501</v>
      </c>
      <c r="B3402" s="11" t="s">
        <v>17</v>
      </c>
      <c r="C3402" s="140" t="s">
        <v>113</v>
      </c>
      <c r="D3402" s="7"/>
      <c r="E3402" s="7"/>
      <c r="F3402" s="7"/>
      <c r="G3402" s="7"/>
      <c r="H3402" s="7"/>
    </row>
    <row r="3403" spans="1:8">
      <c r="A3403" s="139">
        <v>46502</v>
      </c>
      <c r="B3403" s="11" t="s">
        <v>18</v>
      </c>
      <c r="C3403" s="140" t="s">
        <v>113</v>
      </c>
      <c r="D3403" s="7"/>
      <c r="E3403" s="7"/>
      <c r="F3403" s="7"/>
      <c r="G3403" s="7"/>
      <c r="H3403" s="7"/>
    </row>
    <row r="3404" spans="1:8">
      <c r="A3404" s="139">
        <v>46503</v>
      </c>
      <c r="B3404" s="11" t="s">
        <v>12</v>
      </c>
      <c r="C3404" s="140" t="s">
        <v>113</v>
      </c>
      <c r="D3404" s="7"/>
      <c r="E3404" s="7"/>
      <c r="F3404" s="7"/>
      <c r="G3404" s="7"/>
      <c r="H3404" s="7"/>
    </row>
    <row r="3405" spans="1:8">
      <c r="A3405" s="139">
        <v>46504</v>
      </c>
      <c r="B3405" s="11" t="s">
        <v>13</v>
      </c>
      <c r="C3405" s="140" t="s">
        <v>113</v>
      </c>
      <c r="D3405" s="7"/>
      <c r="E3405" s="7"/>
      <c r="F3405" s="7"/>
      <c r="G3405" s="7"/>
      <c r="H3405" s="7"/>
    </row>
    <row r="3406" spans="1:8">
      <c r="A3406" s="139">
        <v>46505</v>
      </c>
      <c r="B3406" s="11" t="s">
        <v>14</v>
      </c>
      <c r="C3406" s="140" t="s">
        <v>113</v>
      </c>
      <c r="D3406" s="7"/>
      <c r="E3406" s="7"/>
      <c r="F3406" s="7"/>
      <c r="G3406" s="7"/>
      <c r="H3406" s="7"/>
    </row>
    <row r="3407" spans="1:8">
      <c r="A3407" s="139">
        <v>46506</v>
      </c>
      <c r="B3407" s="11" t="s">
        <v>15</v>
      </c>
      <c r="C3407" s="140" t="s">
        <v>113</v>
      </c>
      <c r="D3407" s="7"/>
      <c r="E3407" s="7"/>
      <c r="F3407" s="7"/>
      <c r="G3407" s="7"/>
      <c r="H3407" s="7"/>
    </row>
    <row r="3408" spans="1:8">
      <c r="A3408" s="139">
        <v>46507</v>
      </c>
      <c r="B3408" s="11" t="s">
        <v>16</v>
      </c>
      <c r="C3408" s="140" t="s">
        <v>113</v>
      </c>
      <c r="D3408" s="7"/>
      <c r="E3408" s="7"/>
      <c r="F3408" s="7"/>
      <c r="G3408" s="7"/>
      <c r="H3408" s="7"/>
    </row>
    <row r="3409" spans="1:8">
      <c r="A3409" s="139">
        <v>46508</v>
      </c>
      <c r="B3409" s="11" t="s">
        <v>17</v>
      </c>
      <c r="C3409" s="140" t="s">
        <v>113</v>
      </c>
      <c r="D3409" s="7"/>
      <c r="E3409" s="7"/>
      <c r="F3409" s="7"/>
      <c r="G3409" s="7"/>
      <c r="H3409" s="7"/>
    </row>
    <row r="3410" spans="1:8">
      <c r="A3410" s="139">
        <v>46509</v>
      </c>
      <c r="B3410" s="11" t="s">
        <v>18</v>
      </c>
      <c r="C3410" s="140" t="s">
        <v>113</v>
      </c>
      <c r="D3410" s="7"/>
      <c r="E3410" s="7"/>
      <c r="F3410" s="7"/>
      <c r="G3410" s="7"/>
      <c r="H3410" s="7"/>
    </row>
    <row r="3411" spans="1:8">
      <c r="A3411" s="139">
        <v>46510</v>
      </c>
      <c r="B3411" s="11" t="s">
        <v>12</v>
      </c>
      <c r="C3411" s="140" t="s">
        <v>113</v>
      </c>
      <c r="D3411" s="7"/>
      <c r="E3411" s="7"/>
      <c r="F3411" s="7"/>
      <c r="G3411" s="7"/>
      <c r="H3411" s="7"/>
    </row>
    <row r="3412" spans="1:8">
      <c r="A3412" s="139">
        <v>46511</v>
      </c>
      <c r="B3412" s="11" t="s">
        <v>13</v>
      </c>
      <c r="C3412" s="140" t="s">
        <v>113</v>
      </c>
      <c r="D3412" s="7"/>
      <c r="E3412" s="7"/>
      <c r="F3412" s="7"/>
      <c r="G3412" s="7"/>
      <c r="H3412" s="7"/>
    </row>
    <row r="3413" spans="1:8">
      <c r="A3413" s="139">
        <v>46512</v>
      </c>
      <c r="B3413" s="11" t="s">
        <v>14</v>
      </c>
      <c r="C3413" s="140" t="s">
        <v>113</v>
      </c>
      <c r="D3413" s="7"/>
      <c r="E3413" s="7"/>
      <c r="F3413" s="7"/>
      <c r="G3413" s="7"/>
      <c r="H3413" s="7"/>
    </row>
    <row r="3414" spans="1:8">
      <c r="A3414" s="139">
        <v>46513</v>
      </c>
      <c r="B3414" s="11" t="s">
        <v>15</v>
      </c>
      <c r="C3414" s="140" t="s">
        <v>113</v>
      </c>
      <c r="D3414" s="7"/>
      <c r="E3414" s="7"/>
      <c r="F3414" s="7"/>
      <c r="G3414" s="7"/>
      <c r="H3414" s="7"/>
    </row>
    <row r="3415" spans="1:8">
      <c r="A3415" s="139">
        <v>46514</v>
      </c>
      <c r="B3415" s="11" t="s">
        <v>16</v>
      </c>
      <c r="C3415" s="140" t="s">
        <v>113</v>
      </c>
      <c r="D3415" s="7"/>
      <c r="E3415" s="7"/>
      <c r="F3415" s="7"/>
      <c r="G3415" s="7"/>
      <c r="H3415" s="7"/>
    </row>
    <row r="3416" spans="1:8">
      <c r="A3416" s="139">
        <v>46515</v>
      </c>
      <c r="B3416" s="11" t="s">
        <v>17</v>
      </c>
      <c r="C3416" s="140" t="s">
        <v>113</v>
      </c>
      <c r="D3416" s="7"/>
      <c r="E3416" s="7"/>
      <c r="F3416" s="7"/>
      <c r="G3416" s="7"/>
      <c r="H3416" s="7"/>
    </row>
    <row r="3417" spans="1:8">
      <c r="A3417" s="139">
        <v>46516</v>
      </c>
      <c r="B3417" s="11" t="s">
        <v>18</v>
      </c>
      <c r="C3417" s="140" t="s">
        <v>113</v>
      </c>
      <c r="D3417" s="7"/>
      <c r="E3417" s="7"/>
      <c r="F3417" s="7"/>
      <c r="G3417" s="7"/>
      <c r="H3417" s="7"/>
    </row>
    <row r="3418" spans="1:8">
      <c r="A3418" s="139">
        <v>46517</v>
      </c>
      <c r="B3418" s="11" t="s">
        <v>12</v>
      </c>
      <c r="C3418" s="140" t="s">
        <v>113</v>
      </c>
      <c r="D3418" s="7"/>
      <c r="E3418" s="7"/>
      <c r="F3418" s="7"/>
      <c r="G3418" s="7"/>
      <c r="H3418" s="7"/>
    </row>
    <row r="3419" spans="1:8">
      <c r="A3419" s="139">
        <v>46518</v>
      </c>
      <c r="B3419" s="11" t="s">
        <v>13</v>
      </c>
      <c r="C3419" s="140" t="s">
        <v>113</v>
      </c>
      <c r="D3419" s="7"/>
      <c r="E3419" s="7"/>
      <c r="F3419" s="7"/>
      <c r="G3419" s="7"/>
      <c r="H3419" s="7"/>
    </row>
    <row r="3420" spans="1:8">
      <c r="A3420" s="139">
        <v>46519</v>
      </c>
      <c r="B3420" s="11" t="s">
        <v>14</v>
      </c>
      <c r="C3420" s="140" t="s">
        <v>113</v>
      </c>
      <c r="D3420" s="7"/>
      <c r="E3420" s="7"/>
      <c r="F3420" s="7"/>
      <c r="G3420" s="7"/>
      <c r="H3420" s="7"/>
    </row>
    <row r="3421" spans="1:8">
      <c r="A3421" s="139">
        <v>46520</v>
      </c>
      <c r="B3421" s="11" t="s">
        <v>15</v>
      </c>
      <c r="C3421" s="140" t="s">
        <v>113</v>
      </c>
      <c r="D3421" s="7"/>
      <c r="E3421" s="7"/>
      <c r="F3421" s="7"/>
      <c r="G3421" s="7"/>
      <c r="H3421" s="7"/>
    </row>
    <row r="3422" spans="1:8">
      <c r="A3422" s="139">
        <v>46521</v>
      </c>
      <c r="B3422" s="11" t="s">
        <v>16</v>
      </c>
      <c r="C3422" s="140" t="s">
        <v>113</v>
      </c>
      <c r="D3422" s="7"/>
      <c r="E3422" s="7"/>
      <c r="F3422" s="7"/>
      <c r="G3422" s="7"/>
      <c r="H3422" s="7"/>
    </row>
    <row r="3423" spans="1:8">
      <c r="A3423" s="139">
        <v>46522</v>
      </c>
      <c r="B3423" s="11" t="s">
        <v>17</v>
      </c>
      <c r="C3423" s="140" t="s">
        <v>113</v>
      </c>
      <c r="D3423" s="7"/>
      <c r="E3423" s="7"/>
      <c r="F3423" s="7"/>
      <c r="G3423" s="7"/>
      <c r="H3423" s="7"/>
    </row>
    <row r="3424" spans="1:8">
      <c r="A3424" s="139">
        <v>46523</v>
      </c>
      <c r="B3424" s="11" t="s">
        <v>18</v>
      </c>
      <c r="C3424" s="140" t="s">
        <v>113</v>
      </c>
      <c r="D3424" s="7"/>
      <c r="E3424" s="7"/>
      <c r="F3424" s="7"/>
      <c r="G3424" s="7"/>
      <c r="H3424" s="7"/>
    </row>
    <row r="3425" spans="1:8">
      <c r="A3425" s="139">
        <v>46524</v>
      </c>
      <c r="B3425" s="11" t="s">
        <v>12</v>
      </c>
      <c r="C3425" s="140" t="s">
        <v>113</v>
      </c>
      <c r="D3425" s="7"/>
      <c r="E3425" s="7"/>
      <c r="F3425" s="7"/>
      <c r="G3425" s="7"/>
      <c r="H3425" s="7"/>
    </row>
    <row r="3426" spans="1:8">
      <c r="A3426" s="139">
        <v>46525</v>
      </c>
      <c r="B3426" s="11" t="s">
        <v>13</v>
      </c>
      <c r="C3426" s="140" t="s">
        <v>113</v>
      </c>
      <c r="D3426" s="7"/>
      <c r="E3426" s="7"/>
      <c r="F3426" s="7"/>
      <c r="G3426" s="7"/>
      <c r="H3426" s="7"/>
    </row>
    <row r="3427" spans="1:8">
      <c r="A3427" s="139">
        <v>46526</v>
      </c>
      <c r="B3427" s="11" t="s">
        <v>14</v>
      </c>
      <c r="C3427" s="140" t="s">
        <v>113</v>
      </c>
      <c r="D3427" s="7"/>
      <c r="E3427" s="7"/>
      <c r="F3427" s="7"/>
      <c r="G3427" s="7"/>
      <c r="H3427" s="7"/>
    </row>
    <row r="3428" spans="1:8">
      <c r="A3428" s="139">
        <v>46527</v>
      </c>
      <c r="B3428" s="11" t="s">
        <v>15</v>
      </c>
      <c r="C3428" s="140" t="s">
        <v>113</v>
      </c>
      <c r="D3428" s="7"/>
      <c r="E3428" s="7"/>
      <c r="F3428" s="7"/>
      <c r="G3428" s="7"/>
      <c r="H3428" s="7"/>
    </row>
    <row r="3429" spans="1:8">
      <c r="A3429" s="139">
        <v>46528</v>
      </c>
      <c r="B3429" s="11" t="s">
        <v>16</v>
      </c>
      <c r="C3429" s="140" t="s">
        <v>113</v>
      </c>
      <c r="D3429" s="7"/>
      <c r="E3429" s="7"/>
      <c r="F3429" s="7"/>
      <c r="G3429" s="7"/>
      <c r="H3429" s="7"/>
    </row>
    <row r="3430" spans="1:8">
      <c r="A3430" s="139">
        <v>46529</v>
      </c>
      <c r="B3430" s="11" t="s">
        <v>17</v>
      </c>
      <c r="C3430" s="140" t="s">
        <v>113</v>
      </c>
      <c r="D3430" s="7"/>
      <c r="E3430" s="7"/>
      <c r="F3430" s="7"/>
      <c r="G3430" s="7"/>
      <c r="H3430" s="7"/>
    </row>
    <row r="3431" spans="1:8">
      <c r="A3431" s="139">
        <v>46530</v>
      </c>
      <c r="B3431" s="11" t="s">
        <v>18</v>
      </c>
      <c r="C3431" s="140" t="s">
        <v>113</v>
      </c>
      <c r="D3431" s="7"/>
      <c r="E3431" s="7"/>
      <c r="F3431" s="7"/>
      <c r="G3431" s="7"/>
      <c r="H3431" s="7"/>
    </row>
    <row r="3432" spans="1:8">
      <c r="A3432" s="139">
        <v>46531</v>
      </c>
      <c r="B3432" s="11" t="s">
        <v>12</v>
      </c>
      <c r="C3432" s="140" t="s">
        <v>113</v>
      </c>
      <c r="D3432" s="7"/>
      <c r="E3432" s="7"/>
      <c r="F3432" s="7"/>
      <c r="G3432" s="7"/>
      <c r="H3432" s="7"/>
    </row>
    <row r="3433" spans="1:8">
      <c r="A3433" s="139">
        <v>46532</v>
      </c>
      <c r="B3433" s="11" t="s">
        <v>13</v>
      </c>
      <c r="C3433" s="140" t="s">
        <v>113</v>
      </c>
      <c r="D3433" s="7"/>
      <c r="E3433" s="7"/>
      <c r="F3433" s="7"/>
      <c r="G3433" s="7"/>
      <c r="H3433" s="7"/>
    </row>
    <row r="3434" spans="1:8">
      <c r="A3434" s="139">
        <v>46533</v>
      </c>
      <c r="B3434" s="11" t="s">
        <v>14</v>
      </c>
      <c r="C3434" s="140" t="s">
        <v>113</v>
      </c>
      <c r="D3434" s="7"/>
      <c r="E3434" s="7"/>
      <c r="F3434" s="7"/>
      <c r="G3434" s="7"/>
      <c r="H3434" s="7"/>
    </row>
    <row r="3435" spans="1:8">
      <c r="A3435" s="139">
        <v>46534</v>
      </c>
      <c r="B3435" s="11" t="s">
        <v>15</v>
      </c>
      <c r="C3435" s="140" t="s">
        <v>113</v>
      </c>
      <c r="D3435" s="7"/>
      <c r="E3435" s="7"/>
      <c r="F3435" s="7"/>
      <c r="G3435" s="7"/>
      <c r="H3435" s="7"/>
    </row>
    <row r="3436" spans="1:8">
      <c r="A3436" s="139">
        <v>46535</v>
      </c>
      <c r="B3436" s="11" t="s">
        <v>16</v>
      </c>
      <c r="C3436" s="140" t="s">
        <v>113</v>
      </c>
      <c r="D3436" s="7"/>
      <c r="E3436" s="7"/>
      <c r="F3436" s="7"/>
      <c r="G3436" s="7"/>
      <c r="H3436" s="7"/>
    </row>
    <row r="3437" spans="1:8">
      <c r="A3437" s="139">
        <v>46536</v>
      </c>
      <c r="B3437" s="11" t="s">
        <v>17</v>
      </c>
      <c r="C3437" s="140" t="s">
        <v>113</v>
      </c>
      <c r="D3437" s="7"/>
      <c r="E3437" s="7"/>
      <c r="F3437" s="7"/>
      <c r="G3437" s="7"/>
      <c r="H3437" s="7"/>
    </row>
    <row r="3438" spans="1:8">
      <c r="A3438" s="139">
        <v>46537</v>
      </c>
      <c r="B3438" s="11" t="s">
        <v>18</v>
      </c>
      <c r="C3438" s="140" t="s">
        <v>113</v>
      </c>
      <c r="D3438" s="7"/>
      <c r="E3438" s="7"/>
      <c r="F3438" s="7"/>
      <c r="G3438" s="7"/>
      <c r="H3438" s="7"/>
    </row>
    <row r="3439" spans="1:8">
      <c r="A3439" s="139">
        <v>46538</v>
      </c>
      <c r="B3439" s="11" t="s">
        <v>12</v>
      </c>
      <c r="C3439" s="140" t="s">
        <v>113</v>
      </c>
      <c r="D3439" s="7"/>
      <c r="E3439" s="7"/>
      <c r="F3439" s="7"/>
      <c r="G3439" s="7"/>
      <c r="H3439" s="7"/>
    </row>
    <row r="3440" spans="1:8">
      <c r="A3440" s="139">
        <v>46539</v>
      </c>
      <c r="B3440" s="11" t="s">
        <v>13</v>
      </c>
      <c r="C3440" s="140" t="s">
        <v>113</v>
      </c>
      <c r="D3440" s="7"/>
      <c r="E3440" s="7"/>
      <c r="F3440" s="7"/>
      <c r="G3440" s="7"/>
      <c r="H3440" s="7"/>
    </row>
    <row r="3441" spans="1:8">
      <c r="A3441" s="139">
        <v>46540</v>
      </c>
      <c r="B3441" s="11" t="s">
        <v>14</v>
      </c>
      <c r="C3441" s="140" t="s">
        <v>113</v>
      </c>
      <c r="D3441" s="7"/>
      <c r="E3441" s="7"/>
      <c r="F3441" s="7"/>
      <c r="G3441" s="7"/>
      <c r="H3441" s="7"/>
    </row>
    <row r="3442" spans="1:8">
      <c r="A3442" s="139">
        <v>46541</v>
      </c>
      <c r="B3442" s="11" t="s">
        <v>15</v>
      </c>
      <c r="C3442" s="140" t="s">
        <v>113</v>
      </c>
      <c r="D3442" s="7"/>
      <c r="E3442" s="7"/>
      <c r="F3442" s="7"/>
      <c r="G3442" s="7"/>
      <c r="H3442" s="7"/>
    </row>
    <row r="3443" spans="1:8">
      <c r="A3443" s="139">
        <v>46542</v>
      </c>
      <c r="B3443" s="11" t="s">
        <v>16</v>
      </c>
      <c r="C3443" s="140" t="s">
        <v>113</v>
      </c>
      <c r="D3443" s="7"/>
      <c r="E3443" s="7"/>
      <c r="F3443" s="7"/>
      <c r="G3443" s="7"/>
      <c r="H3443" s="7"/>
    </row>
    <row r="3444" spans="1:8">
      <c r="A3444" s="139">
        <v>46543</v>
      </c>
      <c r="B3444" s="11" t="s">
        <v>17</v>
      </c>
      <c r="C3444" s="140" t="s">
        <v>113</v>
      </c>
      <c r="D3444" s="7"/>
      <c r="E3444" s="7"/>
      <c r="F3444" s="7"/>
      <c r="G3444" s="7"/>
      <c r="H3444" s="7"/>
    </row>
    <row r="3445" spans="1:8">
      <c r="A3445" s="139">
        <v>46544</v>
      </c>
      <c r="B3445" s="11" t="s">
        <v>18</v>
      </c>
      <c r="C3445" s="140" t="s">
        <v>113</v>
      </c>
      <c r="D3445" s="7"/>
      <c r="E3445" s="7"/>
      <c r="F3445" s="7"/>
      <c r="G3445" s="7"/>
      <c r="H3445" s="7"/>
    </row>
    <row r="3446" spans="1:8">
      <c r="A3446" s="139">
        <v>46545</v>
      </c>
      <c r="B3446" s="11" t="s">
        <v>12</v>
      </c>
      <c r="C3446" s="140" t="s">
        <v>113</v>
      </c>
      <c r="D3446" s="7"/>
      <c r="E3446" s="7"/>
      <c r="F3446" s="7"/>
      <c r="G3446" s="7"/>
      <c r="H3446" s="7"/>
    </row>
    <row r="3447" spans="1:8">
      <c r="A3447" s="139">
        <v>46546</v>
      </c>
      <c r="B3447" s="11" t="s">
        <v>13</v>
      </c>
      <c r="C3447" s="140" t="s">
        <v>113</v>
      </c>
      <c r="D3447" s="7"/>
      <c r="E3447" s="7"/>
      <c r="F3447" s="7"/>
      <c r="G3447" s="7"/>
      <c r="H3447" s="7"/>
    </row>
    <row r="3448" spans="1:8">
      <c r="A3448" s="139">
        <v>46547</v>
      </c>
      <c r="B3448" s="11" t="s">
        <v>14</v>
      </c>
      <c r="C3448" s="140" t="s">
        <v>113</v>
      </c>
      <c r="D3448" s="7"/>
      <c r="E3448" s="7"/>
      <c r="F3448" s="7"/>
      <c r="G3448" s="7"/>
      <c r="H3448" s="7"/>
    </row>
    <row r="3449" spans="1:8">
      <c r="A3449" s="139">
        <v>46548</v>
      </c>
      <c r="B3449" s="11" t="s">
        <v>15</v>
      </c>
      <c r="C3449" s="140" t="s">
        <v>113</v>
      </c>
      <c r="D3449" s="7"/>
      <c r="E3449" s="7"/>
      <c r="F3449" s="7"/>
      <c r="G3449" s="7"/>
      <c r="H3449" s="7"/>
    </row>
    <row r="3450" spans="1:8">
      <c r="A3450" s="139">
        <v>46549</v>
      </c>
      <c r="B3450" s="11" t="s">
        <v>16</v>
      </c>
      <c r="C3450" s="140" t="s">
        <v>113</v>
      </c>
      <c r="D3450" s="7"/>
      <c r="E3450" s="7"/>
      <c r="F3450" s="7"/>
      <c r="G3450" s="7"/>
      <c r="H3450" s="7"/>
    </row>
    <row r="3451" spans="1:8">
      <c r="A3451" s="139">
        <v>46550</v>
      </c>
      <c r="B3451" s="11" t="s">
        <v>17</v>
      </c>
      <c r="C3451" s="140" t="s">
        <v>113</v>
      </c>
      <c r="D3451" s="7"/>
      <c r="E3451" s="7"/>
      <c r="F3451" s="7"/>
      <c r="G3451" s="7"/>
      <c r="H3451" s="7"/>
    </row>
    <row r="3452" spans="1:8">
      <c r="A3452" s="139">
        <v>46551</v>
      </c>
      <c r="B3452" s="11" t="s">
        <v>18</v>
      </c>
      <c r="C3452" s="140" t="s">
        <v>113</v>
      </c>
      <c r="D3452" s="7"/>
      <c r="E3452" s="7"/>
      <c r="F3452" s="7"/>
      <c r="G3452" s="7"/>
      <c r="H3452" s="7"/>
    </row>
    <row r="3453" spans="1:8">
      <c r="A3453" s="139">
        <v>46552</v>
      </c>
      <c r="B3453" s="11" t="s">
        <v>12</v>
      </c>
      <c r="C3453" s="140" t="s">
        <v>113</v>
      </c>
      <c r="D3453" s="7"/>
      <c r="E3453" s="7"/>
      <c r="F3453" s="7"/>
      <c r="G3453" s="7"/>
      <c r="H3453" s="7"/>
    </row>
    <row r="3454" spans="1:8">
      <c r="A3454" s="139">
        <v>46553</v>
      </c>
      <c r="B3454" s="11" t="s">
        <v>13</v>
      </c>
      <c r="C3454" s="140" t="s">
        <v>113</v>
      </c>
      <c r="D3454" s="7"/>
      <c r="E3454" s="7"/>
      <c r="F3454" s="7"/>
      <c r="G3454" s="7"/>
      <c r="H3454" s="7"/>
    </row>
    <row r="3455" spans="1:8">
      <c r="A3455" s="139">
        <v>46554</v>
      </c>
      <c r="B3455" s="11" t="s">
        <v>14</v>
      </c>
      <c r="C3455" s="140" t="s">
        <v>113</v>
      </c>
      <c r="D3455" s="7"/>
      <c r="E3455" s="7"/>
      <c r="F3455" s="7"/>
      <c r="G3455" s="7"/>
      <c r="H3455" s="7"/>
    </row>
    <row r="3456" spans="1:8">
      <c r="A3456" s="139">
        <v>46555</v>
      </c>
      <c r="B3456" s="11" t="s">
        <v>15</v>
      </c>
      <c r="C3456" s="140" t="s">
        <v>113</v>
      </c>
      <c r="D3456" s="7"/>
      <c r="E3456" s="7"/>
      <c r="F3456" s="7"/>
      <c r="G3456" s="7"/>
      <c r="H3456" s="7"/>
    </row>
    <row r="3457" spans="1:8">
      <c r="A3457" s="139">
        <v>46556</v>
      </c>
      <c r="B3457" s="11" t="s">
        <v>16</v>
      </c>
      <c r="C3457" s="140" t="s">
        <v>113</v>
      </c>
      <c r="D3457" s="7"/>
      <c r="E3457" s="7"/>
      <c r="F3457" s="7"/>
      <c r="G3457" s="7"/>
      <c r="H3457" s="7"/>
    </row>
    <row r="3458" spans="1:8">
      <c r="A3458" s="139">
        <v>46557</v>
      </c>
      <c r="B3458" s="11" t="s">
        <v>17</v>
      </c>
      <c r="C3458" s="140" t="s">
        <v>113</v>
      </c>
      <c r="D3458" s="7"/>
      <c r="E3458" s="7"/>
      <c r="F3458" s="7"/>
      <c r="G3458" s="7"/>
      <c r="H3458" s="7"/>
    </row>
    <row r="3459" spans="1:8">
      <c r="A3459" s="139">
        <v>46558</v>
      </c>
      <c r="B3459" s="11" t="s">
        <v>18</v>
      </c>
      <c r="C3459" s="140" t="s">
        <v>113</v>
      </c>
      <c r="D3459" s="7"/>
      <c r="E3459" s="7"/>
      <c r="F3459" s="7"/>
      <c r="G3459" s="7"/>
      <c r="H3459" s="7"/>
    </row>
    <row r="3460" spans="1:8">
      <c r="A3460" s="139">
        <v>46559</v>
      </c>
      <c r="B3460" s="11" t="s">
        <v>12</v>
      </c>
      <c r="C3460" s="140" t="s">
        <v>113</v>
      </c>
      <c r="D3460" s="7"/>
      <c r="E3460" s="7"/>
      <c r="F3460" s="7"/>
      <c r="G3460" s="7"/>
      <c r="H3460" s="7"/>
    </row>
    <row r="3461" spans="1:8">
      <c r="A3461" s="139">
        <v>46560</v>
      </c>
      <c r="B3461" s="11" t="s">
        <v>13</v>
      </c>
      <c r="C3461" s="140" t="s">
        <v>113</v>
      </c>
      <c r="D3461" s="7"/>
      <c r="E3461" s="7"/>
      <c r="F3461" s="7"/>
      <c r="G3461" s="7"/>
      <c r="H3461" s="7"/>
    </row>
    <row r="3462" spans="1:8">
      <c r="A3462" s="139">
        <v>46561</v>
      </c>
      <c r="B3462" s="11" t="s">
        <v>14</v>
      </c>
      <c r="C3462" s="140" t="s">
        <v>113</v>
      </c>
      <c r="D3462" s="7"/>
      <c r="E3462" s="7"/>
      <c r="F3462" s="7"/>
      <c r="G3462" s="7"/>
      <c r="H3462" s="7"/>
    </row>
    <row r="3463" spans="1:8">
      <c r="A3463" s="139">
        <v>46562</v>
      </c>
      <c r="B3463" s="11" t="s">
        <v>15</v>
      </c>
      <c r="C3463" s="140" t="s">
        <v>113</v>
      </c>
      <c r="D3463" s="7"/>
      <c r="E3463" s="7"/>
      <c r="F3463" s="7"/>
      <c r="G3463" s="7"/>
      <c r="H3463" s="7"/>
    </row>
    <row r="3464" spans="1:8">
      <c r="A3464" s="139">
        <v>46563</v>
      </c>
      <c r="B3464" s="11" t="s">
        <v>16</v>
      </c>
      <c r="C3464" s="140" t="s">
        <v>113</v>
      </c>
      <c r="D3464" s="7"/>
      <c r="E3464" s="7"/>
      <c r="F3464" s="7"/>
      <c r="G3464" s="7"/>
      <c r="H3464" s="7"/>
    </row>
    <row r="3465" spans="1:8">
      <c r="A3465" s="139">
        <v>46564</v>
      </c>
      <c r="B3465" s="11" t="s">
        <v>17</v>
      </c>
      <c r="C3465" s="140" t="s">
        <v>113</v>
      </c>
      <c r="D3465" s="7"/>
      <c r="E3465" s="7"/>
      <c r="F3465" s="7"/>
      <c r="G3465" s="7"/>
      <c r="H3465" s="7"/>
    </row>
    <row r="3466" spans="1:8">
      <c r="A3466" s="139">
        <v>46565</v>
      </c>
      <c r="B3466" s="11" t="s">
        <v>18</v>
      </c>
      <c r="C3466" s="140" t="s">
        <v>113</v>
      </c>
      <c r="D3466" s="7"/>
      <c r="E3466" s="7"/>
      <c r="F3466" s="7"/>
      <c r="G3466" s="7"/>
      <c r="H3466" s="7"/>
    </row>
    <row r="3467" spans="1:8">
      <c r="A3467" s="139">
        <v>46566</v>
      </c>
      <c r="B3467" s="11" t="s">
        <v>12</v>
      </c>
      <c r="C3467" s="140" t="s">
        <v>113</v>
      </c>
      <c r="D3467" s="7"/>
      <c r="E3467" s="7"/>
      <c r="F3467" s="7"/>
      <c r="G3467" s="7"/>
      <c r="H3467" s="7"/>
    </row>
    <row r="3468" spans="1:8">
      <c r="A3468" s="139">
        <v>46567</v>
      </c>
      <c r="B3468" s="11" t="s">
        <v>13</v>
      </c>
      <c r="C3468" s="140" t="s">
        <v>113</v>
      </c>
      <c r="D3468" s="7"/>
      <c r="E3468" s="7"/>
      <c r="F3468" s="7"/>
      <c r="G3468" s="7"/>
      <c r="H3468" s="7"/>
    </row>
    <row r="3469" spans="1:8">
      <c r="A3469" s="139">
        <v>46568</v>
      </c>
      <c r="B3469" s="11" t="s">
        <v>14</v>
      </c>
      <c r="C3469" s="140" t="s">
        <v>113</v>
      </c>
      <c r="D3469" s="7"/>
      <c r="E3469" s="7"/>
      <c r="F3469" s="7"/>
      <c r="G3469" s="7"/>
      <c r="H3469" s="7"/>
    </row>
    <row r="3470" spans="1:8">
      <c r="A3470" s="139">
        <v>46569</v>
      </c>
      <c r="B3470" s="11" t="s">
        <v>15</v>
      </c>
      <c r="C3470" s="140" t="s">
        <v>113</v>
      </c>
      <c r="D3470" s="7"/>
      <c r="E3470" s="7"/>
      <c r="F3470" s="7"/>
      <c r="G3470" s="7"/>
      <c r="H3470" s="7"/>
    </row>
    <row r="3471" spans="1:8">
      <c r="A3471" s="139">
        <v>46570</v>
      </c>
      <c r="B3471" s="11" t="s">
        <v>16</v>
      </c>
      <c r="C3471" s="140" t="s">
        <v>113</v>
      </c>
      <c r="D3471" s="7"/>
      <c r="E3471" s="7"/>
      <c r="F3471" s="7"/>
      <c r="G3471" s="7"/>
      <c r="H3471" s="7"/>
    </row>
    <row r="3472" spans="1:8">
      <c r="A3472" s="139">
        <v>46571</v>
      </c>
      <c r="B3472" s="11" t="s">
        <v>17</v>
      </c>
      <c r="C3472" s="140" t="s">
        <v>113</v>
      </c>
      <c r="D3472" s="7"/>
      <c r="E3472" s="7"/>
      <c r="F3472" s="7"/>
      <c r="G3472" s="7"/>
      <c r="H3472" s="7"/>
    </row>
    <row r="3473" spans="1:8">
      <c r="A3473" s="139">
        <v>46572</v>
      </c>
      <c r="B3473" s="11" t="s">
        <v>18</v>
      </c>
      <c r="C3473" s="140" t="s">
        <v>113</v>
      </c>
      <c r="D3473" s="7"/>
      <c r="E3473" s="7"/>
      <c r="F3473" s="7"/>
      <c r="G3473" s="7"/>
      <c r="H3473" s="7"/>
    </row>
    <row r="3474" spans="1:8">
      <c r="A3474" s="139">
        <v>46573</v>
      </c>
      <c r="B3474" s="11" t="s">
        <v>12</v>
      </c>
      <c r="C3474" s="140" t="s">
        <v>113</v>
      </c>
      <c r="D3474" s="7"/>
      <c r="E3474" s="7"/>
      <c r="F3474" s="7"/>
      <c r="G3474" s="7"/>
      <c r="H3474" s="7"/>
    </row>
    <row r="3475" spans="1:8">
      <c r="A3475" s="139">
        <v>46574</v>
      </c>
      <c r="B3475" s="11" t="s">
        <v>13</v>
      </c>
      <c r="C3475" s="140" t="s">
        <v>113</v>
      </c>
      <c r="D3475" s="7"/>
      <c r="E3475" s="7"/>
      <c r="F3475" s="7"/>
      <c r="G3475" s="7"/>
      <c r="H3475" s="7"/>
    </row>
    <row r="3476" spans="1:8">
      <c r="A3476" s="139">
        <v>46575</v>
      </c>
      <c r="B3476" s="11" t="s">
        <v>14</v>
      </c>
      <c r="C3476" s="140" t="s">
        <v>113</v>
      </c>
      <c r="D3476" s="7"/>
      <c r="E3476" s="7"/>
      <c r="F3476" s="7"/>
      <c r="G3476" s="7"/>
      <c r="H3476" s="7"/>
    </row>
    <row r="3477" spans="1:8">
      <c r="A3477" s="139">
        <v>46576</v>
      </c>
      <c r="B3477" s="11" t="s">
        <v>15</v>
      </c>
      <c r="C3477" s="140" t="s">
        <v>113</v>
      </c>
      <c r="D3477" s="7"/>
      <c r="E3477" s="7"/>
      <c r="F3477" s="7"/>
      <c r="G3477" s="7"/>
      <c r="H3477" s="7"/>
    </row>
    <row r="3478" spans="1:8">
      <c r="A3478" s="139">
        <v>46577</v>
      </c>
      <c r="B3478" s="11" t="s">
        <v>16</v>
      </c>
      <c r="C3478" s="140" t="s">
        <v>113</v>
      </c>
      <c r="D3478" s="7"/>
      <c r="E3478" s="7"/>
      <c r="F3478" s="7"/>
      <c r="G3478" s="7"/>
      <c r="H3478" s="7"/>
    </row>
    <row r="3479" spans="1:8">
      <c r="A3479" s="139">
        <v>46578</v>
      </c>
      <c r="B3479" s="11" t="s">
        <v>17</v>
      </c>
      <c r="C3479" s="140" t="s">
        <v>113</v>
      </c>
      <c r="D3479" s="7"/>
      <c r="E3479" s="7"/>
      <c r="F3479" s="7"/>
      <c r="G3479" s="7"/>
      <c r="H3479" s="7"/>
    </row>
    <row r="3480" spans="1:8">
      <c r="A3480" s="139">
        <v>46579</v>
      </c>
      <c r="B3480" s="11" t="s">
        <v>18</v>
      </c>
      <c r="C3480" s="140" t="s">
        <v>113</v>
      </c>
      <c r="D3480" s="7"/>
      <c r="E3480" s="7"/>
      <c r="F3480" s="7"/>
      <c r="G3480" s="7"/>
      <c r="H3480" s="7"/>
    </row>
    <row r="3481" spans="1:8">
      <c r="A3481" s="139">
        <v>46580</v>
      </c>
      <c r="B3481" s="11" t="s">
        <v>12</v>
      </c>
      <c r="C3481" s="140" t="s">
        <v>113</v>
      </c>
      <c r="D3481" s="7"/>
      <c r="E3481" s="7"/>
      <c r="F3481" s="7"/>
      <c r="G3481" s="7"/>
      <c r="H3481" s="7"/>
    </row>
    <row r="3482" spans="1:8">
      <c r="A3482" s="139">
        <v>46581</v>
      </c>
      <c r="B3482" s="11" t="s">
        <v>13</v>
      </c>
      <c r="C3482" s="140" t="s">
        <v>113</v>
      </c>
      <c r="D3482" s="7"/>
      <c r="E3482" s="7"/>
      <c r="F3482" s="7"/>
      <c r="G3482" s="7"/>
      <c r="H3482" s="7"/>
    </row>
    <row r="3483" spans="1:8">
      <c r="A3483" s="139">
        <v>46582</v>
      </c>
      <c r="B3483" s="11" t="s">
        <v>14</v>
      </c>
      <c r="C3483" s="140" t="s">
        <v>113</v>
      </c>
      <c r="D3483" s="7"/>
      <c r="E3483" s="7"/>
      <c r="F3483" s="7"/>
      <c r="G3483" s="7"/>
      <c r="H3483" s="7"/>
    </row>
    <row r="3484" spans="1:8">
      <c r="A3484" s="139">
        <v>46583</v>
      </c>
      <c r="B3484" s="11" t="s">
        <v>15</v>
      </c>
      <c r="C3484" s="140" t="s">
        <v>113</v>
      </c>
      <c r="D3484" s="7"/>
      <c r="E3484" s="7"/>
      <c r="F3484" s="7"/>
      <c r="G3484" s="7"/>
      <c r="H3484" s="7"/>
    </row>
    <row r="3485" spans="1:8">
      <c r="A3485" s="139">
        <v>46584</v>
      </c>
      <c r="B3485" s="11" t="s">
        <v>16</v>
      </c>
      <c r="C3485" s="140" t="s">
        <v>113</v>
      </c>
      <c r="D3485" s="7"/>
      <c r="E3485" s="7"/>
      <c r="F3485" s="7"/>
      <c r="G3485" s="7"/>
      <c r="H3485" s="7"/>
    </row>
    <row r="3486" spans="1:8">
      <c r="A3486" s="139">
        <v>46585</v>
      </c>
      <c r="B3486" s="11" t="s">
        <v>17</v>
      </c>
      <c r="C3486" s="140" t="s">
        <v>113</v>
      </c>
      <c r="D3486" s="7"/>
      <c r="E3486" s="7"/>
      <c r="F3486" s="7"/>
      <c r="G3486" s="7"/>
      <c r="H3486" s="7"/>
    </row>
    <row r="3487" spans="1:8">
      <c r="A3487" s="139">
        <v>46586</v>
      </c>
      <c r="B3487" s="11" t="s">
        <v>18</v>
      </c>
      <c r="C3487" s="140" t="s">
        <v>113</v>
      </c>
      <c r="D3487" s="7"/>
      <c r="E3487" s="7"/>
      <c r="F3487" s="7"/>
      <c r="G3487" s="7"/>
      <c r="H3487" s="7"/>
    </row>
    <row r="3488" spans="1:8">
      <c r="A3488" s="139">
        <v>46587</v>
      </c>
      <c r="B3488" s="11" t="s">
        <v>12</v>
      </c>
      <c r="C3488" s="140" t="s">
        <v>113</v>
      </c>
      <c r="D3488" s="7"/>
      <c r="E3488" s="7"/>
      <c r="F3488" s="7"/>
      <c r="G3488" s="7"/>
      <c r="H3488" s="7"/>
    </row>
    <row r="3489" spans="1:8">
      <c r="A3489" s="139">
        <v>46588</v>
      </c>
      <c r="B3489" s="11" t="s">
        <v>13</v>
      </c>
      <c r="C3489" s="140" t="s">
        <v>113</v>
      </c>
      <c r="D3489" s="7"/>
      <c r="E3489" s="7"/>
      <c r="F3489" s="7"/>
      <c r="G3489" s="7"/>
      <c r="H3489" s="7"/>
    </row>
    <row r="3490" spans="1:8">
      <c r="A3490" s="139">
        <v>46589</v>
      </c>
      <c r="B3490" s="11" t="s">
        <v>14</v>
      </c>
      <c r="C3490" s="140" t="s">
        <v>113</v>
      </c>
      <c r="D3490" s="7"/>
      <c r="E3490" s="7"/>
      <c r="F3490" s="7"/>
      <c r="G3490" s="7"/>
      <c r="H3490" s="7"/>
    </row>
    <row r="3491" spans="1:8">
      <c r="A3491" s="139">
        <v>46590</v>
      </c>
      <c r="B3491" s="11" t="s">
        <v>15</v>
      </c>
      <c r="C3491" s="140" t="s">
        <v>113</v>
      </c>
      <c r="D3491" s="7"/>
      <c r="E3491" s="7"/>
      <c r="F3491" s="7"/>
      <c r="G3491" s="7"/>
      <c r="H3491" s="7"/>
    </row>
    <row r="3492" spans="1:8">
      <c r="A3492" s="139">
        <v>46591</v>
      </c>
      <c r="B3492" s="11" t="s">
        <v>16</v>
      </c>
      <c r="C3492" s="140" t="s">
        <v>113</v>
      </c>
      <c r="D3492" s="7"/>
      <c r="E3492" s="7"/>
      <c r="F3492" s="7"/>
      <c r="G3492" s="7"/>
      <c r="H3492" s="7"/>
    </row>
    <row r="3493" spans="1:8">
      <c r="A3493" s="139">
        <v>46592</v>
      </c>
      <c r="B3493" s="11" t="s">
        <v>17</v>
      </c>
      <c r="C3493" s="140" t="s">
        <v>113</v>
      </c>
      <c r="D3493" s="7"/>
      <c r="E3493" s="7"/>
      <c r="F3493" s="7"/>
      <c r="G3493" s="7"/>
      <c r="H3493" s="7"/>
    </row>
    <row r="3494" spans="1:8">
      <c r="A3494" s="139">
        <v>46593</v>
      </c>
      <c r="B3494" s="11" t="s">
        <v>18</v>
      </c>
      <c r="C3494" s="140" t="s">
        <v>113</v>
      </c>
      <c r="D3494" s="7"/>
      <c r="E3494" s="7"/>
      <c r="F3494" s="7"/>
      <c r="G3494" s="7"/>
      <c r="H3494" s="7"/>
    </row>
    <row r="3495" spans="1:8">
      <c r="A3495" s="139">
        <v>46594</v>
      </c>
      <c r="B3495" s="11" t="s">
        <v>12</v>
      </c>
      <c r="C3495" s="140" t="s">
        <v>113</v>
      </c>
      <c r="D3495" s="7"/>
      <c r="E3495" s="7"/>
      <c r="F3495" s="7"/>
      <c r="G3495" s="7"/>
      <c r="H3495" s="7"/>
    </row>
    <row r="3496" spans="1:8">
      <c r="A3496" s="139">
        <v>46595</v>
      </c>
      <c r="B3496" s="11" t="s">
        <v>13</v>
      </c>
      <c r="C3496" s="140" t="s">
        <v>113</v>
      </c>
      <c r="D3496" s="7"/>
      <c r="E3496" s="7"/>
      <c r="F3496" s="7"/>
      <c r="G3496" s="7"/>
      <c r="H3496" s="7"/>
    </row>
    <row r="3497" spans="1:8">
      <c r="A3497" s="139">
        <v>46596</v>
      </c>
      <c r="B3497" s="11" t="s">
        <v>14</v>
      </c>
      <c r="C3497" s="140" t="s">
        <v>113</v>
      </c>
      <c r="D3497" s="7"/>
      <c r="E3497" s="7"/>
      <c r="F3497" s="7"/>
      <c r="G3497" s="7"/>
      <c r="H3497" s="7"/>
    </row>
    <row r="3498" spans="1:8">
      <c r="A3498" s="139">
        <v>46597</v>
      </c>
      <c r="B3498" s="11" t="s">
        <v>15</v>
      </c>
      <c r="C3498" s="140" t="s">
        <v>113</v>
      </c>
      <c r="D3498" s="7"/>
      <c r="E3498" s="7"/>
      <c r="F3498" s="7"/>
      <c r="G3498" s="7"/>
      <c r="H3498" s="7"/>
    </row>
    <row r="3499" spans="1:8">
      <c r="A3499" s="139">
        <v>46598</v>
      </c>
      <c r="B3499" s="11" t="s">
        <v>16</v>
      </c>
      <c r="C3499" s="140" t="s">
        <v>113</v>
      </c>
      <c r="D3499" s="7"/>
      <c r="E3499" s="7"/>
      <c r="F3499" s="7"/>
      <c r="G3499" s="7"/>
      <c r="H3499" s="7"/>
    </row>
    <row r="3500" spans="1:8">
      <c r="A3500" s="139">
        <v>46599</v>
      </c>
      <c r="B3500" s="11" t="s">
        <v>17</v>
      </c>
      <c r="C3500" s="140" t="s">
        <v>113</v>
      </c>
      <c r="D3500" s="7"/>
      <c r="E3500" s="7"/>
      <c r="F3500" s="7"/>
      <c r="G3500" s="7"/>
      <c r="H3500" s="7"/>
    </row>
    <row r="3501" spans="1:8">
      <c r="A3501" s="139">
        <v>46600</v>
      </c>
      <c r="B3501" s="11" t="s">
        <v>18</v>
      </c>
      <c r="C3501" s="140" t="s">
        <v>113</v>
      </c>
      <c r="D3501" s="7"/>
      <c r="E3501" s="7"/>
      <c r="F3501" s="7"/>
      <c r="G3501" s="7"/>
      <c r="H3501" s="7"/>
    </row>
    <row r="3502" spans="1:8">
      <c r="A3502" s="139">
        <v>46601</v>
      </c>
      <c r="B3502" s="11" t="s">
        <v>12</v>
      </c>
      <c r="C3502" s="140" t="s">
        <v>113</v>
      </c>
      <c r="D3502" s="7"/>
      <c r="E3502" s="7"/>
      <c r="F3502" s="7"/>
      <c r="G3502" s="7"/>
      <c r="H3502" s="7"/>
    </row>
    <row r="3503" spans="1:8">
      <c r="A3503" s="139">
        <v>46602</v>
      </c>
      <c r="B3503" s="11" t="s">
        <v>13</v>
      </c>
      <c r="C3503" s="140" t="s">
        <v>113</v>
      </c>
      <c r="D3503" s="7"/>
      <c r="E3503" s="7"/>
      <c r="F3503" s="7"/>
      <c r="G3503" s="7"/>
      <c r="H3503" s="7"/>
    </row>
    <row r="3504" spans="1:8">
      <c r="A3504" s="139">
        <v>46603</v>
      </c>
      <c r="B3504" s="11" t="s">
        <v>14</v>
      </c>
      <c r="C3504" s="140" t="s">
        <v>113</v>
      </c>
      <c r="D3504" s="7"/>
      <c r="E3504" s="7"/>
      <c r="F3504" s="7"/>
      <c r="G3504" s="7"/>
      <c r="H3504" s="7"/>
    </row>
    <row r="3505" spans="1:8">
      <c r="A3505" s="139">
        <v>46604</v>
      </c>
      <c r="B3505" s="11" t="s">
        <v>15</v>
      </c>
      <c r="C3505" s="140" t="s">
        <v>113</v>
      </c>
      <c r="D3505" s="7"/>
      <c r="E3505" s="7"/>
      <c r="F3505" s="7"/>
      <c r="G3505" s="7"/>
      <c r="H3505" s="7"/>
    </row>
    <row r="3506" spans="1:8">
      <c r="A3506" s="139">
        <v>46605</v>
      </c>
      <c r="B3506" s="11" t="s">
        <v>16</v>
      </c>
      <c r="C3506" s="140" t="s">
        <v>113</v>
      </c>
      <c r="D3506" s="7"/>
      <c r="E3506" s="7"/>
      <c r="F3506" s="7"/>
      <c r="G3506" s="7"/>
      <c r="H3506" s="7"/>
    </row>
    <row r="3507" spans="1:8">
      <c r="A3507" s="139">
        <v>46606</v>
      </c>
      <c r="B3507" s="11" t="s">
        <v>17</v>
      </c>
      <c r="C3507" s="140" t="s">
        <v>113</v>
      </c>
      <c r="D3507" s="7"/>
      <c r="E3507" s="7"/>
      <c r="F3507" s="7"/>
      <c r="G3507" s="7"/>
      <c r="H3507" s="7"/>
    </row>
    <row r="3508" spans="1:8">
      <c r="A3508" s="139">
        <v>46607</v>
      </c>
      <c r="B3508" s="11" t="s">
        <v>18</v>
      </c>
      <c r="C3508" s="140" t="s">
        <v>113</v>
      </c>
      <c r="D3508" s="7"/>
      <c r="E3508" s="7"/>
      <c r="F3508" s="7"/>
      <c r="G3508" s="7"/>
      <c r="H3508" s="7"/>
    </row>
    <row r="3509" spans="1:8">
      <c r="A3509" s="139">
        <v>46608</v>
      </c>
      <c r="B3509" s="11" t="s">
        <v>12</v>
      </c>
      <c r="C3509" s="140" t="s">
        <v>113</v>
      </c>
      <c r="D3509" s="7"/>
      <c r="E3509" s="7"/>
      <c r="F3509" s="7"/>
      <c r="G3509" s="7"/>
      <c r="H3509" s="7"/>
    </row>
    <row r="3510" spans="1:8">
      <c r="A3510" s="139">
        <v>46609</v>
      </c>
      <c r="B3510" s="11" t="s">
        <v>13</v>
      </c>
      <c r="C3510" s="140" t="s">
        <v>113</v>
      </c>
      <c r="D3510" s="7"/>
      <c r="E3510" s="7"/>
      <c r="F3510" s="7"/>
      <c r="G3510" s="7"/>
      <c r="H3510" s="7"/>
    </row>
    <row r="3511" spans="1:8">
      <c r="A3511" s="139">
        <v>46610</v>
      </c>
      <c r="B3511" s="11" t="s">
        <v>14</v>
      </c>
      <c r="C3511" s="140" t="s">
        <v>113</v>
      </c>
      <c r="D3511" s="7"/>
      <c r="E3511" s="7"/>
      <c r="F3511" s="7"/>
      <c r="G3511" s="7"/>
      <c r="H3511" s="7"/>
    </row>
    <row r="3512" spans="1:8">
      <c r="A3512" s="139">
        <v>46611</v>
      </c>
      <c r="B3512" s="11" t="s">
        <v>15</v>
      </c>
      <c r="C3512" s="140" t="s">
        <v>113</v>
      </c>
      <c r="D3512" s="7"/>
      <c r="E3512" s="7"/>
      <c r="F3512" s="7"/>
      <c r="G3512" s="7"/>
      <c r="H3512" s="7"/>
    </row>
    <row r="3513" spans="1:8">
      <c r="A3513" s="139">
        <v>46612</v>
      </c>
      <c r="B3513" s="11" t="s">
        <v>16</v>
      </c>
      <c r="C3513" s="140" t="s">
        <v>113</v>
      </c>
      <c r="D3513" s="7"/>
      <c r="E3513" s="7"/>
      <c r="F3513" s="7"/>
      <c r="G3513" s="7"/>
      <c r="H3513" s="7"/>
    </row>
    <row r="3514" spans="1:8">
      <c r="A3514" s="139">
        <v>46613</v>
      </c>
      <c r="B3514" s="11" t="s">
        <v>17</v>
      </c>
      <c r="C3514" s="140" t="s">
        <v>113</v>
      </c>
      <c r="D3514" s="7"/>
      <c r="E3514" s="7"/>
      <c r="F3514" s="7"/>
      <c r="G3514" s="7"/>
      <c r="H3514" s="7"/>
    </row>
    <row r="3515" spans="1:8">
      <c r="A3515" s="139">
        <v>46614</v>
      </c>
      <c r="B3515" s="11" t="s">
        <v>18</v>
      </c>
      <c r="C3515" s="140" t="s">
        <v>113</v>
      </c>
      <c r="D3515" s="7"/>
      <c r="E3515" s="7"/>
      <c r="F3515" s="7"/>
      <c r="G3515" s="7"/>
      <c r="H3515" s="7"/>
    </row>
    <row r="3516" spans="1:8">
      <c r="A3516" s="139">
        <v>46615</v>
      </c>
      <c r="B3516" s="11" t="s">
        <v>12</v>
      </c>
      <c r="C3516" s="140" t="s">
        <v>113</v>
      </c>
      <c r="D3516" s="7"/>
      <c r="E3516" s="7"/>
      <c r="F3516" s="7"/>
      <c r="G3516" s="7"/>
      <c r="H3516" s="7"/>
    </row>
    <row r="3517" spans="1:8">
      <c r="A3517" s="139">
        <v>46616</v>
      </c>
      <c r="B3517" s="11" t="s">
        <v>13</v>
      </c>
      <c r="C3517" s="140" t="s">
        <v>113</v>
      </c>
      <c r="D3517" s="7"/>
      <c r="E3517" s="7"/>
      <c r="F3517" s="7"/>
      <c r="G3517" s="7"/>
      <c r="H3517" s="7"/>
    </row>
    <row r="3518" spans="1:8">
      <c r="A3518" s="139">
        <v>46617</v>
      </c>
      <c r="B3518" s="11" t="s">
        <v>14</v>
      </c>
      <c r="C3518" s="140" t="s">
        <v>113</v>
      </c>
      <c r="D3518" s="7"/>
      <c r="E3518" s="7"/>
      <c r="F3518" s="7"/>
      <c r="G3518" s="7"/>
      <c r="H3518" s="7"/>
    </row>
    <row r="3519" spans="1:8">
      <c r="A3519" s="139">
        <v>46618</v>
      </c>
      <c r="B3519" s="11" t="s">
        <v>15</v>
      </c>
      <c r="C3519" s="140" t="s">
        <v>113</v>
      </c>
      <c r="D3519" s="7"/>
      <c r="E3519" s="7"/>
      <c r="F3519" s="7"/>
      <c r="G3519" s="7"/>
      <c r="H3519" s="7"/>
    </row>
    <row r="3520" spans="1:8">
      <c r="A3520" s="139">
        <v>46619</v>
      </c>
      <c r="B3520" s="11" t="s">
        <v>16</v>
      </c>
      <c r="C3520" s="140" t="s">
        <v>113</v>
      </c>
      <c r="D3520" s="7"/>
      <c r="E3520" s="7"/>
      <c r="F3520" s="7"/>
      <c r="G3520" s="7"/>
      <c r="H3520" s="7"/>
    </row>
    <row r="3521" spans="1:8">
      <c r="A3521" s="139">
        <v>46620</v>
      </c>
      <c r="B3521" s="11" t="s">
        <v>17</v>
      </c>
      <c r="C3521" s="140" t="s">
        <v>113</v>
      </c>
      <c r="D3521" s="7"/>
      <c r="E3521" s="7"/>
      <c r="F3521" s="7"/>
      <c r="G3521" s="7"/>
      <c r="H3521" s="7"/>
    </row>
    <row r="3522" spans="1:8">
      <c r="A3522" s="139">
        <v>46621</v>
      </c>
      <c r="B3522" s="11" t="s">
        <v>18</v>
      </c>
      <c r="C3522" s="140" t="s">
        <v>113</v>
      </c>
      <c r="D3522" s="7"/>
      <c r="E3522" s="7"/>
      <c r="F3522" s="7"/>
      <c r="G3522" s="7"/>
      <c r="H3522" s="7"/>
    </row>
    <row r="3523" spans="1:8">
      <c r="A3523" s="139">
        <v>46622</v>
      </c>
      <c r="B3523" s="11" t="s">
        <v>12</v>
      </c>
      <c r="C3523" s="140" t="s">
        <v>113</v>
      </c>
      <c r="D3523" s="7"/>
      <c r="E3523" s="7"/>
      <c r="F3523" s="7"/>
      <c r="G3523" s="7"/>
      <c r="H3523" s="7"/>
    </row>
    <row r="3524" spans="1:8">
      <c r="A3524" s="139">
        <v>46623</v>
      </c>
      <c r="B3524" s="11" t="s">
        <v>13</v>
      </c>
      <c r="C3524" s="140" t="s">
        <v>113</v>
      </c>
      <c r="D3524" s="7"/>
      <c r="E3524" s="7"/>
      <c r="F3524" s="7"/>
      <c r="G3524" s="7"/>
      <c r="H3524" s="7"/>
    </row>
    <row r="3525" spans="1:8">
      <c r="A3525" s="139">
        <v>46624</v>
      </c>
      <c r="B3525" s="11" t="s">
        <v>14</v>
      </c>
      <c r="C3525" s="140" t="s">
        <v>113</v>
      </c>
      <c r="D3525" s="7"/>
      <c r="E3525" s="7"/>
      <c r="F3525" s="7"/>
      <c r="G3525" s="7"/>
      <c r="H3525" s="7"/>
    </row>
    <row r="3526" spans="1:8">
      <c r="A3526" s="139">
        <v>46625</v>
      </c>
      <c r="B3526" s="11" t="s">
        <v>15</v>
      </c>
      <c r="C3526" s="140" t="s">
        <v>113</v>
      </c>
      <c r="D3526" s="7"/>
      <c r="E3526" s="7"/>
      <c r="F3526" s="7"/>
      <c r="G3526" s="7"/>
      <c r="H3526" s="7"/>
    </row>
    <row r="3527" spans="1:8">
      <c r="A3527" s="139">
        <v>46626</v>
      </c>
      <c r="B3527" s="11" t="s">
        <v>16</v>
      </c>
      <c r="C3527" s="140" t="s">
        <v>113</v>
      </c>
      <c r="D3527" s="7"/>
      <c r="E3527" s="7"/>
      <c r="F3527" s="7"/>
      <c r="G3527" s="7"/>
      <c r="H3527" s="7"/>
    </row>
    <row r="3528" spans="1:8">
      <c r="A3528" s="139">
        <v>46627</v>
      </c>
      <c r="B3528" s="11" t="s">
        <v>17</v>
      </c>
      <c r="C3528" s="140" t="s">
        <v>113</v>
      </c>
      <c r="D3528" s="7"/>
      <c r="E3528" s="7"/>
      <c r="F3528" s="7"/>
      <c r="G3528" s="7"/>
      <c r="H3528" s="7"/>
    </row>
    <row r="3529" spans="1:8">
      <c r="A3529" s="139">
        <v>46628</v>
      </c>
      <c r="B3529" s="11" t="s">
        <v>18</v>
      </c>
      <c r="C3529" s="140" t="s">
        <v>113</v>
      </c>
      <c r="D3529" s="7"/>
      <c r="E3529" s="7"/>
      <c r="F3529" s="7"/>
      <c r="G3529" s="7"/>
      <c r="H3529" s="7"/>
    </row>
    <row r="3530" spans="1:8">
      <c r="A3530" s="139">
        <v>46629</v>
      </c>
      <c r="B3530" s="11" t="s">
        <v>12</v>
      </c>
      <c r="C3530" s="140" t="s">
        <v>113</v>
      </c>
      <c r="D3530" s="7"/>
      <c r="E3530" s="7"/>
      <c r="F3530" s="7"/>
      <c r="G3530" s="7"/>
      <c r="H3530" s="7"/>
    </row>
    <row r="3531" spans="1:8">
      <c r="A3531" s="139">
        <v>46630</v>
      </c>
      <c r="B3531" s="11" t="s">
        <v>13</v>
      </c>
      <c r="C3531" s="140" t="s">
        <v>113</v>
      </c>
      <c r="D3531" s="7"/>
      <c r="E3531" s="7"/>
      <c r="F3531" s="7"/>
      <c r="G3531" s="7"/>
      <c r="H3531" s="7"/>
    </row>
    <row r="3532" spans="1:8">
      <c r="A3532" s="139">
        <v>46631</v>
      </c>
      <c r="B3532" s="11" t="s">
        <v>14</v>
      </c>
      <c r="C3532" s="140" t="s">
        <v>113</v>
      </c>
      <c r="D3532" s="7"/>
      <c r="E3532" s="7"/>
      <c r="F3532" s="7"/>
      <c r="G3532" s="7"/>
      <c r="H3532" s="7"/>
    </row>
    <row r="3533" spans="1:8">
      <c r="A3533" s="139">
        <v>46632</v>
      </c>
      <c r="B3533" s="11" t="s">
        <v>15</v>
      </c>
      <c r="C3533" s="140" t="s">
        <v>113</v>
      </c>
      <c r="D3533" s="7"/>
      <c r="E3533" s="7"/>
      <c r="F3533" s="7"/>
      <c r="G3533" s="7"/>
      <c r="H3533" s="7"/>
    </row>
    <row r="3534" spans="1:8">
      <c r="A3534" s="139">
        <v>46633</v>
      </c>
      <c r="B3534" s="11" t="s">
        <v>16</v>
      </c>
      <c r="C3534" s="140" t="s">
        <v>113</v>
      </c>
      <c r="D3534" s="7"/>
      <c r="E3534" s="7"/>
      <c r="F3534" s="7"/>
      <c r="G3534" s="7"/>
      <c r="H3534" s="7"/>
    </row>
    <row r="3535" spans="1:8">
      <c r="A3535" s="139">
        <v>46634</v>
      </c>
      <c r="B3535" s="11" t="s">
        <v>17</v>
      </c>
      <c r="C3535" s="140" t="s">
        <v>113</v>
      </c>
      <c r="D3535" s="7"/>
      <c r="E3535" s="7"/>
      <c r="F3535" s="7"/>
      <c r="G3535" s="7"/>
      <c r="H3535" s="7"/>
    </row>
    <row r="3536" spans="1:8">
      <c r="A3536" s="139">
        <v>46635</v>
      </c>
      <c r="B3536" s="11" t="s">
        <v>18</v>
      </c>
      <c r="C3536" s="140" t="s">
        <v>113</v>
      </c>
      <c r="D3536" s="7"/>
      <c r="E3536" s="7"/>
      <c r="F3536" s="7"/>
      <c r="G3536" s="7"/>
      <c r="H3536" s="7"/>
    </row>
    <row r="3537" spans="1:8">
      <c r="A3537" s="139">
        <v>46636</v>
      </c>
      <c r="B3537" s="11" t="s">
        <v>12</v>
      </c>
      <c r="C3537" s="140" t="s">
        <v>113</v>
      </c>
      <c r="D3537" s="7"/>
      <c r="E3537" s="7"/>
      <c r="F3537" s="7"/>
      <c r="G3537" s="7"/>
      <c r="H3537" s="7"/>
    </row>
    <row r="3538" spans="1:8">
      <c r="A3538" s="139">
        <v>46637</v>
      </c>
      <c r="B3538" s="11" t="s">
        <v>13</v>
      </c>
      <c r="C3538" s="140" t="s">
        <v>113</v>
      </c>
      <c r="D3538" s="7"/>
      <c r="E3538" s="7"/>
      <c r="F3538" s="7"/>
      <c r="G3538" s="7"/>
      <c r="H3538" s="7"/>
    </row>
    <row r="3539" spans="1:8">
      <c r="A3539" s="139">
        <v>46638</v>
      </c>
      <c r="B3539" s="11" t="s">
        <v>14</v>
      </c>
      <c r="C3539" s="140" t="s">
        <v>113</v>
      </c>
      <c r="D3539" s="7"/>
      <c r="E3539" s="7"/>
      <c r="F3539" s="7"/>
      <c r="G3539" s="7"/>
      <c r="H3539" s="7"/>
    </row>
    <row r="3540" spans="1:8">
      <c r="A3540" s="139">
        <v>46639</v>
      </c>
      <c r="B3540" s="11" t="s">
        <v>15</v>
      </c>
      <c r="C3540" s="140" t="s">
        <v>113</v>
      </c>
      <c r="D3540" s="7"/>
      <c r="E3540" s="7"/>
      <c r="F3540" s="7"/>
      <c r="G3540" s="7"/>
      <c r="H3540" s="7"/>
    </row>
    <row r="3541" spans="1:8">
      <c r="A3541" s="139">
        <v>46640</v>
      </c>
      <c r="B3541" s="11" t="s">
        <v>16</v>
      </c>
      <c r="C3541" s="140" t="s">
        <v>113</v>
      </c>
      <c r="D3541" s="7"/>
      <c r="E3541" s="7"/>
      <c r="F3541" s="7"/>
      <c r="G3541" s="7"/>
      <c r="H3541" s="7"/>
    </row>
    <row r="3542" spans="1:8">
      <c r="A3542" s="139">
        <v>46641</v>
      </c>
      <c r="B3542" s="11" t="s">
        <v>17</v>
      </c>
      <c r="C3542" s="140" t="s">
        <v>113</v>
      </c>
      <c r="D3542" s="7"/>
      <c r="E3542" s="7"/>
      <c r="F3542" s="7"/>
      <c r="G3542" s="7"/>
      <c r="H3542" s="7"/>
    </row>
    <row r="3543" spans="1:8">
      <c r="A3543" s="139">
        <v>46642</v>
      </c>
      <c r="B3543" s="11" t="s">
        <v>18</v>
      </c>
      <c r="C3543" s="140" t="s">
        <v>113</v>
      </c>
      <c r="D3543" s="7"/>
      <c r="E3543" s="7"/>
      <c r="F3543" s="7"/>
      <c r="G3543" s="7"/>
      <c r="H3543" s="7"/>
    </row>
    <row r="3544" spans="1:8">
      <c r="A3544" s="139">
        <v>46643</v>
      </c>
      <c r="B3544" s="11" t="s">
        <v>12</v>
      </c>
      <c r="C3544" s="140" t="s">
        <v>113</v>
      </c>
      <c r="D3544" s="7"/>
      <c r="E3544" s="7"/>
      <c r="F3544" s="7"/>
      <c r="G3544" s="7"/>
      <c r="H3544" s="7"/>
    </row>
    <row r="3545" spans="1:8">
      <c r="A3545" s="139">
        <v>46644</v>
      </c>
      <c r="B3545" s="11" t="s">
        <v>13</v>
      </c>
      <c r="C3545" s="140" t="s">
        <v>113</v>
      </c>
      <c r="D3545" s="7"/>
      <c r="E3545" s="7"/>
      <c r="F3545" s="7"/>
      <c r="G3545" s="7"/>
      <c r="H3545" s="7"/>
    </row>
    <row r="3546" spans="1:8">
      <c r="A3546" s="139">
        <v>46645</v>
      </c>
      <c r="B3546" s="11" t="s">
        <v>14</v>
      </c>
      <c r="C3546" s="140" t="s">
        <v>113</v>
      </c>
      <c r="D3546" s="7"/>
      <c r="E3546" s="7"/>
      <c r="F3546" s="7"/>
      <c r="G3546" s="7"/>
      <c r="H3546" s="7"/>
    </row>
    <row r="3547" spans="1:8">
      <c r="A3547" s="139">
        <v>46646</v>
      </c>
      <c r="B3547" s="11" t="s">
        <v>15</v>
      </c>
      <c r="C3547" s="140" t="s">
        <v>113</v>
      </c>
      <c r="D3547" s="7"/>
      <c r="E3547" s="7"/>
      <c r="F3547" s="7"/>
      <c r="G3547" s="7"/>
      <c r="H3547" s="7"/>
    </row>
    <row r="3548" spans="1:8">
      <c r="A3548" s="139">
        <v>46647</v>
      </c>
      <c r="B3548" s="11" t="s">
        <v>16</v>
      </c>
      <c r="C3548" s="140" t="s">
        <v>113</v>
      </c>
      <c r="D3548" s="7"/>
      <c r="E3548" s="7"/>
      <c r="F3548" s="7"/>
      <c r="G3548" s="7"/>
      <c r="H3548" s="7"/>
    </row>
    <row r="3549" spans="1:8">
      <c r="A3549" s="139">
        <v>46648</v>
      </c>
      <c r="B3549" s="11" t="s">
        <v>17</v>
      </c>
      <c r="C3549" s="140" t="s">
        <v>113</v>
      </c>
      <c r="D3549" s="7"/>
      <c r="E3549" s="7"/>
      <c r="F3549" s="7"/>
      <c r="G3549" s="7"/>
      <c r="H3549" s="7"/>
    </row>
    <row r="3550" spans="1:8">
      <c r="A3550" s="139">
        <v>46649</v>
      </c>
      <c r="B3550" s="11" t="s">
        <v>18</v>
      </c>
      <c r="C3550" s="140" t="s">
        <v>113</v>
      </c>
      <c r="D3550" s="7"/>
      <c r="E3550" s="7"/>
      <c r="F3550" s="7"/>
      <c r="G3550" s="7"/>
      <c r="H3550" s="7"/>
    </row>
    <row r="3551" spans="1:8">
      <c r="A3551" s="139">
        <v>46650</v>
      </c>
      <c r="B3551" s="11" t="s">
        <v>12</v>
      </c>
      <c r="C3551" s="140" t="s">
        <v>113</v>
      </c>
      <c r="D3551" s="7"/>
      <c r="E3551" s="7"/>
      <c r="F3551" s="7"/>
      <c r="G3551" s="7"/>
      <c r="H3551" s="7"/>
    </row>
    <row r="3552" spans="1:8">
      <c r="A3552" s="139">
        <v>46651</v>
      </c>
      <c r="B3552" s="11" t="s">
        <v>13</v>
      </c>
      <c r="C3552" s="140" t="s">
        <v>113</v>
      </c>
      <c r="D3552" s="7"/>
      <c r="E3552" s="7"/>
      <c r="F3552" s="7"/>
      <c r="G3552" s="7"/>
      <c r="H3552" s="7"/>
    </row>
    <row r="3553" spans="1:8">
      <c r="A3553" s="139">
        <v>46652</v>
      </c>
      <c r="B3553" s="11" t="s">
        <v>14</v>
      </c>
      <c r="C3553" s="140" t="s">
        <v>113</v>
      </c>
      <c r="D3553" s="7"/>
      <c r="E3553" s="7"/>
      <c r="F3553" s="7"/>
      <c r="G3553" s="7"/>
      <c r="H3553" s="7"/>
    </row>
    <row r="3554" spans="1:8">
      <c r="A3554" s="139">
        <v>46653</v>
      </c>
      <c r="B3554" s="11" t="s">
        <v>15</v>
      </c>
      <c r="C3554" s="140" t="s">
        <v>113</v>
      </c>
      <c r="D3554" s="7"/>
      <c r="E3554" s="7"/>
      <c r="F3554" s="7"/>
      <c r="G3554" s="7"/>
      <c r="H3554" s="7"/>
    </row>
    <row r="3555" spans="1:8">
      <c r="A3555" s="139">
        <v>46654</v>
      </c>
      <c r="B3555" s="11" t="s">
        <v>16</v>
      </c>
      <c r="C3555" s="140" t="s">
        <v>113</v>
      </c>
      <c r="D3555" s="7"/>
      <c r="E3555" s="7"/>
      <c r="F3555" s="7"/>
      <c r="G3555" s="7"/>
      <c r="H3555" s="7"/>
    </row>
    <row r="3556" spans="1:8">
      <c r="A3556" s="139">
        <v>46655</v>
      </c>
      <c r="B3556" s="11" t="s">
        <v>17</v>
      </c>
      <c r="C3556" s="140" t="s">
        <v>113</v>
      </c>
      <c r="D3556" s="7"/>
      <c r="E3556" s="7"/>
      <c r="F3556" s="7"/>
      <c r="G3556" s="7"/>
      <c r="H3556" s="7"/>
    </row>
    <row r="3557" spans="1:8">
      <c r="A3557" s="139">
        <v>46656</v>
      </c>
      <c r="B3557" s="11" t="s">
        <v>18</v>
      </c>
      <c r="C3557" s="140" t="s">
        <v>113</v>
      </c>
      <c r="D3557" s="7"/>
      <c r="E3557" s="7"/>
      <c r="F3557" s="7"/>
      <c r="G3557" s="7"/>
      <c r="H3557" s="7"/>
    </row>
    <row r="3558" spans="1:8">
      <c r="A3558" s="139">
        <v>46657</v>
      </c>
      <c r="B3558" s="11" t="s">
        <v>12</v>
      </c>
      <c r="C3558" s="140" t="s">
        <v>113</v>
      </c>
      <c r="D3558" s="7"/>
      <c r="E3558" s="7"/>
      <c r="F3558" s="7"/>
      <c r="G3558" s="7"/>
      <c r="H3558" s="7"/>
    </row>
    <row r="3559" spans="1:8">
      <c r="A3559" s="139">
        <v>46658</v>
      </c>
      <c r="B3559" s="11" t="s">
        <v>13</v>
      </c>
      <c r="C3559" s="140" t="s">
        <v>113</v>
      </c>
      <c r="D3559" s="7"/>
      <c r="E3559" s="7"/>
      <c r="F3559" s="7"/>
      <c r="G3559" s="7"/>
      <c r="H3559" s="7"/>
    </row>
    <row r="3560" spans="1:8">
      <c r="A3560" s="139">
        <v>46659</v>
      </c>
      <c r="B3560" s="11" t="s">
        <v>14</v>
      </c>
      <c r="C3560" s="140" t="s">
        <v>113</v>
      </c>
      <c r="D3560" s="7"/>
      <c r="E3560" s="7"/>
      <c r="F3560" s="7"/>
      <c r="G3560" s="7"/>
      <c r="H3560" s="7"/>
    </row>
    <row r="3561" spans="1:8">
      <c r="A3561" s="139">
        <v>46660</v>
      </c>
      <c r="B3561" s="11" t="s">
        <v>15</v>
      </c>
      <c r="C3561" s="140" t="s">
        <v>113</v>
      </c>
      <c r="D3561" s="7"/>
      <c r="E3561" s="7"/>
      <c r="F3561" s="7"/>
      <c r="G3561" s="7"/>
      <c r="H3561" s="7"/>
    </row>
    <row r="3562" spans="1:8">
      <c r="A3562" s="139">
        <v>46661</v>
      </c>
      <c r="B3562" s="11" t="s">
        <v>16</v>
      </c>
      <c r="C3562" s="140" t="s">
        <v>113</v>
      </c>
      <c r="D3562" s="7"/>
      <c r="E3562" s="7"/>
      <c r="F3562" s="7"/>
      <c r="G3562" s="7"/>
      <c r="H3562" s="7"/>
    </row>
    <row r="3563" spans="1:8">
      <c r="A3563" s="139">
        <v>46662</v>
      </c>
      <c r="B3563" s="11" t="s">
        <v>17</v>
      </c>
      <c r="C3563" s="140" t="s">
        <v>113</v>
      </c>
      <c r="D3563" s="7"/>
      <c r="E3563" s="7"/>
      <c r="F3563" s="7"/>
      <c r="G3563" s="7"/>
      <c r="H3563" s="7"/>
    </row>
    <row r="3564" spans="1:8">
      <c r="A3564" s="139">
        <v>46663</v>
      </c>
      <c r="B3564" s="11" t="s">
        <v>18</v>
      </c>
      <c r="C3564" s="140" t="s">
        <v>113</v>
      </c>
      <c r="D3564" s="7"/>
      <c r="E3564" s="7"/>
      <c r="F3564" s="7"/>
      <c r="G3564" s="7"/>
      <c r="H3564" s="7"/>
    </row>
    <row r="3565" spans="1:8">
      <c r="A3565" s="139">
        <v>46664</v>
      </c>
      <c r="B3565" s="11" t="s">
        <v>12</v>
      </c>
      <c r="C3565" s="140" t="s">
        <v>113</v>
      </c>
      <c r="D3565" s="7"/>
      <c r="E3565" s="7"/>
      <c r="F3565" s="7"/>
      <c r="G3565" s="7"/>
      <c r="H3565" s="7"/>
    </row>
    <row r="3566" spans="1:8">
      <c r="A3566" s="139">
        <v>46665</v>
      </c>
      <c r="B3566" s="11" t="s">
        <v>13</v>
      </c>
      <c r="C3566" s="140" t="s">
        <v>113</v>
      </c>
      <c r="D3566" s="7"/>
      <c r="E3566" s="7"/>
      <c r="F3566" s="7"/>
      <c r="G3566" s="7"/>
      <c r="H3566" s="7"/>
    </row>
    <row r="3567" spans="1:8">
      <c r="A3567" s="139">
        <v>46666</v>
      </c>
      <c r="B3567" s="11" t="s">
        <v>14</v>
      </c>
      <c r="C3567" s="140" t="s">
        <v>113</v>
      </c>
      <c r="D3567" s="7"/>
      <c r="E3567" s="7"/>
      <c r="F3567" s="7"/>
      <c r="G3567" s="7"/>
      <c r="H3567" s="7"/>
    </row>
    <row r="3568" spans="1:8">
      <c r="A3568" s="139">
        <v>46667</v>
      </c>
      <c r="B3568" s="11" t="s">
        <v>15</v>
      </c>
      <c r="C3568" s="140" t="s">
        <v>113</v>
      </c>
      <c r="D3568" s="7"/>
      <c r="E3568" s="7"/>
      <c r="F3568" s="7"/>
      <c r="G3568" s="7"/>
      <c r="H3568" s="7"/>
    </row>
    <row r="3569" spans="1:8">
      <c r="A3569" s="139">
        <v>46668</v>
      </c>
      <c r="B3569" s="11" t="s">
        <v>16</v>
      </c>
      <c r="C3569" s="140" t="s">
        <v>113</v>
      </c>
      <c r="D3569" s="7"/>
      <c r="E3569" s="7"/>
      <c r="F3569" s="7"/>
      <c r="G3569" s="7"/>
      <c r="H3569" s="7"/>
    </row>
    <row r="3570" spans="1:8">
      <c r="A3570" s="139">
        <v>46669</v>
      </c>
      <c r="B3570" s="11" t="s">
        <v>17</v>
      </c>
      <c r="C3570" s="140" t="s">
        <v>113</v>
      </c>
      <c r="D3570" s="7"/>
      <c r="E3570" s="7"/>
      <c r="F3570" s="7"/>
      <c r="G3570" s="7"/>
      <c r="H3570" s="7"/>
    </row>
    <row r="3571" spans="1:8">
      <c r="A3571" s="139">
        <v>46670</v>
      </c>
      <c r="B3571" s="11" t="s">
        <v>18</v>
      </c>
      <c r="C3571" s="140" t="s">
        <v>113</v>
      </c>
      <c r="D3571" s="7"/>
      <c r="E3571" s="7"/>
      <c r="F3571" s="7"/>
      <c r="G3571" s="7"/>
      <c r="H3571" s="7"/>
    </row>
    <row r="3572" spans="1:8">
      <c r="A3572" s="139">
        <v>46671</v>
      </c>
      <c r="B3572" s="11" t="s">
        <v>12</v>
      </c>
      <c r="C3572" s="140" t="s">
        <v>113</v>
      </c>
      <c r="D3572" s="7"/>
      <c r="E3572" s="7"/>
      <c r="F3572" s="7"/>
      <c r="G3572" s="7"/>
      <c r="H3572" s="7"/>
    </row>
    <row r="3573" spans="1:8">
      <c r="A3573" s="139">
        <v>46672</v>
      </c>
      <c r="B3573" s="11" t="s">
        <v>13</v>
      </c>
      <c r="C3573" s="140" t="s">
        <v>113</v>
      </c>
      <c r="D3573" s="7"/>
      <c r="E3573" s="7"/>
      <c r="F3573" s="7"/>
      <c r="G3573" s="7"/>
      <c r="H3573" s="7"/>
    </row>
    <row r="3574" spans="1:8">
      <c r="A3574" s="139">
        <v>46673</v>
      </c>
      <c r="B3574" s="11" t="s">
        <v>14</v>
      </c>
      <c r="C3574" s="140" t="s">
        <v>113</v>
      </c>
      <c r="D3574" s="7"/>
      <c r="E3574" s="7"/>
      <c r="F3574" s="7"/>
      <c r="G3574" s="7"/>
      <c r="H3574" s="7"/>
    </row>
    <row r="3575" spans="1:8">
      <c r="A3575" s="139">
        <v>46674</v>
      </c>
      <c r="B3575" s="11" t="s">
        <v>15</v>
      </c>
      <c r="C3575" s="140" t="s">
        <v>113</v>
      </c>
      <c r="D3575" s="7"/>
      <c r="E3575" s="7"/>
      <c r="F3575" s="7"/>
      <c r="G3575" s="7"/>
      <c r="H3575" s="7"/>
    </row>
    <row r="3576" spans="1:8">
      <c r="A3576" s="139">
        <v>46675</v>
      </c>
      <c r="B3576" s="11" t="s">
        <v>16</v>
      </c>
      <c r="C3576" s="140" t="s">
        <v>113</v>
      </c>
      <c r="D3576" s="7"/>
      <c r="E3576" s="7"/>
      <c r="F3576" s="7"/>
      <c r="G3576" s="7"/>
      <c r="H3576" s="7"/>
    </row>
    <row r="3577" spans="1:8">
      <c r="A3577" s="139">
        <v>46676</v>
      </c>
      <c r="B3577" s="11" t="s">
        <v>17</v>
      </c>
      <c r="C3577" s="140" t="s">
        <v>113</v>
      </c>
      <c r="D3577" s="7"/>
      <c r="E3577" s="7"/>
      <c r="F3577" s="7"/>
      <c r="G3577" s="7"/>
      <c r="H3577" s="7"/>
    </row>
    <row r="3578" spans="1:8">
      <c r="A3578" s="139">
        <v>46677</v>
      </c>
      <c r="B3578" s="11" t="s">
        <v>18</v>
      </c>
      <c r="C3578" s="140" t="s">
        <v>113</v>
      </c>
      <c r="D3578" s="7"/>
      <c r="E3578" s="7"/>
      <c r="F3578" s="7"/>
      <c r="G3578" s="7"/>
      <c r="H3578" s="7"/>
    </row>
    <row r="3579" spans="1:8">
      <c r="A3579" s="139">
        <v>46678</v>
      </c>
      <c r="B3579" s="11" t="s">
        <v>12</v>
      </c>
      <c r="C3579" s="140" t="s">
        <v>113</v>
      </c>
      <c r="D3579" s="7"/>
      <c r="E3579" s="7"/>
      <c r="F3579" s="7"/>
      <c r="G3579" s="7"/>
      <c r="H3579" s="7"/>
    </row>
    <row r="3580" spans="1:8">
      <c r="A3580" s="139">
        <v>46679</v>
      </c>
      <c r="B3580" s="11" t="s">
        <v>13</v>
      </c>
      <c r="C3580" s="140" t="s">
        <v>113</v>
      </c>
      <c r="D3580" s="7"/>
      <c r="E3580" s="7"/>
      <c r="F3580" s="7"/>
      <c r="G3580" s="7"/>
      <c r="H3580" s="7"/>
    </row>
    <row r="3581" spans="1:8">
      <c r="A3581" s="139">
        <v>46680</v>
      </c>
      <c r="B3581" s="11" t="s">
        <v>14</v>
      </c>
      <c r="C3581" s="140" t="s">
        <v>113</v>
      </c>
      <c r="D3581" s="7"/>
      <c r="E3581" s="7"/>
      <c r="F3581" s="7"/>
      <c r="G3581" s="7"/>
      <c r="H3581" s="7"/>
    </row>
    <row r="3582" spans="1:8">
      <c r="A3582" s="139">
        <v>46681</v>
      </c>
      <c r="B3582" s="11" t="s">
        <v>15</v>
      </c>
      <c r="C3582" s="140" t="s">
        <v>113</v>
      </c>
      <c r="D3582" s="7"/>
      <c r="E3582" s="7"/>
      <c r="F3582" s="7"/>
      <c r="G3582" s="7"/>
      <c r="H3582" s="7"/>
    </row>
    <row r="3583" spans="1:8">
      <c r="A3583" s="139">
        <v>46682</v>
      </c>
      <c r="B3583" s="11" t="s">
        <v>16</v>
      </c>
      <c r="C3583" s="140" t="s">
        <v>113</v>
      </c>
      <c r="D3583" s="7"/>
      <c r="E3583" s="7"/>
      <c r="F3583" s="7"/>
      <c r="G3583" s="7"/>
      <c r="H3583" s="7"/>
    </row>
    <row r="3584" spans="1:8">
      <c r="A3584" s="139">
        <v>46683</v>
      </c>
      <c r="B3584" s="11" t="s">
        <v>17</v>
      </c>
      <c r="C3584" s="140" t="s">
        <v>113</v>
      </c>
      <c r="D3584" s="7"/>
      <c r="E3584" s="7"/>
      <c r="F3584" s="7"/>
      <c r="G3584" s="7"/>
      <c r="H3584" s="7"/>
    </row>
    <row r="3585" spans="1:8">
      <c r="A3585" s="139">
        <v>46684</v>
      </c>
      <c r="B3585" s="11" t="s">
        <v>18</v>
      </c>
      <c r="C3585" s="140" t="s">
        <v>113</v>
      </c>
      <c r="D3585" s="7"/>
      <c r="E3585" s="7"/>
      <c r="F3585" s="7"/>
      <c r="G3585" s="7"/>
      <c r="H3585" s="7"/>
    </row>
    <row r="3586" spans="1:8">
      <c r="A3586" s="139">
        <v>46685</v>
      </c>
      <c r="B3586" s="11" t="s">
        <v>12</v>
      </c>
      <c r="C3586" s="140" t="s">
        <v>113</v>
      </c>
      <c r="D3586" s="7"/>
      <c r="E3586" s="7"/>
      <c r="F3586" s="7"/>
      <c r="G3586" s="7"/>
      <c r="H3586" s="7"/>
    </row>
    <row r="3587" spans="1:8">
      <c r="A3587" s="139">
        <v>46686</v>
      </c>
      <c r="B3587" s="11" t="s">
        <v>13</v>
      </c>
      <c r="C3587" s="140" t="s">
        <v>113</v>
      </c>
      <c r="D3587" s="7"/>
      <c r="E3587" s="7"/>
      <c r="F3587" s="7"/>
      <c r="G3587" s="7"/>
      <c r="H3587" s="7"/>
    </row>
    <row r="3588" spans="1:8">
      <c r="A3588" s="139">
        <v>46687</v>
      </c>
      <c r="B3588" s="11" t="s">
        <v>14</v>
      </c>
      <c r="C3588" s="140" t="s">
        <v>113</v>
      </c>
      <c r="D3588" s="7"/>
      <c r="E3588" s="7"/>
      <c r="F3588" s="7"/>
      <c r="G3588" s="7"/>
      <c r="H3588" s="7"/>
    </row>
    <row r="3589" spans="1:8">
      <c r="A3589" s="139">
        <v>46688</v>
      </c>
      <c r="B3589" s="11" t="s">
        <v>15</v>
      </c>
      <c r="C3589" s="140" t="s">
        <v>113</v>
      </c>
      <c r="D3589" s="7"/>
      <c r="E3589" s="7"/>
      <c r="F3589" s="7"/>
      <c r="G3589" s="7"/>
      <c r="H3589" s="7"/>
    </row>
    <row r="3590" spans="1:8">
      <c r="A3590" s="139">
        <v>46689</v>
      </c>
      <c r="B3590" s="11" t="s">
        <v>16</v>
      </c>
      <c r="C3590" s="140" t="s">
        <v>113</v>
      </c>
      <c r="D3590" s="7"/>
      <c r="E3590" s="7"/>
      <c r="F3590" s="7"/>
      <c r="G3590" s="7"/>
      <c r="H3590" s="7"/>
    </row>
    <row r="3591" spans="1:8">
      <c r="A3591" s="139">
        <v>46690</v>
      </c>
      <c r="B3591" s="11" t="s">
        <v>17</v>
      </c>
      <c r="C3591" s="140" t="s">
        <v>113</v>
      </c>
      <c r="D3591" s="7"/>
      <c r="E3591" s="7"/>
      <c r="F3591" s="7"/>
      <c r="G3591" s="7"/>
      <c r="H3591" s="7"/>
    </row>
    <row r="3592" spans="1:8">
      <c r="A3592" s="139">
        <v>46691</v>
      </c>
      <c r="B3592" s="11" t="s">
        <v>18</v>
      </c>
      <c r="C3592" s="140" t="s">
        <v>113</v>
      </c>
      <c r="D3592" s="7"/>
      <c r="E3592" s="7"/>
      <c r="F3592" s="7"/>
      <c r="G3592" s="7"/>
      <c r="H3592" s="7"/>
    </row>
    <row r="3593" spans="1:8">
      <c r="A3593" s="139">
        <v>46692</v>
      </c>
      <c r="B3593" s="11" t="s">
        <v>12</v>
      </c>
      <c r="C3593" s="140" t="s">
        <v>113</v>
      </c>
      <c r="D3593" s="7"/>
      <c r="E3593" s="7"/>
      <c r="F3593" s="7"/>
      <c r="G3593" s="7"/>
      <c r="H3593" s="7"/>
    </row>
    <row r="3594" spans="1:8">
      <c r="A3594" s="139">
        <v>46693</v>
      </c>
      <c r="B3594" s="11" t="s">
        <v>13</v>
      </c>
      <c r="C3594" s="140" t="s">
        <v>113</v>
      </c>
      <c r="D3594" s="7"/>
      <c r="E3594" s="7"/>
      <c r="F3594" s="7"/>
      <c r="G3594" s="7"/>
      <c r="H3594" s="7"/>
    </row>
    <row r="3595" spans="1:8">
      <c r="A3595" s="139">
        <v>46694</v>
      </c>
      <c r="B3595" s="11" t="s">
        <v>14</v>
      </c>
      <c r="C3595" s="140" t="s">
        <v>113</v>
      </c>
      <c r="D3595" s="7"/>
      <c r="E3595" s="7"/>
      <c r="F3595" s="7"/>
      <c r="G3595" s="7"/>
      <c r="H3595" s="7"/>
    </row>
    <row r="3596" spans="1:8">
      <c r="A3596" s="139">
        <v>46695</v>
      </c>
      <c r="B3596" s="11" t="s">
        <v>15</v>
      </c>
      <c r="C3596" s="140" t="s">
        <v>113</v>
      </c>
      <c r="D3596" s="7"/>
      <c r="E3596" s="7"/>
      <c r="F3596" s="7"/>
      <c r="G3596" s="7"/>
      <c r="H3596" s="7"/>
    </row>
    <row r="3597" spans="1:8">
      <c r="A3597" s="139">
        <v>46696</v>
      </c>
      <c r="B3597" s="11" t="s">
        <v>16</v>
      </c>
      <c r="C3597" s="140" t="s">
        <v>113</v>
      </c>
      <c r="D3597" s="7"/>
      <c r="E3597" s="7"/>
      <c r="F3597" s="7"/>
      <c r="G3597" s="7"/>
      <c r="H3597" s="7"/>
    </row>
    <row r="3598" spans="1:8">
      <c r="A3598" s="139">
        <v>46697</v>
      </c>
      <c r="B3598" s="11" t="s">
        <v>17</v>
      </c>
      <c r="C3598" s="140" t="s">
        <v>113</v>
      </c>
      <c r="D3598" s="7"/>
      <c r="E3598" s="7"/>
      <c r="F3598" s="7"/>
      <c r="G3598" s="7"/>
      <c r="H3598" s="7"/>
    </row>
    <row r="3599" spans="1:8">
      <c r="A3599" s="139">
        <v>46698</v>
      </c>
      <c r="B3599" s="11" t="s">
        <v>18</v>
      </c>
      <c r="C3599" s="140" t="s">
        <v>113</v>
      </c>
      <c r="D3599" s="7"/>
      <c r="E3599" s="7"/>
      <c r="F3599" s="7"/>
      <c r="G3599" s="7"/>
      <c r="H3599" s="7"/>
    </row>
    <row r="3600" spans="1:8">
      <c r="A3600" s="139">
        <v>46699</v>
      </c>
      <c r="B3600" s="11" t="s">
        <v>12</v>
      </c>
      <c r="C3600" s="140" t="s">
        <v>113</v>
      </c>
      <c r="D3600" s="7"/>
      <c r="E3600" s="7"/>
      <c r="F3600" s="7"/>
      <c r="G3600" s="7"/>
      <c r="H3600" s="7"/>
    </row>
    <row r="3601" spans="1:8">
      <c r="A3601" s="139">
        <v>46700</v>
      </c>
      <c r="B3601" s="11" t="s">
        <v>13</v>
      </c>
      <c r="C3601" s="140" t="s">
        <v>113</v>
      </c>
      <c r="D3601" s="7"/>
      <c r="E3601" s="7"/>
      <c r="F3601" s="7"/>
      <c r="G3601" s="7"/>
      <c r="H3601" s="7"/>
    </row>
    <row r="3602" spans="1:8">
      <c r="A3602" s="139">
        <v>46701</v>
      </c>
      <c r="B3602" s="11" t="s">
        <v>14</v>
      </c>
      <c r="C3602" s="140" t="s">
        <v>113</v>
      </c>
      <c r="D3602" s="7"/>
      <c r="E3602" s="7"/>
      <c r="F3602" s="7"/>
      <c r="G3602" s="7"/>
      <c r="H3602" s="7"/>
    </row>
    <row r="3603" spans="1:8">
      <c r="A3603" s="139">
        <v>46702</v>
      </c>
      <c r="B3603" s="11" t="s">
        <v>15</v>
      </c>
      <c r="C3603" s="140" t="s">
        <v>113</v>
      </c>
      <c r="D3603" s="7"/>
      <c r="E3603" s="7"/>
      <c r="F3603" s="7"/>
      <c r="G3603" s="7"/>
      <c r="H3603" s="7"/>
    </row>
    <row r="3604" spans="1:8">
      <c r="A3604" s="139">
        <v>46703</v>
      </c>
      <c r="B3604" s="11" t="s">
        <v>16</v>
      </c>
      <c r="C3604" s="140" t="s">
        <v>113</v>
      </c>
      <c r="D3604" s="7"/>
      <c r="E3604" s="7"/>
      <c r="F3604" s="7"/>
      <c r="G3604" s="7"/>
      <c r="H3604" s="7"/>
    </row>
    <row r="3605" spans="1:8">
      <c r="A3605" s="139">
        <v>46704</v>
      </c>
      <c r="B3605" s="11" t="s">
        <v>17</v>
      </c>
      <c r="C3605" s="140" t="s">
        <v>113</v>
      </c>
      <c r="D3605" s="7"/>
      <c r="E3605" s="7"/>
      <c r="F3605" s="7"/>
      <c r="G3605" s="7"/>
      <c r="H3605" s="7"/>
    </row>
    <row r="3606" spans="1:8">
      <c r="A3606" s="139">
        <v>46705</v>
      </c>
      <c r="B3606" s="11" t="s">
        <v>18</v>
      </c>
      <c r="C3606" s="140" t="s">
        <v>113</v>
      </c>
      <c r="D3606" s="7"/>
      <c r="E3606" s="7"/>
      <c r="F3606" s="7"/>
      <c r="G3606" s="7"/>
      <c r="H3606" s="7"/>
    </row>
    <row r="3607" spans="1:8">
      <c r="A3607" s="139">
        <v>46706</v>
      </c>
      <c r="B3607" s="11" t="s">
        <v>12</v>
      </c>
      <c r="C3607" s="140" t="s">
        <v>113</v>
      </c>
      <c r="D3607" s="7"/>
      <c r="E3607" s="7"/>
      <c r="F3607" s="7"/>
      <c r="G3607" s="7"/>
      <c r="H3607" s="7"/>
    </row>
    <row r="3608" spans="1:8">
      <c r="A3608" s="139">
        <v>46707</v>
      </c>
      <c r="B3608" s="11" t="s">
        <v>13</v>
      </c>
      <c r="C3608" s="140" t="s">
        <v>113</v>
      </c>
      <c r="D3608" s="7"/>
      <c r="E3608" s="7"/>
      <c r="F3608" s="7"/>
      <c r="G3608" s="7"/>
      <c r="H3608" s="7"/>
    </row>
    <row r="3609" spans="1:8">
      <c r="A3609" s="139">
        <v>46708</v>
      </c>
      <c r="B3609" s="11" t="s">
        <v>14</v>
      </c>
      <c r="C3609" s="140" t="s">
        <v>113</v>
      </c>
      <c r="D3609" s="7"/>
      <c r="E3609" s="7"/>
      <c r="F3609" s="7"/>
      <c r="G3609" s="7"/>
      <c r="H3609" s="7"/>
    </row>
    <row r="3610" spans="1:8">
      <c r="A3610" s="139">
        <v>46709</v>
      </c>
      <c r="B3610" s="11" t="s">
        <v>15</v>
      </c>
      <c r="C3610" s="140" t="s">
        <v>113</v>
      </c>
      <c r="D3610" s="7"/>
      <c r="E3610" s="7"/>
      <c r="F3610" s="7"/>
      <c r="G3610" s="7"/>
      <c r="H3610" s="7"/>
    </row>
    <row r="3611" spans="1:8">
      <c r="A3611" s="139">
        <v>46710</v>
      </c>
      <c r="B3611" s="11" t="s">
        <v>16</v>
      </c>
      <c r="C3611" s="140" t="s">
        <v>113</v>
      </c>
      <c r="D3611" s="7"/>
      <c r="E3611" s="7"/>
      <c r="F3611" s="7"/>
      <c r="G3611" s="7"/>
      <c r="H3611" s="7"/>
    </row>
    <row r="3612" spans="1:8">
      <c r="A3612" s="139">
        <v>46711</v>
      </c>
      <c r="B3612" s="11" t="s">
        <v>17</v>
      </c>
      <c r="C3612" s="140" t="s">
        <v>113</v>
      </c>
      <c r="D3612" s="7"/>
      <c r="E3612" s="7"/>
      <c r="F3612" s="7"/>
      <c r="G3612" s="7"/>
      <c r="H3612" s="7"/>
    </row>
    <row r="3613" spans="1:8">
      <c r="A3613" s="139">
        <v>46712</v>
      </c>
      <c r="B3613" s="11" t="s">
        <v>18</v>
      </c>
      <c r="C3613" s="140" t="s">
        <v>113</v>
      </c>
      <c r="D3613" s="7"/>
      <c r="E3613" s="7"/>
      <c r="F3613" s="7"/>
      <c r="G3613" s="7"/>
      <c r="H3613" s="7"/>
    </row>
    <row r="3614" spans="1:8">
      <c r="A3614" s="139">
        <v>46713</v>
      </c>
      <c r="B3614" s="11" t="s">
        <v>12</v>
      </c>
      <c r="C3614" s="140" t="s">
        <v>113</v>
      </c>
      <c r="D3614" s="7"/>
      <c r="E3614" s="7"/>
      <c r="F3614" s="7"/>
      <c r="G3614" s="7"/>
      <c r="H3614" s="7"/>
    </row>
    <row r="3615" spans="1:8">
      <c r="A3615" s="139">
        <v>46714</v>
      </c>
      <c r="B3615" s="11" t="s">
        <v>13</v>
      </c>
      <c r="C3615" s="140" t="s">
        <v>113</v>
      </c>
      <c r="D3615" s="7"/>
      <c r="E3615" s="7"/>
      <c r="F3615" s="7"/>
      <c r="G3615" s="7"/>
      <c r="H3615" s="7"/>
    </row>
    <row r="3616" spans="1:8">
      <c r="A3616" s="139">
        <v>46715</v>
      </c>
      <c r="B3616" s="11" t="s">
        <v>14</v>
      </c>
      <c r="C3616" s="140" t="s">
        <v>113</v>
      </c>
      <c r="D3616" s="7"/>
      <c r="E3616" s="7"/>
      <c r="F3616" s="7"/>
      <c r="G3616" s="7"/>
      <c r="H3616" s="7"/>
    </row>
    <row r="3617" spans="1:8">
      <c r="A3617" s="139">
        <v>46716</v>
      </c>
      <c r="B3617" s="11" t="s">
        <v>15</v>
      </c>
      <c r="C3617" s="140" t="s">
        <v>113</v>
      </c>
      <c r="D3617" s="7"/>
      <c r="E3617" s="7"/>
      <c r="F3617" s="7"/>
      <c r="G3617" s="7"/>
      <c r="H3617" s="7"/>
    </row>
    <row r="3618" spans="1:8">
      <c r="A3618" s="139">
        <v>46717</v>
      </c>
      <c r="B3618" s="11" t="s">
        <v>16</v>
      </c>
      <c r="C3618" s="140" t="s">
        <v>113</v>
      </c>
      <c r="D3618" s="7"/>
      <c r="E3618" s="7"/>
      <c r="F3618" s="7"/>
      <c r="G3618" s="7"/>
      <c r="H3618" s="7"/>
    </row>
    <row r="3619" spans="1:8">
      <c r="A3619" s="139">
        <v>46718</v>
      </c>
      <c r="B3619" s="11" t="s">
        <v>17</v>
      </c>
      <c r="C3619" s="140" t="s">
        <v>113</v>
      </c>
      <c r="D3619" s="7"/>
      <c r="E3619" s="7"/>
      <c r="F3619" s="7"/>
      <c r="G3619" s="7"/>
      <c r="H3619" s="7"/>
    </row>
    <row r="3620" spans="1:8">
      <c r="A3620" s="139">
        <v>46719</v>
      </c>
      <c r="B3620" s="11" t="s">
        <v>18</v>
      </c>
      <c r="C3620" s="140" t="s">
        <v>113</v>
      </c>
      <c r="D3620" s="7"/>
      <c r="E3620" s="7"/>
      <c r="F3620" s="7"/>
      <c r="G3620" s="7"/>
      <c r="H3620" s="7"/>
    </row>
    <row r="3621" spans="1:8">
      <c r="A3621" s="139">
        <v>46720</v>
      </c>
      <c r="B3621" s="11" t="s">
        <v>12</v>
      </c>
      <c r="C3621" s="140" t="s">
        <v>113</v>
      </c>
      <c r="D3621" s="7"/>
      <c r="E3621" s="7"/>
      <c r="F3621" s="7"/>
      <c r="G3621" s="7"/>
      <c r="H3621" s="7"/>
    </row>
    <row r="3622" spans="1:8">
      <c r="A3622" s="139">
        <v>46721</v>
      </c>
      <c r="B3622" s="11" t="s">
        <v>13</v>
      </c>
      <c r="C3622" s="140" t="s">
        <v>113</v>
      </c>
      <c r="D3622" s="7"/>
      <c r="E3622" s="7"/>
      <c r="F3622" s="7"/>
      <c r="G3622" s="7"/>
      <c r="H3622" s="7"/>
    </row>
    <row r="3623" spans="1:8">
      <c r="A3623" s="139">
        <v>46722</v>
      </c>
      <c r="B3623" s="11" t="s">
        <v>14</v>
      </c>
      <c r="C3623" s="140" t="s">
        <v>113</v>
      </c>
      <c r="D3623" s="7"/>
      <c r="E3623" s="7"/>
      <c r="F3623" s="7"/>
      <c r="G3623" s="7"/>
      <c r="H3623" s="7"/>
    </row>
    <row r="3624" spans="1:8">
      <c r="A3624" s="139">
        <v>46723</v>
      </c>
      <c r="B3624" s="11" t="s">
        <v>15</v>
      </c>
      <c r="C3624" s="140" t="s">
        <v>113</v>
      </c>
      <c r="D3624" s="7"/>
      <c r="E3624" s="7"/>
      <c r="F3624" s="7"/>
      <c r="G3624" s="7"/>
      <c r="H3624" s="7"/>
    </row>
    <row r="3625" spans="1:8">
      <c r="A3625" s="139">
        <v>46724</v>
      </c>
      <c r="B3625" s="11" t="s">
        <v>16</v>
      </c>
      <c r="C3625" s="140" t="s">
        <v>113</v>
      </c>
      <c r="D3625" s="7"/>
      <c r="E3625" s="7"/>
      <c r="F3625" s="7"/>
      <c r="G3625" s="7"/>
      <c r="H3625" s="7"/>
    </row>
    <row r="3626" spans="1:8">
      <c r="A3626" s="139">
        <v>46725</v>
      </c>
      <c r="B3626" s="11" t="s">
        <v>17</v>
      </c>
      <c r="C3626" s="140" t="s">
        <v>113</v>
      </c>
      <c r="D3626" s="7"/>
      <c r="E3626" s="7"/>
      <c r="F3626" s="7"/>
      <c r="G3626" s="7"/>
      <c r="H3626" s="7"/>
    </row>
    <row r="3627" spans="1:8">
      <c r="A3627" s="139">
        <v>46726</v>
      </c>
      <c r="B3627" s="11" t="s">
        <v>18</v>
      </c>
      <c r="C3627" s="140" t="s">
        <v>113</v>
      </c>
      <c r="D3627" s="7"/>
      <c r="E3627" s="7"/>
      <c r="F3627" s="7"/>
      <c r="G3627" s="7"/>
      <c r="H3627" s="7"/>
    </row>
    <row r="3628" spans="1:8">
      <c r="A3628" s="139">
        <v>46727</v>
      </c>
      <c r="B3628" s="11" t="s">
        <v>12</v>
      </c>
      <c r="C3628" s="140" t="s">
        <v>113</v>
      </c>
      <c r="D3628" s="7"/>
      <c r="E3628" s="7"/>
      <c r="F3628" s="7"/>
      <c r="G3628" s="7"/>
      <c r="H3628" s="7"/>
    </row>
    <row r="3629" spans="1:8">
      <c r="A3629" s="139">
        <v>46728</v>
      </c>
      <c r="B3629" s="11" t="s">
        <v>13</v>
      </c>
      <c r="C3629" s="140" t="s">
        <v>113</v>
      </c>
      <c r="D3629" s="7"/>
      <c r="E3629" s="7"/>
      <c r="F3629" s="7"/>
      <c r="G3629" s="7"/>
      <c r="H3629" s="7"/>
    </row>
    <row r="3630" spans="1:8">
      <c r="A3630" s="139">
        <v>46729</v>
      </c>
      <c r="B3630" s="11" t="s">
        <v>14</v>
      </c>
      <c r="C3630" s="140" t="s">
        <v>113</v>
      </c>
      <c r="D3630" s="7"/>
      <c r="E3630" s="7"/>
      <c r="F3630" s="7"/>
      <c r="G3630" s="7"/>
      <c r="H3630" s="7"/>
    </row>
    <row r="3631" spans="1:8">
      <c r="A3631" s="139">
        <v>46730</v>
      </c>
      <c r="B3631" s="11" t="s">
        <v>15</v>
      </c>
      <c r="C3631" s="140" t="s">
        <v>113</v>
      </c>
      <c r="D3631" s="7"/>
      <c r="E3631" s="7"/>
      <c r="F3631" s="7"/>
      <c r="G3631" s="7"/>
      <c r="H3631" s="7"/>
    </row>
    <row r="3632" spans="1:8">
      <c r="A3632" s="139">
        <v>46731</v>
      </c>
      <c r="B3632" s="11" t="s">
        <v>16</v>
      </c>
      <c r="C3632" s="140" t="s">
        <v>113</v>
      </c>
      <c r="D3632" s="7"/>
      <c r="E3632" s="7"/>
      <c r="F3632" s="7"/>
      <c r="G3632" s="7"/>
      <c r="H3632" s="7"/>
    </row>
    <row r="3633" spans="1:8">
      <c r="A3633" s="139">
        <v>46732</v>
      </c>
      <c r="B3633" s="11" t="s">
        <v>17</v>
      </c>
      <c r="C3633" s="140" t="s">
        <v>113</v>
      </c>
      <c r="D3633" s="7"/>
      <c r="E3633" s="7"/>
      <c r="F3633" s="7"/>
      <c r="G3633" s="7"/>
      <c r="H3633" s="7"/>
    </row>
    <row r="3634" spans="1:8">
      <c r="A3634" s="139">
        <v>46733</v>
      </c>
      <c r="B3634" s="11" t="s">
        <v>18</v>
      </c>
      <c r="C3634" s="140" t="s">
        <v>113</v>
      </c>
      <c r="D3634" s="7"/>
      <c r="E3634" s="7"/>
      <c r="F3634" s="7"/>
      <c r="G3634" s="7"/>
      <c r="H3634" s="7"/>
    </row>
    <row r="3635" spans="1:8">
      <c r="A3635" s="139">
        <v>46734</v>
      </c>
      <c r="B3635" s="11" t="s">
        <v>12</v>
      </c>
      <c r="C3635" s="140" t="s">
        <v>113</v>
      </c>
      <c r="D3635" s="7"/>
      <c r="E3635" s="7"/>
      <c r="F3635" s="7"/>
      <c r="G3635" s="7"/>
      <c r="H3635" s="7"/>
    </row>
    <row r="3636" spans="1:8">
      <c r="A3636" s="139">
        <v>46735</v>
      </c>
      <c r="B3636" s="11" t="s">
        <v>13</v>
      </c>
      <c r="C3636" s="140" t="s">
        <v>113</v>
      </c>
      <c r="D3636" s="7"/>
      <c r="E3636" s="7"/>
      <c r="F3636" s="7"/>
      <c r="G3636" s="7"/>
      <c r="H3636" s="7"/>
    </row>
    <row r="3637" spans="1:8">
      <c r="A3637" s="139">
        <v>46736</v>
      </c>
      <c r="B3637" s="11" t="s">
        <v>14</v>
      </c>
      <c r="C3637" s="140" t="s">
        <v>113</v>
      </c>
      <c r="D3637" s="7"/>
      <c r="E3637" s="7"/>
      <c r="F3637" s="7"/>
      <c r="G3637" s="7"/>
      <c r="H3637" s="7"/>
    </row>
    <row r="3638" spans="1:8">
      <c r="A3638" s="139">
        <v>46737</v>
      </c>
      <c r="B3638" s="11" t="s">
        <v>15</v>
      </c>
      <c r="C3638" s="140" t="s">
        <v>113</v>
      </c>
      <c r="D3638" s="7"/>
      <c r="E3638" s="7"/>
      <c r="F3638" s="7"/>
      <c r="G3638" s="7"/>
      <c r="H3638" s="7"/>
    </row>
    <row r="3639" spans="1:8">
      <c r="A3639" s="139">
        <v>46738</v>
      </c>
      <c r="B3639" s="11" t="s">
        <v>16</v>
      </c>
      <c r="C3639" s="140" t="s">
        <v>113</v>
      </c>
      <c r="D3639" s="7"/>
      <c r="E3639" s="7"/>
      <c r="F3639" s="7"/>
      <c r="G3639" s="7"/>
      <c r="H3639" s="7"/>
    </row>
    <row r="3640" spans="1:8">
      <c r="A3640" s="139">
        <v>46739</v>
      </c>
      <c r="B3640" s="11" t="s">
        <v>17</v>
      </c>
      <c r="C3640" s="140" t="s">
        <v>113</v>
      </c>
      <c r="D3640" s="7"/>
      <c r="E3640" s="7"/>
      <c r="F3640" s="7"/>
      <c r="G3640" s="7"/>
      <c r="H3640" s="7"/>
    </row>
    <row r="3641" spans="1:8">
      <c r="A3641" s="139">
        <v>46740</v>
      </c>
      <c r="B3641" s="11" t="s">
        <v>18</v>
      </c>
      <c r="C3641" s="140" t="s">
        <v>113</v>
      </c>
      <c r="D3641" s="7"/>
      <c r="E3641" s="7"/>
      <c r="F3641" s="7"/>
      <c r="G3641" s="7"/>
      <c r="H3641" s="7"/>
    </row>
    <row r="3642" spans="1:8">
      <c r="A3642" s="139">
        <v>46741</v>
      </c>
      <c r="B3642" s="11" t="s">
        <v>12</v>
      </c>
      <c r="C3642" s="140" t="s">
        <v>113</v>
      </c>
      <c r="D3642" s="7"/>
      <c r="E3642" s="7"/>
      <c r="F3642" s="7"/>
      <c r="G3642" s="7"/>
      <c r="H3642" s="7"/>
    </row>
    <row r="3643" spans="1:8">
      <c r="A3643" s="139">
        <v>46742</v>
      </c>
      <c r="B3643" s="11" t="s">
        <v>13</v>
      </c>
      <c r="C3643" s="140" t="s">
        <v>113</v>
      </c>
      <c r="D3643" s="7"/>
      <c r="E3643" s="7"/>
      <c r="F3643" s="7"/>
      <c r="G3643" s="7"/>
      <c r="H3643" s="7"/>
    </row>
    <row r="3644" spans="1:8">
      <c r="A3644" s="139">
        <v>46743</v>
      </c>
      <c r="B3644" s="11" t="s">
        <v>14</v>
      </c>
      <c r="C3644" s="140" t="s">
        <v>113</v>
      </c>
      <c r="D3644" s="7"/>
      <c r="E3644" s="7"/>
      <c r="F3644" s="7"/>
      <c r="G3644" s="7"/>
      <c r="H3644" s="7"/>
    </row>
    <row r="3645" spans="1:8">
      <c r="A3645" s="139">
        <v>46744</v>
      </c>
      <c r="B3645" s="11" t="s">
        <v>15</v>
      </c>
      <c r="C3645" s="140" t="s">
        <v>113</v>
      </c>
      <c r="D3645" s="7"/>
      <c r="E3645" s="7"/>
      <c r="F3645" s="7"/>
      <c r="G3645" s="7"/>
      <c r="H3645" s="7"/>
    </row>
    <row r="3646" spans="1:8">
      <c r="A3646" s="139">
        <v>46745</v>
      </c>
      <c r="B3646" s="11" t="s">
        <v>16</v>
      </c>
      <c r="C3646" s="140" t="s">
        <v>113</v>
      </c>
      <c r="D3646" s="7"/>
      <c r="E3646" s="7"/>
      <c r="F3646" s="7"/>
      <c r="G3646" s="7"/>
      <c r="H3646" s="7"/>
    </row>
    <row r="3647" spans="1:8">
      <c r="A3647" s="139">
        <v>46746</v>
      </c>
      <c r="B3647" s="11" t="s">
        <v>17</v>
      </c>
      <c r="C3647" s="140" t="s">
        <v>113</v>
      </c>
      <c r="D3647" s="7"/>
      <c r="E3647" s="7"/>
      <c r="F3647" s="7"/>
      <c r="G3647" s="7"/>
      <c r="H3647" s="7"/>
    </row>
    <row r="3648" spans="1:8">
      <c r="A3648" s="139">
        <v>46747</v>
      </c>
      <c r="B3648" s="11" t="s">
        <v>18</v>
      </c>
      <c r="C3648" s="140" t="s">
        <v>113</v>
      </c>
      <c r="D3648" s="7"/>
      <c r="E3648" s="7"/>
      <c r="F3648" s="7"/>
      <c r="G3648" s="7"/>
      <c r="H3648" s="7"/>
    </row>
    <row r="3649" spans="1:8">
      <c r="A3649" s="139">
        <v>46748</v>
      </c>
      <c r="B3649" s="11" t="s">
        <v>12</v>
      </c>
      <c r="C3649" s="140" t="s">
        <v>113</v>
      </c>
      <c r="D3649" s="7"/>
      <c r="E3649" s="7"/>
      <c r="F3649" s="7"/>
      <c r="G3649" s="7"/>
      <c r="H3649" s="7"/>
    </row>
    <row r="3650" spans="1:8">
      <c r="A3650" s="139">
        <v>46749</v>
      </c>
      <c r="B3650" s="11" t="s">
        <v>13</v>
      </c>
      <c r="C3650" s="140" t="s">
        <v>113</v>
      </c>
      <c r="D3650" s="7"/>
      <c r="E3650" s="7"/>
      <c r="F3650" s="7"/>
      <c r="G3650" s="7"/>
      <c r="H3650" s="7"/>
    </row>
    <row r="3651" spans="1:8">
      <c r="A3651" s="139">
        <v>46750</v>
      </c>
      <c r="B3651" s="11" t="s">
        <v>14</v>
      </c>
      <c r="C3651" s="140" t="s">
        <v>113</v>
      </c>
      <c r="D3651" s="7"/>
      <c r="E3651" s="7"/>
      <c r="F3651" s="7"/>
      <c r="G3651" s="7"/>
      <c r="H3651" s="7"/>
    </row>
    <row r="3652" spans="1:8">
      <c r="A3652" s="139">
        <v>46751</v>
      </c>
      <c r="B3652" s="11" t="s">
        <v>15</v>
      </c>
      <c r="C3652" s="140" t="s">
        <v>113</v>
      </c>
      <c r="D3652" s="7"/>
      <c r="E3652" s="7"/>
      <c r="F3652" s="7"/>
      <c r="G3652" s="7"/>
      <c r="H3652" s="7"/>
    </row>
    <row r="3653" spans="1:8">
      <c r="A3653" s="139">
        <v>46752</v>
      </c>
      <c r="B3653" s="11" t="s">
        <v>16</v>
      </c>
      <c r="C3653" s="140" t="s">
        <v>113</v>
      </c>
      <c r="D3653" s="7"/>
      <c r="E3653" s="7"/>
      <c r="F3653" s="7"/>
      <c r="G3653" s="7"/>
      <c r="H3653" s="7"/>
    </row>
    <row r="3654" spans="1:8">
      <c r="A3654" s="139">
        <v>46753</v>
      </c>
      <c r="B3654" s="11" t="s">
        <v>17</v>
      </c>
      <c r="C3654" s="140" t="s">
        <v>113</v>
      </c>
      <c r="D3654" s="7"/>
      <c r="E3654" s="7"/>
      <c r="F3654" s="7"/>
      <c r="G3654" s="7"/>
      <c r="H3654" s="7"/>
    </row>
    <row r="3655" spans="1:8">
      <c r="A3655" s="139">
        <v>46754</v>
      </c>
      <c r="B3655" s="11" t="s">
        <v>18</v>
      </c>
      <c r="C3655" s="140" t="s">
        <v>113</v>
      </c>
      <c r="D3655" s="7"/>
      <c r="E3655" s="7"/>
      <c r="F3655" s="7"/>
      <c r="G3655" s="7"/>
      <c r="H3655" s="7"/>
    </row>
    <row r="3656" spans="1:8">
      <c r="A3656" s="139">
        <v>46755</v>
      </c>
      <c r="B3656" s="11" t="s">
        <v>12</v>
      </c>
      <c r="C3656" s="140" t="s">
        <v>113</v>
      </c>
      <c r="D3656" s="7"/>
      <c r="E3656" s="7"/>
      <c r="F3656" s="7"/>
      <c r="G3656" s="7"/>
      <c r="H3656" s="7"/>
    </row>
    <row r="3657" spans="1:8">
      <c r="A3657" s="139">
        <v>46756</v>
      </c>
      <c r="B3657" s="11" t="s">
        <v>13</v>
      </c>
      <c r="C3657" s="140" t="s">
        <v>113</v>
      </c>
      <c r="D3657" s="7"/>
      <c r="E3657" s="7"/>
      <c r="F3657" s="7"/>
      <c r="G3657" s="7"/>
      <c r="H3657" s="7"/>
    </row>
    <row r="3658" spans="1:8">
      <c r="A3658" s="139">
        <v>46757</v>
      </c>
      <c r="B3658" s="11" t="s">
        <v>14</v>
      </c>
      <c r="C3658" s="140" t="s">
        <v>113</v>
      </c>
      <c r="D3658" s="7"/>
      <c r="E3658" s="7"/>
      <c r="F3658" s="7"/>
      <c r="G3658" s="7"/>
      <c r="H3658" s="7"/>
    </row>
    <row r="3659" spans="1:8">
      <c r="A3659" s="139">
        <v>46758</v>
      </c>
      <c r="B3659" s="11" t="s">
        <v>15</v>
      </c>
      <c r="C3659" s="140" t="s">
        <v>113</v>
      </c>
      <c r="D3659" s="7"/>
      <c r="E3659" s="7"/>
      <c r="F3659" s="7"/>
      <c r="G3659" s="7"/>
      <c r="H3659" s="7"/>
    </row>
    <row r="3660" spans="1:8">
      <c r="A3660" s="139">
        <v>46759</v>
      </c>
      <c r="B3660" s="11" t="s">
        <v>16</v>
      </c>
      <c r="C3660" s="140" t="s">
        <v>113</v>
      </c>
      <c r="D3660" s="7"/>
      <c r="E3660" s="7"/>
      <c r="F3660" s="7"/>
      <c r="G3660" s="7"/>
      <c r="H3660" s="7"/>
    </row>
    <row r="3661" spans="1:8">
      <c r="A3661" s="139">
        <v>46760</v>
      </c>
      <c r="B3661" s="11" t="s">
        <v>17</v>
      </c>
      <c r="C3661" s="140" t="s">
        <v>113</v>
      </c>
      <c r="D3661" s="7"/>
      <c r="E3661" s="7"/>
      <c r="F3661" s="7"/>
      <c r="G3661" s="7"/>
      <c r="H3661" s="7"/>
    </row>
    <row r="3662" spans="1:8">
      <c r="A3662" s="139">
        <v>46761</v>
      </c>
      <c r="B3662" s="11" t="s">
        <v>18</v>
      </c>
      <c r="C3662" s="140" t="s">
        <v>113</v>
      </c>
      <c r="D3662" s="7"/>
      <c r="E3662" s="7"/>
      <c r="F3662" s="7"/>
      <c r="G3662" s="7"/>
      <c r="H3662" s="7"/>
    </row>
    <row r="3663" spans="1:8">
      <c r="A3663" s="139">
        <v>46762</v>
      </c>
      <c r="B3663" s="11" t="s">
        <v>12</v>
      </c>
      <c r="C3663" s="140" t="s">
        <v>113</v>
      </c>
      <c r="D3663" s="7"/>
      <c r="E3663" s="7"/>
      <c r="F3663" s="7"/>
      <c r="G3663" s="7"/>
      <c r="H3663" s="7"/>
    </row>
    <row r="3664" spans="1:8">
      <c r="A3664" s="139">
        <v>46763</v>
      </c>
      <c r="B3664" s="11" t="s">
        <v>13</v>
      </c>
      <c r="C3664" s="140" t="s">
        <v>113</v>
      </c>
      <c r="D3664" s="7"/>
      <c r="E3664" s="7"/>
      <c r="F3664" s="7"/>
      <c r="G3664" s="7"/>
      <c r="H3664" s="7"/>
    </row>
    <row r="3665" spans="1:8">
      <c r="A3665" s="139">
        <v>46764</v>
      </c>
      <c r="B3665" s="11" t="s">
        <v>14</v>
      </c>
      <c r="C3665" s="140" t="s">
        <v>113</v>
      </c>
      <c r="D3665" s="7"/>
      <c r="E3665" s="7"/>
      <c r="F3665" s="7"/>
      <c r="G3665" s="7"/>
      <c r="H3665" s="7"/>
    </row>
    <row r="3666" spans="1:8">
      <c r="A3666" s="139">
        <v>46765</v>
      </c>
      <c r="B3666" s="11" t="s">
        <v>15</v>
      </c>
      <c r="C3666" s="140" t="s">
        <v>113</v>
      </c>
      <c r="D3666" s="7"/>
      <c r="E3666" s="7"/>
      <c r="F3666" s="7"/>
      <c r="G3666" s="7"/>
      <c r="H3666" s="7"/>
    </row>
    <row r="3667" spans="1:8">
      <c r="A3667" s="139">
        <v>46766</v>
      </c>
      <c r="B3667" s="11" t="s">
        <v>16</v>
      </c>
      <c r="C3667" s="140" t="s">
        <v>113</v>
      </c>
      <c r="D3667" s="7"/>
      <c r="E3667" s="7"/>
      <c r="F3667" s="7"/>
      <c r="G3667" s="7"/>
      <c r="H3667" s="7"/>
    </row>
    <row r="3668" spans="1:8">
      <c r="A3668" s="139">
        <v>46767</v>
      </c>
      <c r="B3668" s="11" t="s">
        <v>17</v>
      </c>
      <c r="C3668" s="140" t="s">
        <v>113</v>
      </c>
      <c r="D3668" s="7"/>
      <c r="E3668" s="7"/>
      <c r="F3668" s="7"/>
      <c r="G3668" s="7"/>
      <c r="H3668" s="7"/>
    </row>
    <row r="3669" spans="1:8">
      <c r="A3669" s="139">
        <v>46768</v>
      </c>
      <c r="B3669" s="11" t="s">
        <v>18</v>
      </c>
      <c r="C3669" s="140" t="s">
        <v>113</v>
      </c>
      <c r="D3669" s="7"/>
      <c r="E3669" s="7"/>
      <c r="F3669" s="7"/>
      <c r="G3669" s="7"/>
      <c r="H3669" s="7"/>
    </row>
    <row r="3670" spans="1:8">
      <c r="A3670" s="139">
        <v>46769</v>
      </c>
      <c r="B3670" s="11" t="s">
        <v>12</v>
      </c>
      <c r="C3670" s="140" t="s">
        <v>113</v>
      </c>
      <c r="D3670" s="7"/>
      <c r="E3670" s="7"/>
      <c r="F3670" s="7"/>
      <c r="G3670" s="7"/>
      <c r="H3670" s="7"/>
    </row>
    <row r="3671" spans="1:8">
      <c r="A3671" s="139">
        <v>46770</v>
      </c>
      <c r="B3671" s="11" t="s">
        <v>13</v>
      </c>
      <c r="C3671" s="140" t="s">
        <v>113</v>
      </c>
      <c r="D3671" s="7"/>
      <c r="E3671" s="7"/>
      <c r="F3671" s="7"/>
      <c r="G3671" s="7"/>
      <c r="H3671" s="7"/>
    </row>
    <row r="3672" spans="1:8">
      <c r="A3672" s="139">
        <v>46771</v>
      </c>
      <c r="B3672" s="11" t="s">
        <v>14</v>
      </c>
      <c r="C3672" s="140" t="s">
        <v>113</v>
      </c>
      <c r="D3672" s="7"/>
      <c r="E3672" s="7"/>
      <c r="F3672" s="7"/>
      <c r="G3672" s="7"/>
      <c r="H3672" s="7"/>
    </row>
    <row r="3673" spans="1:8">
      <c r="A3673" s="139">
        <v>46772</v>
      </c>
      <c r="B3673" s="11" t="s">
        <v>15</v>
      </c>
      <c r="C3673" s="140" t="s">
        <v>113</v>
      </c>
      <c r="D3673" s="7"/>
      <c r="E3673" s="7"/>
      <c r="F3673" s="7"/>
      <c r="G3673" s="7"/>
      <c r="H3673" s="7"/>
    </row>
    <row r="3674" spans="1:8">
      <c r="A3674" s="139">
        <v>46773</v>
      </c>
      <c r="B3674" s="11" t="s">
        <v>16</v>
      </c>
      <c r="C3674" s="140" t="s">
        <v>113</v>
      </c>
      <c r="D3674" s="7"/>
      <c r="E3674" s="7"/>
      <c r="F3674" s="7"/>
      <c r="G3674" s="7"/>
      <c r="H3674" s="7"/>
    </row>
    <row r="3675" spans="1:8">
      <c r="A3675" s="139">
        <v>46774</v>
      </c>
      <c r="B3675" s="11" t="s">
        <v>17</v>
      </c>
      <c r="C3675" s="140" t="s">
        <v>113</v>
      </c>
      <c r="D3675" s="7"/>
      <c r="E3675" s="7"/>
      <c r="F3675" s="7"/>
      <c r="G3675" s="7"/>
      <c r="H3675" s="7"/>
    </row>
    <row r="3676" spans="1:8">
      <c r="A3676" s="139">
        <v>46775</v>
      </c>
      <c r="B3676" s="11" t="s">
        <v>18</v>
      </c>
      <c r="C3676" s="140" t="s">
        <v>113</v>
      </c>
      <c r="D3676" s="7"/>
      <c r="E3676" s="7"/>
      <c r="F3676" s="7"/>
      <c r="G3676" s="7"/>
      <c r="H3676" s="7"/>
    </row>
    <row r="3677" spans="1:8">
      <c r="A3677" s="139">
        <v>46776</v>
      </c>
      <c r="B3677" s="11" t="s">
        <v>12</v>
      </c>
      <c r="C3677" s="140" t="s">
        <v>113</v>
      </c>
      <c r="D3677" s="7"/>
      <c r="E3677" s="7"/>
      <c r="F3677" s="7"/>
      <c r="G3677" s="7"/>
      <c r="H3677" s="7"/>
    </row>
    <row r="3678" spans="1:8">
      <c r="A3678" s="139">
        <v>46777</v>
      </c>
      <c r="B3678" s="11" t="s">
        <v>13</v>
      </c>
      <c r="C3678" s="140" t="s">
        <v>113</v>
      </c>
      <c r="D3678" s="7"/>
      <c r="E3678" s="7"/>
      <c r="F3678" s="7"/>
      <c r="G3678" s="7"/>
      <c r="H3678" s="7"/>
    </row>
    <row r="3679" spans="1:8">
      <c r="A3679" s="139">
        <v>46778</v>
      </c>
      <c r="B3679" s="11" t="s">
        <v>14</v>
      </c>
      <c r="C3679" s="140" t="s">
        <v>113</v>
      </c>
      <c r="D3679" s="7"/>
      <c r="E3679" s="7"/>
      <c r="F3679" s="7"/>
      <c r="G3679" s="7"/>
      <c r="H3679" s="7"/>
    </row>
    <row r="3680" spans="1:8">
      <c r="A3680" s="139">
        <v>46779</v>
      </c>
      <c r="B3680" s="11" t="s">
        <v>15</v>
      </c>
      <c r="C3680" s="140" t="s">
        <v>113</v>
      </c>
      <c r="D3680" s="7"/>
      <c r="E3680" s="7"/>
      <c r="F3680" s="7"/>
      <c r="G3680" s="7"/>
      <c r="H3680" s="7"/>
    </row>
    <row r="3681" spans="1:8">
      <c r="A3681" s="139">
        <v>46780</v>
      </c>
      <c r="B3681" s="11" t="s">
        <v>16</v>
      </c>
      <c r="C3681" s="140" t="s">
        <v>113</v>
      </c>
      <c r="D3681" s="7"/>
      <c r="E3681" s="7"/>
      <c r="F3681" s="7"/>
      <c r="G3681" s="7"/>
      <c r="H3681" s="7"/>
    </row>
    <row r="3682" spans="1:8">
      <c r="A3682" s="139">
        <v>46781</v>
      </c>
      <c r="B3682" s="11" t="s">
        <v>17</v>
      </c>
      <c r="C3682" s="140" t="s">
        <v>113</v>
      </c>
      <c r="D3682" s="7"/>
      <c r="E3682" s="7"/>
      <c r="F3682" s="7"/>
      <c r="G3682" s="7"/>
      <c r="H3682" s="7"/>
    </row>
    <row r="3683" spans="1:8">
      <c r="A3683" s="139">
        <v>46782</v>
      </c>
      <c r="B3683" s="11" t="s">
        <v>18</v>
      </c>
      <c r="C3683" s="140" t="s">
        <v>113</v>
      </c>
      <c r="D3683" s="7"/>
      <c r="E3683" s="7"/>
      <c r="F3683" s="7"/>
      <c r="G3683" s="7"/>
      <c r="H3683" s="7"/>
    </row>
    <row r="3684" spans="1:8">
      <c r="A3684" s="139">
        <v>46783</v>
      </c>
      <c r="B3684" s="11" t="s">
        <v>12</v>
      </c>
      <c r="C3684" s="140" t="s">
        <v>113</v>
      </c>
      <c r="D3684" s="7"/>
      <c r="E3684" s="7"/>
      <c r="F3684" s="7"/>
      <c r="G3684" s="7"/>
      <c r="H3684" s="7"/>
    </row>
    <row r="3685" spans="1:8">
      <c r="A3685" s="139">
        <v>46784</v>
      </c>
      <c r="B3685" s="11" t="s">
        <v>13</v>
      </c>
      <c r="C3685" s="140" t="s">
        <v>113</v>
      </c>
      <c r="D3685" s="7"/>
      <c r="E3685" s="7"/>
      <c r="F3685" s="7"/>
      <c r="G3685" s="7"/>
      <c r="H3685" s="7"/>
    </row>
    <row r="3686" spans="1:8">
      <c r="A3686" s="139">
        <v>46785</v>
      </c>
      <c r="B3686" s="11" t="s">
        <v>14</v>
      </c>
      <c r="C3686" s="140" t="s">
        <v>113</v>
      </c>
      <c r="D3686" s="7"/>
      <c r="E3686" s="7"/>
      <c r="F3686" s="7"/>
      <c r="G3686" s="7"/>
      <c r="H3686" s="7"/>
    </row>
    <row r="3687" spans="1:8">
      <c r="A3687" s="139">
        <v>46786</v>
      </c>
      <c r="B3687" s="11" t="s">
        <v>15</v>
      </c>
      <c r="C3687" s="140" t="s">
        <v>113</v>
      </c>
      <c r="D3687" s="7"/>
      <c r="E3687" s="7"/>
      <c r="F3687" s="7"/>
      <c r="G3687" s="7"/>
      <c r="H3687" s="7"/>
    </row>
    <row r="3688" spans="1:8">
      <c r="A3688" s="139">
        <v>46787</v>
      </c>
      <c r="B3688" s="11" t="s">
        <v>16</v>
      </c>
      <c r="C3688" s="140" t="s">
        <v>113</v>
      </c>
      <c r="D3688" s="7"/>
      <c r="E3688" s="7"/>
      <c r="F3688" s="7"/>
      <c r="G3688" s="7"/>
      <c r="H3688" s="7"/>
    </row>
    <row r="3689" spans="1:8">
      <c r="A3689" s="139">
        <v>46788</v>
      </c>
      <c r="B3689" s="11" t="s">
        <v>17</v>
      </c>
      <c r="C3689" s="140" t="s">
        <v>113</v>
      </c>
      <c r="D3689" s="7"/>
      <c r="E3689" s="7"/>
      <c r="F3689" s="7"/>
      <c r="G3689" s="7"/>
      <c r="H3689" s="7"/>
    </row>
    <row r="3690" spans="1:8">
      <c r="A3690" s="139">
        <v>46789</v>
      </c>
      <c r="B3690" s="11" t="s">
        <v>18</v>
      </c>
      <c r="C3690" s="140" t="s">
        <v>113</v>
      </c>
      <c r="D3690" s="7"/>
      <c r="E3690" s="7"/>
      <c r="F3690" s="7"/>
      <c r="G3690" s="7"/>
      <c r="H3690" s="7"/>
    </row>
    <row r="3691" spans="1:8">
      <c r="A3691" s="139">
        <v>46790</v>
      </c>
      <c r="B3691" s="11" t="s">
        <v>12</v>
      </c>
      <c r="C3691" s="140" t="s">
        <v>113</v>
      </c>
      <c r="D3691" s="7"/>
      <c r="E3691" s="7"/>
      <c r="F3691" s="7"/>
      <c r="G3691" s="7"/>
      <c r="H3691" s="7"/>
    </row>
    <row r="3692" spans="1:8">
      <c r="A3692" s="139">
        <v>46791</v>
      </c>
      <c r="B3692" s="11" t="s">
        <v>13</v>
      </c>
      <c r="C3692" s="140" t="s">
        <v>113</v>
      </c>
      <c r="D3692" s="7"/>
      <c r="E3692" s="7"/>
      <c r="F3692" s="7"/>
      <c r="G3692" s="7"/>
      <c r="H3692" s="7"/>
    </row>
    <row r="3693" spans="1:8">
      <c r="A3693" s="139">
        <v>46792</v>
      </c>
      <c r="B3693" s="11" t="s">
        <v>14</v>
      </c>
      <c r="C3693" s="140" t="s">
        <v>113</v>
      </c>
      <c r="D3693" s="7"/>
      <c r="E3693" s="7"/>
      <c r="F3693" s="7"/>
      <c r="G3693" s="7"/>
      <c r="H3693" s="7"/>
    </row>
    <row r="3694" spans="1:8">
      <c r="A3694" s="139">
        <v>46793</v>
      </c>
      <c r="B3694" s="11" t="s">
        <v>15</v>
      </c>
      <c r="C3694" s="140" t="s">
        <v>113</v>
      </c>
      <c r="D3694" s="7"/>
      <c r="E3694" s="7"/>
      <c r="F3694" s="7"/>
      <c r="G3694" s="7"/>
      <c r="H3694" s="7"/>
    </row>
    <row r="3695" spans="1:8">
      <c r="A3695" s="139">
        <v>46794</v>
      </c>
      <c r="B3695" s="11" t="s">
        <v>16</v>
      </c>
      <c r="C3695" s="140" t="s">
        <v>113</v>
      </c>
      <c r="D3695" s="7"/>
      <c r="E3695" s="7"/>
      <c r="F3695" s="7"/>
      <c r="G3695" s="7"/>
      <c r="H3695" s="7"/>
    </row>
    <row r="3696" spans="1:8">
      <c r="A3696" s="139">
        <v>46795</v>
      </c>
      <c r="B3696" s="11" t="s">
        <v>17</v>
      </c>
      <c r="C3696" s="140" t="s">
        <v>113</v>
      </c>
      <c r="D3696" s="7"/>
      <c r="E3696" s="7"/>
      <c r="F3696" s="7"/>
      <c r="G3696" s="7"/>
      <c r="H3696" s="7"/>
    </row>
    <row r="3697" spans="1:8">
      <c r="A3697" s="139">
        <v>46796</v>
      </c>
      <c r="B3697" s="11" t="s">
        <v>18</v>
      </c>
      <c r="C3697" s="140" t="s">
        <v>113</v>
      </c>
      <c r="D3697" s="7"/>
      <c r="E3697" s="7"/>
      <c r="F3697" s="7"/>
      <c r="G3697" s="7"/>
      <c r="H3697" s="7"/>
    </row>
    <row r="3698" spans="1:8">
      <c r="A3698" s="139">
        <v>46797</v>
      </c>
      <c r="B3698" s="11" t="s">
        <v>12</v>
      </c>
      <c r="C3698" s="140" t="s">
        <v>113</v>
      </c>
      <c r="D3698" s="7"/>
      <c r="E3698" s="7"/>
      <c r="F3698" s="7"/>
      <c r="G3698" s="7"/>
      <c r="H3698" s="7"/>
    </row>
    <row r="3699" spans="1:8">
      <c r="A3699" s="139">
        <v>46798</v>
      </c>
      <c r="B3699" s="11" t="s">
        <v>13</v>
      </c>
      <c r="C3699" s="140" t="s">
        <v>113</v>
      </c>
      <c r="D3699" s="7"/>
      <c r="E3699" s="7"/>
      <c r="F3699" s="7"/>
      <c r="G3699" s="7"/>
      <c r="H3699" s="7"/>
    </row>
    <row r="3700" spans="1:8">
      <c r="A3700" s="139">
        <v>46799</v>
      </c>
      <c r="B3700" s="11" t="s">
        <v>14</v>
      </c>
      <c r="C3700" s="140" t="s">
        <v>113</v>
      </c>
      <c r="D3700" s="7"/>
      <c r="E3700" s="7"/>
      <c r="F3700" s="7"/>
      <c r="G3700" s="7"/>
      <c r="H3700" s="7"/>
    </row>
    <row r="3701" spans="1:8">
      <c r="A3701" s="139">
        <v>46800</v>
      </c>
      <c r="B3701" s="11" t="s">
        <v>15</v>
      </c>
      <c r="C3701" s="140" t="s">
        <v>113</v>
      </c>
      <c r="D3701" s="7"/>
      <c r="E3701" s="7"/>
      <c r="F3701" s="7"/>
      <c r="G3701" s="7"/>
      <c r="H3701" s="7"/>
    </row>
    <row r="3702" spans="1:8">
      <c r="A3702" s="139">
        <v>46801</v>
      </c>
      <c r="B3702" s="11" t="s">
        <v>16</v>
      </c>
      <c r="C3702" s="140" t="s">
        <v>113</v>
      </c>
      <c r="D3702" s="7"/>
      <c r="E3702" s="7"/>
      <c r="F3702" s="7"/>
      <c r="G3702" s="7"/>
      <c r="H3702" s="7"/>
    </row>
    <row r="3703" spans="1:8">
      <c r="A3703" s="139">
        <v>46802</v>
      </c>
      <c r="B3703" s="11" t="s">
        <v>17</v>
      </c>
      <c r="C3703" s="140" t="s">
        <v>113</v>
      </c>
      <c r="D3703" s="7"/>
      <c r="E3703" s="7"/>
      <c r="F3703" s="7"/>
      <c r="G3703" s="7"/>
      <c r="H3703" s="7"/>
    </row>
    <row r="3704" spans="1:8">
      <c r="A3704" s="139">
        <v>46803</v>
      </c>
      <c r="B3704" s="11" t="s">
        <v>18</v>
      </c>
      <c r="C3704" s="140" t="s">
        <v>113</v>
      </c>
      <c r="D3704" s="7"/>
      <c r="E3704" s="7"/>
      <c r="F3704" s="7"/>
      <c r="G3704" s="7"/>
      <c r="H3704" s="7"/>
    </row>
    <row r="3705" spans="1:8">
      <c r="A3705" s="139">
        <v>46804</v>
      </c>
      <c r="B3705" s="11" t="s">
        <v>12</v>
      </c>
      <c r="C3705" s="140" t="s">
        <v>113</v>
      </c>
      <c r="D3705" s="7"/>
      <c r="E3705" s="7"/>
      <c r="F3705" s="7"/>
      <c r="G3705" s="7"/>
      <c r="H3705" s="7"/>
    </row>
    <row r="3706" spans="1:8">
      <c r="A3706" s="139">
        <v>46805</v>
      </c>
      <c r="B3706" s="11" t="s">
        <v>13</v>
      </c>
      <c r="C3706" s="140" t="s">
        <v>113</v>
      </c>
      <c r="D3706" s="7"/>
      <c r="E3706" s="7"/>
      <c r="F3706" s="7"/>
      <c r="G3706" s="7"/>
      <c r="H3706" s="7"/>
    </row>
    <row r="3707" spans="1:8">
      <c r="A3707" s="139">
        <v>46806</v>
      </c>
      <c r="B3707" s="11" t="s">
        <v>14</v>
      </c>
      <c r="C3707" s="140" t="s">
        <v>113</v>
      </c>
      <c r="D3707" s="7"/>
      <c r="E3707" s="7"/>
      <c r="F3707" s="7"/>
      <c r="G3707" s="7"/>
      <c r="H3707" s="7"/>
    </row>
    <row r="3708" spans="1:8">
      <c r="A3708" s="139">
        <v>46807</v>
      </c>
      <c r="B3708" s="11" t="s">
        <v>15</v>
      </c>
      <c r="C3708" s="140" t="s">
        <v>113</v>
      </c>
      <c r="D3708" s="7"/>
      <c r="E3708" s="7"/>
      <c r="F3708" s="7"/>
      <c r="G3708" s="7"/>
      <c r="H3708" s="7"/>
    </row>
    <row r="3709" spans="1:8">
      <c r="A3709" s="139">
        <v>46808</v>
      </c>
      <c r="B3709" s="11" t="s">
        <v>16</v>
      </c>
      <c r="C3709" s="140" t="s">
        <v>113</v>
      </c>
      <c r="D3709" s="7"/>
      <c r="E3709" s="7"/>
      <c r="F3709" s="7"/>
      <c r="G3709" s="7"/>
      <c r="H3709" s="7"/>
    </row>
    <row r="3710" spans="1:8">
      <c r="A3710" s="139">
        <v>46809</v>
      </c>
      <c r="B3710" s="11" t="s">
        <v>17</v>
      </c>
      <c r="C3710" s="140" t="s">
        <v>113</v>
      </c>
      <c r="D3710" s="7"/>
      <c r="E3710" s="7"/>
      <c r="F3710" s="7"/>
      <c r="G3710" s="7"/>
      <c r="H3710" s="7"/>
    </row>
    <row r="3711" spans="1:8">
      <c r="A3711" s="139">
        <v>46810</v>
      </c>
      <c r="B3711" s="11" t="s">
        <v>18</v>
      </c>
      <c r="C3711" s="140" t="s">
        <v>113</v>
      </c>
      <c r="D3711" s="7"/>
      <c r="E3711" s="7"/>
      <c r="F3711" s="7"/>
      <c r="G3711" s="7"/>
      <c r="H3711" s="7"/>
    </row>
    <row r="3712" spans="1:8">
      <c r="A3712" s="139">
        <v>46811</v>
      </c>
      <c r="B3712" s="11" t="s">
        <v>12</v>
      </c>
      <c r="C3712" s="140" t="s">
        <v>113</v>
      </c>
      <c r="D3712" s="7"/>
      <c r="E3712" s="7"/>
      <c r="F3712" s="7"/>
      <c r="G3712" s="7"/>
      <c r="H3712" s="7"/>
    </row>
    <row r="3713" spans="1:8">
      <c r="A3713" s="139">
        <v>46812</v>
      </c>
      <c r="B3713" s="11" t="s">
        <v>13</v>
      </c>
      <c r="C3713" s="140" t="s">
        <v>113</v>
      </c>
      <c r="D3713" s="7"/>
      <c r="E3713" s="7"/>
      <c r="F3713" s="7"/>
      <c r="G3713" s="7"/>
      <c r="H3713" s="7"/>
    </row>
    <row r="3714" spans="1:8">
      <c r="A3714" s="139">
        <v>46813</v>
      </c>
      <c r="B3714" s="11" t="s">
        <v>14</v>
      </c>
      <c r="C3714" s="140" t="s">
        <v>113</v>
      </c>
      <c r="D3714" s="7"/>
      <c r="E3714" s="7"/>
      <c r="F3714" s="7"/>
      <c r="G3714" s="7"/>
      <c r="H3714" s="7"/>
    </row>
    <row r="3715" spans="1:8">
      <c r="A3715" s="139">
        <v>46814</v>
      </c>
      <c r="B3715" s="11" t="s">
        <v>15</v>
      </c>
      <c r="C3715" s="140" t="s">
        <v>113</v>
      </c>
      <c r="D3715" s="7"/>
      <c r="E3715" s="7"/>
      <c r="F3715" s="7"/>
      <c r="G3715" s="7"/>
      <c r="H3715" s="7"/>
    </row>
    <row r="3716" spans="1:8">
      <c r="A3716" s="139">
        <v>46815</v>
      </c>
      <c r="B3716" s="11" t="s">
        <v>16</v>
      </c>
      <c r="C3716" s="140" t="s">
        <v>113</v>
      </c>
      <c r="D3716" s="7"/>
      <c r="E3716" s="7"/>
      <c r="F3716" s="7"/>
      <c r="G3716" s="7"/>
      <c r="H3716" s="7"/>
    </row>
    <row r="3717" spans="1:8">
      <c r="A3717" s="139">
        <v>46816</v>
      </c>
      <c r="B3717" s="11" t="s">
        <v>17</v>
      </c>
      <c r="C3717" s="140" t="s">
        <v>113</v>
      </c>
      <c r="D3717" s="7"/>
      <c r="E3717" s="7"/>
      <c r="F3717" s="7"/>
      <c r="G3717" s="7"/>
      <c r="H3717" s="7"/>
    </row>
    <row r="3718" spans="1:8">
      <c r="A3718" s="139">
        <v>46817</v>
      </c>
      <c r="B3718" s="11" t="s">
        <v>18</v>
      </c>
      <c r="C3718" s="140" t="s">
        <v>113</v>
      </c>
      <c r="D3718" s="7"/>
      <c r="E3718" s="7"/>
      <c r="F3718" s="7"/>
      <c r="G3718" s="7"/>
      <c r="H3718" s="7"/>
    </row>
    <row r="3719" spans="1:8">
      <c r="A3719" s="139">
        <v>46818</v>
      </c>
      <c r="B3719" s="11" t="s">
        <v>12</v>
      </c>
      <c r="C3719" s="140" t="s">
        <v>113</v>
      </c>
      <c r="D3719" s="7"/>
      <c r="E3719" s="7"/>
      <c r="F3719" s="7"/>
      <c r="G3719" s="7"/>
      <c r="H3719" s="7"/>
    </row>
    <row r="3720" spans="1:8">
      <c r="A3720" s="139">
        <v>46819</v>
      </c>
      <c r="B3720" s="11" t="s">
        <v>13</v>
      </c>
      <c r="C3720" s="140" t="s">
        <v>113</v>
      </c>
      <c r="D3720" s="7"/>
      <c r="E3720" s="7"/>
      <c r="F3720" s="7"/>
      <c r="G3720" s="7"/>
      <c r="H3720" s="7"/>
    </row>
    <row r="3721" spans="1:8">
      <c r="A3721" s="139">
        <v>46820</v>
      </c>
      <c r="B3721" s="11" t="s">
        <v>14</v>
      </c>
      <c r="C3721" s="140" t="s">
        <v>113</v>
      </c>
      <c r="D3721" s="7"/>
      <c r="E3721" s="7"/>
      <c r="F3721" s="7"/>
      <c r="G3721" s="7"/>
      <c r="H3721" s="7"/>
    </row>
    <row r="3722" spans="1:8">
      <c r="A3722" s="139">
        <v>46821</v>
      </c>
      <c r="B3722" s="11" t="s">
        <v>15</v>
      </c>
      <c r="C3722" s="140" t="s">
        <v>113</v>
      </c>
      <c r="D3722" s="7"/>
      <c r="E3722" s="7"/>
      <c r="F3722" s="7"/>
      <c r="G3722" s="7"/>
      <c r="H3722" s="7"/>
    </row>
    <row r="3723" spans="1:8">
      <c r="A3723" s="139">
        <v>46822</v>
      </c>
      <c r="B3723" s="11" t="s">
        <v>16</v>
      </c>
      <c r="C3723" s="140" t="s">
        <v>113</v>
      </c>
      <c r="D3723" s="7"/>
      <c r="E3723" s="7"/>
      <c r="F3723" s="7"/>
      <c r="G3723" s="7"/>
      <c r="H3723" s="7"/>
    </row>
    <row r="3724" spans="1:8">
      <c r="A3724" s="139">
        <v>46823</v>
      </c>
      <c r="B3724" s="11" t="s">
        <v>17</v>
      </c>
      <c r="C3724" s="140" t="s">
        <v>113</v>
      </c>
      <c r="D3724" s="7"/>
      <c r="E3724" s="7"/>
      <c r="F3724" s="7"/>
      <c r="G3724" s="7"/>
      <c r="H3724" s="7"/>
    </row>
    <row r="3725" spans="1:8">
      <c r="A3725" s="139">
        <v>46824</v>
      </c>
      <c r="B3725" s="11" t="s">
        <v>18</v>
      </c>
      <c r="C3725" s="140" t="s">
        <v>113</v>
      </c>
      <c r="D3725" s="7"/>
      <c r="E3725" s="7"/>
      <c r="F3725" s="7"/>
      <c r="G3725" s="7"/>
      <c r="H3725" s="7"/>
    </row>
    <row r="3726" spans="1:8">
      <c r="A3726" s="139">
        <v>46825</v>
      </c>
      <c r="B3726" s="11" t="s">
        <v>12</v>
      </c>
      <c r="C3726" s="140" t="s">
        <v>113</v>
      </c>
      <c r="D3726" s="7"/>
      <c r="E3726" s="7"/>
      <c r="F3726" s="7"/>
      <c r="G3726" s="7"/>
      <c r="H3726" s="7"/>
    </row>
    <row r="3727" spans="1:8">
      <c r="A3727" s="139">
        <v>46826</v>
      </c>
      <c r="B3727" s="11" t="s">
        <v>13</v>
      </c>
      <c r="C3727" s="140" t="s">
        <v>113</v>
      </c>
      <c r="D3727" s="7"/>
      <c r="E3727" s="7"/>
      <c r="F3727" s="7"/>
      <c r="G3727" s="7"/>
      <c r="H3727" s="7"/>
    </row>
    <row r="3728" spans="1:8">
      <c r="A3728" s="139">
        <v>46827</v>
      </c>
      <c r="B3728" s="11" t="s">
        <v>14</v>
      </c>
      <c r="C3728" s="140" t="s">
        <v>113</v>
      </c>
      <c r="D3728" s="7"/>
      <c r="E3728" s="7"/>
      <c r="F3728" s="7"/>
      <c r="G3728" s="7"/>
      <c r="H3728" s="7"/>
    </row>
    <row r="3729" spans="1:8">
      <c r="A3729" s="139">
        <v>46828</v>
      </c>
      <c r="B3729" s="11" t="s">
        <v>15</v>
      </c>
      <c r="C3729" s="140" t="s">
        <v>113</v>
      </c>
      <c r="D3729" s="7"/>
      <c r="E3729" s="7"/>
      <c r="F3729" s="7"/>
      <c r="G3729" s="7"/>
      <c r="H3729" s="7"/>
    </row>
    <row r="3730" spans="1:8">
      <c r="A3730" s="139">
        <v>46829</v>
      </c>
      <c r="B3730" s="11" t="s">
        <v>16</v>
      </c>
      <c r="C3730" s="140" t="s">
        <v>113</v>
      </c>
      <c r="D3730" s="7"/>
      <c r="E3730" s="7"/>
      <c r="F3730" s="7"/>
      <c r="G3730" s="7"/>
      <c r="H3730" s="7"/>
    </row>
    <row r="3731" spans="1:8">
      <c r="A3731" s="139">
        <v>46830</v>
      </c>
      <c r="B3731" s="11" t="s">
        <v>17</v>
      </c>
      <c r="C3731" s="140" t="s">
        <v>113</v>
      </c>
      <c r="D3731" s="7"/>
      <c r="E3731" s="7"/>
      <c r="F3731" s="7"/>
      <c r="G3731" s="7"/>
      <c r="H3731" s="7"/>
    </row>
    <row r="3732" spans="1:8">
      <c r="A3732" s="139">
        <v>46831</v>
      </c>
      <c r="B3732" s="11" t="s">
        <v>18</v>
      </c>
      <c r="C3732" s="140" t="s">
        <v>113</v>
      </c>
      <c r="D3732" s="7"/>
      <c r="E3732" s="7"/>
      <c r="F3732" s="7"/>
      <c r="G3732" s="7"/>
      <c r="H3732" s="7"/>
    </row>
    <row r="3733" spans="1:8">
      <c r="A3733" s="139">
        <v>46832</v>
      </c>
      <c r="B3733" s="11" t="s">
        <v>12</v>
      </c>
      <c r="C3733" s="140" t="s">
        <v>113</v>
      </c>
      <c r="D3733" s="7"/>
      <c r="E3733" s="7"/>
      <c r="F3733" s="7"/>
      <c r="G3733" s="7"/>
      <c r="H3733" s="7"/>
    </row>
    <row r="3734" spans="1:8">
      <c r="A3734" s="139">
        <v>46833</v>
      </c>
      <c r="B3734" s="11" t="s">
        <v>13</v>
      </c>
      <c r="C3734" s="140" t="s">
        <v>113</v>
      </c>
      <c r="D3734" s="7"/>
      <c r="E3734" s="7"/>
      <c r="F3734" s="7"/>
      <c r="G3734" s="7"/>
      <c r="H3734" s="7"/>
    </row>
    <row r="3735" spans="1:8">
      <c r="A3735" s="139">
        <v>46834</v>
      </c>
      <c r="B3735" s="11" t="s">
        <v>14</v>
      </c>
      <c r="C3735" s="140" t="s">
        <v>113</v>
      </c>
      <c r="D3735" s="7"/>
      <c r="E3735" s="7"/>
      <c r="F3735" s="7"/>
      <c r="G3735" s="7"/>
      <c r="H3735" s="7"/>
    </row>
    <row r="3736" spans="1:8">
      <c r="A3736" s="139">
        <v>46835</v>
      </c>
      <c r="B3736" s="11" t="s">
        <v>15</v>
      </c>
      <c r="C3736" s="140" t="s">
        <v>113</v>
      </c>
      <c r="D3736" s="7"/>
      <c r="E3736" s="7"/>
      <c r="F3736" s="7"/>
      <c r="G3736" s="7"/>
      <c r="H3736" s="7"/>
    </row>
    <row r="3737" spans="1:8">
      <c r="A3737" s="139">
        <v>46836</v>
      </c>
      <c r="B3737" s="11" t="s">
        <v>16</v>
      </c>
      <c r="C3737" s="140" t="s">
        <v>113</v>
      </c>
      <c r="D3737" s="7"/>
      <c r="E3737" s="7"/>
      <c r="F3737" s="7"/>
      <c r="G3737" s="7"/>
      <c r="H3737" s="7"/>
    </row>
    <row r="3738" spans="1:8">
      <c r="A3738" s="139">
        <v>46837</v>
      </c>
      <c r="B3738" s="11" t="s">
        <v>17</v>
      </c>
      <c r="C3738" s="140" t="s">
        <v>113</v>
      </c>
      <c r="D3738" s="7"/>
      <c r="E3738" s="7"/>
      <c r="F3738" s="7"/>
      <c r="G3738" s="7"/>
      <c r="H3738" s="7"/>
    </row>
    <row r="3739" spans="1:8">
      <c r="A3739" s="139">
        <v>46838</v>
      </c>
      <c r="B3739" s="11" t="s">
        <v>18</v>
      </c>
      <c r="C3739" s="140" t="s">
        <v>113</v>
      </c>
      <c r="D3739" s="7"/>
      <c r="E3739" s="7"/>
      <c r="F3739" s="7"/>
      <c r="G3739" s="7"/>
      <c r="H3739" s="7"/>
    </row>
    <row r="3740" spans="1:8">
      <c r="A3740" s="139">
        <v>46839</v>
      </c>
      <c r="B3740" s="11" t="s">
        <v>12</v>
      </c>
      <c r="C3740" s="140" t="s">
        <v>113</v>
      </c>
      <c r="D3740" s="7"/>
      <c r="E3740" s="7"/>
      <c r="F3740" s="7"/>
      <c r="G3740" s="7"/>
      <c r="H3740" s="7"/>
    </row>
    <row r="3741" spans="1:8">
      <c r="A3741" s="139">
        <v>46840</v>
      </c>
      <c r="B3741" s="11" t="s">
        <v>13</v>
      </c>
      <c r="C3741" s="140" t="s">
        <v>113</v>
      </c>
      <c r="D3741" s="7"/>
      <c r="E3741" s="7"/>
      <c r="F3741" s="7"/>
      <c r="G3741" s="7"/>
      <c r="H3741" s="7"/>
    </row>
    <row r="3742" spans="1:8">
      <c r="A3742" s="139">
        <v>46841</v>
      </c>
      <c r="B3742" s="11" t="s">
        <v>14</v>
      </c>
      <c r="C3742" s="140" t="s">
        <v>113</v>
      </c>
      <c r="D3742" s="7"/>
      <c r="E3742" s="7"/>
      <c r="F3742" s="7"/>
      <c r="G3742" s="7"/>
      <c r="H3742" s="7"/>
    </row>
    <row r="3743" spans="1:8">
      <c r="A3743" s="139">
        <v>46842</v>
      </c>
      <c r="B3743" s="11" t="s">
        <v>15</v>
      </c>
      <c r="C3743" s="140" t="s">
        <v>113</v>
      </c>
      <c r="D3743" s="7"/>
      <c r="E3743" s="7"/>
      <c r="F3743" s="7"/>
      <c r="G3743" s="7"/>
      <c r="H3743" s="7"/>
    </row>
    <row r="3744" spans="1:8">
      <c r="A3744" s="139">
        <v>46843</v>
      </c>
      <c r="B3744" s="11" t="s">
        <v>16</v>
      </c>
      <c r="C3744" s="140" t="s">
        <v>113</v>
      </c>
      <c r="D3744" s="7"/>
      <c r="E3744" s="7"/>
      <c r="F3744" s="7"/>
      <c r="G3744" s="7"/>
      <c r="H3744" s="7"/>
    </row>
    <row r="3745" spans="1:8">
      <c r="A3745" s="139">
        <v>46844</v>
      </c>
      <c r="B3745" s="11" t="s">
        <v>17</v>
      </c>
      <c r="C3745" s="140" t="s">
        <v>113</v>
      </c>
      <c r="D3745" s="7"/>
      <c r="E3745" s="7"/>
      <c r="F3745" s="7"/>
      <c r="G3745" s="7"/>
      <c r="H3745" s="7"/>
    </row>
    <row r="3746" spans="1:8">
      <c r="A3746" s="139">
        <v>46845</v>
      </c>
      <c r="B3746" s="11" t="s">
        <v>18</v>
      </c>
      <c r="C3746" s="140" t="s">
        <v>113</v>
      </c>
      <c r="D3746" s="7"/>
      <c r="E3746" s="7"/>
      <c r="F3746" s="7"/>
      <c r="G3746" s="7"/>
      <c r="H3746" s="7"/>
    </row>
    <row r="3747" spans="1:8">
      <c r="A3747" s="139">
        <v>46846</v>
      </c>
      <c r="B3747" s="11" t="s">
        <v>12</v>
      </c>
      <c r="C3747" s="140" t="s">
        <v>113</v>
      </c>
      <c r="D3747" s="7"/>
      <c r="E3747" s="7"/>
      <c r="F3747" s="7"/>
      <c r="G3747" s="7"/>
      <c r="H3747" s="7"/>
    </row>
    <row r="3748" spans="1:8">
      <c r="A3748" s="139">
        <v>46847</v>
      </c>
      <c r="B3748" s="11" t="s">
        <v>13</v>
      </c>
      <c r="C3748" s="140" t="s">
        <v>113</v>
      </c>
      <c r="D3748" s="7"/>
      <c r="E3748" s="7"/>
      <c r="F3748" s="7"/>
      <c r="G3748" s="7"/>
      <c r="H3748" s="7"/>
    </row>
    <row r="3749" spans="1:8">
      <c r="A3749" s="139">
        <v>46848</v>
      </c>
      <c r="B3749" s="11" t="s">
        <v>14</v>
      </c>
      <c r="C3749" s="140" t="s">
        <v>113</v>
      </c>
      <c r="D3749" s="7"/>
      <c r="E3749" s="7"/>
      <c r="F3749" s="7"/>
      <c r="G3749" s="7"/>
      <c r="H3749" s="7"/>
    </row>
    <row r="3750" spans="1:8">
      <c r="A3750" s="139">
        <v>46849</v>
      </c>
      <c r="B3750" s="11" t="s">
        <v>15</v>
      </c>
      <c r="C3750" s="140" t="s">
        <v>113</v>
      </c>
      <c r="D3750" s="7"/>
      <c r="E3750" s="7"/>
      <c r="F3750" s="7"/>
      <c r="G3750" s="7"/>
      <c r="H3750" s="7"/>
    </row>
    <row r="3751" spans="1:8">
      <c r="A3751" s="139">
        <v>46850</v>
      </c>
      <c r="B3751" s="11" t="s">
        <v>16</v>
      </c>
      <c r="C3751" s="140" t="s">
        <v>113</v>
      </c>
      <c r="D3751" s="7"/>
      <c r="E3751" s="7"/>
      <c r="F3751" s="7"/>
      <c r="G3751" s="7"/>
      <c r="H3751" s="7"/>
    </row>
    <row r="3752" spans="1:8">
      <c r="A3752" s="139">
        <v>46851</v>
      </c>
      <c r="B3752" s="11" t="s">
        <v>17</v>
      </c>
      <c r="C3752" s="140" t="s">
        <v>113</v>
      </c>
      <c r="D3752" s="7"/>
      <c r="E3752" s="7"/>
      <c r="F3752" s="7"/>
      <c r="G3752" s="7"/>
      <c r="H3752" s="7"/>
    </row>
    <row r="3753" spans="1:8">
      <c r="A3753" s="139">
        <v>46852</v>
      </c>
      <c r="B3753" s="11" t="s">
        <v>18</v>
      </c>
      <c r="C3753" s="140" t="s">
        <v>113</v>
      </c>
      <c r="D3753" s="7"/>
      <c r="E3753" s="7"/>
      <c r="F3753" s="7"/>
      <c r="G3753" s="7"/>
      <c r="H3753" s="7"/>
    </row>
    <row r="3754" spans="1:8">
      <c r="A3754" s="139">
        <v>46853</v>
      </c>
      <c r="B3754" s="11" t="s">
        <v>12</v>
      </c>
      <c r="C3754" s="140" t="s">
        <v>113</v>
      </c>
      <c r="D3754" s="7"/>
      <c r="E3754" s="7"/>
      <c r="F3754" s="7"/>
      <c r="G3754" s="7"/>
      <c r="H3754" s="7"/>
    </row>
    <row r="3755" spans="1:8">
      <c r="A3755" s="139">
        <v>46854</v>
      </c>
      <c r="B3755" s="11" t="s">
        <v>13</v>
      </c>
      <c r="C3755" s="140" t="s">
        <v>113</v>
      </c>
      <c r="D3755" s="7"/>
      <c r="E3755" s="7"/>
      <c r="F3755" s="7"/>
      <c r="G3755" s="7"/>
      <c r="H3755" s="7"/>
    </row>
    <row r="3756" spans="1:8">
      <c r="A3756" s="139">
        <v>46855</v>
      </c>
      <c r="B3756" s="11" t="s">
        <v>14</v>
      </c>
      <c r="C3756" s="140" t="s">
        <v>113</v>
      </c>
      <c r="D3756" s="7"/>
      <c r="E3756" s="7"/>
      <c r="F3756" s="7"/>
      <c r="G3756" s="7"/>
      <c r="H3756" s="7"/>
    </row>
    <row r="3757" spans="1:8">
      <c r="A3757" s="139">
        <v>46856</v>
      </c>
      <c r="B3757" s="11" t="s">
        <v>15</v>
      </c>
      <c r="C3757" s="140" t="s">
        <v>113</v>
      </c>
      <c r="D3757" s="7"/>
      <c r="E3757" s="7"/>
      <c r="F3757" s="7"/>
      <c r="G3757" s="7"/>
      <c r="H3757" s="7"/>
    </row>
    <row r="3758" spans="1:8">
      <c r="A3758" s="139">
        <v>46857</v>
      </c>
      <c r="B3758" s="11" t="s">
        <v>16</v>
      </c>
      <c r="C3758" s="140" t="s">
        <v>113</v>
      </c>
      <c r="D3758" s="7"/>
      <c r="E3758" s="7"/>
      <c r="F3758" s="7"/>
      <c r="G3758" s="7"/>
      <c r="H3758" s="7"/>
    </row>
    <row r="3759" spans="1:8">
      <c r="A3759" s="139">
        <v>46858</v>
      </c>
      <c r="B3759" s="11" t="s">
        <v>17</v>
      </c>
      <c r="C3759" s="140" t="s">
        <v>113</v>
      </c>
      <c r="D3759" s="7"/>
      <c r="E3759" s="7"/>
      <c r="F3759" s="7"/>
      <c r="G3759" s="7"/>
      <c r="H3759" s="7"/>
    </row>
    <row r="3760" spans="1:8">
      <c r="A3760" s="139">
        <v>46859</v>
      </c>
      <c r="B3760" s="11" t="s">
        <v>18</v>
      </c>
      <c r="C3760" s="140" t="s">
        <v>113</v>
      </c>
      <c r="D3760" s="7"/>
      <c r="E3760" s="7"/>
      <c r="F3760" s="7"/>
      <c r="G3760" s="7"/>
      <c r="H3760" s="7"/>
    </row>
    <row r="3761" spans="1:8">
      <c r="A3761" s="139">
        <v>46860</v>
      </c>
      <c r="B3761" s="11" t="s">
        <v>12</v>
      </c>
      <c r="C3761" s="140" t="s">
        <v>113</v>
      </c>
      <c r="D3761" s="7"/>
      <c r="E3761" s="7"/>
      <c r="F3761" s="7"/>
      <c r="G3761" s="7"/>
      <c r="H3761" s="7"/>
    </row>
    <row r="3762" spans="1:8">
      <c r="A3762" s="139">
        <v>46861</v>
      </c>
      <c r="B3762" s="11" t="s">
        <v>13</v>
      </c>
      <c r="C3762" s="140" t="s">
        <v>113</v>
      </c>
      <c r="D3762" s="7"/>
      <c r="E3762" s="7"/>
      <c r="F3762" s="7"/>
      <c r="G3762" s="7"/>
      <c r="H3762" s="7"/>
    </row>
    <row r="3763" spans="1:8">
      <c r="A3763" s="139">
        <v>46862</v>
      </c>
      <c r="B3763" s="11" t="s">
        <v>14</v>
      </c>
      <c r="C3763" s="140" t="s">
        <v>113</v>
      </c>
      <c r="D3763" s="7"/>
      <c r="E3763" s="7"/>
      <c r="F3763" s="7"/>
      <c r="G3763" s="7"/>
      <c r="H3763" s="7"/>
    </row>
    <row r="3764" spans="1:8">
      <c r="A3764" s="139">
        <v>46863</v>
      </c>
      <c r="B3764" s="11" t="s">
        <v>15</v>
      </c>
      <c r="C3764" s="140" t="s">
        <v>113</v>
      </c>
      <c r="D3764" s="7"/>
      <c r="E3764" s="7"/>
      <c r="F3764" s="7"/>
      <c r="G3764" s="7"/>
      <c r="H3764" s="7"/>
    </row>
    <row r="3765" spans="1:8">
      <c r="A3765" s="139">
        <v>46864</v>
      </c>
      <c r="B3765" s="11" t="s">
        <v>16</v>
      </c>
      <c r="C3765" s="140" t="s">
        <v>113</v>
      </c>
      <c r="D3765" s="7"/>
      <c r="E3765" s="7"/>
      <c r="F3765" s="7"/>
      <c r="G3765" s="7"/>
      <c r="H3765" s="7"/>
    </row>
    <row r="3766" spans="1:8">
      <c r="A3766" s="139">
        <v>46865</v>
      </c>
      <c r="B3766" s="11" t="s">
        <v>17</v>
      </c>
      <c r="C3766" s="140" t="s">
        <v>113</v>
      </c>
      <c r="D3766" s="7"/>
      <c r="E3766" s="7"/>
      <c r="F3766" s="7"/>
      <c r="G3766" s="7"/>
      <c r="H3766" s="7"/>
    </row>
    <row r="3767" spans="1:8">
      <c r="A3767" s="139">
        <v>46866</v>
      </c>
      <c r="B3767" s="11" t="s">
        <v>18</v>
      </c>
      <c r="C3767" s="140" t="s">
        <v>113</v>
      </c>
      <c r="D3767" s="7"/>
      <c r="E3767" s="7"/>
      <c r="F3767" s="7"/>
      <c r="G3767" s="7"/>
      <c r="H3767" s="7"/>
    </row>
    <row r="3768" spans="1:8">
      <c r="A3768" s="139">
        <v>46867</v>
      </c>
      <c r="B3768" s="11" t="s">
        <v>12</v>
      </c>
      <c r="C3768" s="140" t="s">
        <v>113</v>
      </c>
      <c r="D3768" s="7"/>
      <c r="E3768" s="7"/>
      <c r="F3768" s="7"/>
      <c r="G3768" s="7"/>
      <c r="H3768" s="7"/>
    </row>
    <row r="3769" spans="1:8">
      <c r="A3769" s="139">
        <v>46868</v>
      </c>
      <c r="B3769" s="11" t="s">
        <v>13</v>
      </c>
      <c r="C3769" s="140" t="s">
        <v>113</v>
      </c>
      <c r="D3769" s="7"/>
      <c r="E3769" s="7"/>
      <c r="F3769" s="7"/>
      <c r="G3769" s="7"/>
      <c r="H3769" s="7"/>
    </row>
    <row r="3770" spans="1:8">
      <c r="A3770" s="139">
        <v>46869</v>
      </c>
      <c r="B3770" s="11" t="s">
        <v>14</v>
      </c>
      <c r="C3770" s="140" t="s">
        <v>113</v>
      </c>
      <c r="D3770" s="7"/>
      <c r="E3770" s="7"/>
      <c r="F3770" s="7"/>
      <c r="G3770" s="7"/>
      <c r="H3770" s="7"/>
    </row>
    <row r="3771" spans="1:8">
      <c r="A3771" s="139">
        <v>46870</v>
      </c>
      <c r="B3771" s="11" t="s">
        <v>15</v>
      </c>
      <c r="C3771" s="140" t="s">
        <v>113</v>
      </c>
      <c r="D3771" s="7"/>
      <c r="E3771" s="7"/>
      <c r="F3771" s="7"/>
      <c r="G3771" s="7"/>
      <c r="H3771" s="7"/>
    </row>
    <row r="3772" spans="1:8">
      <c r="A3772" s="139">
        <v>46871</v>
      </c>
      <c r="B3772" s="11" t="s">
        <v>16</v>
      </c>
      <c r="C3772" s="140" t="s">
        <v>113</v>
      </c>
      <c r="D3772" s="7"/>
      <c r="E3772" s="7"/>
      <c r="F3772" s="7"/>
      <c r="G3772" s="7"/>
      <c r="H3772" s="7"/>
    </row>
    <row r="3773" spans="1:8">
      <c r="A3773" s="139">
        <v>46872</v>
      </c>
      <c r="B3773" s="11" t="s">
        <v>17</v>
      </c>
      <c r="C3773" s="140" t="s">
        <v>113</v>
      </c>
      <c r="D3773" s="7"/>
      <c r="E3773" s="7"/>
      <c r="F3773" s="7"/>
      <c r="G3773" s="7"/>
      <c r="H3773" s="7"/>
    </row>
    <row r="3774" spans="1:8">
      <c r="A3774" s="139">
        <v>46873</v>
      </c>
      <c r="B3774" s="11" t="s">
        <v>18</v>
      </c>
      <c r="C3774" s="140" t="s">
        <v>113</v>
      </c>
      <c r="D3774" s="7"/>
      <c r="E3774" s="7"/>
      <c r="F3774" s="7"/>
      <c r="G3774" s="7"/>
      <c r="H3774" s="7"/>
    </row>
    <row r="3775" spans="1:8">
      <c r="A3775" s="139">
        <v>46874</v>
      </c>
      <c r="B3775" s="11" t="s">
        <v>12</v>
      </c>
      <c r="C3775" s="140" t="s">
        <v>113</v>
      </c>
      <c r="D3775" s="7"/>
      <c r="E3775" s="7"/>
      <c r="F3775" s="7"/>
      <c r="G3775" s="7"/>
      <c r="H3775" s="7"/>
    </row>
    <row r="3776" spans="1:8">
      <c r="A3776" s="139">
        <v>46875</v>
      </c>
      <c r="B3776" s="11" t="s">
        <v>13</v>
      </c>
      <c r="C3776" s="140" t="s">
        <v>113</v>
      </c>
      <c r="D3776" s="7"/>
      <c r="E3776" s="7"/>
      <c r="F3776" s="7"/>
      <c r="G3776" s="7"/>
      <c r="H3776" s="7"/>
    </row>
    <row r="3777" spans="1:8">
      <c r="A3777" s="139">
        <v>46876</v>
      </c>
      <c r="B3777" s="11" t="s">
        <v>14</v>
      </c>
      <c r="C3777" s="140" t="s">
        <v>113</v>
      </c>
      <c r="D3777" s="7"/>
      <c r="E3777" s="7"/>
      <c r="F3777" s="7"/>
      <c r="G3777" s="7"/>
      <c r="H3777" s="7"/>
    </row>
    <row r="3778" spans="1:8">
      <c r="A3778" s="139">
        <v>46877</v>
      </c>
      <c r="B3778" s="11" t="s">
        <v>15</v>
      </c>
      <c r="C3778" s="140" t="s">
        <v>113</v>
      </c>
      <c r="D3778" s="7"/>
      <c r="E3778" s="7"/>
      <c r="F3778" s="7"/>
      <c r="G3778" s="7"/>
      <c r="H3778" s="7"/>
    </row>
    <row r="3779" spans="1:8">
      <c r="A3779" s="139">
        <v>46878</v>
      </c>
      <c r="B3779" s="11" t="s">
        <v>16</v>
      </c>
      <c r="C3779" s="140" t="s">
        <v>113</v>
      </c>
      <c r="D3779" s="7"/>
      <c r="E3779" s="7"/>
      <c r="F3779" s="7"/>
      <c r="G3779" s="7"/>
      <c r="H3779" s="7"/>
    </row>
    <row r="3780" spans="1:8">
      <c r="A3780" s="139">
        <v>46879</v>
      </c>
      <c r="B3780" s="11" t="s">
        <v>17</v>
      </c>
      <c r="C3780" s="140" t="s">
        <v>113</v>
      </c>
      <c r="D3780" s="7"/>
      <c r="E3780" s="7"/>
      <c r="F3780" s="7"/>
      <c r="G3780" s="7"/>
      <c r="H3780" s="7"/>
    </row>
    <row r="3781" spans="1:8">
      <c r="A3781" s="139">
        <v>46880</v>
      </c>
      <c r="B3781" s="11" t="s">
        <v>18</v>
      </c>
      <c r="C3781" s="140" t="s">
        <v>113</v>
      </c>
      <c r="D3781" s="7"/>
      <c r="E3781" s="7"/>
      <c r="F3781" s="7"/>
      <c r="G3781" s="7"/>
      <c r="H3781" s="7"/>
    </row>
    <row r="3782" spans="1:8">
      <c r="A3782" s="139">
        <v>46881</v>
      </c>
      <c r="B3782" s="11" t="s">
        <v>12</v>
      </c>
      <c r="C3782" s="140" t="s">
        <v>113</v>
      </c>
      <c r="D3782" s="7"/>
      <c r="E3782" s="7"/>
      <c r="F3782" s="7"/>
      <c r="G3782" s="7"/>
      <c r="H3782" s="7"/>
    </row>
    <row r="3783" spans="1:8">
      <c r="A3783" s="139">
        <v>46882</v>
      </c>
      <c r="B3783" s="11" t="s">
        <v>13</v>
      </c>
      <c r="C3783" s="140" t="s">
        <v>113</v>
      </c>
      <c r="D3783" s="7"/>
      <c r="E3783" s="7"/>
      <c r="F3783" s="7"/>
      <c r="G3783" s="7"/>
      <c r="H3783" s="7"/>
    </row>
    <row r="3784" spans="1:8">
      <c r="A3784" s="139">
        <v>46883</v>
      </c>
      <c r="B3784" s="11" t="s">
        <v>14</v>
      </c>
      <c r="C3784" s="140" t="s">
        <v>113</v>
      </c>
      <c r="D3784" s="7"/>
      <c r="E3784" s="7"/>
      <c r="F3784" s="7"/>
      <c r="G3784" s="7"/>
      <c r="H3784" s="7"/>
    </row>
    <row r="3785" spans="1:8">
      <c r="A3785" s="139">
        <v>46884</v>
      </c>
      <c r="B3785" s="11" t="s">
        <v>15</v>
      </c>
      <c r="C3785" s="140" t="s">
        <v>113</v>
      </c>
      <c r="D3785" s="7"/>
      <c r="E3785" s="7"/>
      <c r="F3785" s="7"/>
      <c r="G3785" s="7"/>
      <c r="H3785" s="7"/>
    </row>
    <row r="3786" spans="1:8">
      <c r="A3786" s="139">
        <v>46885</v>
      </c>
      <c r="B3786" s="11" t="s">
        <v>16</v>
      </c>
      <c r="C3786" s="140" t="s">
        <v>113</v>
      </c>
      <c r="D3786" s="7"/>
      <c r="E3786" s="7"/>
      <c r="F3786" s="7"/>
      <c r="G3786" s="7"/>
      <c r="H3786" s="7"/>
    </row>
    <row r="3787" spans="1:8">
      <c r="A3787" s="139">
        <v>46886</v>
      </c>
      <c r="B3787" s="11" t="s">
        <v>17</v>
      </c>
      <c r="C3787" s="140" t="s">
        <v>113</v>
      </c>
      <c r="D3787" s="7"/>
      <c r="E3787" s="7"/>
      <c r="F3787" s="7"/>
      <c r="G3787" s="7"/>
      <c r="H3787" s="7"/>
    </row>
    <row r="3788" spans="1:8">
      <c r="A3788" s="139">
        <v>46887</v>
      </c>
      <c r="B3788" s="11" t="s">
        <v>18</v>
      </c>
      <c r="C3788" s="140" t="s">
        <v>113</v>
      </c>
      <c r="D3788" s="7"/>
      <c r="E3788" s="7"/>
      <c r="F3788" s="7"/>
      <c r="G3788" s="7"/>
      <c r="H3788" s="7"/>
    </row>
    <row r="3789" spans="1:8">
      <c r="A3789" s="139">
        <v>46888</v>
      </c>
      <c r="B3789" s="11" t="s">
        <v>12</v>
      </c>
      <c r="C3789" s="140" t="s">
        <v>113</v>
      </c>
      <c r="D3789" s="7"/>
      <c r="E3789" s="7"/>
      <c r="F3789" s="7"/>
      <c r="G3789" s="7"/>
      <c r="H3789" s="7"/>
    </row>
    <row r="3790" spans="1:8">
      <c r="A3790" s="139">
        <v>46889</v>
      </c>
      <c r="B3790" s="11" t="s">
        <v>13</v>
      </c>
      <c r="C3790" s="140" t="s">
        <v>113</v>
      </c>
      <c r="D3790" s="7"/>
      <c r="E3790" s="7"/>
      <c r="F3790" s="7"/>
      <c r="G3790" s="7"/>
      <c r="H3790" s="7"/>
    </row>
    <row r="3791" spans="1:8">
      <c r="A3791" s="139">
        <v>46890</v>
      </c>
      <c r="B3791" s="11" t="s">
        <v>14</v>
      </c>
      <c r="C3791" s="140" t="s">
        <v>113</v>
      </c>
      <c r="D3791" s="7"/>
      <c r="E3791" s="7"/>
      <c r="F3791" s="7"/>
      <c r="G3791" s="7"/>
      <c r="H3791" s="7"/>
    </row>
    <row r="3792" spans="1:8">
      <c r="A3792" s="139">
        <v>46891</v>
      </c>
      <c r="B3792" s="11" t="s">
        <v>15</v>
      </c>
      <c r="C3792" s="140" t="s">
        <v>113</v>
      </c>
      <c r="D3792" s="7"/>
      <c r="E3792" s="7"/>
      <c r="F3792" s="7"/>
      <c r="G3792" s="7"/>
      <c r="H3792" s="7"/>
    </row>
    <row r="3793" spans="1:8">
      <c r="A3793" s="139">
        <v>46892</v>
      </c>
      <c r="B3793" s="11" t="s">
        <v>16</v>
      </c>
      <c r="C3793" s="140" t="s">
        <v>113</v>
      </c>
      <c r="D3793" s="7"/>
      <c r="E3793" s="7"/>
      <c r="F3793" s="7"/>
      <c r="G3793" s="7"/>
      <c r="H3793" s="7"/>
    </row>
    <row r="3794" spans="1:8">
      <c r="A3794" s="139">
        <v>46893</v>
      </c>
      <c r="B3794" s="11" t="s">
        <v>17</v>
      </c>
      <c r="C3794" s="140" t="s">
        <v>113</v>
      </c>
      <c r="D3794" s="7"/>
      <c r="E3794" s="7"/>
      <c r="F3794" s="7"/>
      <c r="G3794" s="7"/>
      <c r="H3794" s="7"/>
    </row>
    <row r="3795" spans="1:8">
      <c r="A3795" s="139">
        <v>46894</v>
      </c>
      <c r="B3795" s="11" t="s">
        <v>18</v>
      </c>
      <c r="C3795" s="140" t="s">
        <v>113</v>
      </c>
      <c r="D3795" s="7"/>
      <c r="E3795" s="7"/>
      <c r="F3795" s="7"/>
      <c r="G3795" s="7"/>
      <c r="H3795" s="7"/>
    </row>
    <row r="3796" spans="1:8">
      <c r="A3796" s="139">
        <v>46895</v>
      </c>
      <c r="B3796" s="11" t="s">
        <v>12</v>
      </c>
      <c r="C3796" s="140" t="s">
        <v>113</v>
      </c>
      <c r="D3796" s="7"/>
      <c r="E3796" s="7"/>
      <c r="F3796" s="7"/>
      <c r="G3796" s="7"/>
      <c r="H3796" s="7"/>
    </row>
    <row r="3797" spans="1:8">
      <c r="A3797" s="139">
        <v>46896</v>
      </c>
      <c r="B3797" s="11" t="s">
        <v>13</v>
      </c>
      <c r="C3797" s="140" t="s">
        <v>113</v>
      </c>
      <c r="D3797" s="7"/>
      <c r="E3797" s="7"/>
      <c r="F3797" s="7"/>
      <c r="G3797" s="7"/>
      <c r="H3797" s="7"/>
    </row>
    <row r="3798" spans="1:8">
      <c r="A3798" s="139">
        <v>46897</v>
      </c>
      <c r="B3798" s="11" t="s">
        <v>14</v>
      </c>
      <c r="C3798" s="140" t="s">
        <v>113</v>
      </c>
      <c r="D3798" s="7"/>
      <c r="E3798" s="7"/>
      <c r="F3798" s="7"/>
      <c r="G3798" s="7"/>
      <c r="H3798" s="7"/>
    </row>
    <row r="3799" spans="1:8">
      <c r="A3799" s="139">
        <v>46898</v>
      </c>
      <c r="B3799" s="11" t="s">
        <v>15</v>
      </c>
      <c r="C3799" s="140" t="s">
        <v>113</v>
      </c>
      <c r="D3799" s="7"/>
      <c r="E3799" s="7"/>
      <c r="F3799" s="7"/>
      <c r="G3799" s="7"/>
      <c r="H3799" s="7"/>
    </row>
    <row r="3800" spans="1:8">
      <c r="A3800" s="139">
        <v>46899</v>
      </c>
      <c r="B3800" s="11" t="s">
        <v>16</v>
      </c>
      <c r="C3800" s="140" t="s">
        <v>113</v>
      </c>
      <c r="D3800" s="7"/>
      <c r="E3800" s="7"/>
      <c r="F3800" s="7"/>
      <c r="G3800" s="7"/>
      <c r="H3800" s="7"/>
    </row>
    <row r="3801" spans="1:8">
      <c r="A3801" s="139">
        <v>46900</v>
      </c>
      <c r="B3801" s="11" t="s">
        <v>17</v>
      </c>
      <c r="C3801" s="140" t="s">
        <v>113</v>
      </c>
      <c r="D3801" s="7"/>
      <c r="E3801" s="7"/>
      <c r="F3801" s="7"/>
      <c r="G3801" s="7"/>
      <c r="H3801" s="7"/>
    </row>
    <row r="3802" spans="1:8">
      <c r="A3802" s="139">
        <v>46901</v>
      </c>
      <c r="B3802" s="11" t="s">
        <v>18</v>
      </c>
      <c r="C3802" s="140" t="s">
        <v>113</v>
      </c>
      <c r="D3802" s="7"/>
      <c r="E3802" s="7"/>
      <c r="F3802" s="7"/>
      <c r="G3802" s="7"/>
      <c r="H3802" s="7"/>
    </row>
    <row r="3803" spans="1:8">
      <c r="A3803" s="139">
        <v>46902</v>
      </c>
      <c r="B3803" s="11" t="s">
        <v>12</v>
      </c>
      <c r="C3803" s="140" t="s">
        <v>113</v>
      </c>
      <c r="D3803" s="7"/>
      <c r="E3803" s="7"/>
      <c r="F3803" s="7"/>
      <c r="G3803" s="7"/>
      <c r="H3803" s="7"/>
    </row>
    <row r="3804" spans="1:8">
      <c r="A3804" s="139">
        <v>46903</v>
      </c>
      <c r="B3804" s="11" t="s">
        <v>13</v>
      </c>
      <c r="C3804" s="140" t="s">
        <v>113</v>
      </c>
      <c r="D3804" s="7"/>
      <c r="E3804" s="7"/>
      <c r="F3804" s="7"/>
      <c r="G3804" s="7"/>
      <c r="H3804" s="7"/>
    </row>
    <row r="3805" spans="1:8">
      <c r="A3805" s="139">
        <v>46904</v>
      </c>
      <c r="B3805" s="11" t="s">
        <v>14</v>
      </c>
      <c r="C3805" s="140" t="s">
        <v>113</v>
      </c>
      <c r="D3805" s="7"/>
      <c r="E3805" s="7"/>
      <c r="F3805" s="7"/>
      <c r="G3805" s="7"/>
      <c r="H3805" s="7"/>
    </row>
    <row r="3806" spans="1:8">
      <c r="A3806" s="139">
        <v>46905</v>
      </c>
      <c r="B3806" s="11" t="s">
        <v>15</v>
      </c>
      <c r="C3806" s="140" t="s">
        <v>113</v>
      </c>
      <c r="D3806" s="7"/>
      <c r="E3806" s="7"/>
      <c r="F3806" s="7"/>
      <c r="G3806" s="7"/>
      <c r="H3806" s="7"/>
    </row>
    <row r="3807" spans="1:8">
      <c r="A3807" s="139">
        <v>46906</v>
      </c>
      <c r="B3807" s="11" t="s">
        <v>16</v>
      </c>
      <c r="C3807" s="140" t="s">
        <v>113</v>
      </c>
      <c r="D3807" s="7"/>
      <c r="E3807" s="7"/>
      <c r="F3807" s="7"/>
      <c r="G3807" s="7"/>
      <c r="H3807" s="7"/>
    </row>
    <row r="3808" spans="1:8">
      <c r="A3808" s="139">
        <v>46907</v>
      </c>
      <c r="B3808" s="11" t="s">
        <v>17</v>
      </c>
      <c r="C3808" s="140" t="s">
        <v>113</v>
      </c>
      <c r="D3808" s="7"/>
      <c r="E3808" s="7"/>
      <c r="F3808" s="7"/>
      <c r="G3808" s="7"/>
      <c r="H3808" s="7"/>
    </row>
    <row r="3809" spans="1:8">
      <c r="A3809" s="139">
        <v>46908</v>
      </c>
      <c r="B3809" s="11" t="s">
        <v>18</v>
      </c>
      <c r="C3809" s="140" t="s">
        <v>113</v>
      </c>
      <c r="D3809" s="7"/>
      <c r="E3809" s="7"/>
      <c r="F3809" s="7"/>
      <c r="G3809" s="7"/>
      <c r="H3809" s="7"/>
    </row>
    <row r="3810" spans="1:8">
      <c r="A3810" s="139">
        <v>46909</v>
      </c>
      <c r="B3810" s="11" t="s">
        <v>12</v>
      </c>
      <c r="C3810" s="140" t="s">
        <v>113</v>
      </c>
      <c r="D3810" s="7"/>
      <c r="E3810" s="7"/>
      <c r="F3810" s="7"/>
      <c r="G3810" s="7"/>
      <c r="H3810" s="7"/>
    </row>
    <row r="3811" spans="1:8">
      <c r="A3811" s="139">
        <v>46910</v>
      </c>
      <c r="B3811" s="11" t="s">
        <v>13</v>
      </c>
      <c r="C3811" s="140" t="s">
        <v>113</v>
      </c>
      <c r="D3811" s="7"/>
      <c r="E3811" s="7"/>
      <c r="F3811" s="7"/>
      <c r="G3811" s="7"/>
      <c r="H3811" s="7"/>
    </row>
    <row r="3812" spans="1:8">
      <c r="A3812" s="139">
        <v>46911</v>
      </c>
      <c r="B3812" s="11" t="s">
        <v>14</v>
      </c>
      <c r="C3812" s="140" t="s">
        <v>113</v>
      </c>
      <c r="D3812" s="7"/>
      <c r="E3812" s="7"/>
      <c r="F3812" s="7"/>
      <c r="G3812" s="7"/>
      <c r="H3812" s="7"/>
    </row>
    <row r="3813" spans="1:8">
      <c r="A3813" s="139">
        <v>46912</v>
      </c>
      <c r="B3813" s="11" t="s">
        <v>15</v>
      </c>
      <c r="C3813" s="140" t="s">
        <v>113</v>
      </c>
      <c r="D3813" s="7"/>
      <c r="E3813" s="7"/>
      <c r="F3813" s="7"/>
      <c r="G3813" s="7"/>
      <c r="H3813" s="7"/>
    </row>
    <row r="3814" spans="1:8">
      <c r="A3814" s="139">
        <v>46913</v>
      </c>
      <c r="B3814" s="11" t="s">
        <v>16</v>
      </c>
      <c r="C3814" s="140" t="s">
        <v>113</v>
      </c>
      <c r="D3814" s="7"/>
      <c r="E3814" s="7"/>
      <c r="F3814" s="7"/>
      <c r="G3814" s="7"/>
      <c r="H3814" s="7"/>
    </row>
    <row r="3815" spans="1:8">
      <c r="A3815" s="139">
        <v>46914</v>
      </c>
      <c r="B3815" s="11" t="s">
        <v>17</v>
      </c>
      <c r="C3815" s="140" t="s">
        <v>113</v>
      </c>
      <c r="D3815" s="7"/>
      <c r="E3815" s="7"/>
      <c r="F3815" s="7"/>
      <c r="G3815" s="7"/>
      <c r="H3815" s="7"/>
    </row>
    <row r="3816" spans="1:8">
      <c r="A3816" s="139">
        <v>46915</v>
      </c>
      <c r="B3816" s="11" t="s">
        <v>18</v>
      </c>
      <c r="C3816" s="140" t="s">
        <v>113</v>
      </c>
      <c r="D3816" s="7"/>
      <c r="E3816" s="7"/>
      <c r="F3816" s="7"/>
      <c r="G3816" s="7"/>
      <c r="H3816" s="7"/>
    </row>
    <row r="3817" spans="1:8">
      <c r="A3817" s="139">
        <v>46916</v>
      </c>
      <c r="B3817" s="11" t="s">
        <v>12</v>
      </c>
      <c r="C3817" s="140" t="s">
        <v>113</v>
      </c>
      <c r="D3817" s="7"/>
      <c r="E3817" s="7"/>
      <c r="F3817" s="7"/>
      <c r="G3817" s="7"/>
      <c r="H3817" s="7"/>
    </row>
    <row r="3818" spans="1:8">
      <c r="A3818" s="139">
        <v>46917</v>
      </c>
      <c r="B3818" s="11" t="s">
        <v>13</v>
      </c>
      <c r="C3818" s="140" t="s">
        <v>113</v>
      </c>
      <c r="D3818" s="7"/>
      <c r="E3818" s="7"/>
      <c r="F3818" s="7"/>
      <c r="G3818" s="7"/>
      <c r="H3818" s="7"/>
    </row>
    <row r="3819" spans="1:8">
      <c r="A3819" s="139">
        <v>46918</v>
      </c>
      <c r="B3819" s="11" t="s">
        <v>14</v>
      </c>
      <c r="C3819" s="140" t="s">
        <v>113</v>
      </c>
      <c r="D3819" s="7"/>
      <c r="E3819" s="7"/>
      <c r="F3819" s="7"/>
      <c r="G3819" s="7"/>
      <c r="H3819" s="7"/>
    </row>
    <row r="3820" spans="1:8">
      <c r="A3820" s="139">
        <v>46919</v>
      </c>
      <c r="B3820" s="11" t="s">
        <v>15</v>
      </c>
      <c r="C3820" s="140" t="s">
        <v>113</v>
      </c>
      <c r="D3820" s="7"/>
      <c r="E3820" s="7"/>
      <c r="F3820" s="7"/>
      <c r="G3820" s="7"/>
      <c r="H3820" s="7"/>
    </row>
    <row r="3821" spans="1:8">
      <c r="A3821" s="139">
        <v>46920</v>
      </c>
      <c r="B3821" s="11" t="s">
        <v>16</v>
      </c>
      <c r="C3821" s="140" t="s">
        <v>113</v>
      </c>
      <c r="D3821" s="7"/>
      <c r="E3821" s="7"/>
      <c r="F3821" s="7"/>
      <c r="G3821" s="7"/>
      <c r="H3821" s="7"/>
    </row>
    <row r="3822" spans="1:8">
      <c r="A3822" s="139">
        <v>46921</v>
      </c>
      <c r="B3822" s="11" t="s">
        <v>17</v>
      </c>
      <c r="C3822" s="140" t="s">
        <v>113</v>
      </c>
      <c r="D3822" s="7"/>
      <c r="E3822" s="7"/>
      <c r="F3822" s="7"/>
      <c r="G3822" s="7"/>
      <c r="H3822" s="7"/>
    </row>
    <row r="3823" spans="1:8">
      <c r="A3823" s="139">
        <v>46922</v>
      </c>
      <c r="B3823" s="11" t="s">
        <v>18</v>
      </c>
      <c r="C3823" s="140" t="s">
        <v>113</v>
      </c>
      <c r="D3823" s="7"/>
      <c r="E3823" s="7"/>
      <c r="F3823" s="7"/>
      <c r="G3823" s="7"/>
      <c r="H3823" s="7"/>
    </row>
    <row r="3824" spans="1:8">
      <c r="A3824" s="139">
        <v>46923</v>
      </c>
      <c r="B3824" s="11" t="s">
        <v>12</v>
      </c>
      <c r="C3824" s="140" t="s">
        <v>113</v>
      </c>
      <c r="D3824" s="7"/>
      <c r="E3824" s="7"/>
      <c r="F3824" s="7"/>
      <c r="G3824" s="7"/>
      <c r="H3824" s="7"/>
    </row>
    <row r="3825" spans="1:8">
      <c r="A3825" s="139">
        <v>46924</v>
      </c>
      <c r="B3825" s="11" t="s">
        <v>13</v>
      </c>
      <c r="C3825" s="140" t="s">
        <v>113</v>
      </c>
      <c r="D3825" s="7"/>
      <c r="E3825" s="7"/>
      <c r="F3825" s="7"/>
      <c r="G3825" s="7"/>
      <c r="H3825" s="7"/>
    </row>
    <row r="3826" spans="1:8">
      <c r="A3826" s="139">
        <v>46925</v>
      </c>
      <c r="B3826" s="11" t="s">
        <v>14</v>
      </c>
      <c r="C3826" s="140" t="s">
        <v>113</v>
      </c>
      <c r="D3826" s="7"/>
      <c r="E3826" s="7"/>
      <c r="F3826" s="7"/>
      <c r="G3826" s="7"/>
      <c r="H3826" s="7"/>
    </row>
    <row r="3827" spans="1:8">
      <c r="A3827" s="139">
        <v>46926</v>
      </c>
      <c r="B3827" s="11" t="s">
        <v>15</v>
      </c>
      <c r="C3827" s="140" t="s">
        <v>113</v>
      </c>
      <c r="D3827" s="7"/>
      <c r="E3827" s="7"/>
      <c r="F3827" s="7"/>
      <c r="G3827" s="7"/>
      <c r="H3827" s="7"/>
    </row>
    <row r="3828" spans="1:8">
      <c r="A3828" s="139">
        <v>46927</v>
      </c>
      <c r="B3828" s="11" t="s">
        <v>16</v>
      </c>
      <c r="C3828" s="140" t="s">
        <v>113</v>
      </c>
      <c r="D3828" s="7"/>
      <c r="E3828" s="7"/>
      <c r="F3828" s="7"/>
      <c r="G3828" s="7"/>
      <c r="H3828" s="7"/>
    </row>
    <row r="3829" spans="1:8">
      <c r="A3829" s="139">
        <v>46928</v>
      </c>
      <c r="B3829" s="11" t="s">
        <v>17</v>
      </c>
      <c r="C3829" s="140" t="s">
        <v>113</v>
      </c>
      <c r="D3829" s="7"/>
      <c r="E3829" s="7"/>
      <c r="F3829" s="7"/>
      <c r="G3829" s="7"/>
      <c r="H3829" s="7"/>
    </row>
    <row r="3830" spans="1:8">
      <c r="A3830" s="139">
        <v>46929</v>
      </c>
      <c r="B3830" s="11" t="s">
        <v>18</v>
      </c>
      <c r="C3830" s="140" t="s">
        <v>113</v>
      </c>
      <c r="D3830" s="7"/>
      <c r="E3830" s="7"/>
      <c r="F3830" s="7"/>
      <c r="G3830" s="7"/>
      <c r="H3830" s="7"/>
    </row>
    <row r="3831" spans="1:8">
      <c r="A3831" s="139">
        <v>46930</v>
      </c>
      <c r="B3831" s="11" t="s">
        <v>12</v>
      </c>
      <c r="C3831" s="140" t="s">
        <v>113</v>
      </c>
      <c r="D3831" s="7"/>
      <c r="E3831" s="7"/>
      <c r="F3831" s="7"/>
      <c r="G3831" s="7"/>
      <c r="H3831" s="7"/>
    </row>
    <row r="3832" spans="1:8">
      <c r="A3832" s="139">
        <v>46931</v>
      </c>
      <c r="B3832" s="11" t="s">
        <v>13</v>
      </c>
      <c r="C3832" s="140" t="s">
        <v>113</v>
      </c>
      <c r="D3832" s="7"/>
      <c r="E3832" s="7"/>
      <c r="F3832" s="7"/>
      <c r="G3832" s="7"/>
      <c r="H3832" s="7"/>
    </row>
    <row r="3833" spans="1:8">
      <c r="A3833" s="139">
        <v>46932</v>
      </c>
      <c r="B3833" s="11" t="s">
        <v>14</v>
      </c>
      <c r="C3833" s="140" t="s">
        <v>113</v>
      </c>
      <c r="D3833" s="7"/>
      <c r="E3833" s="7"/>
      <c r="F3833" s="7"/>
      <c r="G3833" s="7"/>
      <c r="H3833" s="7"/>
    </row>
    <row r="3834" spans="1:8">
      <c r="A3834" s="139">
        <v>46933</v>
      </c>
      <c r="B3834" s="11" t="s">
        <v>15</v>
      </c>
      <c r="C3834" s="140" t="s">
        <v>113</v>
      </c>
      <c r="D3834" s="7"/>
      <c r="E3834" s="7"/>
      <c r="F3834" s="7"/>
      <c r="G3834" s="7"/>
      <c r="H3834" s="7"/>
    </row>
    <row r="3835" spans="1:8">
      <c r="A3835" s="139">
        <v>46934</v>
      </c>
      <c r="B3835" s="11" t="s">
        <v>16</v>
      </c>
      <c r="C3835" s="140" t="s">
        <v>113</v>
      </c>
      <c r="D3835" s="7"/>
      <c r="E3835" s="7"/>
      <c r="F3835" s="7"/>
      <c r="G3835" s="7"/>
      <c r="H3835" s="7"/>
    </row>
    <row r="3836" spans="1:8">
      <c r="A3836" s="139">
        <v>46935</v>
      </c>
      <c r="B3836" s="11" t="s">
        <v>17</v>
      </c>
      <c r="C3836" s="140" t="s">
        <v>113</v>
      </c>
      <c r="D3836" s="7"/>
      <c r="E3836" s="7"/>
      <c r="F3836" s="7"/>
      <c r="G3836" s="7"/>
      <c r="H3836" s="7"/>
    </row>
    <row r="3837" spans="1:8">
      <c r="A3837" s="139">
        <v>46936</v>
      </c>
      <c r="B3837" s="11" t="s">
        <v>18</v>
      </c>
      <c r="C3837" s="140" t="s">
        <v>113</v>
      </c>
      <c r="D3837" s="7"/>
      <c r="E3837" s="7"/>
      <c r="F3837" s="7"/>
      <c r="G3837" s="7"/>
      <c r="H3837" s="7"/>
    </row>
    <row r="3838" spans="1:8">
      <c r="A3838" s="139">
        <v>46937</v>
      </c>
      <c r="B3838" s="11" t="s">
        <v>12</v>
      </c>
      <c r="C3838" s="140" t="s">
        <v>113</v>
      </c>
      <c r="D3838" s="7"/>
      <c r="E3838" s="7"/>
      <c r="F3838" s="7"/>
      <c r="G3838" s="7"/>
      <c r="H3838" s="7"/>
    </row>
    <row r="3839" spans="1:8">
      <c r="A3839" s="139">
        <v>46938</v>
      </c>
      <c r="B3839" s="11" t="s">
        <v>13</v>
      </c>
      <c r="C3839" s="140" t="s">
        <v>113</v>
      </c>
      <c r="D3839" s="7"/>
      <c r="E3839" s="7"/>
      <c r="F3839" s="7"/>
      <c r="G3839" s="7"/>
      <c r="H3839" s="7"/>
    </row>
    <row r="3840" spans="1:8">
      <c r="A3840" s="139">
        <v>46939</v>
      </c>
      <c r="B3840" s="11" t="s">
        <v>14</v>
      </c>
      <c r="C3840" s="140" t="s">
        <v>113</v>
      </c>
      <c r="D3840" s="7"/>
      <c r="E3840" s="7"/>
      <c r="F3840" s="7"/>
      <c r="G3840" s="7"/>
      <c r="H3840" s="7"/>
    </row>
    <row r="3841" spans="1:8">
      <c r="A3841" s="139">
        <v>46940</v>
      </c>
      <c r="B3841" s="11" t="s">
        <v>15</v>
      </c>
      <c r="C3841" s="140" t="s">
        <v>113</v>
      </c>
      <c r="D3841" s="7"/>
      <c r="E3841" s="7"/>
      <c r="F3841" s="7"/>
      <c r="G3841" s="7"/>
      <c r="H3841" s="7"/>
    </row>
    <row r="3842" spans="1:8">
      <c r="A3842" s="139">
        <v>46941</v>
      </c>
      <c r="B3842" s="11" t="s">
        <v>16</v>
      </c>
      <c r="C3842" s="140" t="s">
        <v>113</v>
      </c>
      <c r="D3842" s="7"/>
      <c r="E3842" s="7"/>
      <c r="F3842" s="7"/>
      <c r="G3842" s="7"/>
      <c r="H3842" s="7"/>
    </row>
    <row r="3843" spans="1:8">
      <c r="A3843" s="139">
        <v>46942</v>
      </c>
      <c r="B3843" s="11" t="s">
        <v>17</v>
      </c>
      <c r="C3843" s="140" t="s">
        <v>113</v>
      </c>
      <c r="D3843" s="7"/>
      <c r="E3843" s="7"/>
      <c r="F3843" s="7"/>
      <c r="G3843" s="7"/>
      <c r="H3843" s="7"/>
    </row>
    <row r="3844" spans="1:8">
      <c r="A3844" s="139">
        <v>46943</v>
      </c>
      <c r="B3844" s="11" t="s">
        <v>18</v>
      </c>
      <c r="C3844" s="140" t="s">
        <v>113</v>
      </c>
      <c r="D3844" s="7"/>
      <c r="E3844" s="7"/>
      <c r="F3844" s="7"/>
      <c r="G3844" s="7"/>
      <c r="H3844" s="7"/>
    </row>
    <row r="3845" spans="1:8">
      <c r="A3845" s="139">
        <v>46944</v>
      </c>
      <c r="B3845" s="11" t="s">
        <v>12</v>
      </c>
      <c r="C3845" s="140" t="s">
        <v>113</v>
      </c>
      <c r="D3845" s="7"/>
      <c r="E3845" s="7"/>
      <c r="F3845" s="7"/>
      <c r="G3845" s="7"/>
      <c r="H3845" s="7"/>
    </row>
    <row r="3846" spans="1:8">
      <c r="A3846" s="139">
        <v>46945</v>
      </c>
      <c r="B3846" s="11" t="s">
        <v>13</v>
      </c>
      <c r="C3846" s="140" t="s">
        <v>113</v>
      </c>
      <c r="D3846" s="7"/>
      <c r="E3846" s="7"/>
      <c r="F3846" s="7"/>
      <c r="G3846" s="7"/>
      <c r="H3846" s="7"/>
    </row>
    <row r="3847" spans="1:8">
      <c r="A3847" s="139">
        <v>46946</v>
      </c>
      <c r="B3847" s="11" t="s">
        <v>14</v>
      </c>
      <c r="C3847" s="140" t="s">
        <v>113</v>
      </c>
      <c r="D3847" s="7"/>
      <c r="E3847" s="7"/>
      <c r="F3847" s="7"/>
      <c r="G3847" s="7"/>
      <c r="H3847" s="7"/>
    </row>
    <row r="3848" spans="1:8">
      <c r="A3848" s="139">
        <v>46947</v>
      </c>
      <c r="B3848" s="11" t="s">
        <v>15</v>
      </c>
      <c r="C3848" s="140" t="s">
        <v>113</v>
      </c>
      <c r="D3848" s="7"/>
      <c r="E3848" s="7"/>
      <c r="F3848" s="7"/>
      <c r="G3848" s="7"/>
      <c r="H3848" s="7"/>
    </row>
    <row r="3849" spans="1:8">
      <c r="A3849" s="139">
        <v>46948</v>
      </c>
      <c r="B3849" s="11" t="s">
        <v>16</v>
      </c>
      <c r="C3849" s="140" t="s">
        <v>113</v>
      </c>
      <c r="D3849" s="7"/>
      <c r="E3849" s="7"/>
      <c r="F3849" s="7"/>
      <c r="G3849" s="7"/>
      <c r="H3849" s="7"/>
    </row>
    <row r="3850" spans="1:8">
      <c r="A3850" s="139">
        <v>46949</v>
      </c>
      <c r="B3850" s="11" t="s">
        <v>17</v>
      </c>
      <c r="C3850" s="140" t="s">
        <v>113</v>
      </c>
      <c r="D3850" s="7"/>
      <c r="E3850" s="7"/>
      <c r="F3850" s="7"/>
      <c r="G3850" s="7"/>
      <c r="H3850" s="7"/>
    </row>
    <row r="3851" spans="1:8">
      <c r="A3851" s="139">
        <v>46950</v>
      </c>
      <c r="B3851" s="11" t="s">
        <v>18</v>
      </c>
      <c r="C3851" s="140" t="s">
        <v>113</v>
      </c>
      <c r="D3851" s="7"/>
      <c r="E3851" s="7"/>
      <c r="F3851" s="7"/>
      <c r="G3851" s="7"/>
      <c r="H3851" s="7"/>
    </row>
    <row r="3852" spans="1:8">
      <c r="A3852" s="139">
        <v>46951</v>
      </c>
      <c r="B3852" s="11" t="s">
        <v>12</v>
      </c>
      <c r="C3852" s="140" t="s">
        <v>113</v>
      </c>
      <c r="D3852" s="7"/>
      <c r="E3852" s="7"/>
      <c r="F3852" s="7"/>
      <c r="G3852" s="7"/>
      <c r="H3852" s="7"/>
    </row>
    <row r="3853" spans="1:8">
      <c r="A3853" s="139">
        <v>46952</v>
      </c>
      <c r="B3853" s="11" t="s">
        <v>13</v>
      </c>
      <c r="C3853" s="140" t="s">
        <v>113</v>
      </c>
      <c r="D3853" s="7"/>
      <c r="E3853" s="7"/>
      <c r="F3853" s="7"/>
      <c r="G3853" s="7"/>
      <c r="H3853" s="7"/>
    </row>
    <row r="3854" spans="1:8">
      <c r="A3854" s="139">
        <v>46953</v>
      </c>
      <c r="B3854" s="11" t="s">
        <v>14</v>
      </c>
      <c r="C3854" s="140" t="s">
        <v>113</v>
      </c>
      <c r="D3854" s="7"/>
      <c r="E3854" s="7"/>
      <c r="F3854" s="7"/>
      <c r="G3854" s="7"/>
      <c r="H3854" s="7"/>
    </row>
    <row r="3855" spans="1:8">
      <c r="A3855" s="139">
        <v>46954</v>
      </c>
      <c r="B3855" s="11" t="s">
        <v>15</v>
      </c>
      <c r="C3855" s="140" t="s">
        <v>113</v>
      </c>
      <c r="D3855" s="7"/>
      <c r="E3855" s="7"/>
      <c r="F3855" s="7"/>
      <c r="G3855" s="7"/>
      <c r="H3855" s="7"/>
    </row>
    <row r="3856" spans="1:8">
      <c r="A3856" s="139">
        <v>46955</v>
      </c>
      <c r="B3856" s="11" t="s">
        <v>16</v>
      </c>
      <c r="C3856" s="140" t="s">
        <v>113</v>
      </c>
      <c r="D3856" s="7"/>
      <c r="E3856" s="7"/>
      <c r="F3856" s="7"/>
      <c r="G3856" s="7"/>
      <c r="H3856" s="7"/>
    </row>
    <row r="3857" spans="1:8">
      <c r="A3857" s="139">
        <v>46956</v>
      </c>
      <c r="B3857" s="11" t="s">
        <v>17</v>
      </c>
      <c r="C3857" s="140" t="s">
        <v>113</v>
      </c>
      <c r="D3857" s="7"/>
      <c r="E3857" s="7"/>
      <c r="F3857" s="7"/>
      <c r="G3857" s="7"/>
      <c r="H3857" s="7"/>
    </row>
    <row r="3858" spans="1:8">
      <c r="A3858" s="139">
        <v>46957</v>
      </c>
      <c r="B3858" s="11" t="s">
        <v>18</v>
      </c>
      <c r="C3858" s="140" t="s">
        <v>113</v>
      </c>
      <c r="D3858" s="7"/>
      <c r="E3858" s="7"/>
      <c r="F3858" s="7"/>
      <c r="G3858" s="7"/>
      <c r="H3858" s="7"/>
    </row>
    <row r="3859" spans="1:8">
      <c r="A3859" s="139">
        <v>46958</v>
      </c>
      <c r="B3859" s="11" t="s">
        <v>12</v>
      </c>
      <c r="C3859" s="140" t="s">
        <v>113</v>
      </c>
      <c r="D3859" s="7"/>
      <c r="E3859" s="7"/>
      <c r="F3859" s="7"/>
      <c r="G3859" s="7"/>
      <c r="H3859" s="7"/>
    </row>
    <row r="3860" spans="1:8">
      <c r="A3860" s="139">
        <v>46959</v>
      </c>
      <c r="B3860" s="11" t="s">
        <v>13</v>
      </c>
      <c r="C3860" s="140" t="s">
        <v>113</v>
      </c>
      <c r="D3860" s="7"/>
      <c r="E3860" s="7"/>
      <c r="F3860" s="7"/>
      <c r="G3860" s="7"/>
      <c r="H3860" s="7"/>
    </row>
    <row r="3861" spans="1:8">
      <c r="A3861" s="139">
        <v>46960</v>
      </c>
      <c r="B3861" s="11" t="s">
        <v>14</v>
      </c>
      <c r="C3861" s="140" t="s">
        <v>113</v>
      </c>
      <c r="D3861" s="7"/>
      <c r="E3861" s="7"/>
      <c r="F3861" s="7"/>
      <c r="G3861" s="7"/>
      <c r="H3861" s="7"/>
    </row>
    <row r="3862" spans="1:8">
      <c r="A3862" s="139">
        <v>46961</v>
      </c>
      <c r="B3862" s="11" t="s">
        <v>15</v>
      </c>
      <c r="C3862" s="140" t="s">
        <v>113</v>
      </c>
      <c r="D3862" s="7"/>
      <c r="E3862" s="7"/>
      <c r="F3862" s="7"/>
      <c r="G3862" s="7"/>
      <c r="H3862" s="7"/>
    </row>
    <row r="3863" spans="1:8">
      <c r="A3863" s="139">
        <v>46962</v>
      </c>
      <c r="B3863" s="11" t="s">
        <v>16</v>
      </c>
      <c r="C3863" s="140" t="s">
        <v>113</v>
      </c>
      <c r="D3863" s="7"/>
      <c r="E3863" s="7"/>
      <c r="F3863" s="7"/>
      <c r="G3863" s="7"/>
      <c r="H3863" s="7"/>
    </row>
    <row r="3864" spans="1:8">
      <c r="A3864" s="139">
        <v>46963</v>
      </c>
      <c r="B3864" s="11" t="s">
        <v>17</v>
      </c>
      <c r="C3864" s="140" t="s">
        <v>113</v>
      </c>
      <c r="D3864" s="7"/>
      <c r="E3864" s="7"/>
      <c r="F3864" s="7"/>
      <c r="G3864" s="7"/>
      <c r="H3864" s="7"/>
    </row>
    <row r="3865" spans="1:8">
      <c r="A3865" s="139">
        <v>46964</v>
      </c>
      <c r="B3865" s="11" t="s">
        <v>18</v>
      </c>
      <c r="C3865" s="140" t="s">
        <v>113</v>
      </c>
      <c r="D3865" s="7"/>
      <c r="E3865" s="7"/>
      <c r="F3865" s="7"/>
      <c r="G3865" s="7"/>
      <c r="H3865" s="7"/>
    </row>
    <row r="3866" spans="1:8">
      <c r="A3866" s="139">
        <v>46965</v>
      </c>
      <c r="B3866" s="11" t="s">
        <v>12</v>
      </c>
      <c r="C3866" s="140" t="s">
        <v>113</v>
      </c>
      <c r="D3866" s="7"/>
      <c r="E3866" s="7"/>
      <c r="F3866" s="7"/>
      <c r="G3866" s="7"/>
      <c r="H3866" s="7"/>
    </row>
    <row r="3867" spans="1:8">
      <c r="A3867" s="139">
        <v>46966</v>
      </c>
      <c r="B3867" s="11" t="s">
        <v>13</v>
      </c>
      <c r="C3867" s="140" t="s">
        <v>113</v>
      </c>
      <c r="D3867" s="7"/>
      <c r="E3867" s="7"/>
      <c r="F3867" s="7"/>
      <c r="G3867" s="7"/>
      <c r="H3867" s="7"/>
    </row>
    <row r="3868" spans="1:8">
      <c r="A3868" s="139">
        <v>46967</v>
      </c>
      <c r="B3868" s="11" t="s">
        <v>14</v>
      </c>
      <c r="C3868" s="140" t="s">
        <v>113</v>
      </c>
      <c r="D3868" s="7"/>
      <c r="E3868" s="7"/>
      <c r="F3868" s="7"/>
      <c r="G3868" s="7"/>
      <c r="H3868" s="7"/>
    </row>
    <row r="3869" spans="1:8">
      <c r="A3869" s="139">
        <v>46968</v>
      </c>
      <c r="B3869" s="11" t="s">
        <v>15</v>
      </c>
      <c r="C3869" s="140" t="s">
        <v>113</v>
      </c>
      <c r="D3869" s="7"/>
      <c r="E3869" s="7"/>
      <c r="F3869" s="7"/>
      <c r="G3869" s="7"/>
      <c r="H3869" s="7"/>
    </row>
    <row r="3870" spans="1:8">
      <c r="A3870" s="139">
        <v>46969</v>
      </c>
      <c r="B3870" s="11" t="s">
        <v>16</v>
      </c>
      <c r="C3870" s="140" t="s">
        <v>113</v>
      </c>
      <c r="D3870" s="7"/>
      <c r="E3870" s="7"/>
      <c r="F3870" s="7"/>
      <c r="G3870" s="7"/>
      <c r="H3870" s="7"/>
    </row>
    <row r="3871" spans="1:8">
      <c r="A3871" s="139">
        <v>46970</v>
      </c>
      <c r="B3871" s="11" t="s">
        <v>17</v>
      </c>
      <c r="C3871" s="140" t="s">
        <v>113</v>
      </c>
      <c r="D3871" s="7"/>
      <c r="E3871" s="7"/>
      <c r="F3871" s="7"/>
      <c r="G3871" s="7"/>
      <c r="H3871" s="7"/>
    </row>
    <row r="3872" spans="1:8">
      <c r="A3872" s="139">
        <v>46971</v>
      </c>
      <c r="B3872" s="11" t="s">
        <v>18</v>
      </c>
      <c r="C3872" s="140" t="s">
        <v>113</v>
      </c>
      <c r="D3872" s="7"/>
      <c r="E3872" s="7"/>
      <c r="F3872" s="7"/>
      <c r="G3872" s="7"/>
      <c r="H3872" s="7"/>
    </row>
    <row r="3873" spans="1:8">
      <c r="A3873" s="139">
        <v>46972</v>
      </c>
      <c r="B3873" s="11" t="s">
        <v>12</v>
      </c>
      <c r="C3873" s="140" t="s">
        <v>113</v>
      </c>
      <c r="D3873" s="7"/>
      <c r="E3873" s="7"/>
      <c r="F3873" s="7"/>
      <c r="G3873" s="7"/>
      <c r="H3873" s="7"/>
    </row>
    <row r="3874" spans="1:8">
      <c r="A3874" s="139">
        <v>46973</v>
      </c>
      <c r="B3874" s="11" t="s">
        <v>13</v>
      </c>
      <c r="C3874" s="140" t="s">
        <v>113</v>
      </c>
      <c r="D3874" s="7"/>
      <c r="E3874" s="7"/>
      <c r="F3874" s="7"/>
      <c r="G3874" s="7"/>
      <c r="H3874" s="7"/>
    </row>
    <row r="3875" spans="1:8">
      <c r="A3875" s="139">
        <v>46974</v>
      </c>
      <c r="B3875" s="11" t="s">
        <v>14</v>
      </c>
      <c r="C3875" s="140" t="s">
        <v>113</v>
      </c>
      <c r="D3875" s="7"/>
      <c r="E3875" s="7"/>
      <c r="F3875" s="7"/>
      <c r="G3875" s="7"/>
      <c r="H3875" s="7"/>
    </row>
    <row r="3876" spans="1:8">
      <c r="A3876" s="139">
        <v>46975</v>
      </c>
      <c r="B3876" s="11" t="s">
        <v>15</v>
      </c>
      <c r="C3876" s="140" t="s">
        <v>113</v>
      </c>
      <c r="D3876" s="7"/>
      <c r="E3876" s="7"/>
      <c r="F3876" s="7"/>
      <c r="G3876" s="7"/>
      <c r="H3876" s="7"/>
    </row>
    <row r="3877" spans="1:8">
      <c r="A3877" s="139">
        <v>46976</v>
      </c>
      <c r="B3877" s="11" t="s">
        <v>16</v>
      </c>
      <c r="C3877" s="140" t="s">
        <v>113</v>
      </c>
      <c r="D3877" s="7"/>
      <c r="E3877" s="7"/>
      <c r="F3877" s="7"/>
      <c r="G3877" s="7"/>
      <c r="H3877" s="7"/>
    </row>
    <row r="3878" spans="1:8">
      <c r="A3878" s="139">
        <v>46977</v>
      </c>
      <c r="B3878" s="11" t="s">
        <v>17</v>
      </c>
      <c r="C3878" s="140" t="s">
        <v>113</v>
      </c>
      <c r="D3878" s="7"/>
      <c r="E3878" s="7"/>
      <c r="F3878" s="7"/>
      <c r="G3878" s="7"/>
      <c r="H3878" s="7"/>
    </row>
    <row r="3879" spans="1:8">
      <c r="A3879" s="139">
        <v>46978</v>
      </c>
      <c r="B3879" s="11" t="s">
        <v>18</v>
      </c>
      <c r="C3879" s="140" t="s">
        <v>113</v>
      </c>
      <c r="D3879" s="7"/>
      <c r="E3879" s="7"/>
      <c r="F3879" s="7"/>
      <c r="G3879" s="7"/>
      <c r="H3879" s="7"/>
    </row>
    <row r="3880" spans="1:8">
      <c r="A3880" s="139">
        <v>46979</v>
      </c>
      <c r="B3880" s="11" t="s">
        <v>12</v>
      </c>
      <c r="C3880" s="140" t="s">
        <v>113</v>
      </c>
      <c r="D3880" s="7"/>
      <c r="E3880" s="7"/>
      <c r="F3880" s="7"/>
      <c r="G3880" s="7"/>
      <c r="H3880" s="7"/>
    </row>
    <row r="3881" spans="1:8">
      <c r="A3881" s="139">
        <v>46980</v>
      </c>
      <c r="B3881" s="11" t="s">
        <v>13</v>
      </c>
      <c r="C3881" s="140" t="s">
        <v>113</v>
      </c>
      <c r="D3881" s="7"/>
      <c r="E3881" s="7"/>
      <c r="F3881" s="7"/>
      <c r="G3881" s="7"/>
      <c r="H3881" s="7"/>
    </row>
    <row r="3882" spans="1:8">
      <c r="A3882" s="139">
        <v>46981</v>
      </c>
      <c r="B3882" s="11" t="s">
        <v>14</v>
      </c>
      <c r="C3882" s="140" t="s">
        <v>113</v>
      </c>
      <c r="D3882" s="7"/>
      <c r="E3882" s="7"/>
      <c r="F3882" s="7"/>
      <c r="G3882" s="7"/>
      <c r="H3882" s="7"/>
    </row>
    <row r="3883" spans="1:8">
      <c r="A3883" s="139">
        <v>46982</v>
      </c>
      <c r="B3883" s="11" t="s">
        <v>15</v>
      </c>
      <c r="C3883" s="140" t="s">
        <v>113</v>
      </c>
      <c r="D3883" s="7"/>
      <c r="E3883" s="7"/>
      <c r="F3883" s="7"/>
      <c r="G3883" s="7"/>
      <c r="H3883" s="7"/>
    </row>
    <row r="3884" spans="1:8">
      <c r="A3884" s="139">
        <v>46983</v>
      </c>
      <c r="B3884" s="11" t="s">
        <v>16</v>
      </c>
      <c r="C3884" s="140" t="s">
        <v>113</v>
      </c>
      <c r="D3884" s="7"/>
      <c r="E3884" s="7"/>
      <c r="F3884" s="7"/>
      <c r="G3884" s="7"/>
      <c r="H3884" s="7"/>
    </row>
    <row r="3885" spans="1:8">
      <c r="A3885" s="139">
        <v>46984</v>
      </c>
      <c r="B3885" s="11" t="s">
        <v>17</v>
      </c>
      <c r="C3885" s="140" t="s">
        <v>113</v>
      </c>
      <c r="D3885" s="7"/>
      <c r="E3885" s="7"/>
      <c r="F3885" s="7"/>
      <c r="G3885" s="7"/>
      <c r="H3885" s="7"/>
    </row>
    <row r="3886" spans="1:8">
      <c r="A3886" s="139">
        <v>46985</v>
      </c>
      <c r="B3886" s="11" t="s">
        <v>18</v>
      </c>
      <c r="C3886" s="140" t="s">
        <v>113</v>
      </c>
      <c r="D3886" s="7"/>
      <c r="E3886" s="7"/>
      <c r="F3886" s="7"/>
      <c r="G3886" s="7"/>
      <c r="H3886" s="7"/>
    </row>
    <row r="3887" spans="1:8">
      <c r="A3887" s="139">
        <v>46986</v>
      </c>
      <c r="B3887" s="11" t="s">
        <v>12</v>
      </c>
      <c r="C3887" s="140" t="s">
        <v>113</v>
      </c>
      <c r="D3887" s="7"/>
      <c r="E3887" s="7"/>
      <c r="F3887" s="7"/>
      <c r="G3887" s="7"/>
      <c r="H3887" s="7"/>
    </row>
    <row r="3888" spans="1:8">
      <c r="A3888" s="139">
        <v>46987</v>
      </c>
      <c r="B3888" s="11" t="s">
        <v>13</v>
      </c>
      <c r="C3888" s="140" t="s">
        <v>113</v>
      </c>
      <c r="D3888" s="7"/>
      <c r="E3888" s="7"/>
      <c r="F3888" s="7"/>
      <c r="G3888" s="7"/>
      <c r="H3888" s="7"/>
    </row>
    <row r="3889" spans="1:8">
      <c r="A3889" s="139">
        <v>46988</v>
      </c>
      <c r="B3889" s="11" t="s">
        <v>14</v>
      </c>
      <c r="C3889" s="140" t="s">
        <v>113</v>
      </c>
      <c r="D3889" s="7"/>
      <c r="E3889" s="7"/>
      <c r="F3889" s="7"/>
      <c r="G3889" s="7"/>
      <c r="H3889" s="7"/>
    </row>
    <row r="3890" spans="1:8">
      <c r="A3890" s="139">
        <v>46989</v>
      </c>
      <c r="B3890" s="11" t="s">
        <v>15</v>
      </c>
      <c r="C3890" s="140" t="s">
        <v>113</v>
      </c>
      <c r="D3890" s="7"/>
      <c r="E3890" s="7"/>
      <c r="F3890" s="7"/>
      <c r="G3890" s="7"/>
      <c r="H3890" s="7"/>
    </row>
    <row r="3891" spans="1:8">
      <c r="A3891" s="139">
        <v>46990</v>
      </c>
      <c r="B3891" s="11" t="s">
        <v>16</v>
      </c>
      <c r="C3891" s="140" t="s">
        <v>113</v>
      </c>
      <c r="D3891" s="7"/>
      <c r="E3891" s="7"/>
      <c r="F3891" s="7"/>
      <c r="G3891" s="7"/>
      <c r="H3891" s="7"/>
    </row>
    <row r="3892" spans="1:8">
      <c r="A3892" s="139">
        <v>46991</v>
      </c>
      <c r="B3892" s="11" t="s">
        <v>17</v>
      </c>
      <c r="C3892" s="140" t="s">
        <v>113</v>
      </c>
      <c r="D3892" s="7"/>
      <c r="E3892" s="7"/>
      <c r="F3892" s="7"/>
      <c r="G3892" s="7"/>
      <c r="H3892" s="7"/>
    </row>
    <row r="3893" spans="1:8">
      <c r="A3893" s="139">
        <v>46992</v>
      </c>
      <c r="B3893" s="11" t="s">
        <v>18</v>
      </c>
      <c r="C3893" s="140" t="s">
        <v>113</v>
      </c>
      <c r="D3893" s="7"/>
      <c r="E3893" s="7"/>
      <c r="F3893" s="7"/>
      <c r="G3893" s="7"/>
      <c r="H3893" s="7"/>
    </row>
    <row r="3894" spans="1:8">
      <c r="A3894" s="139">
        <v>46993</v>
      </c>
      <c r="B3894" s="11" t="s">
        <v>12</v>
      </c>
      <c r="C3894" s="140" t="s">
        <v>113</v>
      </c>
      <c r="D3894" s="7"/>
      <c r="E3894" s="7"/>
      <c r="F3894" s="7"/>
      <c r="G3894" s="7"/>
      <c r="H3894" s="7"/>
    </row>
    <row r="3895" spans="1:8">
      <c r="A3895" s="139">
        <v>46994</v>
      </c>
      <c r="B3895" s="11" t="s">
        <v>13</v>
      </c>
      <c r="C3895" s="140" t="s">
        <v>113</v>
      </c>
      <c r="D3895" s="7"/>
      <c r="E3895" s="7"/>
      <c r="F3895" s="7"/>
      <c r="G3895" s="7"/>
      <c r="H3895" s="7"/>
    </row>
    <row r="3896" spans="1:8">
      <c r="A3896" s="139">
        <v>46995</v>
      </c>
      <c r="B3896" s="11" t="s">
        <v>14</v>
      </c>
      <c r="C3896" s="140" t="s">
        <v>113</v>
      </c>
      <c r="D3896" s="7"/>
      <c r="E3896" s="7"/>
      <c r="F3896" s="7"/>
      <c r="G3896" s="7"/>
      <c r="H3896" s="7"/>
    </row>
    <row r="3897" spans="1:8">
      <c r="A3897" s="139">
        <v>46996</v>
      </c>
      <c r="B3897" s="11" t="s">
        <v>15</v>
      </c>
      <c r="C3897" s="140" t="s">
        <v>113</v>
      </c>
      <c r="D3897" s="7"/>
      <c r="E3897" s="7"/>
      <c r="F3897" s="7"/>
      <c r="G3897" s="7"/>
      <c r="H3897" s="7"/>
    </row>
    <row r="3898" spans="1:8">
      <c r="A3898" s="139">
        <v>46997</v>
      </c>
      <c r="B3898" s="11" t="s">
        <v>16</v>
      </c>
      <c r="C3898" s="140" t="s">
        <v>113</v>
      </c>
      <c r="D3898" s="7"/>
      <c r="E3898" s="7"/>
      <c r="F3898" s="7"/>
      <c r="G3898" s="7"/>
      <c r="H3898" s="7"/>
    </row>
    <row r="3899" spans="1:8">
      <c r="A3899" s="139">
        <v>46998</v>
      </c>
      <c r="B3899" s="11" t="s">
        <v>17</v>
      </c>
      <c r="C3899" s="140" t="s">
        <v>113</v>
      </c>
      <c r="D3899" s="7"/>
      <c r="E3899" s="7"/>
      <c r="F3899" s="7"/>
      <c r="G3899" s="7"/>
      <c r="H3899" s="7"/>
    </row>
    <row r="3900" spans="1:8">
      <c r="A3900" s="139">
        <v>46999</v>
      </c>
      <c r="B3900" s="11" t="s">
        <v>18</v>
      </c>
      <c r="C3900" s="140" t="s">
        <v>113</v>
      </c>
      <c r="D3900" s="7"/>
      <c r="E3900" s="7"/>
      <c r="F3900" s="7"/>
      <c r="G3900" s="7"/>
      <c r="H3900" s="7"/>
    </row>
    <row r="3901" spans="1:8">
      <c r="A3901" s="139">
        <v>47000</v>
      </c>
      <c r="B3901" s="11" t="s">
        <v>12</v>
      </c>
      <c r="C3901" s="140" t="s">
        <v>113</v>
      </c>
      <c r="D3901" s="7"/>
      <c r="E3901" s="7"/>
      <c r="F3901" s="7"/>
      <c r="G3901" s="7"/>
      <c r="H3901" s="7"/>
    </row>
    <row r="3902" spans="1:8">
      <c r="A3902" s="139">
        <v>47001</v>
      </c>
      <c r="B3902" s="11" t="s">
        <v>13</v>
      </c>
      <c r="C3902" s="140" t="s">
        <v>113</v>
      </c>
      <c r="D3902" s="7"/>
      <c r="E3902" s="7"/>
      <c r="F3902" s="7"/>
      <c r="G3902" s="7"/>
      <c r="H3902" s="7"/>
    </row>
    <row r="3903" spans="1:8">
      <c r="A3903" s="139">
        <v>47002</v>
      </c>
      <c r="B3903" s="11" t="s">
        <v>14</v>
      </c>
      <c r="C3903" s="140" t="s">
        <v>113</v>
      </c>
      <c r="D3903" s="7"/>
      <c r="E3903" s="7"/>
      <c r="F3903" s="7"/>
      <c r="G3903" s="7"/>
      <c r="H3903" s="7"/>
    </row>
    <row r="3904" spans="1:8">
      <c r="A3904" s="139">
        <v>47003</v>
      </c>
      <c r="B3904" s="11" t="s">
        <v>15</v>
      </c>
      <c r="C3904" s="140" t="s">
        <v>113</v>
      </c>
      <c r="D3904" s="7"/>
      <c r="E3904" s="7"/>
      <c r="F3904" s="7"/>
      <c r="G3904" s="7"/>
      <c r="H3904" s="7"/>
    </row>
    <row r="3905" spans="1:8">
      <c r="A3905" s="139">
        <v>47004</v>
      </c>
      <c r="B3905" s="11" t="s">
        <v>16</v>
      </c>
      <c r="C3905" s="140" t="s">
        <v>113</v>
      </c>
      <c r="D3905" s="7"/>
      <c r="E3905" s="7"/>
      <c r="F3905" s="7"/>
      <c r="G3905" s="7"/>
      <c r="H3905" s="7"/>
    </row>
    <row r="3906" spans="1:8">
      <c r="A3906" s="139">
        <v>47005</v>
      </c>
      <c r="B3906" s="11" t="s">
        <v>17</v>
      </c>
      <c r="C3906" s="140" t="s">
        <v>113</v>
      </c>
      <c r="D3906" s="7"/>
      <c r="E3906" s="7"/>
      <c r="F3906" s="7"/>
      <c r="G3906" s="7"/>
      <c r="H3906" s="7"/>
    </row>
    <row r="3907" spans="1:8">
      <c r="A3907" s="139">
        <v>47006</v>
      </c>
      <c r="B3907" s="11" t="s">
        <v>18</v>
      </c>
      <c r="C3907" s="140" t="s">
        <v>113</v>
      </c>
      <c r="D3907" s="7"/>
      <c r="E3907" s="7"/>
      <c r="F3907" s="7"/>
      <c r="G3907" s="7"/>
      <c r="H3907" s="7"/>
    </row>
    <row r="3908" spans="1:8">
      <c r="A3908" s="139">
        <v>47007</v>
      </c>
      <c r="B3908" s="11" t="s">
        <v>12</v>
      </c>
      <c r="C3908" s="140" t="s">
        <v>113</v>
      </c>
      <c r="D3908" s="7"/>
      <c r="E3908" s="7"/>
      <c r="F3908" s="7"/>
      <c r="G3908" s="7"/>
      <c r="H3908" s="7"/>
    </row>
    <row r="3909" spans="1:8">
      <c r="A3909" s="139">
        <v>47008</v>
      </c>
      <c r="B3909" s="11" t="s">
        <v>13</v>
      </c>
      <c r="C3909" s="140" t="s">
        <v>113</v>
      </c>
      <c r="D3909" s="7"/>
      <c r="E3909" s="7"/>
      <c r="F3909" s="7"/>
      <c r="G3909" s="7"/>
      <c r="H3909" s="7"/>
    </row>
    <row r="3910" spans="1:8">
      <c r="A3910" s="139">
        <v>47009</v>
      </c>
      <c r="B3910" s="11" t="s">
        <v>14</v>
      </c>
      <c r="C3910" s="140" t="s">
        <v>113</v>
      </c>
      <c r="D3910" s="7"/>
      <c r="E3910" s="7"/>
      <c r="F3910" s="7"/>
      <c r="G3910" s="7"/>
      <c r="H3910" s="7"/>
    </row>
    <row r="3911" spans="1:8">
      <c r="A3911" s="139">
        <v>47010</v>
      </c>
      <c r="B3911" s="11" t="s">
        <v>15</v>
      </c>
      <c r="C3911" s="140" t="s">
        <v>113</v>
      </c>
      <c r="D3911" s="7"/>
      <c r="E3911" s="7"/>
      <c r="F3911" s="7"/>
      <c r="G3911" s="7"/>
      <c r="H3911" s="7"/>
    </row>
    <row r="3912" spans="1:8">
      <c r="A3912" s="139">
        <v>47011</v>
      </c>
      <c r="B3912" s="11" t="s">
        <v>16</v>
      </c>
      <c r="C3912" s="140" t="s">
        <v>113</v>
      </c>
      <c r="D3912" s="7"/>
      <c r="E3912" s="7"/>
      <c r="F3912" s="7"/>
      <c r="G3912" s="7"/>
      <c r="H3912" s="7"/>
    </row>
    <row r="3913" spans="1:8">
      <c r="A3913" s="139">
        <v>47012</v>
      </c>
      <c r="B3913" s="11" t="s">
        <v>17</v>
      </c>
      <c r="C3913" s="140" t="s">
        <v>113</v>
      </c>
      <c r="D3913" s="7"/>
      <c r="E3913" s="7"/>
      <c r="F3913" s="7"/>
      <c r="G3913" s="7"/>
      <c r="H3913" s="7"/>
    </row>
    <row r="3914" spans="1:8">
      <c r="A3914" s="139">
        <v>47013</v>
      </c>
      <c r="B3914" s="11" t="s">
        <v>18</v>
      </c>
      <c r="C3914" s="140" t="s">
        <v>113</v>
      </c>
      <c r="D3914" s="7"/>
      <c r="E3914" s="7"/>
      <c r="F3914" s="7"/>
      <c r="G3914" s="7"/>
      <c r="H3914" s="7"/>
    </row>
    <row r="3915" spans="1:8">
      <c r="A3915" s="139">
        <v>47014</v>
      </c>
      <c r="B3915" s="11" t="s">
        <v>12</v>
      </c>
      <c r="C3915" s="140" t="s">
        <v>113</v>
      </c>
      <c r="D3915" s="7"/>
      <c r="E3915" s="7"/>
      <c r="F3915" s="7"/>
      <c r="G3915" s="7"/>
      <c r="H3915" s="7"/>
    </row>
    <row r="3916" spans="1:8">
      <c r="A3916" s="139">
        <v>47015</v>
      </c>
      <c r="B3916" s="11" t="s">
        <v>13</v>
      </c>
      <c r="C3916" s="140" t="s">
        <v>113</v>
      </c>
      <c r="D3916" s="7"/>
      <c r="E3916" s="7"/>
      <c r="F3916" s="7"/>
      <c r="G3916" s="7"/>
      <c r="H3916" s="7"/>
    </row>
    <row r="3917" spans="1:8">
      <c r="A3917" s="139">
        <v>47016</v>
      </c>
      <c r="B3917" s="11" t="s">
        <v>14</v>
      </c>
      <c r="C3917" s="140" t="s">
        <v>113</v>
      </c>
      <c r="D3917" s="7"/>
      <c r="E3917" s="7"/>
      <c r="F3917" s="7"/>
      <c r="G3917" s="7"/>
      <c r="H3917" s="7"/>
    </row>
    <row r="3918" spans="1:8">
      <c r="A3918" s="139">
        <v>47017</v>
      </c>
      <c r="B3918" s="11" t="s">
        <v>15</v>
      </c>
      <c r="C3918" s="140" t="s">
        <v>113</v>
      </c>
      <c r="D3918" s="7"/>
      <c r="E3918" s="7"/>
      <c r="F3918" s="7"/>
      <c r="G3918" s="7"/>
      <c r="H3918" s="7"/>
    </row>
    <row r="3919" spans="1:8">
      <c r="A3919" s="139">
        <v>47018</v>
      </c>
      <c r="B3919" s="11" t="s">
        <v>16</v>
      </c>
      <c r="C3919" s="140" t="s">
        <v>113</v>
      </c>
      <c r="D3919" s="7"/>
      <c r="E3919" s="7"/>
      <c r="F3919" s="7"/>
      <c r="G3919" s="7"/>
      <c r="H3919" s="7"/>
    </row>
    <row r="3920" spans="1:8">
      <c r="A3920" s="139">
        <v>47019</v>
      </c>
      <c r="B3920" s="11" t="s">
        <v>17</v>
      </c>
      <c r="C3920" s="140" t="s">
        <v>113</v>
      </c>
      <c r="D3920" s="7"/>
      <c r="E3920" s="7"/>
      <c r="F3920" s="7"/>
      <c r="G3920" s="7"/>
      <c r="H3920" s="7"/>
    </row>
    <row r="3921" spans="1:8">
      <c r="A3921" s="139">
        <v>47020</v>
      </c>
      <c r="B3921" s="11" t="s">
        <v>18</v>
      </c>
      <c r="C3921" s="140" t="s">
        <v>113</v>
      </c>
      <c r="D3921" s="7"/>
      <c r="E3921" s="7"/>
      <c r="F3921" s="7"/>
      <c r="G3921" s="7"/>
      <c r="H3921" s="7"/>
    </row>
    <row r="3922" spans="1:8">
      <c r="A3922" s="139">
        <v>47021</v>
      </c>
      <c r="B3922" s="11" t="s">
        <v>12</v>
      </c>
      <c r="C3922" s="140" t="s">
        <v>113</v>
      </c>
      <c r="D3922" s="7"/>
      <c r="E3922" s="7"/>
      <c r="F3922" s="7"/>
      <c r="G3922" s="7"/>
      <c r="H3922" s="7"/>
    </row>
    <row r="3923" spans="1:8">
      <c r="A3923" s="139">
        <v>47022</v>
      </c>
      <c r="B3923" s="11" t="s">
        <v>13</v>
      </c>
      <c r="C3923" s="140" t="s">
        <v>113</v>
      </c>
      <c r="D3923" s="7"/>
      <c r="E3923" s="7"/>
      <c r="F3923" s="7"/>
      <c r="G3923" s="7"/>
      <c r="H3923" s="7"/>
    </row>
    <row r="3924" spans="1:8">
      <c r="A3924" s="139">
        <v>47023</v>
      </c>
      <c r="B3924" s="11" t="s">
        <v>14</v>
      </c>
      <c r="C3924" s="140" t="s">
        <v>113</v>
      </c>
      <c r="D3924" s="7"/>
      <c r="E3924" s="7"/>
      <c r="F3924" s="7"/>
      <c r="G3924" s="7"/>
      <c r="H3924" s="7"/>
    </row>
    <row r="3925" spans="1:8">
      <c r="A3925" s="139">
        <v>47024</v>
      </c>
      <c r="B3925" s="11" t="s">
        <v>15</v>
      </c>
      <c r="C3925" s="140" t="s">
        <v>113</v>
      </c>
      <c r="D3925" s="7"/>
      <c r="E3925" s="7"/>
      <c r="F3925" s="7"/>
      <c r="G3925" s="7"/>
      <c r="H3925" s="7"/>
    </row>
    <row r="3926" spans="1:8">
      <c r="A3926" s="139">
        <v>47025</v>
      </c>
      <c r="B3926" s="11" t="s">
        <v>16</v>
      </c>
      <c r="C3926" s="140" t="s">
        <v>113</v>
      </c>
      <c r="D3926" s="7"/>
      <c r="E3926" s="7"/>
      <c r="F3926" s="7"/>
      <c r="G3926" s="7"/>
      <c r="H3926" s="7"/>
    </row>
    <row r="3927" spans="1:8">
      <c r="A3927" s="139">
        <v>47026</v>
      </c>
      <c r="B3927" s="11" t="s">
        <v>17</v>
      </c>
      <c r="C3927" s="140" t="s">
        <v>113</v>
      </c>
      <c r="D3927" s="7"/>
      <c r="E3927" s="7"/>
      <c r="F3927" s="7"/>
      <c r="G3927" s="7"/>
      <c r="H3927" s="7"/>
    </row>
    <row r="3928" spans="1:8">
      <c r="A3928" s="139">
        <v>47027</v>
      </c>
      <c r="B3928" s="11" t="s">
        <v>18</v>
      </c>
      <c r="C3928" s="140" t="s">
        <v>113</v>
      </c>
      <c r="D3928" s="7"/>
      <c r="E3928" s="7"/>
      <c r="F3928" s="7"/>
      <c r="G3928" s="7"/>
      <c r="H3928" s="7"/>
    </row>
    <row r="3929" spans="1:8">
      <c r="A3929" s="139">
        <v>47028</v>
      </c>
      <c r="B3929" s="11" t="s">
        <v>12</v>
      </c>
      <c r="C3929" s="140" t="s">
        <v>113</v>
      </c>
      <c r="D3929" s="7"/>
      <c r="E3929" s="7"/>
      <c r="F3929" s="7"/>
      <c r="G3929" s="7"/>
      <c r="H3929" s="7"/>
    </row>
    <row r="3930" spans="1:8">
      <c r="A3930" s="139">
        <v>47029</v>
      </c>
      <c r="B3930" s="11" t="s">
        <v>13</v>
      </c>
      <c r="C3930" s="140" t="s">
        <v>113</v>
      </c>
      <c r="D3930" s="7"/>
      <c r="E3930" s="7"/>
      <c r="F3930" s="7"/>
      <c r="G3930" s="7"/>
      <c r="H3930" s="7"/>
    </row>
    <row r="3931" spans="1:8">
      <c r="A3931" s="139">
        <v>47030</v>
      </c>
      <c r="B3931" s="11" t="s">
        <v>14</v>
      </c>
      <c r="C3931" s="140" t="s">
        <v>113</v>
      </c>
      <c r="D3931" s="7"/>
      <c r="E3931" s="7"/>
      <c r="F3931" s="7"/>
      <c r="G3931" s="7"/>
      <c r="H3931" s="7"/>
    </row>
    <row r="3932" spans="1:8">
      <c r="A3932" s="139">
        <v>47031</v>
      </c>
      <c r="B3932" s="11" t="s">
        <v>15</v>
      </c>
      <c r="C3932" s="140" t="s">
        <v>113</v>
      </c>
      <c r="D3932" s="7"/>
      <c r="E3932" s="7"/>
      <c r="F3932" s="7"/>
      <c r="G3932" s="7"/>
      <c r="H3932" s="7"/>
    </row>
    <row r="3933" spans="1:8">
      <c r="A3933" s="139">
        <v>47032</v>
      </c>
      <c r="B3933" s="11" t="s">
        <v>16</v>
      </c>
      <c r="C3933" s="140" t="s">
        <v>113</v>
      </c>
      <c r="D3933" s="7"/>
      <c r="E3933" s="7"/>
      <c r="F3933" s="7"/>
      <c r="G3933" s="7"/>
      <c r="H3933" s="7"/>
    </row>
    <row r="3934" spans="1:8">
      <c r="A3934" s="139">
        <v>47033</v>
      </c>
      <c r="B3934" s="11" t="s">
        <v>17</v>
      </c>
      <c r="C3934" s="140" t="s">
        <v>113</v>
      </c>
      <c r="D3934" s="7"/>
      <c r="E3934" s="7"/>
      <c r="F3934" s="7"/>
      <c r="G3934" s="7"/>
      <c r="H3934" s="7"/>
    </row>
    <row r="3935" spans="1:8">
      <c r="A3935" s="139">
        <v>47034</v>
      </c>
      <c r="B3935" s="11" t="s">
        <v>18</v>
      </c>
      <c r="C3935" s="140" t="s">
        <v>113</v>
      </c>
      <c r="D3935" s="7"/>
      <c r="E3935" s="7"/>
      <c r="F3935" s="7"/>
      <c r="G3935" s="7"/>
      <c r="H3935" s="7"/>
    </row>
    <row r="3936" spans="1:8">
      <c r="A3936" s="139">
        <v>47035</v>
      </c>
      <c r="B3936" s="11" t="s">
        <v>12</v>
      </c>
      <c r="C3936" s="140" t="s">
        <v>113</v>
      </c>
      <c r="D3936" s="7"/>
      <c r="E3936" s="7"/>
      <c r="F3936" s="7"/>
      <c r="G3936" s="7"/>
      <c r="H3936" s="7"/>
    </row>
    <row r="3937" spans="1:8">
      <c r="A3937" s="139">
        <v>47036</v>
      </c>
      <c r="B3937" s="11" t="s">
        <v>13</v>
      </c>
      <c r="C3937" s="140" t="s">
        <v>113</v>
      </c>
      <c r="D3937" s="7"/>
      <c r="E3937" s="7"/>
      <c r="F3937" s="7"/>
      <c r="G3937" s="7"/>
      <c r="H3937" s="7"/>
    </row>
    <row r="3938" spans="1:8">
      <c r="A3938" s="139">
        <v>47037</v>
      </c>
      <c r="B3938" s="11" t="s">
        <v>14</v>
      </c>
      <c r="C3938" s="140" t="s">
        <v>113</v>
      </c>
      <c r="D3938" s="7"/>
      <c r="E3938" s="7"/>
      <c r="F3938" s="7"/>
      <c r="G3938" s="7"/>
      <c r="H3938" s="7"/>
    </row>
    <row r="3939" spans="1:8">
      <c r="A3939" s="139">
        <v>47038</v>
      </c>
      <c r="B3939" s="11" t="s">
        <v>15</v>
      </c>
      <c r="C3939" s="140" t="s">
        <v>113</v>
      </c>
      <c r="D3939" s="7"/>
      <c r="E3939" s="7"/>
      <c r="F3939" s="7"/>
      <c r="G3939" s="7"/>
      <c r="H3939" s="7"/>
    </row>
    <row r="3940" spans="1:8">
      <c r="A3940" s="139">
        <v>47039</v>
      </c>
      <c r="B3940" s="11" t="s">
        <v>16</v>
      </c>
      <c r="C3940" s="140" t="s">
        <v>113</v>
      </c>
      <c r="D3940" s="7"/>
      <c r="E3940" s="7"/>
      <c r="F3940" s="7"/>
      <c r="G3940" s="7"/>
      <c r="H3940" s="7"/>
    </row>
    <row r="3941" spans="1:8">
      <c r="A3941" s="139">
        <v>47040</v>
      </c>
      <c r="B3941" s="11" t="s">
        <v>17</v>
      </c>
      <c r="C3941" s="140" t="s">
        <v>113</v>
      </c>
      <c r="D3941" s="7"/>
      <c r="E3941" s="7"/>
      <c r="F3941" s="7"/>
      <c r="G3941" s="7"/>
      <c r="H3941" s="7"/>
    </row>
    <row r="3942" spans="1:8">
      <c r="A3942" s="139">
        <v>47041</v>
      </c>
      <c r="B3942" s="11" t="s">
        <v>18</v>
      </c>
      <c r="C3942" s="140" t="s">
        <v>113</v>
      </c>
      <c r="D3942" s="7"/>
      <c r="E3942" s="7"/>
      <c r="F3942" s="7"/>
      <c r="G3942" s="7"/>
      <c r="H3942" s="7"/>
    </row>
    <row r="3943" spans="1:8">
      <c r="A3943" s="139">
        <v>47042</v>
      </c>
      <c r="B3943" s="11" t="s">
        <v>12</v>
      </c>
      <c r="C3943" s="140" t="s">
        <v>113</v>
      </c>
      <c r="D3943" s="7"/>
      <c r="E3943" s="7"/>
      <c r="F3943" s="7"/>
      <c r="G3943" s="7"/>
      <c r="H3943" s="7"/>
    </row>
    <row r="3944" spans="1:8">
      <c r="A3944" s="139">
        <v>47043</v>
      </c>
      <c r="B3944" s="11" t="s">
        <v>13</v>
      </c>
      <c r="C3944" s="140" t="s">
        <v>113</v>
      </c>
      <c r="D3944" s="7"/>
      <c r="E3944" s="7"/>
      <c r="F3944" s="7"/>
      <c r="G3944" s="7"/>
      <c r="H3944" s="7"/>
    </row>
    <row r="3945" spans="1:8">
      <c r="A3945" s="139">
        <v>47044</v>
      </c>
      <c r="B3945" s="11" t="s">
        <v>14</v>
      </c>
      <c r="C3945" s="140" t="s">
        <v>113</v>
      </c>
      <c r="D3945" s="7"/>
      <c r="E3945" s="7"/>
      <c r="F3945" s="7"/>
      <c r="G3945" s="7"/>
      <c r="H3945" s="7"/>
    </row>
    <row r="3946" spans="1:8">
      <c r="A3946" s="139">
        <v>47045</v>
      </c>
      <c r="B3946" s="11" t="s">
        <v>15</v>
      </c>
      <c r="C3946" s="140" t="s">
        <v>113</v>
      </c>
      <c r="D3946" s="7"/>
      <c r="E3946" s="7"/>
      <c r="F3946" s="7"/>
      <c r="G3946" s="7"/>
      <c r="H3946" s="7"/>
    </row>
    <row r="3947" spans="1:8">
      <c r="A3947" s="139">
        <v>47046</v>
      </c>
      <c r="B3947" s="11" t="s">
        <v>16</v>
      </c>
      <c r="C3947" s="140" t="s">
        <v>113</v>
      </c>
      <c r="D3947" s="7"/>
      <c r="E3947" s="7"/>
      <c r="F3947" s="7"/>
      <c r="G3947" s="7"/>
      <c r="H3947" s="7"/>
    </row>
    <row r="3948" spans="1:8">
      <c r="A3948" s="139">
        <v>47047</v>
      </c>
      <c r="B3948" s="11" t="s">
        <v>17</v>
      </c>
      <c r="C3948" s="140" t="s">
        <v>113</v>
      </c>
      <c r="D3948" s="7"/>
      <c r="E3948" s="7"/>
      <c r="F3948" s="7"/>
      <c r="G3948" s="7"/>
      <c r="H3948" s="7"/>
    </row>
    <row r="3949" spans="1:8">
      <c r="A3949" s="139">
        <v>47048</v>
      </c>
      <c r="B3949" s="11" t="s">
        <v>18</v>
      </c>
      <c r="C3949" s="140" t="s">
        <v>113</v>
      </c>
      <c r="D3949" s="7"/>
      <c r="E3949" s="7"/>
      <c r="F3949" s="7"/>
      <c r="G3949" s="7"/>
      <c r="H3949" s="7"/>
    </row>
    <row r="3950" spans="1:8">
      <c r="A3950" s="139">
        <v>47049</v>
      </c>
      <c r="B3950" s="11" t="s">
        <v>12</v>
      </c>
      <c r="C3950" s="140" t="s">
        <v>113</v>
      </c>
      <c r="D3950" s="7"/>
      <c r="E3950" s="7"/>
      <c r="F3950" s="7"/>
      <c r="G3950" s="7"/>
      <c r="H3950" s="7"/>
    </row>
    <row r="3951" spans="1:8">
      <c r="A3951" s="139">
        <v>47050</v>
      </c>
      <c r="B3951" s="11" t="s">
        <v>13</v>
      </c>
      <c r="C3951" s="140" t="s">
        <v>113</v>
      </c>
      <c r="D3951" s="7"/>
      <c r="E3951" s="7"/>
      <c r="F3951" s="7"/>
      <c r="G3951" s="7"/>
      <c r="H3951" s="7"/>
    </row>
    <row r="3952" spans="1:8">
      <c r="A3952" s="139">
        <v>47051</v>
      </c>
      <c r="B3952" s="11" t="s">
        <v>14</v>
      </c>
      <c r="C3952" s="140" t="s">
        <v>113</v>
      </c>
      <c r="D3952" s="7"/>
      <c r="E3952" s="7"/>
      <c r="F3952" s="7"/>
      <c r="G3952" s="7"/>
      <c r="H3952" s="7"/>
    </row>
    <row r="3953" spans="1:8">
      <c r="A3953" s="139">
        <v>47052</v>
      </c>
      <c r="B3953" s="11" t="s">
        <v>15</v>
      </c>
      <c r="C3953" s="140" t="s">
        <v>113</v>
      </c>
      <c r="D3953" s="7"/>
      <c r="E3953" s="7"/>
      <c r="F3953" s="7"/>
      <c r="G3953" s="7"/>
      <c r="H3953" s="7"/>
    </row>
    <row r="3954" spans="1:8">
      <c r="A3954" s="139">
        <v>47053</v>
      </c>
      <c r="B3954" s="11" t="s">
        <v>16</v>
      </c>
      <c r="C3954" s="140" t="s">
        <v>113</v>
      </c>
      <c r="D3954" s="7"/>
      <c r="E3954" s="7"/>
      <c r="F3954" s="7"/>
      <c r="G3954" s="7"/>
      <c r="H3954" s="7"/>
    </row>
    <row r="3955" spans="1:8">
      <c r="A3955" s="139">
        <v>47054</v>
      </c>
      <c r="B3955" s="11" t="s">
        <v>17</v>
      </c>
      <c r="C3955" s="140" t="s">
        <v>113</v>
      </c>
      <c r="D3955" s="7"/>
      <c r="E3955" s="7"/>
      <c r="F3955" s="7"/>
      <c r="G3955" s="7"/>
      <c r="H3955" s="7"/>
    </row>
    <row r="3956" spans="1:8">
      <c r="A3956" s="139">
        <v>47055</v>
      </c>
      <c r="B3956" s="11" t="s">
        <v>18</v>
      </c>
      <c r="C3956" s="140" t="s">
        <v>113</v>
      </c>
      <c r="D3956" s="7"/>
      <c r="E3956" s="7"/>
      <c r="F3956" s="7"/>
      <c r="G3956" s="7"/>
      <c r="H3956" s="7"/>
    </row>
    <row r="3957" spans="1:8">
      <c r="A3957" s="139">
        <v>47056</v>
      </c>
      <c r="B3957" s="11" t="s">
        <v>12</v>
      </c>
      <c r="C3957" s="140" t="s">
        <v>113</v>
      </c>
      <c r="D3957" s="7"/>
      <c r="E3957" s="7"/>
      <c r="F3957" s="7"/>
      <c r="G3957" s="7"/>
      <c r="H3957" s="7"/>
    </row>
    <row r="3958" spans="1:8">
      <c r="A3958" s="139">
        <v>47057</v>
      </c>
      <c r="B3958" s="11" t="s">
        <v>13</v>
      </c>
      <c r="C3958" s="140" t="s">
        <v>113</v>
      </c>
      <c r="D3958" s="7"/>
      <c r="E3958" s="7"/>
      <c r="F3958" s="7"/>
      <c r="G3958" s="7"/>
      <c r="H3958" s="7"/>
    </row>
    <row r="3959" spans="1:8">
      <c r="A3959" s="139">
        <v>47058</v>
      </c>
      <c r="B3959" s="11" t="s">
        <v>14</v>
      </c>
      <c r="C3959" s="140" t="s">
        <v>113</v>
      </c>
      <c r="D3959" s="7"/>
      <c r="E3959" s="7"/>
      <c r="F3959" s="7"/>
      <c r="G3959" s="7"/>
      <c r="H3959" s="7"/>
    </row>
    <row r="3960" spans="1:8">
      <c r="A3960" s="139">
        <v>47059</v>
      </c>
      <c r="B3960" s="11" t="s">
        <v>15</v>
      </c>
      <c r="C3960" s="140" t="s">
        <v>113</v>
      </c>
      <c r="D3960" s="7"/>
      <c r="E3960" s="7"/>
      <c r="F3960" s="7"/>
      <c r="G3960" s="7"/>
      <c r="H3960" s="7"/>
    </row>
    <row r="3961" spans="1:8">
      <c r="A3961" s="139">
        <v>47060</v>
      </c>
      <c r="B3961" s="11" t="s">
        <v>16</v>
      </c>
      <c r="C3961" s="140" t="s">
        <v>113</v>
      </c>
      <c r="D3961" s="7"/>
      <c r="E3961" s="7"/>
      <c r="F3961" s="7"/>
      <c r="G3961" s="7"/>
      <c r="H3961" s="7"/>
    </row>
    <row r="3962" spans="1:8">
      <c r="A3962" s="139">
        <v>47061</v>
      </c>
      <c r="B3962" s="11" t="s">
        <v>17</v>
      </c>
      <c r="C3962" s="140" t="s">
        <v>113</v>
      </c>
      <c r="D3962" s="7"/>
      <c r="E3962" s="7"/>
      <c r="F3962" s="7"/>
      <c r="G3962" s="7"/>
      <c r="H3962" s="7"/>
    </row>
    <row r="3963" spans="1:8">
      <c r="A3963" s="139">
        <v>47062</v>
      </c>
      <c r="B3963" s="11" t="s">
        <v>18</v>
      </c>
      <c r="C3963" s="140" t="s">
        <v>113</v>
      </c>
      <c r="D3963" s="7"/>
      <c r="E3963" s="7"/>
      <c r="F3963" s="7"/>
      <c r="G3963" s="7"/>
      <c r="H3963" s="7"/>
    </row>
    <row r="3964" spans="1:8">
      <c r="A3964" s="139">
        <v>47063</v>
      </c>
      <c r="B3964" s="11" t="s">
        <v>12</v>
      </c>
      <c r="C3964" s="140" t="s">
        <v>113</v>
      </c>
      <c r="D3964" s="7"/>
      <c r="E3964" s="7"/>
      <c r="F3964" s="7"/>
      <c r="G3964" s="7"/>
      <c r="H3964" s="7"/>
    </row>
    <row r="3965" spans="1:8">
      <c r="A3965" s="139">
        <v>47064</v>
      </c>
      <c r="B3965" s="11" t="s">
        <v>13</v>
      </c>
      <c r="C3965" s="140" t="s">
        <v>113</v>
      </c>
      <c r="D3965" s="7"/>
      <c r="E3965" s="7"/>
      <c r="F3965" s="7"/>
      <c r="G3965" s="7"/>
      <c r="H3965" s="7"/>
    </row>
    <row r="3966" spans="1:8">
      <c r="A3966" s="139">
        <v>47065</v>
      </c>
      <c r="B3966" s="11" t="s">
        <v>14</v>
      </c>
      <c r="C3966" s="140" t="s">
        <v>113</v>
      </c>
      <c r="D3966" s="7"/>
      <c r="E3966" s="7"/>
      <c r="F3966" s="7"/>
      <c r="G3966" s="7"/>
      <c r="H3966" s="7"/>
    </row>
    <row r="3967" spans="1:8">
      <c r="A3967" s="139">
        <v>47066</v>
      </c>
      <c r="B3967" s="11" t="s">
        <v>15</v>
      </c>
      <c r="C3967" s="140" t="s">
        <v>113</v>
      </c>
      <c r="D3967" s="7"/>
      <c r="E3967" s="7"/>
      <c r="F3967" s="7"/>
      <c r="G3967" s="7"/>
      <c r="H3967" s="7"/>
    </row>
    <row r="3968" spans="1:8">
      <c r="A3968" s="139">
        <v>47067</v>
      </c>
      <c r="B3968" s="11" t="s">
        <v>16</v>
      </c>
      <c r="C3968" s="140" t="s">
        <v>113</v>
      </c>
      <c r="D3968" s="7"/>
      <c r="E3968" s="7"/>
      <c r="F3968" s="7"/>
      <c r="G3968" s="7"/>
      <c r="H3968" s="7"/>
    </row>
    <row r="3969" spans="1:8">
      <c r="A3969" s="139">
        <v>47068</v>
      </c>
      <c r="B3969" s="11" t="s">
        <v>17</v>
      </c>
      <c r="C3969" s="140" t="s">
        <v>113</v>
      </c>
      <c r="D3969" s="7"/>
      <c r="E3969" s="7"/>
      <c r="F3969" s="7"/>
      <c r="G3969" s="7"/>
      <c r="H3969" s="7"/>
    </row>
    <row r="3970" spans="1:8">
      <c r="A3970" s="139">
        <v>47069</v>
      </c>
      <c r="B3970" s="11" t="s">
        <v>18</v>
      </c>
      <c r="C3970" s="140" t="s">
        <v>113</v>
      </c>
      <c r="D3970" s="7"/>
      <c r="E3970" s="7"/>
      <c r="F3970" s="7"/>
      <c r="G3970" s="7"/>
      <c r="H3970" s="7"/>
    </row>
    <row r="3971" spans="1:8">
      <c r="A3971" s="139">
        <v>47070</v>
      </c>
      <c r="B3971" s="11" t="s">
        <v>12</v>
      </c>
      <c r="C3971" s="140" t="s">
        <v>113</v>
      </c>
      <c r="D3971" s="7"/>
      <c r="E3971" s="7"/>
      <c r="F3971" s="7"/>
      <c r="G3971" s="7"/>
      <c r="H3971" s="7"/>
    </row>
    <row r="3972" spans="1:8">
      <c r="A3972" s="139">
        <v>47071</v>
      </c>
      <c r="B3972" s="11" t="s">
        <v>13</v>
      </c>
      <c r="C3972" s="140" t="s">
        <v>113</v>
      </c>
      <c r="D3972" s="7"/>
      <c r="E3972" s="7"/>
      <c r="F3972" s="7"/>
      <c r="G3972" s="7"/>
      <c r="H3972" s="7"/>
    </row>
    <row r="3973" spans="1:8">
      <c r="A3973" s="139">
        <v>47072</v>
      </c>
      <c r="B3973" s="11" t="s">
        <v>14</v>
      </c>
      <c r="C3973" s="140" t="s">
        <v>113</v>
      </c>
      <c r="D3973" s="7"/>
      <c r="E3973" s="7"/>
      <c r="F3973" s="7"/>
      <c r="G3973" s="7"/>
      <c r="H3973" s="7"/>
    </row>
    <row r="3974" spans="1:8">
      <c r="A3974" s="139">
        <v>47073</v>
      </c>
      <c r="B3974" s="11" t="s">
        <v>15</v>
      </c>
      <c r="C3974" s="140" t="s">
        <v>113</v>
      </c>
      <c r="D3974" s="7"/>
      <c r="E3974" s="7"/>
      <c r="F3974" s="7"/>
      <c r="G3974" s="7"/>
      <c r="H3974" s="7"/>
    </row>
    <row r="3975" spans="1:8">
      <c r="A3975" s="139">
        <v>47074</v>
      </c>
      <c r="B3975" s="11" t="s">
        <v>16</v>
      </c>
      <c r="C3975" s="140" t="s">
        <v>113</v>
      </c>
      <c r="D3975" s="7"/>
      <c r="E3975" s="7"/>
      <c r="F3975" s="7"/>
      <c r="G3975" s="7"/>
      <c r="H3975" s="7"/>
    </row>
    <row r="3976" spans="1:8">
      <c r="A3976" s="139">
        <v>47075</v>
      </c>
      <c r="B3976" s="11" t="s">
        <v>17</v>
      </c>
      <c r="C3976" s="140" t="s">
        <v>113</v>
      </c>
      <c r="D3976" s="7"/>
      <c r="E3976" s="7"/>
      <c r="F3976" s="7"/>
      <c r="G3976" s="7"/>
      <c r="H3976" s="7"/>
    </row>
    <row r="3977" spans="1:8">
      <c r="A3977" s="139">
        <v>47076</v>
      </c>
      <c r="B3977" s="11" t="s">
        <v>18</v>
      </c>
      <c r="C3977" s="140" t="s">
        <v>113</v>
      </c>
      <c r="D3977" s="7"/>
      <c r="E3977" s="7"/>
      <c r="F3977" s="7"/>
      <c r="G3977" s="7"/>
      <c r="H3977" s="7"/>
    </row>
    <row r="3978" spans="1:8">
      <c r="A3978" s="139">
        <v>47077</v>
      </c>
      <c r="B3978" s="11" t="s">
        <v>12</v>
      </c>
      <c r="C3978" s="140" t="s">
        <v>113</v>
      </c>
      <c r="D3978" s="7"/>
      <c r="E3978" s="7"/>
      <c r="F3978" s="7"/>
      <c r="G3978" s="7"/>
      <c r="H3978" s="7"/>
    </row>
    <row r="3979" spans="1:8">
      <c r="A3979" s="139">
        <v>47078</v>
      </c>
      <c r="B3979" s="11" t="s">
        <v>13</v>
      </c>
      <c r="C3979" s="140" t="s">
        <v>113</v>
      </c>
      <c r="D3979" s="7"/>
      <c r="E3979" s="7"/>
      <c r="F3979" s="7"/>
      <c r="G3979" s="7"/>
      <c r="H3979" s="7"/>
    </row>
    <row r="3980" spans="1:8">
      <c r="A3980" s="139">
        <v>47079</v>
      </c>
      <c r="B3980" s="11" t="s">
        <v>14</v>
      </c>
      <c r="C3980" s="140" t="s">
        <v>113</v>
      </c>
      <c r="D3980" s="7"/>
      <c r="E3980" s="7"/>
      <c r="F3980" s="7"/>
      <c r="G3980" s="7"/>
      <c r="H3980" s="7"/>
    </row>
    <row r="3981" spans="1:8">
      <c r="A3981" s="139">
        <v>47080</v>
      </c>
      <c r="B3981" s="11" t="s">
        <v>15</v>
      </c>
      <c r="C3981" s="140" t="s">
        <v>113</v>
      </c>
      <c r="D3981" s="7"/>
      <c r="E3981" s="7"/>
      <c r="F3981" s="7"/>
      <c r="G3981" s="7"/>
      <c r="H3981" s="7"/>
    </row>
    <row r="3982" spans="1:8">
      <c r="A3982" s="139">
        <v>47081</v>
      </c>
      <c r="B3982" s="11" t="s">
        <v>16</v>
      </c>
      <c r="C3982" s="140" t="s">
        <v>113</v>
      </c>
      <c r="D3982" s="7"/>
      <c r="E3982" s="7"/>
      <c r="F3982" s="7"/>
      <c r="G3982" s="7"/>
      <c r="H3982" s="7"/>
    </row>
    <row r="3983" spans="1:8">
      <c r="A3983" s="139">
        <v>47082</v>
      </c>
      <c r="B3983" s="11" t="s">
        <v>17</v>
      </c>
      <c r="C3983" s="140" t="s">
        <v>113</v>
      </c>
      <c r="D3983" s="7"/>
      <c r="E3983" s="7"/>
      <c r="F3983" s="7"/>
      <c r="G3983" s="7"/>
      <c r="H3983" s="7"/>
    </row>
    <row r="3984" spans="1:8">
      <c r="A3984" s="139">
        <v>47083</v>
      </c>
      <c r="B3984" s="11" t="s">
        <v>18</v>
      </c>
      <c r="C3984" s="140" t="s">
        <v>113</v>
      </c>
      <c r="D3984" s="7"/>
      <c r="E3984" s="7"/>
      <c r="F3984" s="7"/>
      <c r="G3984" s="7"/>
      <c r="H3984" s="7"/>
    </row>
    <row r="3985" spans="1:8">
      <c r="A3985" s="139">
        <v>47084</v>
      </c>
      <c r="B3985" s="11" t="s">
        <v>12</v>
      </c>
      <c r="C3985" s="140" t="s">
        <v>113</v>
      </c>
      <c r="D3985" s="7"/>
      <c r="E3985" s="7"/>
      <c r="F3985" s="7"/>
      <c r="G3985" s="7"/>
      <c r="H3985" s="7"/>
    </row>
    <row r="3986" spans="1:8">
      <c r="A3986" s="139">
        <v>47085</v>
      </c>
      <c r="B3986" s="11" t="s">
        <v>13</v>
      </c>
      <c r="C3986" s="140" t="s">
        <v>113</v>
      </c>
      <c r="D3986" s="7"/>
      <c r="E3986" s="7"/>
      <c r="F3986" s="7"/>
      <c r="G3986" s="7"/>
      <c r="H3986" s="7"/>
    </row>
    <row r="3987" spans="1:8">
      <c r="A3987" s="139">
        <v>47086</v>
      </c>
      <c r="B3987" s="11" t="s">
        <v>14</v>
      </c>
      <c r="C3987" s="140" t="s">
        <v>113</v>
      </c>
      <c r="D3987" s="7"/>
      <c r="E3987" s="7"/>
      <c r="F3987" s="7"/>
      <c r="G3987" s="7"/>
      <c r="H3987" s="7"/>
    </row>
    <row r="3988" spans="1:8">
      <c r="A3988" s="139">
        <v>47087</v>
      </c>
      <c r="B3988" s="11" t="s">
        <v>15</v>
      </c>
      <c r="C3988" s="140" t="s">
        <v>113</v>
      </c>
      <c r="D3988" s="7"/>
      <c r="E3988" s="7"/>
      <c r="F3988" s="7"/>
      <c r="G3988" s="7"/>
      <c r="H3988" s="7"/>
    </row>
    <row r="3989" spans="1:8">
      <c r="A3989" s="139">
        <v>47088</v>
      </c>
      <c r="B3989" s="11" t="s">
        <v>16</v>
      </c>
      <c r="C3989" s="140" t="s">
        <v>113</v>
      </c>
      <c r="D3989" s="7"/>
      <c r="E3989" s="7"/>
      <c r="F3989" s="7"/>
      <c r="G3989" s="7"/>
      <c r="H3989" s="7"/>
    </row>
    <row r="3990" spans="1:8">
      <c r="A3990" s="139">
        <v>47089</v>
      </c>
      <c r="B3990" s="11" t="s">
        <v>17</v>
      </c>
      <c r="C3990" s="140" t="s">
        <v>113</v>
      </c>
      <c r="D3990" s="7"/>
      <c r="E3990" s="7"/>
      <c r="F3990" s="7"/>
      <c r="G3990" s="7"/>
      <c r="H3990" s="7"/>
    </row>
    <row r="3991" spans="1:8">
      <c r="A3991" s="139">
        <v>47090</v>
      </c>
      <c r="B3991" s="11" t="s">
        <v>18</v>
      </c>
      <c r="C3991" s="140" t="s">
        <v>113</v>
      </c>
      <c r="D3991" s="7"/>
      <c r="E3991" s="7"/>
      <c r="F3991" s="7"/>
      <c r="G3991" s="7"/>
      <c r="H3991" s="7"/>
    </row>
    <row r="3992" spans="1:8">
      <c r="A3992" s="139">
        <v>47091</v>
      </c>
      <c r="B3992" s="11" t="s">
        <v>12</v>
      </c>
      <c r="C3992" s="140" t="s">
        <v>113</v>
      </c>
      <c r="D3992" s="7"/>
      <c r="E3992" s="7"/>
      <c r="F3992" s="7"/>
      <c r="G3992" s="7"/>
      <c r="H3992" s="7"/>
    </row>
    <row r="3993" spans="1:8">
      <c r="A3993" s="139">
        <v>47092</v>
      </c>
      <c r="B3993" s="11" t="s">
        <v>13</v>
      </c>
      <c r="C3993" s="140" t="s">
        <v>113</v>
      </c>
      <c r="D3993" s="7"/>
      <c r="E3993" s="7"/>
      <c r="F3993" s="7"/>
      <c r="G3993" s="7"/>
      <c r="H3993" s="7"/>
    </row>
    <row r="3994" spans="1:8">
      <c r="A3994" s="139">
        <v>47093</v>
      </c>
      <c r="B3994" s="11" t="s">
        <v>14</v>
      </c>
      <c r="C3994" s="140" t="s">
        <v>113</v>
      </c>
      <c r="D3994" s="7"/>
      <c r="E3994" s="7"/>
      <c r="F3994" s="7"/>
      <c r="G3994" s="7"/>
      <c r="H3994" s="7"/>
    </row>
    <row r="3995" spans="1:8">
      <c r="A3995" s="139">
        <v>47094</v>
      </c>
      <c r="B3995" s="11" t="s">
        <v>15</v>
      </c>
      <c r="C3995" s="140" t="s">
        <v>113</v>
      </c>
      <c r="D3995" s="7"/>
      <c r="E3995" s="7"/>
      <c r="F3995" s="7"/>
      <c r="G3995" s="7"/>
      <c r="H3995" s="7"/>
    </row>
    <row r="3996" spans="1:8">
      <c r="A3996" s="139">
        <v>47095</v>
      </c>
      <c r="B3996" s="11" t="s">
        <v>16</v>
      </c>
      <c r="C3996" s="140" t="s">
        <v>113</v>
      </c>
      <c r="D3996" s="7"/>
      <c r="E3996" s="7"/>
      <c r="F3996" s="7"/>
      <c r="G3996" s="7"/>
      <c r="H3996" s="7"/>
    </row>
    <row r="3997" spans="1:8">
      <c r="A3997" s="139">
        <v>47096</v>
      </c>
      <c r="B3997" s="11" t="s">
        <v>17</v>
      </c>
      <c r="C3997" s="140" t="s">
        <v>113</v>
      </c>
      <c r="D3997" s="7"/>
      <c r="E3997" s="7"/>
      <c r="F3997" s="7"/>
      <c r="G3997" s="7"/>
      <c r="H3997" s="7"/>
    </row>
    <row r="3998" spans="1:8">
      <c r="A3998" s="139">
        <v>47097</v>
      </c>
      <c r="B3998" s="11" t="s">
        <v>18</v>
      </c>
      <c r="C3998" s="140" t="s">
        <v>113</v>
      </c>
      <c r="D3998" s="7"/>
      <c r="E3998" s="7"/>
      <c r="F3998" s="7"/>
      <c r="G3998" s="7"/>
      <c r="H3998" s="7"/>
    </row>
    <row r="3999" spans="1:8">
      <c r="A3999" s="139">
        <v>47098</v>
      </c>
      <c r="B3999" s="11" t="s">
        <v>12</v>
      </c>
      <c r="C3999" s="140" t="s">
        <v>113</v>
      </c>
      <c r="D3999" s="7"/>
      <c r="E3999" s="7"/>
      <c r="F3999" s="7"/>
      <c r="G3999" s="7"/>
      <c r="H3999" s="7"/>
    </row>
    <row r="4000" spans="1:8">
      <c r="A4000" s="139">
        <v>47099</v>
      </c>
      <c r="B4000" s="11" t="s">
        <v>13</v>
      </c>
      <c r="C4000" s="140" t="s">
        <v>113</v>
      </c>
      <c r="D4000" s="7"/>
      <c r="E4000" s="7"/>
      <c r="F4000" s="7"/>
      <c r="G4000" s="7"/>
      <c r="H4000" s="7"/>
    </row>
    <row r="4001" spans="1:8">
      <c r="A4001" s="139">
        <v>47100</v>
      </c>
      <c r="B4001" s="11" t="s">
        <v>14</v>
      </c>
      <c r="C4001" s="140" t="s">
        <v>113</v>
      </c>
      <c r="D4001" s="7"/>
      <c r="E4001" s="7"/>
      <c r="F4001" s="7"/>
      <c r="G4001" s="7"/>
      <c r="H4001" s="7"/>
    </row>
    <row r="4002" spans="1:8">
      <c r="A4002" s="139">
        <v>47101</v>
      </c>
      <c r="B4002" s="11" t="s">
        <v>15</v>
      </c>
      <c r="C4002" s="140" t="s">
        <v>113</v>
      </c>
      <c r="D4002" s="7"/>
      <c r="E4002" s="7"/>
      <c r="F4002" s="7"/>
      <c r="G4002" s="7"/>
      <c r="H4002" s="7"/>
    </row>
    <row r="4003" spans="1:8">
      <c r="A4003" s="139">
        <v>47102</v>
      </c>
      <c r="B4003" s="11" t="s">
        <v>16</v>
      </c>
      <c r="C4003" s="140" t="s">
        <v>113</v>
      </c>
      <c r="D4003" s="7"/>
      <c r="E4003" s="7"/>
      <c r="F4003" s="7"/>
      <c r="G4003" s="7"/>
      <c r="H4003" s="7"/>
    </row>
    <row r="4004" spans="1:8">
      <c r="A4004" s="139">
        <v>47103</v>
      </c>
      <c r="B4004" s="11" t="s">
        <v>17</v>
      </c>
      <c r="C4004" s="140" t="s">
        <v>113</v>
      </c>
      <c r="D4004" s="7"/>
      <c r="E4004" s="7"/>
      <c r="F4004" s="7"/>
      <c r="G4004" s="7"/>
      <c r="H4004" s="7"/>
    </row>
    <row r="4005" spans="1:8">
      <c r="A4005" s="139">
        <v>47104</v>
      </c>
      <c r="B4005" s="11" t="s">
        <v>18</v>
      </c>
      <c r="C4005" s="140" t="s">
        <v>113</v>
      </c>
      <c r="D4005" s="7"/>
      <c r="E4005" s="7"/>
      <c r="F4005" s="7"/>
      <c r="G4005" s="7"/>
      <c r="H4005" s="7"/>
    </row>
    <row r="4006" spans="1:8">
      <c r="A4006" s="139">
        <v>47105</v>
      </c>
      <c r="B4006" s="11" t="s">
        <v>12</v>
      </c>
      <c r="C4006" s="140" t="s">
        <v>113</v>
      </c>
      <c r="D4006" s="7"/>
      <c r="E4006" s="7"/>
      <c r="F4006" s="7"/>
      <c r="G4006" s="7"/>
      <c r="H4006" s="7"/>
    </row>
    <row r="4007" spans="1:8">
      <c r="A4007" s="139">
        <v>47106</v>
      </c>
      <c r="B4007" s="11" t="s">
        <v>13</v>
      </c>
      <c r="C4007" s="140" t="s">
        <v>113</v>
      </c>
      <c r="D4007" s="7"/>
      <c r="E4007" s="7"/>
      <c r="F4007" s="7"/>
      <c r="G4007" s="7"/>
      <c r="H4007" s="7"/>
    </row>
    <row r="4008" spans="1:8">
      <c r="A4008" s="139">
        <v>47107</v>
      </c>
      <c r="B4008" s="11" t="s">
        <v>14</v>
      </c>
      <c r="C4008" s="140" t="s">
        <v>113</v>
      </c>
      <c r="D4008" s="7"/>
      <c r="E4008" s="7"/>
      <c r="F4008" s="7"/>
      <c r="G4008" s="7"/>
      <c r="H4008" s="7"/>
    </row>
    <row r="4009" spans="1:8">
      <c r="A4009" s="139">
        <v>47108</v>
      </c>
      <c r="B4009" s="11" t="s">
        <v>15</v>
      </c>
      <c r="C4009" s="140" t="s">
        <v>113</v>
      </c>
      <c r="D4009" s="7"/>
      <c r="E4009" s="7"/>
      <c r="F4009" s="7"/>
      <c r="G4009" s="7"/>
      <c r="H4009" s="7"/>
    </row>
    <row r="4010" spans="1:8">
      <c r="A4010" s="139">
        <v>47109</v>
      </c>
      <c r="B4010" s="11" t="s">
        <v>16</v>
      </c>
      <c r="C4010" s="140" t="s">
        <v>113</v>
      </c>
      <c r="D4010" s="7"/>
      <c r="E4010" s="7"/>
      <c r="F4010" s="7"/>
      <c r="G4010" s="7"/>
      <c r="H4010" s="7"/>
    </row>
    <row r="4011" spans="1:8">
      <c r="A4011" s="139">
        <v>47110</v>
      </c>
      <c r="B4011" s="11" t="s">
        <v>17</v>
      </c>
      <c r="C4011" s="140" t="s">
        <v>113</v>
      </c>
      <c r="D4011" s="7"/>
      <c r="E4011" s="7"/>
      <c r="F4011" s="7"/>
      <c r="G4011" s="7"/>
      <c r="H4011" s="7"/>
    </row>
    <row r="4012" spans="1:8">
      <c r="A4012" s="139">
        <v>47111</v>
      </c>
      <c r="B4012" s="11" t="s">
        <v>18</v>
      </c>
      <c r="C4012" s="140" t="s">
        <v>113</v>
      </c>
      <c r="D4012" s="7"/>
      <c r="E4012" s="7"/>
      <c r="F4012" s="7"/>
      <c r="G4012" s="7"/>
      <c r="H4012" s="7"/>
    </row>
    <row r="4013" spans="1:8">
      <c r="A4013" s="139">
        <v>47112</v>
      </c>
      <c r="B4013" s="11" t="s">
        <v>12</v>
      </c>
      <c r="C4013" s="140" t="s">
        <v>113</v>
      </c>
      <c r="D4013" s="7"/>
      <c r="E4013" s="7"/>
      <c r="F4013" s="7"/>
      <c r="G4013" s="7"/>
      <c r="H4013" s="7"/>
    </row>
    <row r="4014" spans="1:8">
      <c r="A4014" s="139">
        <v>47113</v>
      </c>
      <c r="B4014" s="11" t="s">
        <v>13</v>
      </c>
      <c r="C4014" s="140" t="s">
        <v>113</v>
      </c>
      <c r="D4014" s="7"/>
      <c r="E4014" s="7"/>
      <c r="F4014" s="7"/>
      <c r="G4014" s="7"/>
      <c r="H4014" s="7"/>
    </row>
    <row r="4015" spans="1:8">
      <c r="A4015" s="139">
        <v>47114</v>
      </c>
      <c r="B4015" s="11" t="s">
        <v>14</v>
      </c>
      <c r="C4015" s="140" t="s">
        <v>113</v>
      </c>
      <c r="D4015" s="7"/>
      <c r="E4015" s="7"/>
      <c r="F4015" s="7"/>
      <c r="G4015" s="7"/>
      <c r="H4015" s="7"/>
    </row>
    <row r="4016" spans="1:8">
      <c r="A4016" s="139">
        <v>47115</v>
      </c>
      <c r="B4016" s="11" t="s">
        <v>15</v>
      </c>
      <c r="C4016" s="140" t="s">
        <v>113</v>
      </c>
      <c r="D4016" s="7"/>
      <c r="E4016" s="7"/>
      <c r="F4016" s="7"/>
      <c r="G4016" s="7"/>
      <c r="H4016" s="7"/>
    </row>
    <row r="4017" spans="1:8">
      <c r="A4017" s="139">
        <v>47116</v>
      </c>
      <c r="B4017" s="11" t="s">
        <v>16</v>
      </c>
      <c r="C4017" s="140" t="s">
        <v>113</v>
      </c>
      <c r="D4017" s="7"/>
      <c r="E4017" s="7"/>
      <c r="F4017" s="7"/>
      <c r="G4017" s="7"/>
      <c r="H4017" s="7"/>
    </row>
    <row r="4018" spans="1:8">
      <c r="A4018" s="139">
        <v>47117</v>
      </c>
      <c r="B4018" s="11" t="s">
        <v>17</v>
      </c>
      <c r="C4018" s="140" t="s">
        <v>113</v>
      </c>
      <c r="D4018" s="7"/>
      <c r="E4018" s="7"/>
      <c r="F4018" s="7"/>
      <c r="G4018" s="7"/>
      <c r="H4018" s="7"/>
    </row>
    <row r="4019" spans="1:8">
      <c r="A4019" s="139">
        <v>47118</v>
      </c>
      <c r="B4019" s="11" t="s">
        <v>18</v>
      </c>
      <c r="C4019" s="140" t="s">
        <v>113</v>
      </c>
      <c r="D4019" s="7"/>
      <c r="E4019" s="7"/>
      <c r="F4019" s="7"/>
      <c r="G4019" s="7"/>
      <c r="H4019" s="7"/>
    </row>
    <row r="4020" spans="1:8">
      <c r="A4020" s="139">
        <v>47119</v>
      </c>
      <c r="B4020" s="11" t="s">
        <v>12</v>
      </c>
      <c r="C4020" s="140" t="s">
        <v>113</v>
      </c>
      <c r="D4020" s="7"/>
      <c r="E4020" s="7"/>
      <c r="F4020" s="7"/>
      <c r="G4020" s="7"/>
      <c r="H4020" s="7"/>
    </row>
    <row r="4021" spans="1:8">
      <c r="A4021" s="139">
        <v>47120</v>
      </c>
      <c r="B4021" s="11" t="s">
        <v>13</v>
      </c>
      <c r="C4021" s="140" t="s">
        <v>113</v>
      </c>
      <c r="D4021" s="7"/>
      <c r="E4021" s="7"/>
      <c r="F4021" s="7"/>
      <c r="G4021" s="7"/>
      <c r="H4021" s="7"/>
    </row>
    <row r="4022" spans="1:8">
      <c r="A4022" s="139">
        <v>47121</v>
      </c>
      <c r="B4022" s="11" t="s">
        <v>14</v>
      </c>
      <c r="C4022" s="140" t="s">
        <v>113</v>
      </c>
      <c r="D4022" s="7"/>
      <c r="E4022" s="7"/>
      <c r="F4022" s="7"/>
      <c r="G4022" s="7"/>
      <c r="H4022" s="7"/>
    </row>
    <row r="4023" spans="1:8">
      <c r="A4023" s="139">
        <v>47122</v>
      </c>
      <c r="B4023" s="11" t="s">
        <v>15</v>
      </c>
      <c r="C4023" s="140" t="s">
        <v>113</v>
      </c>
      <c r="D4023" s="7"/>
      <c r="E4023" s="7"/>
      <c r="F4023" s="7"/>
      <c r="G4023" s="7"/>
      <c r="H4023" s="7"/>
    </row>
    <row r="4024" spans="1:8">
      <c r="A4024" s="139">
        <v>47123</v>
      </c>
      <c r="B4024" s="11" t="s">
        <v>16</v>
      </c>
      <c r="C4024" s="140" t="s">
        <v>113</v>
      </c>
      <c r="D4024" s="7"/>
      <c r="E4024" s="7"/>
      <c r="F4024" s="7"/>
      <c r="G4024" s="7"/>
      <c r="H4024" s="7"/>
    </row>
    <row r="4025" spans="1:8">
      <c r="A4025" s="139">
        <v>47124</v>
      </c>
      <c r="B4025" s="11" t="s">
        <v>17</v>
      </c>
      <c r="C4025" s="140" t="s">
        <v>113</v>
      </c>
      <c r="D4025" s="7"/>
      <c r="E4025" s="7"/>
      <c r="F4025" s="7"/>
      <c r="G4025" s="7"/>
      <c r="H4025" s="7"/>
    </row>
    <row r="4026" spans="1:8">
      <c r="A4026" s="139">
        <v>47125</v>
      </c>
      <c r="B4026" s="11" t="s">
        <v>18</v>
      </c>
      <c r="C4026" s="140" t="s">
        <v>113</v>
      </c>
      <c r="D4026" s="7"/>
      <c r="E4026" s="7"/>
      <c r="F4026" s="7"/>
      <c r="G4026" s="7"/>
      <c r="H4026" s="7"/>
    </row>
    <row r="4027" spans="1:8">
      <c r="A4027" s="139">
        <v>47126</v>
      </c>
      <c r="B4027" s="11" t="s">
        <v>12</v>
      </c>
      <c r="C4027" s="140" t="s">
        <v>113</v>
      </c>
      <c r="D4027" s="7"/>
      <c r="E4027" s="7"/>
      <c r="F4027" s="7"/>
      <c r="G4027" s="7"/>
      <c r="H4027" s="7"/>
    </row>
    <row r="4028" spans="1:8">
      <c r="A4028" s="139">
        <v>47127</v>
      </c>
      <c r="B4028" s="11" t="s">
        <v>13</v>
      </c>
      <c r="C4028" s="140" t="s">
        <v>113</v>
      </c>
      <c r="D4028" s="7"/>
      <c r="E4028" s="7"/>
      <c r="F4028" s="7"/>
      <c r="G4028" s="7"/>
      <c r="H4028" s="7"/>
    </row>
    <row r="4029" spans="1:8">
      <c r="A4029" s="139">
        <v>47128</v>
      </c>
      <c r="B4029" s="11" t="s">
        <v>14</v>
      </c>
      <c r="C4029" s="140" t="s">
        <v>113</v>
      </c>
      <c r="D4029" s="7"/>
      <c r="E4029" s="7"/>
      <c r="F4029" s="7"/>
      <c r="G4029" s="7"/>
      <c r="H4029" s="7"/>
    </row>
    <row r="4030" spans="1:8">
      <c r="A4030" s="139">
        <v>47129</v>
      </c>
      <c r="B4030" s="11" t="s">
        <v>15</v>
      </c>
      <c r="C4030" s="140" t="s">
        <v>113</v>
      </c>
      <c r="D4030" s="7"/>
      <c r="E4030" s="7"/>
      <c r="F4030" s="7"/>
      <c r="G4030" s="7"/>
      <c r="H4030" s="7"/>
    </row>
    <row r="4031" spans="1:8">
      <c r="A4031" s="139">
        <v>47130</v>
      </c>
      <c r="B4031" s="11" t="s">
        <v>16</v>
      </c>
      <c r="C4031" s="140" t="s">
        <v>113</v>
      </c>
      <c r="D4031" s="7"/>
      <c r="E4031" s="7"/>
      <c r="F4031" s="7"/>
      <c r="G4031" s="7"/>
      <c r="H4031" s="7"/>
    </row>
    <row r="4032" spans="1:8">
      <c r="A4032" s="139">
        <v>47131</v>
      </c>
      <c r="B4032" s="11" t="s">
        <v>17</v>
      </c>
      <c r="C4032" s="140" t="s">
        <v>113</v>
      </c>
      <c r="D4032" s="7"/>
      <c r="E4032" s="7"/>
      <c r="F4032" s="7"/>
      <c r="G4032" s="7"/>
      <c r="H4032" s="7"/>
    </row>
    <row r="4033" spans="1:8">
      <c r="A4033" s="139">
        <v>47132</v>
      </c>
      <c r="B4033" s="11" t="s">
        <v>18</v>
      </c>
      <c r="C4033" s="140" t="s">
        <v>113</v>
      </c>
      <c r="D4033" s="7"/>
      <c r="E4033" s="7"/>
      <c r="F4033" s="7"/>
      <c r="G4033" s="7"/>
      <c r="H4033" s="7"/>
    </row>
    <row r="4034" spans="1:8">
      <c r="A4034" s="139">
        <v>47133</v>
      </c>
      <c r="B4034" s="11" t="s">
        <v>12</v>
      </c>
      <c r="C4034" s="140" t="s">
        <v>113</v>
      </c>
      <c r="D4034" s="7"/>
      <c r="E4034" s="7"/>
      <c r="F4034" s="7"/>
      <c r="G4034" s="7"/>
      <c r="H4034" s="7"/>
    </row>
    <row r="4035" spans="1:8">
      <c r="A4035" s="139">
        <v>47134</v>
      </c>
      <c r="B4035" s="11" t="s">
        <v>13</v>
      </c>
      <c r="C4035" s="140" t="s">
        <v>113</v>
      </c>
      <c r="D4035" s="7"/>
      <c r="E4035" s="7"/>
      <c r="F4035" s="7"/>
      <c r="G4035" s="7"/>
      <c r="H4035" s="7"/>
    </row>
    <row r="4036" spans="1:8">
      <c r="A4036" s="139">
        <v>47135</v>
      </c>
      <c r="B4036" s="11" t="s">
        <v>14</v>
      </c>
      <c r="C4036" s="140" t="s">
        <v>113</v>
      </c>
      <c r="D4036" s="7"/>
      <c r="E4036" s="7"/>
      <c r="F4036" s="7"/>
      <c r="G4036" s="7"/>
      <c r="H4036" s="7"/>
    </row>
    <row r="4037" spans="1:8">
      <c r="A4037" s="139">
        <v>47136</v>
      </c>
      <c r="B4037" s="11" t="s">
        <v>15</v>
      </c>
      <c r="C4037" s="140" t="s">
        <v>113</v>
      </c>
      <c r="D4037" s="7"/>
      <c r="E4037" s="7"/>
      <c r="F4037" s="7"/>
      <c r="G4037" s="7"/>
      <c r="H4037" s="7"/>
    </row>
    <row r="4038" spans="1:8">
      <c r="A4038" s="139">
        <v>47137</v>
      </c>
      <c r="B4038" s="11" t="s">
        <v>16</v>
      </c>
      <c r="C4038" s="140" t="s">
        <v>113</v>
      </c>
      <c r="D4038" s="7"/>
      <c r="E4038" s="7"/>
      <c r="F4038" s="7"/>
      <c r="G4038" s="7"/>
      <c r="H4038" s="7"/>
    </row>
    <row r="4039" spans="1:8">
      <c r="A4039" s="139">
        <v>47138</v>
      </c>
      <c r="B4039" s="11" t="s">
        <v>17</v>
      </c>
      <c r="C4039" s="140" t="s">
        <v>113</v>
      </c>
      <c r="D4039" s="7"/>
      <c r="E4039" s="7"/>
      <c r="F4039" s="7"/>
      <c r="G4039" s="7"/>
      <c r="H4039" s="7"/>
    </row>
    <row r="4040" spans="1:8">
      <c r="A4040" s="139">
        <v>47139</v>
      </c>
      <c r="B4040" s="11" t="s">
        <v>18</v>
      </c>
      <c r="C4040" s="140" t="s">
        <v>113</v>
      </c>
      <c r="D4040" s="7"/>
      <c r="E4040" s="7"/>
      <c r="F4040" s="7"/>
      <c r="G4040" s="7"/>
      <c r="H4040" s="7"/>
    </row>
    <row r="4041" spans="1:8">
      <c r="A4041" s="139">
        <v>47140</v>
      </c>
      <c r="B4041" s="11" t="s">
        <v>12</v>
      </c>
      <c r="C4041" s="140" t="s">
        <v>113</v>
      </c>
      <c r="D4041" s="7"/>
      <c r="E4041" s="7"/>
      <c r="F4041" s="7"/>
      <c r="G4041" s="7"/>
      <c r="H4041" s="7"/>
    </row>
    <row r="4042" spans="1:8">
      <c r="A4042" s="139">
        <v>47141</v>
      </c>
      <c r="B4042" s="11" t="s">
        <v>13</v>
      </c>
      <c r="C4042" s="140" t="s">
        <v>113</v>
      </c>
      <c r="D4042" s="7"/>
      <c r="E4042" s="7"/>
      <c r="F4042" s="7"/>
      <c r="G4042" s="7"/>
      <c r="H4042" s="7"/>
    </row>
    <row r="4043" spans="1:8">
      <c r="A4043" s="139">
        <v>47142</v>
      </c>
      <c r="B4043" s="11" t="s">
        <v>14</v>
      </c>
      <c r="C4043" s="140" t="s">
        <v>113</v>
      </c>
      <c r="D4043" s="7"/>
      <c r="E4043" s="7"/>
      <c r="F4043" s="7"/>
      <c r="G4043" s="7"/>
      <c r="H4043" s="7"/>
    </row>
    <row r="4044" spans="1:8">
      <c r="A4044" s="139">
        <v>47143</v>
      </c>
      <c r="B4044" s="11" t="s">
        <v>15</v>
      </c>
      <c r="C4044" s="140" t="s">
        <v>113</v>
      </c>
      <c r="D4044" s="7"/>
      <c r="E4044" s="7"/>
      <c r="F4044" s="7"/>
      <c r="G4044" s="7"/>
      <c r="H4044" s="7"/>
    </row>
    <row r="4045" spans="1:8">
      <c r="A4045" s="139">
        <v>47144</v>
      </c>
      <c r="B4045" s="11" t="s">
        <v>16</v>
      </c>
      <c r="C4045" s="140" t="s">
        <v>113</v>
      </c>
      <c r="D4045" s="7"/>
      <c r="E4045" s="7"/>
      <c r="F4045" s="7"/>
      <c r="G4045" s="7"/>
      <c r="H4045" s="7"/>
    </row>
    <row r="4046" spans="1:8">
      <c r="A4046" s="139">
        <v>47145</v>
      </c>
      <c r="B4046" s="11" t="s">
        <v>17</v>
      </c>
      <c r="C4046" s="140" t="s">
        <v>113</v>
      </c>
      <c r="D4046" s="7"/>
      <c r="E4046" s="7"/>
      <c r="F4046" s="7"/>
      <c r="G4046" s="7"/>
      <c r="H4046" s="7"/>
    </row>
    <row r="4047" spans="1:8">
      <c r="A4047" s="139">
        <v>47146</v>
      </c>
      <c r="B4047" s="11" t="s">
        <v>18</v>
      </c>
      <c r="C4047" s="140" t="s">
        <v>113</v>
      </c>
      <c r="D4047" s="7"/>
      <c r="E4047" s="7"/>
      <c r="F4047" s="7"/>
      <c r="G4047" s="7"/>
      <c r="H4047" s="7"/>
    </row>
    <row r="4048" spans="1:8">
      <c r="A4048" s="139">
        <v>47147</v>
      </c>
      <c r="B4048" s="11" t="s">
        <v>12</v>
      </c>
      <c r="C4048" s="140" t="s">
        <v>113</v>
      </c>
      <c r="D4048" s="7"/>
      <c r="E4048" s="7"/>
      <c r="F4048" s="7"/>
      <c r="G4048" s="7"/>
      <c r="H4048" s="7"/>
    </row>
    <row r="4049" spans="1:8">
      <c r="A4049" s="139">
        <v>47148</v>
      </c>
      <c r="B4049" s="11" t="s">
        <v>13</v>
      </c>
      <c r="C4049" s="140" t="s">
        <v>113</v>
      </c>
      <c r="D4049" s="7"/>
      <c r="E4049" s="7"/>
      <c r="F4049" s="7"/>
      <c r="G4049" s="7"/>
      <c r="H4049" s="7"/>
    </row>
    <row r="4050" spans="1:8">
      <c r="A4050" s="139">
        <v>47149</v>
      </c>
      <c r="B4050" s="11" t="s">
        <v>14</v>
      </c>
      <c r="C4050" s="140" t="s">
        <v>113</v>
      </c>
      <c r="D4050" s="7"/>
      <c r="E4050" s="7"/>
      <c r="F4050" s="7"/>
      <c r="G4050" s="7"/>
      <c r="H4050" s="7"/>
    </row>
    <row r="4051" spans="1:8">
      <c r="A4051" s="139">
        <v>47150</v>
      </c>
      <c r="B4051" s="11" t="s">
        <v>15</v>
      </c>
      <c r="C4051" s="140" t="s">
        <v>113</v>
      </c>
      <c r="D4051" s="7"/>
      <c r="E4051" s="7"/>
      <c r="F4051" s="7"/>
      <c r="G4051" s="7"/>
      <c r="H4051" s="7"/>
    </row>
    <row r="4052" spans="1:8">
      <c r="A4052" s="139">
        <v>47151</v>
      </c>
      <c r="B4052" s="11" t="s">
        <v>16</v>
      </c>
      <c r="C4052" s="140" t="s">
        <v>113</v>
      </c>
      <c r="D4052" s="7"/>
      <c r="E4052" s="7"/>
      <c r="F4052" s="7"/>
      <c r="G4052" s="7"/>
      <c r="H4052" s="7"/>
    </row>
    <row r="4053" spans="1:8">
      <c r="A4053" s="139">
        <v>47152</v>
      </c>
      <c r="B4053" s="11" t="s">
        <v>17</v>
      </c>
      <c r="C4053" s="140" t="s">
        <v>113</v>
      </c>
      <c r="D4053" s="7"/>
      <c r="E4053" s="7"/>
      <c r="F4053" s="7"/>
      <c r="G4053" s="7"/>
      <c r="H4053" s="7"/>
    </row>
    <row r="4054" spans="1:8">
      <c r="A4054" s="139">
        <v>47153</v>
      </c>
      <c r="B4054" s="11" t="s">
        <v>18</v>
      </c>
      <c r="C4054" s="140" t="s">
        <v>113</v>
      </c>
      <c r="D4054" s="7"/>
      <c r="E4054" s="7"/>
      <c r="F4054" s="7"/>
      <c r="G4054" s="7"/>
      <c r="H4054" s="7"/>
    </row>
    <row r="4055" spans="1:8">
      <c r="A4055" s="139">
        <v>47154</v>
      </c>
      <c r="B4055" s="11" t="s">
        <v>12</v>
      </c>
      <c r="C4055" s="140" t="s">
        <v>113</v>
      </c>
      <c r="D4055" s="7"/>
      <c r="E4055" s="7"/>
      <c r="F4055" s="7"/>
      <c r="G4055" s="7"/>
      <c r="H4055" s="7"/>
    </row>
    <row r="4056" spans="1:8">
      <c r="A4056" s="139">
        <v>47155</v>
      </c>
      <c r="B4056" s="11" t="s">
        <v>13</v>
      </c>
      <c r="C4056" s="140" t="s">
        <v>113</v>
      </c>
      <c r="D4056" s="7"/>
      <c r="E4056" s="7"/>
      <c r="F4056" s="7"/>
      <c r="G4056" s="7"/>
      <c r="H4056" s="7"/>
    </row>
    <row r="4057" spans="1:8">
      <c r="A4057" s="139">
        <v>47156</v>
      </c>
      <c r="B4057" s="11" t="s">
        <v>14</v>
      </c>
      <c r="C4057" s="140" t="s">
        <v>113</v>
      </c>
      <c r="D4057" s="7"/>
      <c r="E4057" s="7"/>
      <c r="F4057" s="7"/>
      <c r="G4057" s="7"/>
      <c r="H4057" s="7"/>
    </row>
    <row r="4058" spans="1:8">
      <c r="A4058" s="139">
        <v>47157</v>
      </c>
      <c r="B4058" s="11" t="s">
        <v>15</v>
      </c>
      <c r="C4058" s="140" t="s">
        <v>113</v>
      </c>
      <c r="D4058" s="7"/>
      <c r="E4058" s="7"/>
      <c r="F4058" s="7"/>
      <c r="G4058" s="7"/>
      <c r="H4058" s="7"/>
    </row>
    <row r="4059" spans="1:8">
      <c r="A4059" s="139">
        <v>47158</v>
      </c>
      <c r="B4059" s="11" t="s">
        <v>16</v>
      </c>
      <c r="C4059" s="140" t="s">
        <v>113</v>
      </c>
      <c r="D4059" s="7"/>
      <c r="E4059" s="7"/>
      <c r="F4059" s="7"/>
      <c r="G4059" s="7"/>
      <c r="H4059" s="7"/>
    </row>
    <row r="4060" spans="1:8">
      <c r="A4060" s="139">
        <v>47159</v>
      </c>
      <c r="B4060" s="11" t="s">
        <v>17</v>
      </c>
      <c r="C4060" s="140" t="s">
        <v>113</v>
      </c>
      <c r="D4060" s="7"/>
      <c r="E4060" s="7"/>
      <c r="F4060" s="7"/>
      <c r="G4060" s="7"/>
      <c r="H4060" s="7"/>
    </row>
    <row r="4061" spans="1:8">
      <c r="A4061" s="139">
        <v>47160</v>
      </c>
      <c r="B4061" s="11" t="s">
        <v>18</v>
      </c>
      <c r="C4061" s="140" t="s">
        <v>113</v>
      </c>
      <c r="D4061" s="7"/>
      <c r="E4061" s="7"/>
      <c r="F4061" s="7"/>
      <c r="G4061" s="7"/>
      <c r="H4061" s="7"/>
    </row>
    <row r="4062" spans="1:8">
      <c r="A4062" s="139">
        <v>47161</v>
      </c>
      <c r="B4062" s="11" t="s">
        <v>12</v>
      </c>
      <c r="C4062" s="140" t="s">
        <v>113</v>
      </c>
      <c r="D4062" s="7"/>
      <c r="E4062" s="7"/>
      <c r="F4062" s="7"/>
      <c r="G4062" s="7"/>
      <c r="H4062" s="7"/>
    </row>
    <row r="4063" spans="1:8">
      <c r="A4063" s="139">
        <v>47162</v>
      </c>
      <c r="B4063" s="11" t="s">
        <v>13</v>
      </c>
      <c r="C4063" s="140" t="s">
        <v>113</v>
      </c>
      <c r="D4063" s="7"/>
      <c r="E4063" s="7"/>
      <c r="F4063" s="7"/>
      <c r="G4063" s="7"/>
      <c r="H4063" s="7"/>
    </row>
    <row r="4064" spans="1:8">
      <c r="A4064" s="139">
        <v>47163</v>
      </c>
      <c r="B4064" s="11" t="s">
        <v>14</v>
      </c>
      <c r="C4064" s="140" t="s">
        <v>113</v>
      </c>
      <c r="D4064" s="7"/>
      <c r="E4064" s="7"/>
      <c r="F4064" s="7"/>
      <c r="G4064" s="7"/>
      <c r="H4064" s="7"/>
    </row>
    <row r="4065" spans="1:8">
      <c r="A4065" s="139">
        <v>47164</v>
      </c>
      <c r="B4065" s="11" t="s">
        <v>15</v>
      </c>
      <c r="C4065" s="140" t="s">
        <v>113</v>
      </c>
      <c r="D4065" s="7"/>
      <c r="E4065" s="7"/>
      <c r="F4065" s="7"/>
      <c r="G4065" s="7"/>
      <c r="H4065" s="7"/>
    </row>
    <row r="4066" spans="1:8">
      <c r="A4066" s="139">
        <v>47165</v>
      </c>
      <c r="B4066" s="11" t="s">
        <v>16</v>
      </c>
      <c r="C4066" s="140" t="s">
        <v>113</v>
      </c>
      <c r="D4066" s="7"/>
      <c r="E4066" s="7"/>
      <c r="F4066" s="7"/>
      <c r="G4066" s="7"/>
      <c r="H4066" s="7"/>
    </row>
    <row r="4067" spans="1:8">
      <c r="A4067" s="139">
        <v>47166</v>
      </c>
      <c r="B4067" s="11" t="s">
        <v>17</v>
      </c>
      <c r="C4067" s="140" t="s">
        <v>113</v>
      </c>
      <c r="D4067" s="7"/>
      <c r="E4067" s="7"/>
      <c r="F4067" s="7"/>
      <c r="G4067" s="7"/>
      <c r="H4067" s="7"/>
    </row>
    <row r="4068" spans="1:8">
      <c r="A4068" s="139">
        <v>47167</v>
      </c>
      <c r="B4068" s="11" t="s">
        <v>18</v>
      </c>
      <c r="C4068" s="140" t="s">
        <v>113</v>
      </c>
      <c r="D4068" s="7"/>
      <c r="E4068" s="7"/>
      <c r="F4068" s="7"/>
      <c r="G4068" s="7"/>
      <c r="H4068" s="7"/>
    </row>
    <row r="4069" spans="1:8">
      <c r="A4069" s="139">
        <v>47168</v>
      </c>
      <c r="B4069" s="11" t="s">
        <v>12</v>
      </c>
      <c r="C4069" s="140" t="s">
        <v>113</v>
      </c>
      <c r="D4069" s="7"/>
      <c r="E4069" s="7"/>
      <c r="F4069" s="7"/>
      <c r="G4069" s="7"/>
      <c r="H4069" s="7"/>
    </row>
    <row r="4070" spans="1:8">
      <c r="A4070" s="139">
        <v>47169</v>
      </c>
      <c r="B4070" s="11" t="s">
        <v>13</v>
      </c>
      <c r="C4070" s="140" t="s">
        <v>113</v>
      </c>
      <c r="D4070" s="7"/>
      <c r="E4070" s="7"/>
      <c r="F4070" s="7"/>
      <c r="G4070" s="7"/>
      <c r="H4070" s="7"/>
    </row>
    <row r="4071" spans="1:8">
      <c r="A4071" s="139">
        <v>47170</v>
      </c>
      <c r="B4071" s="11" t="s">
        <v>14</v>
      </c>
      <c r="C4071" s="140" t="s">
        <v>113</v>
      </c>
      <c r="D4071" s="7"/>
      <c r="E4071" s="7"/>
      <c r="F4071" s="7"/>
      <c r="G4071" s="7"/>
      <c r="H4071" s="7"/>
    </row>
    <row r="4072" spans="1:8">
      <c r="A4072" s="139">
        <v>47171</v>
      </c>
      <c r="B4072" s="11" t="s">
        <v>15</v>
      </c>
      <c r="C4072" s="140" t="s">
        <v>113</v>
      </c>
      <c r="D4072" s="7"/>
      <c r="E4072" s="7"/>
      <c r="F4072" s="7"/>
      <c r="G4072" s="7"/>
      <c r="H4072" s="7"/>
    </row>
    <row r="4073" spans="1:8">
      <c r="A4073" s="139">
        <v>47172</v>
      </c>
      <c r="B4073" s="11" t="s">
        <v>16</v>
      </c>
      <c r="C4073" s="140" t="s">
        <v>113</v>
      </c>
      <c r="D4073" s="7"/>
      <c r="E4073" s="7"/>
      <c r="F4073" s="7"/>
      <c r="G4073" s="7"/>
      <c r="H4073" s="7"/>
    </row>
    <row r="4074" spans="1:8">
      <c r="A4074" s="139">
        <v>47173</v>
      </c>
      <c r="B4074" s="11" t="s">
        <v>17</v>
      </c>
      <c r="C4074" s="140" t="s">
        <v>113</v>
      </c>
      <c r="D4074" s="7"/>
      <c r="E4074" s="7"/>
      <c r="F4074" s="7"/>
      <c r="G4074" s="7"/>
      <c r="H4074" s="7"/>
    </row>
    <row r="4075" spans="1:8">
      <c r="A4075" s="139">
        <v>47174</v>
      </c>
      <c r="B4075" s="11" t="s">
        <v>18</v>
      </c>
      <c r="C4075" s="140" t="s">
        <v>113</v>
      </c>
      <c r="D4075" s="7"/>
      <c r="E4075" s="7"/>
      <c r="F4075" s="7"/>
      <c r="G4075" s="7"/>
      <c r="H4075" s="7"/>
    </row>
    <row r="4076" spans="1:8">
      <c r="A4076" s="139">
        <v>47175</v>
      </c>
      <c r="B4076" s="11" t="s">
        <v>12</v>
      </c>
      <c r="C4076" s="140" t="s">
        <v>113</v>
      </c>
      <c r="D4076" s="7"/>
      <c r="E4076" s="7"/>
      <c r="F4076" s="7"/>
      <c r="G4076" s="7"/>
      <c r="H4076" s="7"/>
    </row>
    <row r="4077" spans="1:8">
      <c r="A4077" s="139">
        <v>47176</v>
      </c>
      <c r="B4077" s="11" t="s">
        <v>13</v>
      </c>
      <c r="C4077" s="140" t="s">
        <v>113</v>
      </c>
      <c r="D4077" s="7"/>
      <c r="E4077" s="7"/>
      <c r="F4077" s="7"/>
      <c r="G4077" s="7"/>
      <c r="H4077" s="7"/>
    </row>
    <row r="4078" spans="1:8">
      <c r="A4078" s="139">
        <v>47177</v>
      </c>
      <c r="B4078" s="11" t="s">
        <v>14</v>
      </c>
      <c r="C4078" s="140" t="s">
        <v>113</v>
      </c>
      <c r="D4078" s="7"/>
      <c r="E4078" s="7"/>
      <c r="F4078" s="7"/>
      <c r="G4078" s="7"/>
      <c r="H4078" s="7"/>
    </row>
    <row r="4079" spans="1:8">
      <c r="A4079" s="139">
        <v>47178</v>
      </c>
      <c r="B4079" s="11" t="s">
        <v>15</v>
      </c>
      <c r="C4079" s="140" t="s">
        <v>113</v>
      </c>
      <c r="D4079" s="7"/>
      <c r="E4079" s="7"/>
      <c r="F4079" s="7"/>
      <c r="G4079" s="7"/>
      <c r="H4079" s="7"/>
    </row>
    <row r="4080" spans="1:8">
      <c r="A4080" s="139">
        <v>47179</v>
      </c>
      <c r="B4080" s="11" t="s">
        <v>16</v>
      </c>
      <c r="C4080" s="140" t="s">
        <v>113</v>
      </c>
      <c r="D4080" s="7"/>
      <c r="E4080" s="7"/>
      <c r="F4080" s="7"/>
      <c r="G4080" s="7"/>
      <c r="H4080" s="7"/>
    </row>
    <row r="4081" spans="1:8">
      <c r="A4081" s="139">
        <v>47180</v>
      </c>
      <c r="B4081" s="11" t="s">
        <v>17</v>
      </c>
      <c r="C4081" s="140" t="s">
        <v>113</v>
      </c>
      <c r="D4081" s="7"/>
      <c r="E4081" s="7"/>
      <c r="F4081" s="7"/>
      <c r="G4081" s="7"/>
      <c r="H4081" s="7"/>
    </row>
    <row r="4082" spans="1:8">
      <c r="A4082" s="139">
        <v>47181</v>
      </c>
      <c r="B4082" s="11" t="s">
        <v>18</v>
      </c>
      <c r="C4082" s="140" t="s">
        <v>113</v>
      </c>
      <c r="D4082" s="7"/>
      <c r="E4082" s="7"/>
      <c r="F4082" s="7"/>
      <c r="G4082" s="7"/>
      <c r="H4082" s="7"/>
    </row>
    <row r="4083" spans="1:8">
      <c r="A4083" s="139">
        <v>47182</v>
      </c>
      <c r="B4083" s="11" t="s">
        <v>12</v>
      </c>
      <c r="C4083" s="140" t="s">
        <v>113</v>
      </c>
      <c r="D4083" s="7"/>
      <c r="E4083" s="7"/>
      <c r="F4083" s="7"/>
      <c r="G4083" s="7"/>
      <c r="H4083" s="7"/>
    </row>
    <row r="4084" spans="1:8">
      <c r="A4084" s="139">
        <v>47183</v>
      </c>
      <c r="B4084" s="11" t="s">
        <v>13</v>
      </c>
      <c r="C4084" s="140" t="s">
        <v>113</v>
      </c>
      <c r="D4084" s="7"/>
      <c r="E4084" s="7"/>
      <c r="F4084" s="7"/>
      <c r="G4084" s="7"/>
      <c r="H4084" s="7"/>
    </row>
    <row r="4085" spans="1:8">
      <c r="A4085" s="139">
        <v>47184</v>
      </c>
      <c r="B4085" s="11" t="s">
        <v>14</v>
      </c>
      <c r="C4085" s="140" t="s">
        <v>113</v>
      </c>
      <c r="D4085" s="7"/>
      <c r="E4085" s="7"/>
      <c r="F4085" s="7"/>
      <c r="G4085" s="7"/>
      <c r="H4085" s="7"/>
    </row>
    <row r="4086" spans="1:8">
      <c r="A4086" s="139">
        <v>47185</v>
      </c>
      <c r="B4086" s="11" t="s">
        <v>15</v>
      </c>
      <c r="C4086" s="140" t="s">
        <v>113</v>
      </c>
      <c r="D4086" s="7"/>
      <c r="E4086" s="7"/>
      <c r="F4086" s="7"/>
      <c r="G4086" s="7"/>
      <c r="H4086" s="7"/>
    </row>
    <row r="4087" spans="1:8">
      <c r="A4087" s="139">
        <v>47186</v>
      </c>
      <c r="B4087" s="11" t="s">
        <v>16</v>
      </c>
      <c r="C4087" s="140" t="s">
        <v>113</v>
      </c>
      <c r="D4087" s="7"/>
      <c r="E4087" s="7"/>
      <c r="F4087" s="7"/>
      <c r="G4087" s="7"/>
      <c r="H4087" s="7"/>
    </row>
    <row r="4088" spans="1:8">
      <c r="A4088" s="139">
        <v>47187</v>
      </c>
      <c r="B4088" s="11" t="s">
        <v>17</v>
      </c>
      <c r="C4088" s="140" t="s">
        <v>113</v>
      </c>
      <c r="D4088" s="7"/>
      <c r="E4088" s="7"/>
      <c r="F4088" s="7"/>
      <c r="G4088" s="7"/>
      <c r="H4088" s="7"/>
    </row>
    <row r="4089" spans="1:8">
      <c r="A4089" s="139">
        <v>47188</v>
      </c>
      <c r="B4089" s="11" t="s">
        <v>18</v>
      </c>
      <c r="C4089" s="140" t="s">
        <v>113</v>
      </c>
      <c r="D4089" s="7"/>
      <c r="E4089" s="7"/>
      <c r="F4089" s="7"/>
      <c r="G4089" s="7"/>
      <c r="H4089" s="7"/>
    </row>
    <row r="4090" spans="1:8">
      <c r="A4090" s="139">
        <v>47189</v>
      </c>
      <c r="B4090" s="11" t="s">
        <v>12</v>
      </c>
      <c r="C4090" s="140" t="s">
        <v>113</v>
      </c>
      <c r="D4090" s="7"/>
      <c r="E4090" s="7"/>
      <c r="F4090" s="7"/>
      <c r="G4090" s="7"/>
      <c r="H4090" s="7"/>
    </row>
    <row r="4091" spans="1:8">
      <c r="A4091" s="139">
        <v>47190</v>
      </c>
      <c r="B4091" s="11" t="s">
        <v>13</v>
      </c>
      <c r="C4091" s="140" t="s">
        <v>113</v>
      </c>
      <c r="D4091" s="7"/>
      <c r="E4091" s="7"/>
      <c r="F4091" s="7"/>
      <c r="G4091" s="7"/>
      <c r="H4091" s="7"/>
    </row>
    <row r="4092" spans="1:8">
      <c r="A4092" s="139">
        <v>47191</v>
      </c>
      <c r="B4092" s="11" t="s">
        <v>14</v>
      </c>
      <c r="C4092" s="140" t="s">
        <v>113</v>
      </c>
      <c r="D4092" s="7"/>
      <c r="E4092" s="7"/>
      <c r="F4092" s="7"/>
      <c r="G4092" s="7"/>
      <c r="H4092" s="7"/>
    </row>
    <row r="4093" spans="1:8">
      <c r="A4093" s="139">
        <v>47192</v>
      </c>
      <c r="B4093" s="11" t="s">
        <v>15</v>
      </c>
      <c r="C4093" s="140" t="s">
        <v>113</v>
      </c>
      <c r="D4093" s="7"/>
      <c r="E4093" s="7"/>
      <c r="F4093" s="7"/>
      <c r="G4093" s="7"/>
      <c r="H4093" s="7"/>
    </row>
    <row r="4094" spans="1:8">
      <c r="A4094" s="139">
        <v>47193</v>
      </c>
      <c r="B4094" s="11" t="s">
        <v>16</v>
      </c>
      <c r="C4094" s="140" t="s">
        <v>113</v>
      </c>
      <c r="D4094" s="7"/>
      <c r="E4094" s="7"/>
      <c r="F4094" s="7"/>
      <c r="G4094" s="7"/>
      <c r="H4094" s="7"/>
    </row>
    <row r="4095" spans="1:8">
      <c r="A4095" s="139">
        <v>47194</v>
      </c>
      <c r="B4095" s="11" t="s">
        <v>17</v>
      </c>
      <c r="C4095" s="140" t="s">
        <v>113</v>
      </c>
      <c r="D4095" s="7"/>
      <c r="E4095" s="7"/>
      <c r="F4095" s="7"/>
      <c r="G4095" s="7"/>
      <c r="H4095" s="7"/>
    </row>
    <row r="4096" spans="1:8">
      <c r="A4096" s="139">
        <v>47195</v>
      </c>
      <c r="B4096" s="11" t="s">
        <v>18</v>
      </c>
      <c r="C4096" s="140" t="s">
        <v>113</v>
      </c>
      <c r="D4096" s="7"/>
      <c r="E4096" s="7"/>
      <c r="F4096" s="7"/>
      <c r="G4096" s="7"/>
      <c r="H4096" s="7"/>
    </row>
    <row r="4097" spans="1:8">
      <c r="A4097" s="139">
        <v>47196</v>
      </c>
      <c r="B4097" s="11" t="s">
        <v>12</v>
      </c>
      <c r="C4097" s="140" t="s">
        <v>113</v>
      </c>
      <c r="D4097" s="7"/>
      <c r="E4097" s="7"/>
      <c r="F4097" s="7"/>
      <c r="G4097" s="7"/>
      <c r="H4097" s="7"/>
    </row>
    <row r="4098" spans="1:8">
      <c r="A4098" s="139">
        <v>47197</v>
      </c>
      <c r="B4098" s="11" t="s">
        <v>13</v>
      </c>
      <c r="C4098" s="140" t="s">
        <v>113</v>
      </c>
      <c r="D4098" s="7"/>
      <c r="E4098" s="7"/>
      <c r="F4098" s="7"/>
      <c r="G4098" s="7"/>
      <c r="H4098" s="7"/>
    </row>
    <row r="4099" spans="1:8">
      <c r="A4099" s="139">
        <v>47198</v>
      </c>
      <c r="B4099" s="11" t="s">
        <v>14</v>
      </c>
      <c r="C4099" s="140" t="s">
        <v>113</v>
      </c>
      <c r="D4099" s="7"/>
      <c r="E4099" s="7"/>
      <c r="F4099" s="7"/>
      <c r="G4099" s="7"/>
      <c r="H4099" s="7"/>
    </row>
    <row r="4100" spans="1:8">
      <c r="A4100" s="139">
        <v>47199</v>
      </c>
      <c r="B4100" s="11" t="s">
        <v>15</v>
      </c>
      <c r="C4100" s="140" t="s">
        <v>113</v>
      </c>
      <c r="D4100" s="7"/>
      <c r="E4100" s="7"/>
      <c r="F4100" s="7"/>
      <c r="G4100" s="7"/>
      <c r="H4100" s="7"/>
    </row>
    <row r="4101" spans="1:8">
      <c r="A4101" s="139">
        <v>47200</v>
      </c>
      <c r="B4101" s="11" t="s">
        <v>16</v>
      </c>
      <c r="C4101" s="140" t="s">
        <v>113</v>
      </c>
      <c r="D4101" s="7"/>
      <c r="E4101" s="7"/>
      <c r="F4101" s="7"/>
      <c r="G4101" s="7"/>
      <c r="H4101" s="7"/>
    </row>
    <row r="4102" spans="1:8">
      <c r="A4102" s="139">
        <v>47201</v>
      </c>
      <c r="B4102" s="11" t="s">
        <v>17</v>
      </c>
      <c r="C4102" s="140" t="s">
        <v>113</v>
      </c>
      <c r="D4102" s="7"/>
      <c r="E4102" s="7"/>
      <c r="F4102" s="7"/>
      <c r="G4102" s="7"/>
      <c r="H4102" s="7"/>
    </row>
    <row r="4103" spans="1:8">
      <c r="A4103" s="139">
        <v>47202</v>
      </c>
      <c r="B4103" s="11" t="s">
        <v>18</v>
      </c>
      <c r="C4103" s="140" t="s">
        <v>113</v>
      </c>
      <c r="D4103" s="7"/>
      <c r="E4103" s="7"/>
      <c r="F4103" s="7"/>
      <c r="G4103" s="7"/>
      <c r="H4103" s="7"/>
    </row>
    <row r="4104" spans="1:8">
      <c r="A4104" s="139">
        <v>47203</v>
      </c>
      <c r="B4104" s="11" t="s">
        <v>12</v>
      </c>
      <c r="C4104" s="140" t="s">
        <v>113</v>
      </c>
      <c r="D4104" s="7"/>
      <c r="E4104" s="7"/>
      <c r="F4104" s="7"/>
      <c r="G4104" s="7"/>
      <c r="H4104" s="7"/>
    </row>
    <row r="4105" spans="1:8">
      <c r="A4105" s="139">
        <v>47204</v>
      </c>
      <c r="B4105" s="11" t="s">
        <v>13</v>
      </c>
      <c r="C4105" s="140" t="s">
        <v>113</v>
      </c>
      <c r="D4105" s="7"/>
      <c r="E4105" s="7"/>
      <c r="F4105" s="7"/>
      <c r="G4105" s="7"/>
      <c r="H4105" s="7"/>
    </row>
    <row r="4106" spans="1:8">
      <c r="A4106" s="139">
        <v>47205</v>
      </c>
      <c r="B4106" s="11" t="s">
        <v>14</v>
      </c>
      <c r="C4106" s="140" t="s">
        <v>113</v>
      </c>
      <c r="D4106" s="7"/>
      <c r="E4106" s="7"/>
      <c r="F4106" s="7"/>
      <c r="G4106" s="7"/>
      <c r="H4106" s="7"/>
    </row>
    <row r="4107" spans="1:8">
      <c r="A4107" s="139">
        <v>47206</v>
      </c>
      <c r="B4107" s="11" t="s">
        <v>15</v>
      </c>
      <c r="C4107" s="140" t="s">
        <v>113</v>
      </c>
      <c r="D4107" s="7"/>
      <c r="E4107" s="7"/>
      <c r="F4107" s="7"/>
      <c r="G4107" s="7"/>
      <c r="H4107" s="7"/>
    </row>
    <row r="4108" spans="1:8">
      <c r="A4108" s="139">
        <v>47207</v>
      </c>
      <c r="B4108" s="11" t="s">
        <v>16</v>
      </c>
      <c r="C4108" s="140" t="s">
        <v>113</v>
      </c>
      <c r="D4108" s="7"/>
      <c r="E4108" s="7"/>
      <c r="F4108" s="7"/>
      <c r="G4108" s="7"/>
      <c r="H4108" s="7"/>
    </row>
    <row r="4109" spans="1:8">
      <c r="A4109" s="139">
        <v>47208</v>
      </c>
      <c r="B4109" s="11" t="s">
        <v>17</v>
      </c>
      <c r="C4109" s="140" t="s">
        <v>113</v>
      </c>
      <c r="D4109" s="7"/>
      <c r="E4109" s="7"/>
      <c r="F4109" s="7"/>
      <c r="G4109" s="7"/>
      <c r="H4109" s="7"/>
    </row>
    <row r="4110" spans="1:8">
      <c r="A4110" s="139">
        <v>47209</v>
      </c>
      <c r="B4110" s="11" t="s">
        <v>18</v>
      </c>
      <c r="C4110" s="140" t="s">
        <v>113</v>
      </c>
      <c r="D4110" s="7"/>
      <c r="E4110" s="7"/>
      <c r="F4110" s="7"/>
      <c r="G4110" s="7"/>
      <c r="H4110" s="7"/>
    </row>
    <row r="4111" spans="1:8">
      <c r="A4111" s="139">
        <v>47210</v>
      </c>
      <c r="B4111" s="11" t="s">
        <v>12</v>
      </c>
      <c r="C4111" s="140" t="s">
        <v>113</v>
      </c>
      <c r="D4111" s="7"/>
      <c r="E4111" s="7"/>
      <c r="F4111" s="7"/>
      <c r="G4111" s="7"/>
      <c r="H4111" s="7"/>
    </row>
    <row r="4112" spans="1:8">
      <c r="A4112" s="139">
        <v>47211</v>
      </c>
      <c r="B4112" s="11" t="s">
        <v>13</v>
      </c>
      <c r="C4112" s="140" t="s">
        <v>113</v>
      </c>
      <c r="D4112" s="7"/>
      <c r="E4112" s="7"/>
      <c r="F4112" s="7"/>
      <c r="G4112" s="7"/>
      <c r="H4112" s="7"/>
    </row>
    <row r="4113" spans="1:8">
      <c r="A4113" s="139">
        <v>47212</v>
      </c>
      <c r="B4113" s="11" t="s">
        <v>14</v>
      </c>
      <c r="C4113" s="140" t="s">
        <v>113</v>
      </c>
      <c r="D4113" s="7"/>
      <c r="E4113" s="7"/>
      <c r="F4113" s="7"/>
      <c r="G4113" s="7"/>
      <c r="H4113" s="7"/>
    </row>
    <row r="4114" spans="1:8">
      <c r="A4114" s="139">
        <v>47213</v>
      </c>
      <c r="B4114" s="11" t="s">
        <v>15</v>
      </c>
      <c r="C4114" s="140" t="s">
        <v>113</v>
      </c>
      <c r="D4114" s="7"/>
      <c r="E4114" s="7"/>
      <c r="F4114" s="7"/>
      <c r="G4114" s="7"/>
      <c r="H4114" s="7"/>
    </row>
    <row r="4115" spans="1:8">
      <c r="A4115" s="139">
        <v>47214</v>
      </c>
      <c r="B4115" s="11" t="s">
        <v>16</v>
      </c>
      <c r="C4115" s="140" t="s">
        <v>113</v>
      </c>
      <c r="D4115" s="7"/>
      <c r="E4115" s="7"/>
      <c r="F4115" s="7"/>
      <c r="G4115" s="7"/>
      <c r="H4115" s="7"/>
    </row>
    <row r="4116" spans="1:8">
      <c r="A4116" s="139">
        <v>47215</v>
      </c>
      <c r="B4116" s="11" t="s">
        <v>17</v>
      </c>
      <c r="C4116" s="140" t="s">
        <v>113</v>
      </c>
      <c r="D4116" s="7"/>
      <c r="E4116" s="7"/>
      <c r="F4116" s="7"/>
      <c r="G4116" s="7"/>
      <c r="H4116" s="7"/>
    </row>
    <row r="4117" spans="1:8">
      <c r="A4117" s="139">
        <v>47216</v>
      </c>
      <c r="B4117" s="11" t="s">
        <v>18</v>
      </c>
      <c r="C4117" s="140" t="s">
        <v>113</v>
      </c>
      <c r="D4117" s="7"/>
      <c r="E4117" s="7"/>
      <c r="F4117" s="7"/>
      <c r="G4117" s="7"/>
      <c r="H4117" s="7"/>
    </row>
    <row r="4118" spans="1:8">
      <c r="A4118" s="139">
        <v>47217</v>
      </c>
      <c r="B4118" s="11" t="s">
        <v>12</v>
      </c>
      <c r="C4118" s="140" t="s">
        <v>113</v>
      </c>
      <c r="D4118" s="7"/>
      <c r="E4118" s="7"/>
      <c r="F4118" s="7"/>
      <c r="G4118" s="7"/>
      <c r="H4118" s="7"/>
    </row>
    <row r="4119" spans="1:8">
      <c r="A4119" s="139">
        <v>47218</v>
      </c>
      <c r="B4119" s="11" t="s">
        <v>13</v>
      </c>
      <c r="C4119" s="140" t="s">
        <v>113</v>
      </c>
      <c r="D4119" s="7"/>
      <c r="E4119" s="7"/>
      <c r="F4119" s="7"/>
      <c r="G4119" s="7"/>
      <c r="H4119" s="7"/>
    </row>
    <row r="4120" spans="1:8">
      <c r="A4120" s="139">
        <v>47219</v>
      </c>
      <c r="B4120" s="11" t="s">
        <v>14</v>
      </c>
      <c r="C4120" s="140" t="s">
        <v>113</v>
      </c>
      <c r="D4120" s="7"/>
      <c r="E4120" s="7"/>
      <c r="F4120" s="7"/>
      <c r="G4120" s="7"/>
      <c r="H4120" s="7"/>
    </row>
    <row r="4121" spans="1:8">
      <c r="A4121" s="139">
        <v>47220</v>
      </c>
      <c r="B4121" s="11" t="s">
        <v>15</v>
      </c>
      <c r="C4121" s="140" t="s">
        <v>113</v>
      </c>
      <c r="D4121" s="7"/>
      <c r="E4121" s="7"/>
      <c r="F4121" s="7"/>
      <c r="G4121" s="7"/>
      <c r="H4121" s="7"/>
    </row>
    <row r="4122" spans="1:8">
      <c r="A4122" s="139">
        <v>47221</v>
      </c>
      <c r="B4122" s="11" t="s">
        <v>16</v>
      </c>
      <c r="C4122" s="140" t="s">
        <v>113</v>
      </c>
      <c r="D4122" s="7"/>
      <c r="E4122" s="7"/>
      <c r="F4122" s="7"/>
      <c r="G4122" s="7"/>
      <c r="H4122" s="7"/>
    </row>
    <row r="4123" spans="1:8">
      <c r="A4123" s="139">
        <v>47222</v>
      </c>
      <c r="B4123" s="11" t="s">
        <v>17</v>
      </c>
      <c r="C4123" s="140" t="s">
        <v>113</v>
      </c>
      <c r="D4123" s="7"/>
      <c r="E4123" s="7"/>
      <c r="F4123" s="7"/>
      <c r="G4123" s="7"/>
      <c r="H4123" s="7"/>
    </row>
    <row r="4124" spans="1:8">
      <c r="A4124" s="139">
        <v>47223</v>
      </c>
      <c r="B4124" s="11" t="s">
        <v>18</v>
      </c>
      <c r="C4124" s="140" t="s">
        <v>113</v>
      </c>
      <c r="D4124" s="7"/>
      <c r="E4124" s="7"/>
      <c r="F4124" s="7"/>
      <c r="G4124" s="7"/>
      <c r="H4124" s="7"/>
    </row>
    <row r="4125" spans="1:8">
      <c r="A4125" s="139">
        <v>47224</v>
      </c>
      <c r="B4125" s="11" t="s">
        <v>12</v>
      </c>
      <c r="C4125" s="140" t="s">
        <v>113</v>
      </c>
      <c r="D4125" s="7"/>
      <c r="E4125" s="7"/>
      <c r="F4125" s="7"/>
      <c r="G4125" s="7"/>
      <c r="H4125" s="7"/>
    </row>
    <row r="4126" spans="1:8">
      <c r="A4126" s="139">
        <v>47225</v>
      </c>
      <c r="B4126" s="11" t="s">
        <v>13</v>
      </c>
      <c r="C4126" s="140" t="s">
        <v>113</v>
      </c>
      <c r="D4126" s="7"/>
      <c r="E4126" s="7"/>
      <c r="F4126" s="7"/>
      <c r="G4126" s="7"/>
      <c r="H4126" s="7"/>
    </row>
    <row r="4127" spans="1:8">
      <c r="A4127" s="139">
        <v>47226</v>
      </c>
      <c r="B4127" s="11" t="s">
        <v>14</v>
      </c>
      <c r="C4127" s="140" t="s">
        <v>113</v>
      </c>
      <c r="D4127" s="7"/>
      <c r="E4127" s="7"/>
      <c r="F4127" s="7"/>
      <c r="G4127" s="7"/>
      <c r="H4127" s="7"/>
    </row>
    <row r="4128" spans="1:8">
      <c r="A4128" s="139">
        <v>47227</v>
      </c>
      <c r="B4128" s="11" t="s">
        <v>15</v>
      </c>
      <c r="C4128" s="140" t="s">
        <v>113</v>
      </c>
      <c r="D4128" s="7"/>
      <c r="E4128" s="7"/>
      <c r="F4128" s="7"/>
      <c r="G4128" s="7"/>
      <c r="H4128" s="7"/>
    </row>
    <row r="4129" spans="1:8">
      <c r="A4129" s="139">
        <v>47228</v>
      </c>
      <c r="B4129" s="11" t="s">
        <v>16</v>
      </c>
      <c r="C4129" s="140" t="s">
        <v>113</v>
      </c>
      <c r="D4129" s="7"/>
      <c r="E4129" s="7"/>
      <c r="F4129" s="7"/>
      <c r="G4129" s="7"/>
      <c r="H4129" s="7"/>
    </row>
    <row r="4130" spans="1:8">
      <c r="A4130" s="139">
        <v>47229</v>
      </c>
      <c r="B4130" s="11" t="s">
        <v>17</v>
      </c>
      <c r="C4130" s="140" t="s">
        <v>113</v>
      </c>
      <c r="D4130" s="7"/>
      <c r="E4130" s="7"/>
      <c r="F4130" s="7"/>
      <c r="G4130" s="7"/>
      <c r="H4130" s="7"/>
    </row>
    <row r="4131" spans="1:8">
      <c r="A4131" s="139">
        <v>47230</v>
      </c>
      <c r="B4131" s="11" t="s">
        <v>18</v>
      </c>
      <c r="C4131" s="140" t="s">
        <v>113</v>
      </c>
      <c r="D4131" s="7"/>
      <c r="E4131" s="7"/>
      <c r="F4131" s="7"/>
      <c r="G4131" s="7"/>
      <c r="H4131" s="7"/>
    </row>
    <row r="4132" spans="1:8">
      <c r="A4132" s="139">
        <v>47231</v>
      </c>
      <c r="B4132" s="11" t="s">
        <v>12</v>
      </c>
      <c r="C4132" s="140" t="s">
        <v>113</v>
      </c>
      <c r="D4132" s="7"/>
      <c r="E4132" s="7"/>
      <c r="F4132" s="7"/>
      <c r="G4132" s="7"/>
      <c r="H4132" s="7"/>
    </row>
    <row r="4133" spans="1:8">
      <c r="A4133" s="139">
        <v>47232</v>
      </c>
      <c r="B4133" s="11" t="s">
        <v>13</v>
      </c>
      <c r="C4133" s="140" t="s">
        <v>113</v>
      </c>
      <c r="D4133" s="7"/>
      <c r="E4133" s="7"/>
      <c r="F4133" s="7"/>
      <c r="G4133" s="7"/>
      <c r="H4133" s="7"/>
    </row>
    <row r="4134" spans="1:8">
      <c r="A4134" s="139">
        <v>47233</v>
      </c>
      <c r="B4134" s="11" t="s">
        <v>14</v>
      </c>
      <c r="C4134" s="140" t="s">
        <v>113</v>
      </c>
      <c r="D4134" s="7"/>
      <c r="E4134" s="7"/>
      <c r="F4134" s="7"/>
      <c r="G4134" s="7"/>
      <c r="H4134" s="7"/>
    </row>
    <row r="4135" spans="1:8">
      <c r="A4135" s="139">
        <v>47234</v>
      </c>
      <c r="B4135" s="11" t="s">
        <v>15</v>
      </c>
      <c r="C4135" s="140" t="s">
        <v>113</v>
      </c>
      <c r="D4135" s="7"/>
      <c r="E4135" s="7"/>
      <c r="F4135" s="7"/>
      <c r="G4135" s="7"/>
      <c r="H4135" s="7"/>
    </row>
    <row r="4136" spans="1:8">
      <c r="A4136" s="139">
        <v>47235</v>
      </c>
      <c r="B4136" s="11" t="s">
        <v>16</v>
      </c>
      <c r="C4136" s="140" t="s">
        <v>113</v>
      </c>
      <c r="D4136" s="7"/>
      <c r="E4136" s="7"/>
      <c r="F4136" s="7"/>
      <c r="G4136" s="7"/>
      <c r="H4136" s="7"/>
    </row>
    <row r="4137" spans="1:8">
      <c r="A4137" s="139">
        <v>47236</v>
      </c>
      <c r="B4137" s="11" t="s">
        <v>17</v>
      </c>
      <c r="C4137" s="140" t="s">
        <v>113</v>
      </c>
      <c r="D4137" s="7"/>
      <c r="E4137" s="7"/>
      <c r="F4137" s="7"/>
      <c r="G4137" s="7"/>
      <c r="H4137" s="7"/>
    </row>
    <row r="4138" spans="1:8">
      <c r="A4138" s="139">
        <v>47237</v>
      </c>
      <c r="B4138" s="11" t="s">
        <v>18</v>
      </c>
      <c r="C4138" s="140" t="s">
        <v>113</v>
      </c>
      <c r="D4138" s="7"/>
      <c r="E4138" s="7"/>
      <c r="F4138" s="7"/>
      <c r="G4138" s="7"/>
      <c r="H4138" s="7"/>
    </row>
    <row r="4139" spans="1:8">
      <c r="A4139" s="139">
        <v>47238</v>
      </c>
      <c r="B4139" s="11" t="s">
        <v>12</v>
      </c>
      <c r="C4139" s="140" t="s">
        <v>113</v>
      </c>
      <c r="D4139" s="7"/>
      <c r="E4139" s="7"/>
      <c r="F4139" s="7"/>
      <c r="G4139" s="7"/>
      <c r="H4139" s="7"/>
    </row>
    <row r="4140" spans="1:8">
      <c r="A4140" s="139">
        <v>47239</v>
      </c>
      <c r="B4140" s="11" t="s">
        <v>13</v>
      </c>
      <c r="C4140" s="140" t="s">
        <v>113</v>
      </c>
      <c r="D4140" s="7"/>
      <c r="E4140" s="7"/>
      <c r="F4140" s="7"/>
      <c r="G4140" s="7"/>
      <c r="H4140" s="7"/>
    </row>
    <row r="4141" spans="1:8">
      <c r="A4141" s="139">
        <v>47240</v>
      </c>
      <c r="B4141" s="11" t="s">
        <v>14</v>
      </c>
      <c r="C4141" s="140" t="s">
        <v>113</v>
      </c>
      <c r="D4141" s="7"/>
      <c r="E4141" s="7"/>
      <c r="F4141" s="7"/>
      <c r="G4141" s="7"/>
      <c r="H4141" s="7"/>
    </row>
    <row r="4142" spans="1:8">
      <c r="A4142" s="139">
        <v>47241</v>
      </c>
      <c r="B4142" s="11" t="s">
        <v>15</v>
      </c>
      <c r="C4142" s="140" t="s">
        <v>113</v>
      </c>
      <c r="D4142" s="7"/>
      <c r="E4142" s="7"/>
      <c r="F4142" s="7"/>
      <c r="G4142" s="7"/>
      <c r="H4142" s="7"/>
    </row>
    <row r="4143" spans="1:8">
      <c r="A4143" s="139">
        <v>47242</v>
      </c>
      <c r="B4143" s="11" t="s">
        <v>16</v>
      </c>
      <c r="C4143" s="140" t="s">
        <v>113</v>
      </c>
      <c r="D4143" s="7"/>
      <c r="E4143" s="7"/>
      <c r="F4143" s="7"/>
      <c r="G4143" s="7"/>
      <c r="H4143" s="7"/>
    </row>
    <row r="4144" spans="1:8">
      <c r="A4144" s="139">
        <v>47243</v>
      </c>
      <c r="B4144" s="11" t="s">
        <v>17</v>
      </c>
      <c r="C4144" s="140" t="s">
        <v>113</v>
      </c>
      <c r="D4144" s="7"/>
      <c r="E4144" s="7"/>
      <c r="F4144" s="7"/>
      <c r="G4144" s="7"/>
      <c r="H4144" s="7"/>
    </row>
    <row r="4145" spans="1:8">
      <c r="A4145" s="139">
        <v>47244</v>
      </c>
      <c r="B4145" s="11" t="s">
        <v>18</v>
      </c>
      <c r="C4145" s="140" t="s">
        <v>113</v>
      </c>
      <c r="D4145" s="7"/>
      <c r="E4145" s="7"/>
      <c r="F4145" s="7"/>
      <c r="G4145" s="7"/>
      <c r="H4145" s="7"/>
    </row>
    <row r="4146" spans="1:8">
      <c r="A4146" s="139">
        <v>47245</v>
      </c>
      <c r="B4146" s="11" t="s">
        <v>12</v>
      </c>
      <c r="C4146" s="140" t="s">
        <v>113</v>
      </c>
      <c r="D4146" s="7"/>
      <c r="E4146" s="7"/>
      <c r="F4146" s="7"/>
      <c r="G4146" s="7"/>
      <c r="H4146" s="7"/>
    </row>
    <row r="4147" spans="1:8">
      <c r="A4147" s="139">
        <v>47246</v>
      </c>
      <c r="B4147" s="11" t="s">
        <v>13</v>
      </c>
      <c r="C4147" s="140" t="s">
        <v>113</v>
      </c>
      <c r="D4147" s="7"/>
      <c r="E4147" s="7"/>
      <c r="F4147" s="7"/>
      <c r="G4147" s="7"/>
      <c r="H4147" s="7"/>
    </row>
    <row r="4148" spans="1:8">
      <c r="A4148" s="139">
        <v>47247</v>
      </c>
      <c r="B4148" s="11" t="s">
        <v>14</v>
      </c>
      <c r="C4148" s="140" t="s">
        <v>113</v>
      </c>
      <c r="D4148" s="7"/>
      <c r="E4148" s="7"/>
      <c r="F4148" s="7"/>
      <c r="G4148" s="7"/>
      <c r="H4148" s="7"/>
    </row>
    <row r="4149" spans="1:8">
      <c r="A4149" s="139">
        <v>47248</v>
      </c>
      <c r="B4149" s="11" t="s">
        <v>15</v>
      </c>
      <c r="C4149" s="140" t="s">
        <v>113</v>
      </c>
      <c r="D4149" s="7"/>
      <c r="E4149" s="7"/>
      <c r="F4149" s="7"/>
      <c r="G4149" s="7"/>
      <c r="H4149" s="7"/>
    </row>
    <row r="4150" spans="1:8">
      <c r="A4150" s="139">
        <v>47249</v>
      </c>
      <c r="B4150" s="11" t="s">
        <v>16</v>
      </c>
      <c r="C4150" s="140" t="s">
        <v>113</v>
      </c>
      <c r="D4150" s="7"/>
      <c r="E4150" s="7"/>
      <c r="F4150" s="7"/>
      <c r="G4150" s="7"/>
      <c r="H4150" s="7"/>
    </row>
    <row r="4151" spans="1:8">
      <c r="A4151" s="139">
        <v>47250</v>
      </c>
      <c r="B4151" s="11" t="s">
        <v>17</v>
      </c>
      <c r="C4151" s="140" t="s">
        <v>113</v>
      </c>
      <c r="D4151" s="7"/>
      <c r="E4151" s="7"/>
      <c r="F4151" s="7"/>
      <c r="G4151" s="7"/>
      <c r="H4151" s="7"/>
    </row>
    <row r="4152" spans="1:8">
      <c r="A4152" s="139">
        <v>47251</v>
      </c>
      <c r="B4152" s="11" t="s">
        <v>18</v>
      </c>
      <c r="C4152" s="140" t="s">
        <v>113</v>
      </c>
      <c r="D4152" s="7"/>
      <c r="E4152" s="7"/>
      <c r="F4152" s="7"/>
      <c r="G4152" s="7"/>
      <c r="H4152" s="7"/>
    </row>
    <row r="4153" spans="1:8">
      <c r="A4153" s="139">
        <v>47252</v>
      </c>
      <c r="B4153" s="11" t="s">
        <v>12</v>
      </c>
      <c r="C4153" s="140" t="s">
        <v>113</v>
      </c>
      <c r="D4153" s="7"/>
      <c r="E4153" s="7"/>
      <c r="F4153" s="7"/>
      <c r="G4153" s="7"/>
      <c r="H4153" s="7"/>
    </row>
    <row r="4154" spans="1:8">
      <c r="A4154" s="139">
        <v>47253</v>
      </c>
      <c r="B4154" s="11" t="s">
        <v>13</v>
      </c>
      <c r="C4154" s="140" t="s">
        <v>113</v>
      </c>
      <c r="D4154" s="7"/>
      <c r="E4154" s="7"/>
      <c r="F4154" s="7"/>
      <c r="G4154" s="7"/>
      <c r="H4154" s="7"/>
    </row>
    <row r="4155" spans="1:8">
      <c r="A4155" s="139">
        <v>47254</v>
      </c>
      <c r="B4155" s="11" t="s">
        <v>14</v>
      </c>
      <c r="C4155" s="140" t="s">
        <v>113</v>
      </c>
      <c r="D4155" s="7"/>
      <c r="E4155" s="7"/>
      <c r="F4155" s="7"/>
      <c r="G4155" s="7"/>
      <c r="H4155" s="7"/>
    </row>
    <row r="4156" spans="1:8">
      <c r="A4156" s="139">
        <v>47255</v>
      </c>
      <c r="B4156" s="11" t="s">
        <v>15</v>
      </c>
      <c r="C4156" s="140" t="s">
        <v>113</v>
      </c>
      <c r="D4156" s="7"/>
      <c r="E4156" s="7"/>
      <c r="F4156" s="7"/>
      <c r="G4156" s="7"/>
      <c r="H4156" s="7"/>
    </row>
    <row r="4157" spans="1:8">
      <c r="A4157" s="139">
        <v>47256</v>
      </c>
      <c r="B4157" s="11" t="s">
        <v>16</v>
      </c>
      <c r="C4157" s="140" t="s">
        <v>113</v>
      </c>
      <c r="D4157" s="7"/>
      <c r="E4157" s="7"/>
      <c r="F4157" s="7"/>
      <c r="G4157" s="7"/>
      <c r="H4157" s="7"/>
    </row>
    <row r="4158" spans="1:8">
      <c r="A4158" s="139">
        <v>47257</v>
      </c>
      <c r="B4158" s="11" t="s">
        <v>17</v>
      </c>
      <c r="C4158" s="140" t="s">
        <v>113</v>
      </c>
      <c r="D4158" s="7"/>
      <c r="E4158" s="7"/>
      <c r="F4158" s="7"/>
      <c r="G4158" s="7"/>
      <c r="H4158" s="7"/>
    </row>
    <row r="4159" spans="1:8">
      <c r="A4159" s="139">
        <v>47258</v>
      </c>
      <c r="B4159" s="11" t="s">
        <v>18</v>
      </c>
      <c r="C4159" s="140" t="s">
        <v>113</v>
      </c>
      <c r="D4159" s="7"/>
      <c r="E4159" s="7"/>
      <c r="F4159" s="7"/>
      <c r="G4159" s="7"/>
      <c r="H4159" s="7"/>
    </row>
    <row r="4160" spans="1:8">
      <c r="A4160" s="139">
        <v>47259</v>
      </c>
      <c r="B4160" s="11" t="s">
        <v>12</v>
      </c>
      <c r="C4160" s="140" t="s">
        <v>113</v>
      </c>
      <c r="D4160" s="7"/>
      <c r="E4160" s="7"/>
      <c r="F4160" s="7"/>
      <c r="G4160" s="7"/>
      <c r="H4160" s="7"/>
    </row>
    <row r="4161" spans="1:8">
      <c r="A4161" s="139">
        <v>47260</v>
      </c>
      <c r="B4161" s="11" t="s">
        <v>13</v>
      </c>
      <c r="C4161" s="140" t="s">
        <v>113</v>
      </c>
      <c r="D4161" s="7"/>
      <c r="E4161" s="7"/>
      <c r="F4161" s="7"/>
      <c r="G4161" s="7"/>
      <c r="H4161" s="7"/>
    </row>
    <row r="4162" spans="1:8">
      <c r="A4162" s="139">
        <v>47261</v>
      </c>
      <c r="B4162" s="11" t="s">
        <v>14</v>
      </c>
      <c r="C4162" s="140" t="s">
        <v>113</v>
      </c>
      <c r="D4162" s="7"/>
      <c r="E4162" s="7"/>
      <c r="F4162" s="7"/>
      <c r="G4162" s="7"/>
      <c r="H4162" s="7"/>
    </row>
    <row r="4163" spans="1:8">
      <c r="A4163" s="139">
        <v>47262</v>
      </c>
      <c r="B4163" s="11" t="s">
        <v>15</v>
      </c>
      <c r="C4163" s="140" t="s">
        <v>113</v>
      </c>
      <c r="D4163" s="7"/>
      <c r="E4163" s="7"/>
      <c r="F4163" s="7"/>
      <c r="G4163" s="7"/>
      <c r="H4163" s="7"/>
    </row>
    <row r="4164" spans="1:8">
      <c r="A4164" s="139">
        <v>47263</v>
      </c>
      <c r="B4164" s="11" t="s">
        <v>16</v>
      </c>
      <c r="C4164" s="140" t="s">
        <v>113</v>
      </c>
      <c r="D4164" s="7"/>
      <c r="E4164" s="7"/>
      <c r="F4164" s="7"/>
      <c r="G4164" s="7"/>
      <c r="H4164" s="7"/>
    </row>
    <row r="4165" spans="1:8">
      <c r="A4165" s="139">
        <v>47264</v>
      </c>
      <c r="B4165" s="11" t="s">
        <v>17</v>
      </c>
      <c r="C4165" s="140" t="s">
        <v>113</v>
      </c>
      <c r="D4165" s="7"/>
      <c r="E4165" s="7"/>
      <c r="F4165" s="7"/>
      <c r="G4165" s="7"/>
      <c r="H4165" s="7"/>
    </row>
    <row r="4166" spans="1:8">
      <c r="A4166" s="139">
        <v>47265</v>
      </c>
      <c r="B4166" s="11" t="s">
        <v>18</v>
      </c>
      <c r="C4166" s="140" t="s">
        <v>113</v>
      </c>
      <c r="D4166" s="7"/>
      <c r="E4166" s="7"/>
      <c r="F4166" s="7"/>
      <c r="G4166" s="7"/>
      <c r="H4166" s="7"/>
    </row>
    <row r="4167" spans="1:8">
      <c r="A4167" s="139">
        <v>47266</v>
      </c>
      <c r="B4167" s="11" t="s">
        <v>12</v>
      </c>
      <c r="C4167" s="140" t="s">
        <v>113</v>
      </c>
      <c r="D4167" s="7"/>
      <c r="E4167" s="7"/>
      <c r="F4167" s="7"/>
      <c r="G4167" s="7"/>
      <c r="H4167" s="7"/>
    </row>
    <row r="4168" spans="1:8">
      <c r="A4168" s="139">
        <v>47267</v>
      </c>
      <c r="B4168" s="11" t="s">
        <v>13</v>
      </c>
      <c r="C4168" s="140" t="s">
        <v>113</v>
      </c>
      <c r="D4168" s="7"/>
      <c r="E4168" s="7"/>
      <c r="F4168" s="7"/>
      <c r="G4168" s="7"/>
      <c r="H4168" s="7"/>
    </row>
    <row r="4169" spans="1:8">
      <c r="A4169" s="139">
        <v>47268</v>
      </c>
      <c r="B4169" s="11" t="s">
        <v>14</v>
      </c>
      <c r="C4169" s="140" t="s">
        <v>113</v>
      </c>
      <c r="D4169" s="7"/>
      <c r="E4169" s="7"/>
      <c r="F4169" s="7"/>
      <c r="G4169" s="7"/>
      <c r="H4169" s="7"/>
    </row>
    <row r="4170" spans="1:8">
      <c r="A4170" s="139">
        <v>47269</v>
      </c>
      <c r="B4170" s="11" t="s">
        <v>15</v>
      </c>
      <c r="C4170" s="140" t="s">
        <v>113</v>
      </c>
      <c r="D4170" s="7"/>
      <c r="E4170" s="7"/>
      <c r="F4170" s="7"/>
      <c r="G4170" s="7"/>
      <c r="H4170" s="7"/>
    </row>
    <row r="4171" spans="1:8">
      <c r="A4171" s="139">
        <v>47270</v>
      </c>
      <c r="B4171" s="11" t="s">
        <v>16</v>
      </c>
      <c r="C4171" s="140" t="s">
        <v>113</v>
      </c>
      <c r="D4171" s="7"/>
      <c r="E4171" s="7"/>
      <c r="F4171" s="7"/>
      <c r="G4171" s="7"/>
      <c r="H4171" s="7"/>
    </row>
    <row r="4172" spans="1:8">
      <c r="A4172" s="139">
        <v>47271</v>
      </c>
      <c r="B4172" s="11" t="s">
        <v>17</v>
      </c>
      <c r="C4172" s="140" t="s">
        <v>113</v>
      </c>
      <c r="D4172" s="7"/>
      <c r="E4172" s="7"/>
      <c r="F4172" s="7"/>
      <c r="G4172" s="7"/>
      <c r="H4172" s="7"/>
    </row>
    <row r="4173" spans="1:8">
      <c r="A4173" s="139">
        <v>47272</v>
      </c>
      <c r="B4173" s="11" t="s">
        <v>18</v>
      </c>
      <c r="C4173" s="140" t="s">
        <v>113</v>
      </c>
      <c r="D4173" s="7"/>
      <c r="E4173" s="7"/>
      <c r="F4173" s="7"/>
      <c r="G4173" s="7"/>
      <c r="H4173" s="7"/>
    </row>
    <row r="4174" spans="1:8">
      <c r="A4174" s="139">
        <v>47273</v>
      </c>
      <c r="B4174" s="11" t="s">
        <v>12</v>
      </c>
      <c r="C4174" s="140" t="s">
        <v>113</v>
      </c>
      <c r="D4174" s="7"/>
      <c r="E4174" s="7"/>
      <c r="F4174" s="7"/>
      <c r="G4174" s="7"/>
      <c r="H4174" s="7"/>
    </row>
    <row r="4175" spans="1:8">
      <c r="A4175" s="139">
        <v>47274</v>
      </c>
      <c r="B4175" s="11" t="s">
        <v>13</v>
      </c>
      <c r="C4175" s="140" t="s">
        <v>113</v>
      </c>
      <c r="D4175" s="7"/>
      <c r="E4175" s="7"/>
      <c r="F4175" s="7"/>
      <c r="G4175" s="7"/>
      <c r="H4175" s="7"/>
    </row>
    <row r="4176" spans="1:8">
      <c r="A4176" s="139">
        <v>47275</v>
      </c>
      <c r="B4176" s="11" t="s">
        <v>14</v>
      </c>
      <c r="C4176" s="140" t="s">
        <v>113</v>
      </c>
      <c r="D4176" s="7"/>
      <c r="E4176" s="7"/>
      <c r="F4176" s="7"/>
      <c r="G4176" s="7"/>
      <c r="H4176" s="7"/>
    </row>
    <row r="4177" spans="1:8">
      <c r="A4177" s="139">
        <v>47276</v>
      </c>
      <c r="B4177" s="11" t="s">
        <v>15</v>
      </c>
      <c r="C4177" s="140" t="s">
        <v>113</v>
      </c>
      <c r="D4177" s="7"/>
      <c r="E4177" s="7"/>
      <c r="F4177" s="7"/>
      <c r="G4177" s="7"/>
      <c r="H4177" s="7"/>
    </row>
    <row r="4178" spans="1:8">
      <c r="A4178" s="139">
        <v>47277</v>
      </c>
      <c r="B4178" s="11" t="s">
        <v>16</v>
      </c>
      <c r="C4178" s="140" t="s">
        <v>113</v>
      </c>
      <c r="D4178" s="7"/>
      <c r="E4178" s="7"/>
      <c r="F4178" s="7"/>
      <c r="G4178" s="7"/>
      <c r="H4178" s="7"/>
    </row>
    <row r="4179" spans="1:8">
      <c r="A4179" s="139">
        <v>47278</v>
      </c>
      <c r="B4179" s="11" t="s">
        <v>17</v>
      </c>
      <c r="C4179" s="140" t="s">
        <v>113</v>
      </c>
      <c r="D4179" s="7"/>
      <c r="E4179" s="7"/>
      <c r="F4179" s="7"/>
      <c r="G4179" s="7"/>
      <c r="H4179" s="7"/>
    </row>
    <row r="4180" spans="1:8">
      <c r="A4180" s="139">
        <v>47279</v>
      </c>
      <c r="B4180" s="11" t="s">
        <v>18</v>
      </c>
      <c r="C4180" s="140" t="s">
        <v>113</v>
      </c>
      <c r="D4180" s="7"/>
      <c r="E4180" s="7"/>
      <c r="F4180" s="7"/>
      <c r="G4180" s="7"/>
      <c r="H4180" s="7"/>
    </row>
    <row r="4181" spans="1:8">
      <c r="A4181" s="139">
        <v>47280</v>
      </c>
      <c r="B4181" s="11" t="s">
        <v>12</v>
      </c>
      <c r="C4181" s="140" t="s">
        <v>113</v>
      </c>
      <c r="D4181" s="7"/>
      <c r="E4181" s="7"/>
      <c r="F4181" s="7"/>
      <c r="G4181" s="7"/>
      <c r="H4181" s="7"/>
    </row>
    <row r="4182" spans="1:8">
      <c r="A4182" s="139">
        <v>47281</v>
      </c>
      <c r="B4182" s="11" t="s">
        <v>13</v>
      </c>
      <c r="C4182" s="140" t="s">
        <v>113</v>
      </c>
      <c r="D4182" s="7"/>
      <c r="E4182" s="7"/>
      <c r="F4182" s="7"/>
      <c r="G4182" s="7"/>
      <c r="H4182" s="7"/>
    </row>
    <row r="4183" spans="1:8">
      <c r="A4183" s="139">
        <v>47282</v>
      </c>
      <c r="B4183" s="11" t="s">
        <v>14</v>
      </c>
      <c r="C4183" s="140" t="s">
        <v>113</v>
      </c>
      <c r="D4183" s="7"/>
      <c r="E4183" s="7"/>
      <c r="F4183" s="7"/>
      <c r="G4183" s="7"/>
      <c r="H4183" s="7"/>
    </row>
    <row r="4184" spans="1:8">
      <c r="A4184" s="139">
        <v>47283</v>
      </c>
      <c r="B4184" s="11" t="s">
        <v>15</v>
      </c>
      <c r="C4184" s="140" t="s">
        <v>113</v>
      </c>
      <c r="D4184" s="7"/>
      <c r="E4184" s="7"/>
      <c r="F4184" s="7"/>
      <c r="G4184" s="7"/>
      <c r="H4184" s="7"/>
    </row>
    <row r="4185" spans="1:8">
      <c r="A4185" s="139">
        <v>47284</v>
      </c>
      <c r="B4185" s="11" t="s">
        <v>16</v>
      </c>
      <c r="C4185" s="140" t="s">
        <v>113</v>
      </c>
      <c r="D4185" s="7"/>
      <c r="E4185" s="7"/>
      <c r="F4185" s="7"/>
      <c r="G4185" s="7"/>
      <c r="H4185" s="7"/>
    </row>
    <row r="4186" spans="1:8">
      <c r="A4186" s="139">
        <v>47285</v>
      </c>
      <c r="B4186" s="11" t="s">
        <v>17</v>
      </c>
      <c r="C4186" s="140" t="s">
        <v>113</v>
      </c>
      <c r="D4186" s="7"/>
      <c r="E4186" s="7"/>
      <c r="F4186" s="7"/>
      <c r="G4186" s="7"/>
      <c r="H4186" s="7"/>
    </row>
    <row r="4187" spans="1:8">
      <c r="A4187" s="139">
        <v>47286</v>
      </c>
      <c r="B4187" s="11" t="s">
        <v>18</v>
      </c>
      <c r="C4187" s="140" t="s">
        <v>113</v>
      </c>
      <c r="D4187" s="7"/>
      <c r="E4187" s="7"/>
      <c r="F4187" s="7"/>
      <c r="G4187" s="7"/>
      <c r="H4187" s="7"/>
    </row>
    <row r="4188" spans="1:8">
      <c r="A4188" s="139">
        <v>47287</v>
      </c>
      <c r="B4188" s="11" t="s">
        <v>12</v>
      </c>
      <c r="C4188" s="140" t="s">
        <v>113</v>
      </c>
      <c r="D4188" s="7"/>
      <c r="E4188" s="7"/>
      <c r="F4188" s="7"/>
      <c r="G4188" s="7"/>
      <c r="H4188" s="7"/>
    </row>
    <row r="4189" spans="1:8">
      <c r="A4189" s="139">
        <v>47288</v>
      </c>
      <c r="B4189" s="11" t="s">
        <v>13</v>
      </c>
      <c r="C4189" s="140" t="s">
        <v>113</v>
      </c>
      <c r="D4189" s="7"/>
      <c r="E4189" s="7"/>
      <c r="F4189" s="7"/>
      <c r="G4189" s="7"/>
      <c r="H4189" s="7"/>
    </row>
    <row r="4190" spans="1:8">
      <c r="A4190" s="139">
        <v>47289</v>
      </c>
      <c r="B4190" s="11" t="s">
        <v>14</v>
      </c>
      <c r="C4190" s="140" t="s">
        <v>113</v>
      </c>
      <c r="D4190" s="7"/>
      <c r="E4190" s="7"/>
      <c r="F4190" s="7"/>
      <c r="G4190" s="7"/>
      <c r="H4190" s="7"/>
    </row>
    <row r="4191" spans="1:8">
      <c r="A4191" s="139">
        <v>47290</v>
      </c>
      <c r="B4191" s="11" t="s">
        <v>15</v>
      </c>
      <c r="C4191" s="140" t="s">
        <v>113</v>
      </c>
      <c r="D4191" s="7"/>
      <c r="E4191" s="7"/>
      <c r="F4191" s="7"/>
      <c r="G4191" s="7"/>
      <c r="H4191" s="7"/>
    </row>
    <row r="4192" spans="1:8">
      <c r="A4192" s="139">
        <v>47291</v>
      </c>
      <c r="B4192" s="11" t="s">
        <v>16</v>
      </c>
      <c r="C4192" s="140" t="s">
        <v>113</v>
      </c>
      <c r="D4192" s="7"/>
      <c r="E4192" s="7"/>
      <c r="F4192" s="7"/>
      <c r="G4192" s="7"/>
      <c r="H4192" s="7"/>
    </row>
    <row r="4193" spans="1:8">
      <c r="A4193" s="139">
        <v>47292</v>
      </c>
      <c r="B4193" s="11" t="s">
        <v>17</v>
      </c>
      <c r="C4193" s="140" t="s">
        <v>113</v>
      </c>
      <c r="D4193" s="7"/>
      <c r="E4193" s="7"/>
      <c r="F4193" s="7"/>
      <c r="G4193" s="7"/>
      <c r="H4193" s="7"/>
    </row>
    <row r="4194" spans="1:8">
      <c r="A4194" s="139">
        <v>47293</v>
      </c>
      <c r="B4194" s="11" t="s">
        <v>18</v>
      </c>
      <c r="C4194" s="140" t="s">
        <v>113</v>
      </c>
      <c r="D4194" s="7"/>
      <c r="E4194" s="7"/>
      <c r="F4194" s="7"/>
      <c r="G4194" s="7"/>
      <c r="H4194" s="7"/>
    </row>
    <row r="4195" spans="1:8">
      <c r="A4195" s="139">
        <v>47294</v>
      </c>
      <c r="B4195" s="11" t="s">
        <v>12</v>
      </c>
      <c r="C4195" s="140" t="s">
        <v>113</v>
      </c>
      <c r="D4195" s="7"/>
      <c r="E4195" s="7"/>
      <c r="F4195" s="7"/>
      <c r="G4195" s="7"/>
      <c r="H4195" s="7"/>
    </row>
    <row r="4196" spans="1:8">
      <c r="A4196" s="139">
        <v>47295</v>
      </c>
      <c r="B4196" s="11" t="s">
        <v>13</v>
      </c>
      <c r="C4196" s="140" t="s">
        <v>113</v>
      </c>
      <c r="D4196" s="7"/>
      <c r="E4196" s="7"/>
      <c r="F4196" s="7"/>
      <c r="G4196" s="7"/>
      <c r="H4196" s="7"/>
    </row>
    <row r="4197" spans="1:8">
      <c r="A4197" s="139">
        <v>47296</v>
      </c>
      <c r="B4197" s="11" t="s">
        <v>14</v>
      </c>
      <c r="C4197" s="140" t="s">
        <v>113</v>
      </c>
      <c r="D4197" s="7"/>
      <c r="E4197" s="7"/>
      <c r="F4197" s="7"/>
      <c r="G4197" s="7"/>
      <c r="H4197" s="7"/>
    </row>
    <row r="4198" spans="1:8">
      <c r="A4198" s="139">
        <v>47297</v>
      </c>
      <c r="B4198" s="11" t="s">
        <v>15</v>
      </c>
      <c r="C4198" s="140" t="s">
        <v>113</v>
      </c>
      <c r="D4198" s="7"/>
      <c r="E4198" s="7"/>
      <c r="F4198" s="7"/>
      <c r="G4198" s="7"/>
      <c r="H4198" s="7"/>
    </row>
    <row r="4199" spans="1:8">
      <c r="A4199" s="139">
        <v>47298</v>
      </c>
      <c r="B4199" s="11" t="s">
        <v>16</v>
      </c>
      <c r="C4199" s="140" t="s">
        <v>113</v>
      </c>
      <c r="D4199" s="7"/>
      <c r="E4199" s="7"/>
      <c r="F4199" s="7"/>
      <c r="G4199" s="7"/>
      <c r="H4199" s="7"/>
    </row>
    <row r="4200" spans="1:8">
      <c r="A4200" s="139">
        <v>47299</v>
      </c>
      <c r="B4200" s="11" t="s">
        <v>17</v>
      </c>
      <c r="C4200" s="140" t="s">
        <v>113</v>
      </c>
      <c r="D4200" s="7"/>
      <c r="E4200" s="7"/>
      <c r="F4200" s="7"/>
      <c r="G4200" s="7"/>
      <c r="H4200" s="7"/>
    </row>
    <row r="4201" spans="1:8">
      <c r="A4201" s="139">
        <v>47300</v>
      </c>
      <c r="B4201" s="11" t="s">
        <v>18</v>
      </c>
      <c r="C4201" s="140" t="s">
        <v>113</v>
      </c>
      <c r="D4201" s="7"/>
      <c r="E4201" s="7"/>
      <c r="F4201" s="7"/>
      <c r="G4201" s="7"/>
      <c r="H4201" s="7"/>
    </row>
    <row r="4202" spans="1:8">
      <c r="A4202" s="139">
        <v>47301</v>
      </c>
      <c r="B4202" s="11" t="s">
        <v>12</v>
      </c>
      <c r="C4202" s="140" t="s">
        <v>113</v>
      </c>
      <c r="D4202" s="7"/>
      <c r="E4202" s="7"/>
      <c r="F4202" s="7"/>
      <c r="G4202" s="7"/>
      <c r="H4202" s="7"/>
    </row>
    <row r="4203" spans="1:8">
      <c r="A4203" s="139">
        <v>47302</v>
      </c>
      <c r="B4203" s="11" t="s">
        <v>13</v>
      </c>
      <c r="C4203" s="140" t="s">
        <v>113</v>
      </c>
      <c r="D4203" s="7"/>
      <c r="E4203" s="7"/>
      <c r="F4203" s="7"/>
      <c r="G4203" s="7"/>
      <c r="H4203" s="7"/>
    </row>
    <row r="4204" spans="1:8">
      <c r="A4204" s="139">
        <v>47303</v>
      </c>
      <c r="B4204" s="11" t="s">
        <v>14</v>
      </c>
      <c r="C4204" s="140" t="s">
        <v>113</v>
      </c>
      <c r="D4204" s="7"/>
      <c r="E4204" s="7"/>
      <c r="F4204" s="7"/>
      <c r="G4204" s="7"/>
      <c r="H4204" s="7"/>
    </row>
    <row r="4205" spans="1:8">
      <c r="A4205" s="139">
        <v>47304</v>
      </c>
      <c r="B4205" s="11" t="s">
        <v>15</v>
      </c>
      <c r="C4205" s="140" t="s">
        <v>113</v>
      </c>
      <c r="D4205" s="7"/>
      <c r="E4205" s="7"/>
      <c r="F4205" s="7"/>
      <c r="G4205" s="7"/>
      <c r="H4205" s="7"/>
    </row>
    <row r="4206" spans="1:8">
      <c r="A4206" s="139">
        <v>47305</v>
      </c>
      <c r="B4206" s="11" t="s">
        <v>16</v>
      </c>
      <c r="C4206" s="140" t="s">
        <v>113</v>
      </c>
      <c r="D4206" s="7"/>
      <c r="E4206" s="7"/>
      <c r="F4206" s="7"/>
      <c r="G4206" s="7"/>
      <c r="H4206" s="7"/>
    </row>
    <row r="4207" spans="1:8">
      <c r="A4207" s="139">
        <v>47306</v>
      </c>
      <c r="B4207" s="11" t="s">
        <v>17</v>
      </c>
      <c r="C4207" s="140" t="s">
        <v>113</v>
      </c>
      <c r="D4207" s="7"/>
      <c r="E4207" s="7"/>
      <c r="F4207" s="7"/>
      <c r="G4207" s="7"/>
      <c r="H4207" s="7"/>
    </row>
    <row r="4208" spans="1:8">
      <c r="A4208" s="139">
        <v>47307</v>
      </c>
      <c r="B4208" s="11" t="s">
        <v>18</v>
      </c>
      <c r="C4208" s="140" t="s">
        <v>113</v>
      </c>
      <c r="D4208" s="7"/>
      <c r="E4208" s="7"/>
      <c r="F4208" s="7"/>
      <c r="G4208" s="7"/>
      <c r="H4208" s="7"/>
    </row>
    <row r="4209" spans="1:8">
      <c r="A4209" s="139">
        <v>47308</v>
      </c>
      <c r="B4209" s="11" t="s">
        <v>12</v>
      </c>
      <c r="C4209" s="140" t="s">
        <v>113</v>
      </c>
      <c r="D4209" s="7"/>
      <c r="E4209" s="7"/>
      <c r="F4209" s="7"/>
      <c r="G4209" s="7"/>
      <c r="H4209" s="7"/>
    </row>
    <row r="4210" spans="1:8">
      <c r="A4210" s="139">
        <v>47309</v>
      </c>
      <c r="B4210" s="11" t="s">
        <v>13</v>
      </c>
      <c r="C4210" s="140" t="s">
        <v>113</v>
      </c>
      <c r="D4210" s="7"/>
      <c r="E4210" s="7"/>
      <c r="F4210" s="7"/>
      <c r="G4210" s="7"/>
      <c r="H4210" s="7"/>
    </row>
    <row r="4211" spans="1:8">
      <c r="A4211" s="139">
        <v>47310</v>
      </c>
      <c r="B4211" s="11" t="s">
        <v>14</v>
      </c>
      <c r="C4211" s="140" t="s">
        <v>113</v>
      </c>
      <c r="D4211" s="7"/>
      <c r="E4211" s="7"/>
      <c r="F4211" s="7"/>
      <c r="G4211" s="7"/>
      <c r="H4211" s="7"/>
    </row>
    <row r="4212" spans="1:8">
      <c r="A4212" s="139">
        <v>47311</v>
      </c>
      <c r="B4212" s="11" t="s">
        <v>15</v>
      </c>
      <c r="C4212" s="140" t="s">
        <v>113</v>
      </c>
      <c r="D4212" s="7"/>
      <c r="E4212" s="7"/>
      <c r="F4212" s="7"/>
      <c r="G4212" s="7"/>
      <c r="H4212" s="7"/>
    </row>
    <row r="4213" spans="1:8">
      <c r="A4213" s="139">
        <v>47312</v>
      </c>
      <c r="B4213" s="11" t="s">
        <v>16</v>
      </c>
      <c r="C4213" s="140" t="s">
        <v>113</v>
      </c>
      <c r="D4213" s="7"/>
      <c r="E4213" s="7"/>
      <c r="F4213" s="7"/>
      <c r="G4213" s="7"/>
      <c r="H4213" s="7"/>
    </row>
    <row r="4214" spans="1:8">
      <c r="A4214" s="139">
        <v>47313</v>
      </c>
      <c r="B4214" s="11" t="s">
        <v>17</v>
      </c>
      <c r="C4214" s="140" t="s">
        <v>113</v>
      </c>
      <c r="D4214" s="7"/>
      <c r="E4214" s="7"/>
      <c r="F4214" s="7"/>
      <c r="G4214" s="7"/>
      <c r="H4214" s="7"/>
    </row>
    <row r="4215" spans="1:8">
      <c r="A4215" s="139">
        <v>47314</v>
      </c>
      <c r="B4215" s="11" t="s">
        <v>18</v>
      </c>
      <c r="C4215" s="140" t="s">
        <v>113</v>
      </c>
      <c r="D4215" s="7"/>
      <c r="E4215" s="7"/>
      <c r="F4215" s="7"/>
      <c r="G4215" s="7"/>
      <c r="H4215" s="7"/>
    </row>
    <row r="4216" spans="1:8">
      <c r="A4216" s="139">
        <v>47315</v>
      </c>
      <c r="B4216" s="11" t="s">
        <v>12</v>
      </c>
      <c r="C4216" s="140" t="s">
        <v>113</v>
      </c>
      <c r="D4216" s="7"/>
      <c r="E4216" s="7"/>
      <c r="F4216" s="7"/>
      <c r="G4216" s="7"/>
      <c r="H4216" s="7"/>
    </row>
    <row r="4217" spans="1:8">
      <c r="A4217" s="139">
        <v>47316</v>
      </c>
      <c r="B4217" s="11" t="s">
        <v>13</v>
      </c>
      <c r="C4217" s="140" t="s">
        <v>113</v>
      </c>
      <c r="D4217" s="7"/>
      <c r="E4217" s="7"/>
      <c r="F4217" s="7"/>
      <c r="G4217" s="7"/>
      <c r="H4217" s="7"/>
    </row>
    <row r="4218" spans="1:8">
      <c r="A4218" s="139">
        <v>47317</v>
      </c>
      <c r="B4218" s="11" t="s">
        <v>14</v>
      </c>
      <c r="C4218" s="140" t="s">
        <v>113</v>
      </c>
      <c r="D4218" s="7"/>
      <c r="E4218" s="7"/>
      <c r="F4218" s="7"/>
      <c r="G4218" s="7"/>
      <c r="H4218" s="7"/>
    </row>
    <row r="4219" spans="1:8">
      <c r="A4219" s="139">
        <v>47318</v>
      </c>
      <c r="B4219" s="11" t="s">
        <v>15</v>
      </c>
      <c r="C4219" s="140" t="s">
        <v>113</v>
      </c>
      <c r="D4219" s="7"/>
      <c r="E4219" s="7"/>
      <c r="F4219" s="7"/>
      <c r="G4219" s="7"/>
      <c r="H4219" s="7"/>
    </row>
    <row r="4220" spans="1:8">
      <c r="A4220" s="139">
        <v>47319</v>
      </c>
      <c r="B4220" s="11" t="s">
        <v>16</v>
      </c>
      <c r="C4220" s="140" t="s">
        <v>113</v>
      </c>
      <c r="D4220" s="7"/>
      <c r="E4220" s="7"/>
      <c r="F4220" s="7"/>
      <c r="G4220" s="7"/>
      <c r="H4220" s="7"/>
    </row>
    <row r="4221" spans="1:8">
      <c r="A4221" s="139">
        <v>47320</v>
      </c>
      <c r="B4221" s="11" t="s">
        <v>17</v>
      </c>
      <c r="C4221" s="140" t="s">
        <v>113</v>
      </c>
      <c r="D4221" s="7"/>
      <c r="E4221" s="7"/>
      <c r="F4221" s="7"/>
      <c r="G4221" s="7"/>
      <c r="H4221" s="7"/>
    </row>
    <row r="4222" spans="1:8">
      <c r="A4222" s="139">
        <v>47321</v>
      </c>
      <c r="B4222" s="11" t="s">
        <v>18</v>
      </c>
      <c r="C4222" s="140" t="s">
        <v>113</v>
      </c>
      <c r="D4222" s="7"/>
      <c r="E4222" s="7"/>
      <c r="F4222" s="7"/>
      <c r="G4222" s="7"/>
      <c r="H4222" s="7"/>
    </row>
    <row r="4223" spans="1:8">
      <c r="A4223" s="139">
        <v>47322</v>
      </c>
      <c r="B4223" s="11" t="s">
        <v>12</v>
      </c>
      <c r="C4223" s="140" t="s">
        <v>113</v>
      </c>
      <c r="D4223" s="7"/>
      <c r="E4223" s="7"/>
      <c r="F4223" s="7"/>
      <c r="G4223" s="7"/>
      <c r="H4223" s="7"/>
    </row>
    <row r="4224" spans="1:8">
      <c r="A4224" s="139">
        <v>47323</v>
      </c>
      <c r="B4224" s="11" t="s">
        <v>13</v>
      </c>
      <c r="C4224" s="140" t="s">
        <v>113</v>
      </c>
      <c r="D4224" s="7"/>
      <c r="E4224" s="7"/>
      <c r="F4224" s="7"/>
      <c r="G4224" s="7"/>
      <c r="H4224" s="7"/>
    </row>
    <row r="4225" spans="1:8">
      <c r="A4225" s="139">
        <v>47324</v>
      </c>
      <c r="B4225" s="11" t="s">
        <v>14</v>
      </c>
      <c r="C4225" s="140" t="s">
        <v>113</v>
      </c>
      <c r="D4225" s="7"/>
      <c r="E4225" s="7"/>
      <c r="F4225" s="7"/>
      <c r="G4225" s="7"/>
      <c r="H4225" s="7"/>
    </row>
    <row r="4226" spans="1:8">
      <c r="A4226" s="139">
        <v>47325</v>
      </c>
      <c r="B4226" s="11" t="s">
        <v>15</v>
      </c>
      <c r="C4226" s="140" t="s">
        <v>113</v>
      </c>
      <c r="D4226" s="7"/>
      <c r="E4226" s="7"/>
      <c r="F4226" s="7"/>
      <c r="G4226" s="7"/>
      <c r="H4226" s="7"/>
    </row>
    <row r="4227" spans="1:8">
      <c r="A4227" s="139">
        <v>47326</v>
      </c>
      <c r="B4227" s="11" t="s">
        <v>16</v>
      </c>
      <c r="C4227" s="140" t="s">
        <v>113</v>
      </c>
      <c r="D4227" s="7"/>
      <c r="E4227" s="7"/>
      <c r="F4227" s="7"/>
      <c r="G4227" s="7"/>
      <c r="H4227" s="7"/>
    </row>
    <row r="4228" spans="1:8">
      <c r="A4228" s="139">
        <v>47327</v>
      </c>
      <c r="B4228" s="11" t="s">
        <v>17</v>
      </c>
      <c r="C4228" s="140" t="s">
        <v>113</v>
      </c>
      <c r="D4228" s="7"/>
      <c r="E4228" s="7"/>
      <c r="F4228" s="7"/>
      <c r="G4228" s="7"/>
      <c r="H4228" s="7"/>
    </row>
    <row r="4229" spans="1:8">
      <c r="A4229" s="139">
        <v>47328</v>
      </c>
      <c r="B4229" s="11" t="s">
        <v>18</v>
      </c>
      <c r="C4229" s="140" t="s">
        <v>113</v>
      </c>
      <c r="D4229" s="7"/>
      <c r="E4229" s="7"/>
      <c r="F4229" s="7"/>
      <c r="G4229" s="7"/>
      <c r="H4229" s="7"/>
    </row>
    <row r="4230" spans="1:8">
      <c r="A4230" s="139">
        <v>47329</v>
      </c>
      <c r="B4230" s="11" t="s">
        <v>12</v>
      </c>
      <c r="C4230" s="140" t="s">
        <v>113</v>
      </c>
      <c r="D4230" s="7"/>
      <c r="E4230" s="7"/>
      <c r="F4230" s="7"/>
      <c r="G4230" s="7"/>
      <c r="H4230" s="7"/>
    </row>
    <row r="4231" spans="1:8">
      <c r="A4231" s="139">
        <v>47330</v>
      </c>
      <c r="B4231" s="11" t="s">
        <v>13</v>
      </c>
      <c r="C4231" s="140" t="s">
        <v>113</v>
      </c>
      <c r="D4231" s="7"/>
      <c r="E4231" s="7"/>
      <c r="F4231" s="7"/>
      <c r="G4231" s="7"/>
      <c r="H4231" s="7"/>
    </row>
    <row r="4232" spans="1:8">
      <c r="A4232" s="139">
        <v>47331</v>
      </c>
      <c r="B4232" s="11" t="s">
        <v>14</v>
      </c>
      <c r="C4232" s="140" t="s">
        <v>113</v>
      </c>
      <c r="D4232" s="7"/>
      <c r="E4232" s="7"/>
      <c r="F4232" s="7"/>
      <c r="G4232" s="7"/>
      <c r="H4232" s="7"/>
    </row>
    <row r="4233" spans="1:8">
      <c r="A4233" s="139">
        <v>47332</v>
      </c>
      <c r="B4233" s="11" t="s">
        <v>15</v>
      </c>
      <c r="C4233" s="140" t="s">
        <v>113</v>
      </c>
      <c r="D4233" s="7"/>
      <c r="E4233" s="7"/>
      <c r="F4233" s="7"/>
      <c r="G4233" s="7"/>
      <c r="H4233" s="7"/>
    </row>
    <row r="4234" spans="1:8">
      <c r="A4234" s="139">
        <v>47333</v>
      </c>
      <c r="B4234" s="11" t="s">
        <v>16</v>
      </c>
      <c r="C4234" s="140" t="s">
        <v>113</v>
      </c>
      <c r="D4234" s="7"/>
      <c r="E4234" s="7"/>
      <c r="F4234" s="7"/>
      <c r="G4234" s="7"/>
      <c r="H4234" s="7"/>
    </row>
    <row r="4235" spans="1:8">
      <c r="A4235" s="139">
        <v>47334</v>
      </c>
      <c r="B4235" s="11" t="s">
        <v>17</v>
      </c>
      <c r="C4235" s="140" t="s">
        <v>113</v>
      </c>
      <c r="D4235" s="7"/>
      <c r="E4235" s="7"/>
      <c r="F4235" s="7"/>
      <c r="G4235" s="7"/>
      <c r="H4235" s="7"/>
    </row>
    <row r="4236" spans="1:8">
      <c r="A4236" s="139">
        <v>47335</v>
      </c>
      <c r="B4236" s="11" t="s">
        <v>18</v>
      </c>
      <c r="C4236" s="140" t="s">
        <v>113</v>
      </c>
      <c r="D4236" s="7"/>
      <c r="E4236" s="7"/>
      <c r="F4236" s="7"/>
      <c r="G4236" s="7"/>
      <c r="H4236" s="7"/>
    </row>
    <row r="4237" spans="1:8">
      <c r="A4237" s="139">
        <v>47336</v>
      </c>
      <c r="B4237" s="11" t="s">
        <v>12</v>
      </c>
      <c r="C4237" s="140" t="s">
        <v>113</v>
      </c>
      <c r="D4237" s="7"/>
      <c r="E4237" s="7"/>
      <c r="F4237" s="7"/>
      <c r="G4237" s="7"/>
      <c r="H4237" s="7"/>
    </row>
    <row r="4238" spans="1:8">
      <c r="A4238" s="139">
        <v>47337</v>
      </c>
      <c r="B4238" s="11" t="s">
        <v>13</v>
      </c>
      <c r="C4238" s="140" t="s">
        <v>113</v>
      </c>
      <c r="D4238" s="7"/>
      <c r="E4238" s="7"/>
      <c r="F4238" s="7"/>
      <c r="G4238" s="7"/>
      <c r="H4238" s="7"/>
    </row>
    <row r="4239" spans="1:8">
      <c r="A4239" s="139">
        <v>47338</v>
      </c>
      <c r="B4239" s="11" t="s">
        <v>14</v>
      </c>
      <c r="C4239" s="140" t="s">
        <v>113</v>
      </c>
      <c r="D4239" s="7"/>
      <c r="E4239" s="7"/>
      <c r="F4239" s="7"/>
      <c r="G4239" s="7"/>
      <c r="H4239" s="7"/>
    </row>
    <row r="4240" spans="1:8">
      <c r="A4240" s="139">
        <v>47339</v>
      </c>
      <c r="B4240" s="11" t="s">
        <v>15</v>
      </c>
      <c r="C4240" s="140" t="s">
        <v>113</v>
      </c>
      <c r="D4240" s="7"/>
      <c r="E4240" s="7"/>
      <c r="F4240" s="7"/>
      <c r="G4240" s="7"/>
      <c r="H4240" s="7"/>
    </row>
    <row r="4241" spans="1:8">
      <c r="A4241" s="139">
        <v>47340</v>
      </c>
      <c r="B4241" s="11" t="s">
        <v>16</v>
      </c>
      <c r="C4241" s="140" t="s">
        <v>113</v>
      </c>
      <c r="D4241" s="7"/>
      <c r="E4241" s="7"/>
      <c r="F4241" s="7"/>
      <c r="G4241" s="7"/>
      <c r="H4241" s="7"/>
    </row>
    <row r="4242" spans="1:8">
      <c r="A4242" s="139">
        <v>47341</v>
      </c>
      <c r="B4242" s="11" t="s">
        <v>17</v>
      </c>
      <c r="C4242" s="140" t="s">
        <v>113</v>
      </c>
      <c r="D4242" s="7"/>
      <c r="E4242" s="7"/>
      <c r="F4242" s="7"/>
      <c r="G4242" s="7"/>
      <c r="H4242" s="7"/>
    </row>
    <row r="4243" spans="1:8">
      <c r="A4243" s="139">
        <v>47342</v>
      </c>
      <c r="B4243" s="11" t="s">
        <v>18</v>
      </c>
      <c r="C4243" s="140" t="s">
        <v>113</v>
      </c>
      <c r="D4243" s="7"/>
      <c r="E4243" s="7"/>
      <c r="F4243" s="7"/>
      <c r="G4243" s="7"/>
      <c r="H4243" s="7"/>
    </row>
    <row r="4244" spans="1:8">
      <c r="A4244" s="139">
        <v>47343</v>
      </c>
      <c r="B4244" s="11" t="s">
        <v>12</v>
      </c>
      <c r="C4244" s="140" t="s">
        <v>113</v>
      </c>
      <c r="D4244" s="7"/>
      <c r="E4244" s="7"/>
      <c r="F4244" s="7"/>
      <c r="G4244" s="7"/>
      <c r="H4244" s="7"/>
    </row>
    <row r="4245" spans="1:8">
      <c r="A4245" s="139">
        <v>47344</v>
      </c>
      <c r="B4245" s="11" t="s">
        <v>13</v>
      </c>
      <c r="C4245" s="140" t="s">
        <v>113</v>
      </c>
      <c r="D4245" s="7"/>
      <c r="E4245" s="7"/>
      <c r="F4245" s="7"/>
      <c r="G4245" s="7"/>
      <c r="H4245" s="7"/>
    </row>
    <row r="4246" spans="1:8">
      <c r="A4246" s="139">
        <v>47345</v>
      </c>
      <c r="B4246" s="11" t="s">
        <v>14</v>
      </c>
      <c r="C4246" s="140" t="s">
        <v>113</v>
      </c>
      <c r="D4246" s="7"/>
      <c r="E4246" s="7"/>
      <c r="F4246" s="7"/>
      <c r="G4246" s="7"/>
      <c r="H4246" s="7"/>
    </row>
    <row r="4247" spans="1:8">
      <c r="A4247" s="139">
        <v>47346</v>
      </c>
      <c r="B4247" s="11" t="s">
        <v>15</v>
      </c>
      <c r="C4247" s="140" t="s">
        <v>113</v>
      </c>
      <c r="D4247" s="7"/>
      <c r="E4247" s="7"/>
      <c r="F4247" s="7"/>
      <c r="G4247" s="7"/>
      <c r="H4247" s="7"/>
    </row>
    <row r="4248" spans="1:8">
      <c r="A4248" s="139">
        <v>47347</v>
      </c>
      <c r="B4248" s="11" t="s">
        <v>16</v>
      </c>
      <c r="C4248" s="140" t="s">
        <v>113</v>
      </c>
      <c r="D4248" s="7"/>
      <c r="E4248" s="7"/>
      <c r="F4248" s="7"/>
      <c r="G4248" s="7"/>
      <c r="H4248" s="7"/>
    </row>
    <row r="4249" spans="1:8">
      <c r="A4249" s="139">
        <v>47348</v>
      </c>
      <c r="B4249" s="11" t="s">
        <v>17</v>
      </c>
      <c r="C4249" s="140" t="s">
        <v>113</v>
      </c>
      <c r="D4249" s="7"/>
      <c r="E4249" s="7"/>
      <c r="F4249" s="7"/>
      <c r="G4249" s="7"/>
      <c r="H4249" s="7"/>
    </row>
    <row r="4250" spans="1:8">
      <c r="A4250" s="139">
        <v>47349</v>
      </c>
      <c r="B4250" s="11" t="s">
        <v>18</v>
      </c>
      <c r="C4250" s="140" t="s">
        <v>113</v>
      </c>
      <c r="D4250" s="7"/>
      <c r="E4250" s="7"/>
      <c r="F4250" s="7"/>
      <c r="G4250" s="7"/>
      <c r="H4250" s="7"/>
    </row>
    <row r="4251" spans="1:8">
      <c r="A4251" s="139">
        <v>47350</v>
      </c>
      <c r="B4251" s="11" t="s">
        <v>12</v>
      </c>
      <c r="C4251" s="140" t="s">
        <v>113</v>
      </c>
      <c r="D4251" s="7"/>
      <c r="E4251" s="7"/>
      <c r="F4251" s="7"/>
      <c r="G4251" s="7"/>
      <c r="H4251" s="7"/>
    </row>
    <row r="4252" spans="1:8">
      <c r="A4252" s="139">
        <v>47351</v>
      </c>
      <c r="B4252" s="11" t="s">
        <v>13</v>
      </c>
      <c r="C4252" s="140" t="s">
        <v>113</v>
      </c>
      <c r="D4252" s="7"/>
      <c r="E4252" s="7"/>
      <c r="F4252" s="7"/>
      <c r="G4252" s="7"/>
      <c r="H4252" s="7"/>
    </row>
    <row r="4253" spans="1:8">
      <c r="A4253" s="139">
        <v>47352</v>
      </c>
      <c r="B4253" s="11" t="s">
        <v>14</v>
      </c>
      <c r="C4253" s="140" t="s">
        <v>113</v>
      </c>
      <c r="D4253" s="7"/>
      <c r="E4253" s="7"/>
      <c r="F4253" s="7"/>
      <c r="G4253" s="7"/>
      <c r="H4253" s="7"/>
    </row>
    <row r="4254" spans="1:8">
      <c r="A4254" s="139">
        <v>47353</v>
      </c>
      <c r="B4254" s="11" t="s">
        <v>15</v>
      </c>
      <c r="C4254" s="140" t="s">
        <v>113</v>
      </c>
      <c r="D4254" s="7"/>
      <c r="E4254" s="7"/>
      <c r="F4254" s="7"/>
      <c r="G4254" s="7"/>
      <c r="H4254" s="7"/>
    </row>
    <row r="4255" spans="1:8">
      <c r="A4255" s="139">
        <v>47354</v>
      </c>
      <c r="B4255" s="11" t="s">
        <v>16</v>
      </c>
      <c r="C4255" s="140" t="s">
        <v>113</v>
      </c>
      <c r="D4255" s="7"/>
      <c r="E4255" s="7"/>
      <c r="F4255" s="7"/>
      <c r="G4255" s="7"/>
      <c r="H4255" s="7"/>
    </row>
    <row r="4256" spans="1:8">
      <c r="A4256" s="139">
        <v>47355</v>
      </c>
      <c r="B4256" s="11" t="s">
        <v>17</v>
      </c>
      <c r="C4256" s="140" t="s">
        <v>113</v>
      </c>
      <c r="D4256" s="7"/>
      <c r="E4256" s="7"/>
      <c r="F4256" s="7"/>
      <c r="G4256" s="7"/>
      <c r="H4256" s="7"/>
    </row>
    <row r="4257" spans="1:8">
      <c r="A4257" s="139">
        <v>47356</v>
      </c>
      <c r="B4257" s="11" t="s">
        <v>18</v>
      </c>
      <c r="C4257" s="140" t="s">
        <v>113</v>
      </c>
      <c r="D4257" s="7"/>
      <c r="E4257" s="7"/>
      <c r="F4257" s="7"/>
      <c r="G4257" s="7"/>
      <c r="H4257" s="7"/>
    </row>
    <row r="4258" spans="1:8">
      <c r="A4258" s="139">
        <v>47357</v>
      </c>
      <c r="B4258" s="11" t="s">
        <v>12</v>
      </c>
      <c r="C4258" s="140" t="s">
        <v>113</v>
      </c>
      <c r="D4258" s="7"/>
      <c r="E4258" s="7"/>
      <c r="F4258" s="7"/>
      <c r="G4258" s="7"/>
      <c r="H4258" s="7"/>
    </row>
    <row r="4259" spans="1:8">
      <c r="A4259" s="139">
        <v>47358</v>
      </c>
      <c r="B4259" s="11" t="s">
        <v>13</v>
      </c>
      <c r="C4259" s="140" t="s">
        <v>113</v>
      </c>
      <c r="D4259" s="7"/>
      <c r="E4259" s="7"/>
      <c r="F4259" s="7"/>
      <c r="G4259" s="7"/>
      <c r="H4259" s="7"/>
    </row>
    <row r="4260" spans="1:8">
      <c r="A4260" s="139">
        <v>47359</v>
      </c>
      <c r="B4260" s="11" t="s">
        <v>14</v>
      </c>
      <c r="C4260" s="140" t="s">
        <v>113</v>
      </c>
      <c r="D4260" s="7"/>
      <c r="E4260" s="7"/>
      <c r="F4260" s="7"/>
      <c r="G4260" s="7"/>
      <c r="H4260" s="7"/>
    </row>
    <row r="4261" spans="1:8">
      <c r="A4261" s="139">
        <v>47360</v>
      </c>
      <c r="B4261" s="11" t="s">
        <v>15</v>
      </c>
      <c r="C4261" s="140" t="s">
        <v>113</v>
      </c>
      <c r="D4261" s="7"/>
      <c r="E4261" s="7"/>
      <c r="F4261" s="7"/>
      <c r="G4261" s="7"/>
      <c r="H4261" s="7"/>
    </row>
    <row r="4262" spans="1:8">
      <c r="A4262" s="139">
        <v>47361</v>
      </c>
      <c r="B4262" s="11" t="s">
        <v>16</v>
      </c>
      <c r="C4262" s="140" t="s">
        <v>113</v>
      </c>
      <c r="D4262" s="7"/>
      <c r="E4262" s="7"/>
      <c r="F4262" s="7"/>
      <c r="G4262" s="7"/>
      <c r="H4262" s="7"/>
    </row>
    <row r="4263" spans="1:8">
      <c r="A4263" s="139">
        <v>47362</v>
      </c>
      <c r="B4263" s="11" t="s">
        <v>17</v>
      </c>
      <c r="C4263" s="140" t="s">
        <v>113</v>
      </c>
      <c r="D4263" s="7"/>
      <c r="E4263" s="7"/>
      <c r="F4263" s="7"/>
      <c r="G4263" s="7"/>
      <c r="H4263" s="7"/>
    </row>
    <row r="4264" spans="1:8">
      <c r="A4264" s="139">
        <v>47363</v>
      </c>
      <c r="B4264" s="11" t="s">
        <v>18</v>
      </c>
      <c r="C4264" s="140" t="s">
        <v>113</v>
      </c>
      <c r="D4264" s="7"/>
      <c r="E4264" s="7"/>
      <c r="F4264" s="7"/>
      <c r="G4264" s="7"/>
      <c r="H4264" s="7"/>
    </row>
    <row r="4265" spans="1:8">
      <c r="A4265" s="139">
        <v>47364</v>
      </c>
      <c r="B4265" s="11" t="s">
        <v>12</v>
      </c>
      <c r="C4265" s="140" t="s">
        <v>113</v>
      </c>
      <c r="D4265" s="7"/>
      <c r="E4265" s="7"/>
      <c r="F4265" s="7"/>
      <c r="G4265" s="7"/>
      <c r="H4265" s="7"/>
    </row>
    <row r="4266" spans="1:8">
      <c r="A4266" s="139">
        <v>47365</v>
      </c>
      <c r="B4266" s="11" t="s">
        <v>13</v>
      </c>
      <c r="C4266" s="140" t="s">
        <v>113</v>
      </c>
      <c r="D4266" s="7"/>
      <c r="E4266" s="7"/>
      <c r="F4266" s="7"/>
      <c r="G4266" s="7"/>
      <c r="H4266" s="7"/>
    </row>
    <row r="4267" spans="1:8">
      <c r="A4267" s="139">
        <v>47366</v>
      </c>
      <c r="B4267" s="11" t="s">
        <v>14</v>
      </c>
      <c r="C4267" s="140" t="s">
        <v>113</v>
      </c>
      <c r="D4267" s="7"/>
      <c r="E4267" s="7"/>
      <c r="F4267" s="7"/>
      <c r="G4267" s="7"/>
      <c r="H4267" s="7"/>
    </row>
    <row r="4268" spans="1:8">
      <c r="A4268" s="139">
        <v>47367</v>
      </c>
      <c r="B4268" s="11" t="s">
        <v>15</v>
      </c>
      <c r="C4268" s="140" t="s">
        <v>113</v>
      </c>
      <c r="D4268" s="7"/>
      <c r="E4268" s="7"/>
      <c r="F4268" s="7"/>
      <c r="G4268" s="7"/>
      <c r="H4268" s="7"/>
    </row>
    <row r="4269" spans="1:8">
      <c r="A4269" s="139">
        <v>47368</v>
      </c>
      <c r="B4269" s="11" t="s">
        <v>16</v>
      </c>
      <c r="C4269" s="140" t="s">
        <v>113</v>
      </c>
      <c r="D4269" s="7"/>
      <c r="E4269" s="7"/>
      <c r="F4269" s="7"/>
      <c r="G4269" s="7"/>
      <c r="H4269" s="7"/>
    </row>
    <row r="4270" spans="1:8">
      <c r="A4270" s="139">
        <v>47369</v>
      </c>
      <c r="B4270" s="11" t="s">
        <v>17</v>
      </c>
      <c r="C4270" s="140" t="s">
        <v>113</v>
      </c>
      <c r="D4270" s="7"/>
      <c r="E4270" s="7"/>
      <c r="F4270" s="7"/>
      <c r="G4270" s="7"/>
      <c r="H4270" s="7"/>
    </row>
    <row r="4271" spans="1:8">
      <c r="A4271" s="139">
        <v>47370</v>
      </c>
      <c r="B4271" s="11" t="s">
        <v>18</v>
      </c>
      <c r="C4271" s="140" t="s">
        <v>113</v>
      </c>
      <c r="D4271" s="7"/>
      <c r="E4271" s="7"/>
      <c r="F4271" s="7"/>
      <c r="G4271" s="7"/>
      <c r="H4271" s="7"/>
    </row>
    <row r="4272" spans="1:8">
      <c r="A4272" s="139">
        <v>47371</v>
      </c>
      <c r="B4272" s="11" t="s">
        <v>12</v>
      </c>
      <c r="C4272" s="140" t="s">
        <v>113</v>
      </c>
      <c r="D4272" s="7"/>
      <c r="E4272" s="7"/>
      <c r="F4272" s="7"/>
      <c r="G4272" s="7"/>
      <c r="H4272" s="7"/>
    </row>
    <row r="4273" spans="1:8">
      <c r="A4273" s="139">
        <v>47372</v>
      </c>
      <c r="B4273" s="11" t="s">
        <v>13</v>
      </c>
      <c r="C4273" s="140" t="s">
        <v>113</v>
      </c>
      <c r="D4273" s="7"/>
      <c r="E4273" s="7"/>
      <c r="F4273" s="7"/>
      <c r="G4273" s="7"/>
      <c r="H4273" s="7"/>
    </row>
    <row r="4274" spans="1:8">
      <c r="A4274" s="139">
        <v>47373</v>
      </c>
      <c r="B4274" s="11" t="s">
        <v>14</v>
      </c>
      <c r="C4274" s="140" t="s">
        <v>113</v>
      </c>
      <c r="D4274" s="7"/>
      <c r="E4274" s="7"/>
      <c r="F4274" s="7"/>
      <c r="G4274" s="7"/>
      <c r="H4274" s="7"/>
    </row>
    <row r="4275" spans="1:8">
      <c r="A4275" s="139">
        <v>47374</v>
      </c>
      <c r="B4275" s="11" t="s">
        <v>15</v>
      </c>
      <c r="C4275" s="140" t="s">
        <v>113</v>
      </c>
      <c r="D4275" s="7"/>
      <c r="E4275" s="7"/>
      <c r="F4275" s="7"/>
      <c r="G4275" s="7"/>
      <c r="H4275" s="7"/>
    </row>
    <row r="4276" spans="1:8">
      <c r="A4276" s="139">
        <v>47375</v>
      </c>
      <c r="B4276" s="11" t="s">
        <v>16</v>
      </c>
      <c r="C4276" s="140" t="s">
        <v>113</v>
      </c>
      <c r="D4276" s="7"/>
      <c r="E4276" s="7"/>
      <c r="F4276" s="7"/>
      <c r="G4276" s="7"/>
      <c r="H4276" s="7"/>
    </row>
    <row r="4277" spans="1:8">
      <c r="A4277" s="139">
        <v>47376</v>
      </c>
      <c r="B4277" s="11" t="s">
        <v>17</v>
      </c>
      <c r="C4277" s="140" t="s">
        <v>113</v>
      </c>
      <c r="D4277" s="7"/>
      <c r="E4277" s="7"/>
      <c r="F4277" s="7"/>
      <c r="G4277" s="7"/>
      <c r="H4277" s="7"/>
    </row>
    <row r="4278" spans="1:8">
      <c r="A4278" s="139">
        <v>47377</v>
      </c>
      <c r="B4278" s="11" t="s">
        <v>18</v>
      </c>
      <c r="C4278" s="140" t="s">
        <v>113</v>
      </c>
      <c r="D4278" s="7"/>
      <c r="E4278" s="7"/>
      <c r="F4278" s="7"/>
      <c r="G4278" s="7"/>
      <c r="H4278" s="7"/>
    </row>
    <row r="4279" spans="1:8">
      <c r="A4279" s="139">
        <v>47378</v>
      </c>
      <c r="B4279" s="11" t="s">
        <v>12</v>
      </c>
      <c r="C4279" s="140" t="s">
        <v>113</v>
      </c>
      <c r="D4279" s="7"/>
      <c r="E4279" s="7"/>
      <c r="F4279" s="7"/>
      <c r="G4279" s="7"/>
      <c r="H4279" s="7"/>
    </row>
    <row r="4280" spans="1:8">
      <c r="A4280" s="139">
        <v>47379</v>
      </c>
      <c r="B4280" s="11" t="s">
        <v>13</v>
      </c>
      <c r="C4280" s="140" t="s">
        <v>113</v>
      </c>
      <c r="D4280" s="7"/>
      <c r="E4280" s="7"/>
      <c r="F4280" s="7"/>
      <c r="G4280" s="7"/>
      <c r="H4280" s="7"/>
    </row>
    <row r="4281" spans="1:8">
      <c r="A4281" s="139">
        <v>47380</v>
      </c>
      <c r="B4281" s="11" t="s">
        <v>14</v>
      </c>
      <c r="C4281" s="140" t="s">
        <v>113</v>
      </c>
      <c r="D4281" s="7"/>
      <c r="E4281" s="7"/>
      <c r="F4281" s="7"/>
      <c r="G4281" s="7"/>
      <c r="H4281" s="7"/>
    </row>
    <row r="4282" spans="1:8">
      <c r="A4282" s="139">
        <v>47381</v>
      </c>
      <c r="B4282" s="11" t="s">
        <v>15</v>
      </c>
      <c r="C4282" s="140" t="s">
        <v>113</v>
      </c>
      <c r="D4282" s="7"/>
      <c r="E4282" s="7"/>
      <c r="F4282" s="7"/>
      <c r="G4282" s="7"/>
      <c r="H4282" s="7"/>
    </row>
    <row r="4283" spans="1:8">
      <c r="A4283" s="139">
        <v>47382</v>
      </c>
      <c r="B4283" s="11" t="s">
        <v>16</v>
      </c>
      <c r="C4283" s="140" t="s">
        <v>113</v>
      </c>
      <c r="D4283" s="7"/>
      <c r="E4283" s="7"/>
      <c r="F4283" s="7"/>
      <c r="G4283" s="7"/>
      <c r="H4283" s="7"/>
    </row>
    <row r="4284" spans="1:8">
      <c r="A4284" s="139">
        <v>47383</v>
      </c>
      <c r="B4284" s="11" t="s">
        <v>17</v>
      </c>
      <c r="C4284" s="140" t="s">
        <v>113</v>
      </c>
      <c r="D4284" s="7"/>
      <c r="E4284" s="7"/>
      <c r="F4284" s="7"/>
      <c r="G4284" s="7"/>
      <c r="H4284" s="7"/>
    </row>
    <row r="4285" spans="1:8">
      <c r="A4285" s="139">
        <v>47384</v>
      </c>
      <c r="B4285" s="11" t="s">
        <v>18</v>
      </c>
      <c r="C4285" s="140" t="s">
        <v>113</v>
      </c>
      <c r="D4285" s="7"/>
      <c r="E4285" s="7"/>
      <c r="F4285" s="7"/>
      <c r="G4285" s="7"/>
      <c r="H4285" s="7"/>
    </row>
    <row r="4286" spans="1:8">
      <c r="A4286" s="139">
        <v>47385</v>
      </c>
      <c r="B4286" s="11" t="s">
        <v>12</v>
      </c>
      <c r="C4286" s="140" t="s">
        <v>113</v>
      </c>
      <c r="D4286" s="7"/>
      <c r="E4286" s="7"/>
      <c r="F4286" s="7"/>
      <c r="G4286" s="7"/>
      <c r="H4286" s="7"/>
    </row>
    <row r="4287" spans="1:8">
      <c r="A4287" s="139">
        <v>47386</v>
      </c>
      <c r="B4287" s="11" t="s">
        <v>13</v>
      </c>
      <c r="C4287" s="140" t="s">
        <v>113</v>
      </c>
      <c r="D4287" s="7"/>
      <c r="E4287" s="7"/>
      <c r="F4287" s="7"/>
      <c r="G4287" s="7"/>
      <c r="H4287" s="7"/>
    </row>
    <row r="4288" spans="1:8">
      <c r="A4288" s="139">
        <v>47387</v>
      </c>
      <c r="B4288" s="11" t="s">
        <v>14</v>
      </c>
      <c r="C4288" s="140" t="s">
        <v>113</v>
      </c>
      <c r="D4288" s="7"/>
      <c r="E4288" s="7"/>
      <c r="F4288" s="7"/>
      <c r="G4288" s="7"/>
      <c r="H4288" s="7"/>
    </row>
    <row r="4289" spans="1:8">
      <c r="A4289" s="139">
        <v>47388</v>
      </c>
      <c r="B4289" s="11" t="s">
        <v>15</v>
      </c>
      <c r="C4289" s="140" t="s">
        <v>113</v>
      </c>
      <c r="D4289" s="7"/>
      <c r="E4289" s="7"/>
      <c r="F4289" s="7"/>
      <c r="G4289" s="7"/>
      <c r="H4289" s="7"/>
    </row>
    <row r="4290" spans="1:8">
      <c r="A4290" s="139">
        <v>47389</v>
      </c>
      <c r="B4290" s="11" t="s">
        <v>16</v>
      </c>
      <c r="C4290" s="140" t="s">
        <v>113</v>
      </c>
      <c r="D4290" s="7"/>
      <c r="E4290" s="7"/>
      <c r="F4290" s="7"/>
      <c r="G4290" s="7"/>
      <c r="H4290" s="7"/>
    </row>
    <row r="4291" spans="1:8">
      <c r="A4291" s="139">
        <v>47390</v>
      </c>
      <c r="B4291" s="11" t="s">
        <v>17</v>
      </c>
      <c r="C4291" s="140" t="s">
        <v>113</v>
      </c>
      <c r="D4291" s="7"/>
      <c r="E4291" s="7"/>
      <c r="F4291" s="7"/>
      <c r="G4291" s="7"/>
      <c r="H4291" s="7"/>
    </row>
    <row r="4292" spans="1:8">
      <c r="A4292" s="139">
        <v>47391</v>
      </c>
      <c r="B4292" s="11" t="s">
        <v>18</v>
      </c>
      <c r="C4292" s="140" t="s">
        <v>113</v>
      </c>
      <c r="D4292" s="7"/>
      <c r="E4292" s="7"/>
      <c r="F4292" s="7"/>
      <c r="G4292" s="7"/>
      <c r="H4292" s="7"/>
    </row>
    <row r="4293" spans="1:8">
      <c r="A4293" s="139">
        <v>47392</v>
      </c>
      <c r="B4293" s="11" t="s">
        <v>12</v>
      </c>
      <c r="C4293" s="140" t="s">
        <v>113</v>
      </c>
      <c r="D4293" s="7"/>
      <c r="E4293" s="7"/>
      <c r="F4293" s="7"/>
      <c r="G4293" s="7"/>
      <c r="H4293" s="7"/>
    </row>
    <row r="4294" spans="1:8">
      <c r="A4294" s="139">
        <v>47393</v>
      </c>
      <c r="B4294" s="11" t="s">
        <v>13</v>
      </c>
      <c r="C4294" s="140" t="s">
        <v>113</v>
      </c>
      <c r="D4294" s="7"/>
      <c r="E4294" s="7"/>
      <c r="F4294" s="7"/>
      <c r="G4294" s="7"/>
      <c r="H4294" s="7"/>
    </row>
    <row r="4295" spans="1:8">
      <c r="A4295" s="139">
        <v>47394</v>
      </c>
      <c r="B4295" s="11" t="s">
        <v>14</v>
      </c>
      <c r="C4295" s="140" t="s">
        <v>113</v>
      </c>
      <c r="D4295" s="7"/>
      <c r="E4295" s="7"/>
      <c r="F4295" s="7"/>
      <c r="G4295" s="7"/>
      <c r="H4295" s="7"/>
    </row>
    <row r="4296" spans="1:8">
      <c r="A4296" s="139">
        <v>47395</v>
      </c>
      <c r="B4296" s="11" t="s">
        <v>15</v>
      </c>
      <c r="C4296" s="140" t="s">
        <v>113</v>
      </c>
      <c r="D4296" s="7"/>
      <c r="E4296" s="7"/>
      <c r="F4296" s="7"/>
      <c r="G4296" s="7"/>
      <c r="H4296" s="7"/>
    </row>
    <row r="4297" spans="1:8">
      <c r="A4297" s="139">
        <v>47396</v>
      </c>
      <c r="B4297" s="11" t="s">
        <v>16</v>
      </c>
      <c r="C4297" s="140" t="s">
        <v>113</v>
      </c>
      <c r="D4297" s="7"/>
      <c r="E4297" s="7"/>
      <c r="F4297" s="7"/>
      <c r="G4297" s="7"/>
      <c r="H4297" s="7"/>
    </row>
    <row r="4298" spans="1:8">
      <c r="A4298" s="139">
        <v>47397</v>
      </c>
      <c r="B4298" s="11" t="s">
        <v>17</v>
      </c>
      <c r="C4298" s="140" t="s">
        <v>113</v>
      </c>
      <c r="D4298" s="7"/>
      <c r="E4298" s="7"/>
      <c r="F4298" s="7"/>
      <c r="G4298" s="7"/>
      <c r="H4298" s="7"/>
    </row>
    <row r="4299" spans="1:8">
      <c r="A4299" s="139">
        <v>47398</v>
      </c>
      <c r="B4299" s="11" t="s">
        <v>18</v>
      </c>
      <c r="C4299" s="140" t="s">
        <v>113</v>
      </c>
      <c r="D4299" s="7"/>
      <c r="E4299" s="7"/>
      <c r="F4299" s="7"/>
      <c r="G4299" s="7"/>
      <c r="H4299" s="7"/>
    </row>
    <row r="4300" spans="1:8">
      <c r="A4300" s="139">
        <v>47399</v>
      </c>
      <c r="B4300" s="11" t="s">
        <v>12</v>
      </c>
      <c r="C4300" s="140" t="s">
        <v>113</v>
      </c>
      <c r="D4300" s="7"/>
      <c r="E4300" s="7"/>
      <c r="F4300" s="7"/>
      <c r="G4300" s="7"/>
      <c r="H4300" s="7"/>
    </row>
    <row r="4301" spans="1:8">
      <c r="A4301" s="139">
        <v>47400</v>
      </c>
      <c r="B4301" s="11" t="s">
        <v>13</v>
      </c>
      <c r="C4301" s="140" t="s">
        <v>113</v>
      </c>
      <c r="D4301" s="7"/>
      <c r="E4301" s="7"/>
      <c r="F4301" s="7"/>
      <c r="G4301" s="7"/>
      <c r="H4301" s="7"/>
    </row>
    <row r="4302" spans="1:8">
      <c r="A4302" s="139">
        <v>47401</v>
      </c>
      <c r="B4302" s="11" t="s">
        <v>14</v>
      </c>
      <c r="C4302" s="140" t="s">
        <v>113</v>
      </c>
      <c r="D4302" s="7"/>
      <c r="E4302" s="7"/>
      <c r="F4302" s="7"/>
      <c r="G4302" s="7"/>
      <c r="H4302" s="7"/>
    </row>
    <row r="4303" spans="1:8">
      <c r="A4303" s="139">
        <v>47402</v>
      </c>
      <c r="B4303" s="11" t="s">
        <v>15</v>
      </c>
      <c r="C4303" s="140" t="s">
        <v>113</v>
      </c>
      <c r="D4303" s="7"/>
      <c r="E4303" s="7"/>
      <c r="F4303" s="7"/>
      <c r="G4303" s="7"/>
      <c r="H4303" s="7"/>
    </row>
    <row r="4304" spans="1:8">
      <c r="A4304" s="139">
        <v>47403</v>
      </c>
      <c r="B4304" s="11" t="s">
        <v>16</v>
      </c>
      <c r="C4304" s="140" t="s">
        <v>113</v>
      </c>
      <c r="D4304" s="7"/>
      <c r="E4304" s="7"/>
      <c r="F4304" s="7"/>
      <c r="G4304" s="7"/>
      <c r="H4304" s="7"/>
    </row>
    <row r="4305" spans="1:8">
      <c r="A4305" s="139">
        <v>47404</v>
      </c>
      <c r="B4305" s="11" t="s">
        <v>17</v>
      </c>
      <c r="C4305" s="140" t="s">
        <v>113</v>
      </c>
      <c r="D4305" s="7"/>
      <c r="E4305" s="7"/>
      <c r="F4305" s="7"/>
      <c r="G4305" s="7"/>
      <c r="H4305" s="7"/>
    </row>
    <row r="4306" spans="1:8">
      <c r="A4306" s="139">
        <v>47405</v>
      </c>
      <c r="B4306" s="11" t="s">
        <v>18</v>
      </c>
      <c r="C4306" s="140" t="s">
        <v>113</v>
      </c>
      <c r="D4306" s="7"/>
      <c r="E4306" s="7"/>
      <c r="F4306" s="7"/>
      <c r="G4306" s="7"/>
      <c r="H4306" s="7"/>
    </row>
    <row r="4307" spans="1:8">
      <c r="A4307" s="139">
        <v>47406</v>
      </c>
      <c r="B4307" s="11" t="s">
        <v>12</v>
      </c>
      <c r="C4307" s="140" t="s">
        <v>113</v>
      </c>
      <c r="D4307" s="7"/>
      <c r="E4307" s="7"/>
      <c r="F4307" s="7"/>
      <c r="G4307" s="7"/>
      <c r="H4307" s="7"/>
    </row>
    <row r="4308" spans="1:8">
      <c r="A4308" s="139">
        <v>47407</v>
      </c>
      <c r="B4308" s="11" t="s">
        <v>13</v>
      </c>
      <c r="C4308" s="140" t="s">
        <v>113</v>
      </c>
      <c r="D4308" s="7"/>
      <c r="E4308" s="7"/>
      <c r="F4308" s="7"/>
      <c r="G4308" s="7"/>
      <c r="H4308" s="7"/>
    </row>
    <row r="4309" spans="1:8">
      <c r="A4309" s="139">
        <v>47408</v>
      </c>
      <c r="B4309" s="11" t="s">
        <v>14</v>
      </c>
      <c r="C4309" s="140" t="s">
        <v>113</v>
      </c>
      <c r="D4309" s="7"/>
      <c r="E4309" s="7"/>
      <c r="F4309" s="7"/>
      <c r="G4309" s="7"/>
      <c r="H4309" s="7"/>
    </row>
    <row r="4310" spans="1:8">
      <c r="A4310" s="139">
        <v>47409</v>
      </c>
      <c r="B4310" s="11" t="s">
        <v>15</v>
      </c>
      <c r="C4310" s="140" t="s">
        <v>113</v>
      </c>
      <c r="D4310" s="7"/>
      <c r="E4310" s="7"/>
      <c r="F4310" s="7"/>
      <c r="G4310" s="7"/>
      <c r="H4310" s="7"/>
    </row>
    <row r="4311" spans="1:8">
      <c r="A4311" s="139">
        <v>47410</v>
      </c>
      <c r="B4311" s="11" t="s">
        <v>16</v>
      </c>
      <c r="C4311" s="140" t="s">
        <v>113</v>
      </c>
      <c r="D4311" s="7"/>
      <c r="E4311" s="7"/>
      <c r="F4311" s="7"/>
      <c r="G4311" s="7"/>
      <c r="H4311" s="7"/>
    </row>
    <row r="4312" spans="1:8">
      <c r="A4312" s="139">
        <v>47411</v>
      </c>
      <c r="B4312" s="11" t="s">
        <v>17</v>
      </c>
      <c r="C4312" s="140" t="s">
        <v>113</v>
      </c>
      <c r="D4312" s="7"/>
      <c r="E4312" s="7"/>
      <c r="F4312" s="7"/>
      <c r="G4312" s="7"/>
      <c r="H4312" s="7"/>
    </row>
    <row r="4313" spans="1:8">
      <c r="A4313" s="139">
        <v>47412</v>
      </c>
      <c r="B4313" s="11" t="s">
        <v>18</v>
      </c>
      <c r="C4313" s="140" t="s">
        <v>113</v>
      </c>
      <c r="D4313" s="7"/>
      <c r="E4313" s="7"/>
      <c r="F4313" s="7"/>
      <c r="G4313" s="7"/>
      <c r="H4313" s="7"/>
    </row>
    <row r="4314" spans="1:8">
      <c r="A4314" s="139">
        <v>47413</v>
      </c>
      <c r="B4314" s="11" t="s">
        <v>12</v>
      </c>
      <c r="C4314" s="140" t="s">
        <v>113</v>
      </c>
      <c r="D4314" s="7"/>
      <c r="E4314" s="7"/>
      <c r="F4314" s="7"/>
      <c r="G4314" s="7"/>
      <c r="H4314" s="7"/>
    </row>
    <row r="4315" spans="1:8">
      <c r="A4315" s="139">
        <v>47414</v>
      </c>
      <c r="B4315" s="11" t="s">
        <v>13</v>
      </c>
      <c r="C4315" s="140" t="s">
        <v>113</v>
      </c>
      <c r="D4315" s="7"/>
      <c r="E4315" s="7"/>
      <c r="F4315" s="7"/>
      <c r="G4315" s="7"/>
      <c r="H4315" s="7"/>
    </row>
    <row r="4316" spans="1:8">
      <c r="A4316" s="139">
        <v>47415</v>
      </c>
      <c r="B4316" s="11" t="s">
        <v>14</v>
      </c>
      <c r="C4316" s="140" t="s">
        <v>113</v>
      </c>
      <c r="D4316" s="7"/>
      <c r="E4316" s="7"/>
      <c r="F4316" s="7"/>
      <c r="G4316" s="7"/>
      <c r="H4316" s="7"/>
    </row>
    <row r="4317" spans="1:8">
      <c r="A4317" s="139">
        <v>47416</v>
      </c>
      <c r="B4317" s="11" t="s">
        <v>15</v>
      </c>
      <c r="C4317" s="140" t="s">
        <v>113</v>
      </c>
      <c r="D4317" s="7"/>
      <c r="E4317" s="7"/>
      <c r="F4317" s="7"/>
      <c r="G4317" s="7"/>
      <c r="H4317" s="7"/>
    </row>
    <row r="4318" spans="1:8">
      <c r="A4318" s="139">
        <v>47417</v>
      </c>
      <c r="B4318" s="11" t="s">
        <v>16</v>
      </c>
      <c r="C4318" s="140" t="s">
        <v>113</v>
      </c>
      <c r="D4318" s="7"/>
      <c r="E4318" s="7"/>
      <c r="F4318" s="7"/>
      <c r="G4318" s="7"/>
      <c r="H4318" s="7"/>
    </row>
    <row r="4319" spans="1:8">
      <c r="A4319" s="139">
        <v>47418</v>
      </c>
      <c r="B4319" s="11" t="s">
        <v>17</v>
      </c>
      <c r="C4319" s="140" t="s">
        <v>113</v>
      </c>
      <c r="D4319" s="7"/>
      <c r="E4319" s="7"/>
      <c r="F4319" s="7"/>
      <c r="G4319" s="7"/>
      <c r="H4319" s="7"/>
    </row>
    <row r="4320" spans="1:8">
      <c r="A4320" s="139">
        <v>47419</v>
      </c>
      <c r="B4320" s="11" t="s">
        <v>18</v>
      </c>
      <c r="C4320" s="140" t="s">
        <v>113</v>
      </c>
      <c r="D4320" s="7"/>
      <c r="E4320" s="7"/>
      <c r="F4320" s="7"/>
      <c r="G4320" s="7"/>
      <c r="H4320" s="7"/>
    </row>
    <row r="4321" spans="1:8">
      <c r="A4321" s="139">
        <v>47420</v>
      </c>
      <c r="B4321" s="11" t="s">
        <v>12</v>
      </c>
      <c r="C4321" s="140" t="s">
        <v>113</v>
      </c>
      <c r="D4321" s="7"/>
      <c r="E4321" s="7"/>
      <c r="F4321" s="7"/>
      <c r="G4321" s="7"/>
      <c r="H4321" s="7"/>
    </row>
    <row r="4322" spans="1:8">
      <c r="A4322" s="139">
        <v>47421</v>
      </c>
      <c r="B4322" s="11" t="s">
        <v>13</v>
      </c>
      <c r="C4322" s="140" t="s">
        <v>113</v>
      </c>
      <c r="D4322" s="7"/>
      <c r="E4322" s="7"/>
      <c r="F4322" s="7"/>
      <c r="G4322" s="7"/>
      <c r="H4322" s="7"/>
    </row>
    <row r="4323" spans="1:8">
      <c r="A4323" s="139">
        <v>47422</v>
      </c>
      <c r="B4323" s="11" t="s">
        <v>14</v>
      </c>
      <c r="C4323" s="140" t="s">
        <v>113</v>
      </c>
      <c r="D4323" s="7"/>
      <c r="E4323" s="7"/>
      <c r="F4323" s="7"/>
      <c r="G4323" s="7"/>
      <c r="H4323" s="7"/>
    </row>
    <row r="4324" spans="1:8">
      <c r="A4324" s="139">
        <v>47423</v>
      </c>
      <c r="B4324" s="11" t="s">
        <v>15</v>
      </c>
      <c r="C4324" s="140" t="s">
        <v>113</v>
      </c>
      <c r="D4324" s="7"/>
      <c r="E4324" s="7"/>
      <c r="F4324" s="7"/>
      <c r="G4324" s="7"/>
      <c r="H4324" s="7"/>
    </row>
    <row r="4325" spans="1:8">
      <c r="A4325" s="139">
        <v>47424</v>
      </c>
      <c r="B4325" s="11" t="s">
        <v>16</v>
      </c>
      <c r="C4325" s="140" t="s">
        <v>113</v>
      </c>
      <c r="D4325" s="7"/>
      <c r="E4325" s="7"/>
      <c r="F4325" s="7"/>
      <c r="G4325" s="7"/>
      <c r="H4325" s="7"/>
    </row>
    <row r="4326" spans="1:8">
      <c r="A4326" s="139">
        <v>47425</v>
      </c>
      <c r="B4326" s="11" t="s">
        <v>17</v>
      </c>
      <c r="C4326" s="140" t="s">
        <v>113</v>
      </c>
      <c r="D4326" s="7"/>
      <c r="E4326" s="7"/>
      <c r="F4326" s="7"/>
      <c r="G4326" s="7"/>
      <c r="H4326" s="7"/>
    </row>
    <row r="4327" spans="1:8">
      <c r="A4327" s="139">
        <v>47426</v>
      </c>
      <c r="B4327" s="11" t="s">
        <v>18</v>
      </c>
      <c r="C4327" s="140" t="s">
        <v>113</v>
      </c>
      <c r="D4327" s="7"/>
      <c r="E4327" s="7"/>
      <c r="F4327" s="7"/>
      <c r="G4327" s="7"/>
      <c r="H4327" s="7"/>
    </row>
    <row r="4328" spans="1:8">
      <c r="A4328" s="139">
        <v>47427</v>
      </c>
      <c r="B4328" s="11" t="s">
        <v>12</v>
      </c>
      <c r="C4328" s="140" t="s">
        <v>113</v>
      </c>
      <c r="D4328" s="7"/>
      <c r="E4328" s="7"/>
      <c r="F4328" s="7"/>
      <c r="G4328" s="7"/>
      <c r="H4328" s="7"/>
    </row>
    <row r="4329" spans="1:8">
      <c r="A4329" s="139">
        <v>47428</v>
      </c>
      <c r="B4329" s="11" t="s">
        <v>13</v>
      </c>
      <c r="C4329" s="140" t="s">
        <v>113</v>
      </c>
      <c r="D4329" s="7"/>
      <c r="E4329" s="7"/>
      <c r="F4329" s="7"/>
      <c r="G4329" s="7"/>
      <c r="H4329" s="7"/>
    </row>
    <row r="4330" spans="1:8">
      <c r="A4330" s="139">
        <v>47429</v>
      </c>
      <c r="B4330" s="11" t="s">
        <v>14</v>
      </c>
      <c r="C4330" s="140" t="s">
        <v>113</v>
      </c>
      <c r="D4330" s="7"/>
      <c r="E4330" s="7"/>
      <c r="F4330" s="7"/>
      <c r="G4330" s="7"/>
      <c r="H4330" s="7"/>
    </row>
    <row r="4331" spans="1:8">
      <c r="A4331" s="139">
        <v>47430</v>
      </c>
      <c r="B4331" s="11" t="s">
        <v>15</v>
      </c>
      <c r="C4331" s="140" t="s">
        <v>113</v>
      </c>
      <c r="D4331" s="7"/>
      <c r="E4331" s="7"/>
      <c r="F4331" s="7"/>
      <c r="G4331" s="7"/>
      <c r="H4331" s="7"/>
    </row>
    <row r="4332" spans="1:8">
      <c r="A4332" s="139">
        <v>47431</v>
      </c>
      <c r="B4332" s="11" t="s">
        <v>16</v>
      </c>
      <c r="C4332" s="140" t="s">
        <v>113</v>
      </c>
      <c r="D4332" s="7"/>
      <c r="E4332" s="7"/>
      <c r="F4332" s="7"/>
      <c r="G4332" s="7"/>
      <c r="H4332" s="7"/>
    </row>
    <row r="4333" spans="1:8">
      <c r="A4333" s="139">
        <v>47432</v>
      </c>
      <c r="B4333" s="11" t="s">
        <v>17</v>
      </c>
      <c r="C4333" s="140" t="s">
        <v>113</v>
      </c>
      <c r="D4333" s="7"/>
      <c r="E4333" s="7"/>
      <c r="F4333" s="7"/>
      <c r="G4333" s="7"/>
      <c r="H4333" s="7"/>
    </row>
    <row r="4334" spans="1:8">
      <c r="A4334" s="139">
        <v>47433</v>
      </c>
      <c r="B4334" s="11" t="s">
        <v>18</v>
      </c>
      <c r="C4334" s="140" t="s">
        <v>113</v>
      </c>
      <c r="D4334" s="7"/>
      <c r="E4334" s="7"/>
      <c r="F4334" s="7"/>
      <c r="G4334" s="7"/>
      <c r="H4334" s="7"/>
    </row>
    <row r="4335" spans="1:8">
      <c r="A4335" s="139">
        <v>47434</v>
      </c>
      <c r="B4335" s="11" t="s">
        <v>12</v>
      </c>
      <c r="C4335" s="140" t="s">
        <v>113</v>
      </c>
      <c r="D4335" s="7"/>
      <c r="E4335" s="7"/>
      <c r="F4335" s="7"/>
      <c r="G4335" s="7"/>
      <c r="H4335" s="7"/>
    </row>
    <row r="4336" spans="1:8">
      <c r="A4336" s="139">
        <v>47435</v>
      </c>
      <c r="B4336" s="11" t="s">
        <v>13</v>
      </c>
      <c r="C4336" s="140" t="s">
        <v>113</v>
      </c>
      <c r="D4336" s="7"/>
      <c r="E4336" s="7"/>
      <c r="F4336" s="7"/>
      <c r="G4336" s="7"/>
      <c r="H4336" s="7"/>
    </row>
    <row r="4337" spans="1:8">
      <c r="A4337" s="139">
        <v>47436</v>
      </c>
      <c r="B4337" s="11" t="s">
        <v>14</v>
      </c>
      <c r="C4337" s="140" t="s">
        <v>113</v>
      </c>
      <c r="D4337" s="7"/>
      <c r="E4337" s="7"/>
      <c r="F4337" s="7"/>
      <c r="G4337" s="7"/>
      <c r="H4337" s="7"/>
    </row>
    <row r="4338" spans="1:8">
      <c r="A4338" s="139">
        <v>47437</v>
      </c>
      <c r="B4338" s="11" t="s">
        <v>15</v>
      </c>
      <c r="C4338" s="140" t="s">
        <v>113</v>
      </c>
      <c r="D4338" s="7"/>
      <c r="E4338" s="7"/>
      <c r="F4338" s="7"/>
      <c r="G4338" s="7"/>
      <c r="H4338" s="7"/>
    </row>
    <row r="4339" spans="1:8">
      <c r="A4339" s="139">
        <v>47438</v>
      </c>
      <c r="B4339" s="11" t="s">
        <v>16</v>
      </c>
      <c r="C4339" s="140" t="s">
        <v>113</v>
      </c>
      <c r="D4339" s="7"/>
      <c r="E4339" s="7"/>
      <c r="F4339" s="7"/>
      <c r="G4339" s="7"/>
      <c r="H4339" s="7"/>
    </row>
    <row r="4340" spans="1:8">
      <c r="A4340" s="139">
        <v>47439</v>
      </c>
      <c r="B4340" s="11" t="s">
        <v>17</v>
      </c>
      <c r="C4340" s="140" t="s">
        <v>113</v>
      </c>
      <c r="D4340" s="7"/>
      <c r="E4340" s="7"/>
      <c r="F4340" s="7"/>
      <c r="G4340" s="7"/>
      <c r="H4340" s="7"/>
    </row>
    <row r="4341" spans="1:8">
      <c r="A4341" s="139">
        <v>47440</v>
      </c>
      <c r="B4341" s="11" t="s">
        <v>18</v>
      </c>
      <c r="C4341" s="140" t="s">
        <v>113</v>
      </c>
      <c r="D4341" s="7"/>
      <c r="E4341" s="7"/>
      <c r="F4341" s="7"/>
      <c r="G4341" s="7"/>
      <c r="H4341" s="7"/>
    </row>
    <row r="4342" spans="1:8">
      <c r="A4342" s="139">
        <v>47441</v>
      </c>
      <c r="B4342" s="11" t="s">
        <v>12</v>
      </c>
      <c r="C4342" s="140" t="s">
        <v>113</v>
      </c>
      <c r="D4342" s="7"/>
      <c r="E4342" s="7"/>
      <c r="F4342" s="7"/>
      <c r="G4342" s="7"/>
      <c r="H4342" s="7"/>
    </row>
    <row r="4343" spans="1:8">
      <c r="A4343" s="139">
        <v>47442</v>
      </c>
      <c r="B4343" s="11" t="s">
        <v>13</v>
      </c>
      <c r="C4343" s="140" t="s">
        <v>113</v>
      </c>
      <c r="D4343" s="7"/>
      <c r="E4343" s="7"/>
      <c r="F4343" s="7"/>
      <c r="G4343" s="7"/>
      <c r="H4343" s="7"/>
    </row>
    <row r="4344" spans="1:8">
      <c r="A4344" s="139">
        <v>47443</v>
      </c>
      <c r="B4344" s="11" t="s">
        <v>14</v>
      </c>
      <c r="C4344" s="140" t="s">
        <v>113</v>
      </c>
      <c r="D4344" s="7"/>
      <c r="E4344" s="7"/>
      <c r="F4344" s="7"/>
      <c r="G4344" s="7"/>
      <c r="H4344" s="7"/>
    </row>
    <row r="4345" spans="1:8">
      <c r="A4345" s="139">
        <v>47444</v>
      </c>
      <c r="B4345" s="11" t="s">
        <v>15</v>
      </c>
      <c r="C4345" s="140" t="s">
        <v>113</v>
      </c>
      <c r="D4345" s="7"/>
      <c r="E4345" s="7"/>
      <c r="F4345" s="7"/>
      <c r="G4345" s="7"/>
      <c r="H4345" s="7"/>
    </row>
    <row r="4346" spans="1:8">
      <c r="A4346" s="139">
        <v>47445</v>
      </c>
      <c r="B4346" s="11" t="s">
        <v>16</v>
      </c>
      <c r="C4346" s="140" t="s">
        <v>113</v>
      </c>
      <c r="D4346" s="7"/>
      <c r="E4346" s="7"/>
      <c r="F4346" s="7"/>
      <c r="G4346" s="7"/>
      <c r="H4346" s="7"/>
    </row>
    <row r="4347" spans="1:8">
      <c r="A4347" s="139">
        <v>47446</v>
      </c>
      <c r="B4347" s="11" t="s">
        <v>17</v>
      </c>
      <c r="C4347" s="140" t="s">
        <v>113</v>
      </c>
      <c r="D4347" s="7"/>
      <c r="E4347" s="7"/>
      <c r="F4347" s="7"/>
      <c r="G4347" s="7"/>
      <c r="H4347" s="7"/>
    </row>
    <row r="4348" spans="1:8">
      <c r="A4348" s="139">
        <v>47447</v>
      </c>
      <c r="B4348" s="11" t="s">
        <v>18</v>
      </c>
      <c r="C4348" s="140" t="s">
        <v>113</v>
      </c>
      <c r="D4348" s="7"/>
      <c r="E4348" s="7"/>
      <c r="F4348" s="7"/>
      <c r="G4348" s="7"/>
      <c r="H4348" s="7"/>
    </row>
    <row r="4349" spans="1:8">
      <c r="A4349" s="139">
        <v>47448</v>
      </c>
      <c r="B4349" s="11" t="s">
        <v>12</v>
      </c>
      <c r="C4349" s="140" t="s">
        <v>113</v>
      </c>
      <c r="D4349" s="7"/>
      <c r="E4349" s="7"/>
      <c r="F4349" s="7"/>
      <c r="G4349" s="7"/>
      <c r="H4349" s="7"/>
    </row>
    <row r="4350" spans="1:8">
      <c r="A4350" s="139">
        <v>47449</v>
      </c>
      <c r="B4350" s="11" t="s">
        <v>13</v>
      </c>
      <c r="C4350" s="140" t="s">
        <v>113</v>
      </c>
      <c r="D4350" s="7"/>
      <c r="E4350" s="7"/>
      <c r="F4350" s="7"/>
      <c r="G4350" s="7"/>
      <c r="H4350" s="7"/>
    </row>
    <row r="4351" spans="1:8">
      <c r="A4351" s="139">
        <v>47450</v>
      </c>
      <c r="B4351" s="11" t="s">
        <v>14</v>
      </c>
      <c r="C4351" s="140" t="s">
        <v>113</v>
      </c>
      <c r="D4351" s="7"/>
      <c r="E4351" s="7"/>
      <c r="F4351" s="7"/>
      <c r="G4351" s="7"/>
      <c r="H4351" s="7"/>
    </row>
    <row r="4352" spans="1:8">
      <c r="A4352" s="139">
        <v>47451</v>
      </c>
      <c r="B4352" s="11" t="s">
        <v>15</v>
      </c>
      <c r="C4352" s="140" t="s">
        <v>113</v>
      </c>
      <c r="D4352" s="7"/>
      <c r="E4352" s="7"/>
      <c r="F4352" s="7"/>
      <c r="G4352" s="7"/>
      <c r="H4352" s="7"/>
    </row>
    <row r="4353" spans="1:8">
      <c r="A4353" s="139">
        <v>47452</v>
      </c>
      <c r="B4353" s="11" t="s">
        <v>16</v>
      </c>
      <c r="C4353" s="140" t="s">
        <v>113</v>
      </c>
      <c r="D4353" s="7"/>
      <c r="E4353" s="7"/>
      <c r="F4353" s="7"/>
      <c r="G4353" s="7"/>
      <c r="H4353" s="7"/>
    </row>
    <row r="4354" spans="1:8">
      <c r="A4354" s="139">
        <v>47453</v>
      </c>
      <c r="B4354" s="11" t="s">
        <v>17</v>
      </c>
      <c r="C4354" s="140" t="s">
        <v>113</v>
      </c>
      <c r="D4354" s="7"/>
      <c r="E4354" s="7"/>
      <c r="F4354" s="7"/>
      <c r="G4354" s="7"/>
      <c r="H4354" s="7"/>
    </row>
    <row r="4355" spans="1:8">
      <c r="A4355" s="139">
        <v>47454</v>
      </c>
      <c r="B4355" s="11" t="s">
        <v>18</v>
      </c>
      <c r="C4355" s="140" t="s">
        <v>113</v>
      </c>
      <c r="D4355" s="7"/>
      <c r="E4355" s="7"/>
      <c r="F4355" s="7"/>
      <c r="G4355" s="7"/>
      <c r="H4355" s="7"/>
    </row>
    <row r="4356" spans="1:8">
      <c r="A4356" s="139">
        <v>47455</v>
      </c>
      <c r="B4356" s="11" t="s">
        <v>12</v>
      </c>
      <c r="C4356" s="140" t="s">
        <v>113</v>
      </c>
      <c r="D4356" s="7"/>
      <c r="E4356" s="7"/>
      <c r="F4356" s="7"/>
      <c r="G4356" s="7"/>
      <c r="H4356" s="7"/>
    </row>
    <row r="4357" spans="1:8">
      <c r="A4357" s="139">
        <v>47456</v>
      </c>
      <c r="B4357" s="11" t="s">
        <v>13</v>
      </c>
      <c r="C4357" s="140" t="s">
        <v>113</v>
      </c>
      <c r="D4357" s="7"/>
      <c r="E4357" s="7"/>
      <c r="F4357" s="7"/>
      <c r="G4357" s="7"/>
      <c r="H4357" s="7"/>
    </row>
    <row r="4358" spans="1:8">
      <c r="A4358" s="139">
        <v>47457</v>
      </c>
      <c r="B4358" s="11" t="s">
        <v>14</v>
      </c>
      <c r="C4358" s="140" t="s">
        <v>113</v>
      </c>
      <c r="D4358" s="7"/>
      <c r="E4358" s="7"/>
      <c r="F4358" s="7"/>
      <c r="G4358" s="7"/>
      <c r="H4358" s="7"/>
    </row>
    <row r="4359" spans="1:8">
      <c r="A4359" s="139">
        <v>47458</v>
      </c>
      <c r="B4359" s="11" t="s">
        <v>15</v>
      </c>
      <c r="C4359" s="140" t="s">
        <v>113</v>
      </c>
      <c r="D4359" s="7"/>
      <c r="E4359" s="7"/>
      <c r="F4359" s="7"/>
      <c r="G4359" s="7"/>
      <c r="H4359" s="7"/>
    </row>
    <row r="4360" spans="1:8">
      <c r="A4360" s="139">
        <v>47459</v>
      </c>
      <c r="B4360" s="11" t="s">
        <v>16</v>
      </c>
      <c r="C4360" s="140" t="s">
        <v>113</v>
      </c>
      <c r="D4360" s="7"/>
      <c r="E4360" s="7"/>
      <c r="F4360" s="7"/>
      <c r="G4360" s="7"/>
      <c r="H4360" s="7"/>
    </row>
    <row r="4361" spans="1:8">
      <c r="A4361" s="139">
        <v>47460</v>
      </c>
      <c r="B4361" s="11" t="s">
        <v>17</v>
      </c>
      <c r="C4361" s="140" t="s">
        <v>113</v>
      </c>
      <c r="D4361" s="7"/>
      <c r="E4361" s="7"/>
      <c r="F4361" s="7"/>
      <c r="G4361" s="7"/>
      <c r="H4361" s="7"/>
    </row>
    <row r="4362" spans="1:8">
      <c r="A4362" s="139">
        <v>47461</v>
      </c>
      <c r="B4362" s="11" t="s">
        <v>18</v>
      </c>
      <c r="C4362" s="140" t="s">
        <v>113</v>
      </c>
      <c r="D4362" s="7"/>
      <c r="E4362" s="7"/>
      <c r="F4362" s="7"/>
      <c r="G4362" s="7"/>
      <c r="H4362" s="7"/>
    </row>
    <row r="4363" spans="1:8">
      <c r="A4363" s="139">
        <v>47462</v>
      </c>
      <c r="B4363" s="11" t="s">
        <v>12</v>
      </c>
      <c r="C4363" s="140" t="s">
        <v>113</v>
      </c>
      <c r="D4363" s="7"/>
      <c r="E4363" s="7"/>
      <c r="F4363" s="7"/>
      <c r="G4363" s="7"/>
      <c r="H4363" s="7"/>
    </row>
    <row r="4364" spans="1:8">
      <c r="A4364" s="139">
        <v>47463</v>
      </c>
      <c r="B4364" s="11" t="s">
        <v>13</v>
      </c>
      <c r="C4364" s="140" t="s">
        <v>113</v>
      </c>
      <c r="D4364" s="7"/>
      <c r="E4364" s="7"/>
      <c r="F4364" s="7"/>
      <c r="G4364" s="7"/>
      <c r="H4364" s="7"/>
    </row>
    <row r="4365" spans="1:8">
      <c r="A4365" s="139">
        <v>47464</v>
      </c>
      <c r="B4365" s="11" t="s">
        <v>14</v>
      </c>
      <c r="C4365" s="140" t="s">
        <v>113</v>
      </c>
      <c r="D4365" s="7"/>
      <c r="E4365" s="7"/>
      <c r="F4365" s="7"/>
      <c r="G4365" s="7"/>
      <c r="H4365" s="7"/>
    </row>
    <row r="4366" spans="1:8">
      <c r="A4366" s="139">
        <v>47465</v>
      </c>
      <c r="B4366" s="11" t="s">
        <v>15</v>
      </c>
      <c r="C4366" s="140" t="s">
        <v>113</v>
      </c>
      <c r="D4366" s="7"/>
      <c r="E4366" s="7"/>
      <c r="F4366" s="7"/>
      <c r="G4366" s="7"/>
      <c r="H4366" s="7"/>
    </row>
    <row r="4367" spans="1:8">
      <c r="A4367" s="139">
        <v>47466</v>
      </c>
      <c r="B4367" s="11" t="s">
        <v>16</v>
      </c>
      <c r="C4367" s="140" t="s">
        <v>113</v>
      </c>
      <c r="D4367" s="7"/>
      <c r="E4367" s="7"/>
      <c r="F4367" s="7"/>
      <c r="G4367" s="7"/>
      <c r="H4367" s="7"/>
    </row>
    <row r="4368" spans="1:8">
      <c r="A4368" s="139">
        <v>47467</v>
      </c>
      <c r="B4368" s="11" t="s">
        <v>17</v>
      </c>
      <c r="C4368" s="140" t="s">
        <v>113</v>
      </c>
      <c r="D4368" s="7"/>
      <c r="E4368" s="7"/>
      <c r="F4368" s="7"/>
      <c r="G4368" s="7"/>
      <c r="H4368" s="7"/>
    </row>
    <row r="4369" spans="1:8">
      <c r="A4369" s="139">
        <v>47468</v>
      </c>
      <c r="B4369" s="11" t="s">
        <v>18</v>
      </c>
      <c r="C4369" s="140" t="s">
        <v>113</v>
      </c>
      <c r="D4369" s="7"/>
      <c r="E4369" s="7"/>
      <c r="F4369" s="7"/>
      <c r="G4369" s="7"/>
      <c r="H4369" s="7"/>
    </row>
    <row r="4370" spans="1:8">
      <c r="A4370" s="139">
        <v>47469</v>
      </c>
      <c r="B4370" s="11" t="s">
        <v>12</v>
      </c>
      <c r="C4370" s="140" t="s">
        <v>113</v>
      </c>
      <c r="D4370" s="7"/>
      <c r="E4370" s="7"/>
      <c r="F4370" s="7"/>
      <c r="G4370" s="7"/>
      <c r="H4370" s="7"/>
    </row>
    <row r="4371" spans="1:8">
      <c r="A4371" s="139">
        <v>47470</v>
      </c>
      <c r="B4371" s="11" t="s">
        <v>13</v>
      </c>
      <c r="C4371" s="140" t="s">
        <v>113</v>
      </c>
      <c r="D4371" s="7"/>
      <c r="E4371" s="7"/>
      <c r="F4371" s="7"/>
      <c r="G4371" s="7"/>
      <c r="H4371" s="7"/>
    </row>
    <row r="4372" spans="1:8">
      <c r="A4372" s="139">
        <v>47471</v>
      </c>
      <c r="B4372" s="11" t="s">
        <v>14</v>
      </c>
      <c r="C4372" s="140" t="s">
        <v>113</v>
      </c>
      <c r="D4372" s="7"/>
      <c r="E4372" s="7"/>
      <c r="F4372" s="7"/>
      <c r="G4372" s="7"/>
      <c r="H4372" s="7"/>
    </row>
    <row r="4373" spans="1:8">
      <c r="A4373" s="139">
        <v>47472</v>
      </c>
      <c r="B4373" s="11" t="s">
        <v>15</v>
      </c>
      <c r="C4373" s="140" t="s">
        <v>113</v>
      </c>
      <c r="D4373" s="7"/>
      <c r="E4373" s="7"/>
      <c r="F4373" s="7"/>
      <c r="G4373" s="7"/>
      <c r="H4373" s="7"/>
    </row>
    <row r="4374" spans="1:8">
      <c r="A4374" s="139">
        <v>47473</v>
      </c>
      <c r="B4374" s="11" t="s">
        <v>16</v>
      </c>
      <c r="C4374" s="140" t="s">
        <v>113</v>
      </c>
      <c r="D4374" s="7"/>
      <c r="E4374" s="7"/>
      <c r="F4374" s="7"/>
      <c r="G4374" s="7"/>
      <c r="H4374" s="7"/>
    </row>
    <row r="4375" spans="1:8">
      <c r="A4375" s="139">
        <v>47474</v>
      </c>
      <c r="B4375" s="11" t="s">
        <v>17</v>
      </c>
      <c r="C4375" s="140" t="s">
        <v>113</v>
      </c>
      <c r="D4375" s="7"/>
      <c r="E4375" s="7"/>
      <c r="F4375" s="7"/>
      <c r="G4375" s="7"/>
      <c r="H4375" s="7"/>
    </row>
    <row r="4376" spans="1:8">
      <c r="A4376" s="139">
        <v>47475</v>
      </c>
      <c r="B4376" s="11" t="s">
        <v>18</v>
      </c>
      <c r="C4376" s="140" t="s">
        <v>113</v>
      </c>
      <c r="D4376" s="7"/>
      <c r="E4376" s="7"/>
      <c r="F4376" s="7"/>
      <c r="G4376" s="7"/>
      <c r="H4376" s="7"/>
    </row>
    <row r="4377" spans="1:8">
      <c r="A4377" s="139">
        <v>47476</v>
      </c>
      <c r="B4377" s="11" t="s">
        <v>12</v>
      </c>
      <c r="C4377" s="140" t="s">
        <v>113</v>
      </c>
      <c r="D4377" s="7"/>
      <c r="E4377" s="7"/>
      <c r="F4377" s="7"/>
      <c r="G4377" s="7"/>
      <c r="H4377" s="7"/>
    </row>
    <row r="4378" spans="1:8">
      <c r="A4378" s="139">
        <v>47477</v>
      </c>
      <c r="B4378" s="11" t="s">
        <v>13</v>
      </c>
      <c r="C4378" s="140" t="s">
        <v>113</v>
      </c>
      <c r="D4378" s="7"/>
      <c r="E4378" s="7"/>
      <c r="F4378" s="7"/>
      <c r="G4378" s="7"/>
      <c r="H4378" s="7"/>
    </row>
    <row r="4379" spans="1:8">
      <c r="A4379" s="139">
        <v>47478</v>
      </c>
      <c r="B4379" s="11" t="s">
        <v>14</v>
      </c>
      <c r="C4379" s="140" t="s">
        <v>113</v>
      </c>
      <c r="D4379" s="7"/>
      <c r="E4379" s="7"/>
      <c r="F4379" s="7"/>
      <c r="G4379" s="7"/>
      <c r="H4379" s="7"/>
    </row>
    <row r="4380" spans="1:8">
      <c r="A4380" s="139">
        <v>47479</v>
      </c>
      <c r="B4380" s="11" t="s">
        <v>15</v>
      </c>
      <c r="C4380" s="140" t="s">
        <v>113</v>
      </c>
      <c r="D4380" s="7"/>
      <c r="E4380" s="7"/>
      <c r="F4380" s="7"/>
      <c r="G4380" s="7"/>
      <c r="H4380" s="7"/>
    </row>
    <row r="4381" spans="1:8">
      <c r="A4381" s="139">
        <v>47480</v>
      </c>
      <c r="B4381" s="11" t="s">
        <v>16</v>
      </c>
      <c r="C4381" s="140" t="s">
        <v>113</v>
      </c>
      <c r="D4381" s="7"/>
      <c r="E4381" s="7"/>
      <c r="F4381" s="7"/>
      <c r="G4381" s="7"/>
      <c r="H4381" s="7"/>
    </row>
    <row r="4382" spans="1:8">
      <c r="A4382" s="139">
        <v>47481</v>
      </c>
      <c r="B4382" s="11" t="s">
        <v>17</v>
      </c>
      <c r="C4382" s="140" t="s">
        <v>113</v>
      </c>
      <c r="D4382" s="7"/>
      <c r="E4382" s="7"/>
      <c r="F4382" s="7"/>
      <c r="G4382" s="7"/>
      <c r="H4382" s="7"/>
    </row>
    <row r="4383" spans="1:8">
      <c r="A4383" s="139">
        <v>47482</v>
      </c>
      <c r="B4383" s="11" t="s">
        <v>18</v>
      </c>
      <c r="C4383" s="140" t="s">
        <v>113</v>
      </c>
      <c r="D4383" s="7"/>
      <c r="E4383" s="7"/>
      <c r="F4383" s="7"/>
      <c r="G4383" s="7"/>
      <c r="H4383" s="7"/>
    </row>
    <row r="4384" spans="1:8">
      <c r="A4384" s="139">
        <v>47483</v>
      </c>
      <c r="B4384" s="11" t="s">
        <v>12</v>
      </c>
      <c r="C4384" s="140" t="s">
        <v>113</v>
      </c>
      <c r="D4384" s="7"/>
      <c r="E4384" s="7"/>
      <c r="F4384" s="7"/>
      <c r="G4384" s="7"/>
      <c r="H4384" s="7"/>
    </row>
    <row r="4385" spans="1:8">
      <c r="A4385" s="139">
        <v>47484</v>
      </c>
      <c r="B4385" s="11" t="s">
        <v>13</v>
      </c>
      <c r="C4385" s="140" t="s">
        <v>113</v>
      </c>
      <c r="D4385" s="7"/>
      <c r="E4385" s="7"/>
      <c r="F4385" s="7"/>
      <c r="G4385" s="7"/>
      <c r="H4385" s="7"/>
    </row>
    <row r="4386" spans="1:8">
      <c r="A4386" s="139">
        <v>47485</v>
      </c>
      <c r="B4386" s="11" t="s">
        <v>14</v>
      </c>
      <c r="C4386" s="140" t="s">
        <v>113</v>
      </c>
      <c r="D4386" s="7"/>
      <c r="E4386" s="7"/>
      <c r="F4386" s="7"/>
      <c r="G4386" s="7"/>
      <c r="H4386" s="7"/>
    </row>
    <row r="4387" spans="1:8">
      <c r="A4387" s="139">
        <v>47486</v>
      </c>
      <c r="B4387" s="11" t="s">
        <v>15</v>
      </c>
      <c r="C4387" s="140" t="s">
        <v>113</v>
      </c>
      <c r="D4387" s="7"/>
      <c r="E4387" s="7"/>
      <c r="F4387" s="7"/>
      <c r="G4387" s="7"/>
      <c r="H4387" s="7"/>
    </row>
    <row r="4388" spans="1:8">
      <c r="A4388" s="139">
        <v>47487</v>
      </c>
      <c r="B4388" s="11" t="s">
        <v>16</v>
      </c>
      <c r="C4388" s="140" t="s">
        <v>113</v>
      </c>
      <c r="D4388" s="7"/>
      <c r="E4388" s="7"/>
      <c r="F4388" s="7"/>
      <c r="G4388" s="7"/>
      <c r="H4388" s="7"/>
    </row>
    <row r="4389" spans="1:8">
      <c r="A4389" s="139">
        <v>47488</v>
      </c>
      <c r="B4389" s="11" t="s">
        <v>17</v>
      </c>
      <c r="C4389" s="140" t="s">
        <v>113</v>
      </c>
      <c r="D4389" s="7"/>
      <c r="E4389" s="7"/>
      <c r="F4389" s="7"/>
      <c r="G4389" s="7"/>
      <c r="H4389" s="7"/>
    </row>
    <row r="4390" spans="1:8">
      <c r="A4390" s="139">
        <v>47489</v>
      </c>
      <c r="B4390" s="11" t="s">
        <v>18</v>
      </c>
      <c r="C4390" s="140" t="s">
        <v>113</v>
      </c>
      <c r="D4390" s="7"/>
      <c r="E4390" s="7"/>
      <c r="F4390" s="7"/>
      <c r="G4390" s="7"/>
      <c r="H4390" s="7"/>
    </row>
    <row r="4391" spans="1:8">
      <c r="A4391" s="139">
        <v>47490</v>
      </c>
      <c r="B4391" s="11" t="s">
        <v>12</v>
      </c>
      <c r="C4391" s="140" t="s">
        <v>113</v>
      </c>
      <c r="D4391" s="7"/>
      <c r="E4391" s="7"/>
      <c r="F4391" s="7"/>
      <c r="G4391" s="7"/>
      <c r="H4391" s="7"/>
    </row>
    <row r="4392" spans="1:8">
      <c r="A4392" s="139">
        <v>47491</v>
      </c>
      <c r="B4392" s="11" t="s">
        <v>13</v>
      </c>
      <c r="C4392" s="140" t="s">
        <v>113</v>
      </c>
      <c r="D4392" s="7"/>
      <c r="E4392" s="7"/>
      <c r="F4392" s="7"/>
      <c r="G4392" s="7"/>
      <c r="H4392" s="7"/>
    </row>
    <row r="4393" spans="1:8">
      <c r="A4393" s="139">
        <v>47492</v>
      </c>
      <c r="B4393" s="11" t="s">
        <v>14</v>
      </c>
      <c r="C4393" s="140" t="s">
        <v>113</v>
      </c>
      <c r="D4393" s="7"/>
      <c r="E4393" s="7"/>
      <c r="F4393" s="7"/>
      <c r="G4393" s="7"/>
      <c r="H4393" s="7"/>
    </row>
    <row r="4394" spans="1:8">
      <c r="A4394" s="139">
        <v>47493</v>
      </c>
      <c r="B4394" s="11" t="s">
        <v>15</v>
      </c>
      <c r="C4394" s="140" t="s">
        <v>113</v>
      </c>
      <c r="D4394" s="7"/>
      <c r="E4394" s="7"/>
      <c r="F4394" s="7"/>
      <c r="G4394" s="7"/>
      <c r="H4394" s="7"/>
    </row>
    <row r="4395" spans="1:8">
      <c r="A4395" s="139">
        <v>47494</v>
      </c>
      <c r="B4395" s="11" t="s">
        <v>16</v>
      </c>
      <c r="C4395" s="140" t="s">
        <v>113</v>
      </c>
      <c r="D4395" s="7"/>
      <c r="E4395" s="7"/>
      <c r="F4395" s="7"/>
      <c r="G4395" s="7"/>
      <c r="H4395" s="7"/>
    </row>
    <row r="4396" spans="1:8">
      <c r="A4396" s="139">
        <v>47495</v>
      </c>
      <c r="B4396" s="11" t="s">
        <v>17</v>
      </c>
      <c r="C4396" s="140" t="s">
        <v>113</v>
      </c>
      <c r="D4396" s="7"/>
      <c r="E4396" s="7"/>
      <c r="F4396" s="7"/>
      <c r="G4396" s="7"/>
      <c r="H4396" s="7"/>
    </row>
    <row r="4397" spans="1:8">
      <c r="A4397" s="139">
        <v>47496</v>
      </c>
      <c r="B4397" s="11" t="s">
        <v>18</v>
      </c>
      <c r="C4397" s="140" t="s">
        <v>113</v>
      </c>
      <c r="D4397" s="7"/>
      <c r="E4397" s="7"/>
      <c r="F4397" s="7"/>
      <c r="G4397" s="7"/>
      <c r="H4397" s="7"/>
    </row>
    <row r="4398" spans="1:8">
      <c r="A4398" s="139">
        <v>47497</v>
      </c>
      <c r="B4398" s="11" t="s">
        <v>12</v>
      </c>
      <c r="C4398" s="140" t="s">
        <v>113</v>
      </c>
      <c r="D4398" s="7"/>
      <c r="E4398" s="7"/>
      <c r="F4398" s="7"/>
      <c r="G4398" s="7"/>
      <c r="H4398" s="7"/>
    </row>
    <row r="4399" spans="1:8">
      <c r="A4399" s="139">
        <v>47498</v>
      </c>
      <c r="B4399" s="11" t="s">
        <v>13</v>
      </c>
      <c r="C4399" s="140" t="s">
        <v>113</v>
      </c>
      <c r="D4399" s="7"/>
      <c r="E4399" s="7"/>
      <c r="F4399" s="7"/>
      <c r="G4399" s="7"/>
      <c r="H4399" s="7"/>
    </row>
    <row r="4400" spans="1:8">
      <c r="A4400" s="139">
        <v>47499</v>
      </c>
      <c r="B4400" s="11" t="s">
        <v>14</v>
      </c>
      <c r="C4400" s="140" t="s">
        <v>113</v>
      </c>
      <c r="D4400" s="7"/>
      <c r="E4400" s="7"/>
      <c r="F4400" s="7"/>
      <c r="G4400" s="7"/>
      <c r="H4400" s="7"/>
    </row>
    <row r="4401" spans="1:8">
      <c r="A4401" s="139">
        <v>47500</v>
      </c>
      <c r="B4401" s="11" t="s">
        <v>15</v>
      </c>
      <c r="C4401" s="140" t="s">
        <v>113</v>
      </c>
      <c r="D4401" s="7"/>
      <c r="E4401" s="7"/>
      <c r="F4401" s="7"/>
      <c r="G4401" s="7"/>
      <c r="H4401" s="7"/>
    </row>
    <row r="4402" spans="1:8">
      <c r="A4402" s="139">
        <v>47501</v>
      </c>
      <c r="B4402" s="11" t="s">
        <v>16</v>
      </c>
      <c r="C4402" s="140" t="s">
        <v>113</v>
      </c>
      <c r="D4402" s="7"/>
      <c r="E4402" s="7"/>
      <c r="F4402" s="7"/>
      <c r="G4402" s="7"/>
      <c r="H4402" s="7"/>
    </row>
    <row r="4403" spans="1:8">
      <c r="A4403" s="139">
        <v>47502</v>
      </c>
      <c r="B4403" s="11" t="s">
        <v>17</v>
      </c>
      <c r="C4403" s="140" t="s">
        <v>113</v>
      </c>
      <c r="D4403" s="7"/>
      <c r="E4403" s="7"/>
      <c r="F4403" s="7"/>
      <c r="G4403" s="7"/>
      <c r="H4403" s="7"/>
    </row>
    <row r="4404" spans="1:8">
      <c r="A4404" s="139">
        <v>47503</v>
      </c>
      <c r="B4404" s="11" t="s">
        <v>18</v>
      </c>
      <c r="C4404" s="140" t="s">
        <v>113</v>
      </c>
      <c r="D4404" s="7"/>
      <c r="E4404" s="7"/>
      <c r="F4404" s="7"/>
      <c r="G4404" s="7"/>
      <c r="H4404" s="7"/>
    </row>
    <row r="4405" spans="1:8">
      <c r="A4405" s="139">
        <v>47504</v>
      </c>
      <c r="B4405" s="11" t="s">
        <v>12</v>
      </c>
      <c r="C4405" s="140" t="s">
        <v>113</v>
      </c>
      <c r="D4405" s="7"/>
      <c r="E4405" s="7"/>
      <c r="F4405" s="7"/>
      <c r="G4405" s="7"/>
      <c r="H4405" s="7"/>
    </row>
    <row r="4406" spans="1:8">
      <c r="A4406" s="139">
        <v>47505</v>
      </c>
      <c r="B4406" s="11" t="s">
        <v>13</v>
      </c>
      <c r="C4406" s="140" t="s">
        <v>113</v>
      </c>
      <c r="D4406" s="7"/>
      <c r="E4406" s="7"/>
      <c r="F4406" s="7"/>
      <c r="G4406" s="7"/>
      <c r="H4406" s="7"/>
    </row>
    <row r="4407" spans="1:8">
      <c r="A4407" s="139">
        <v>47506</v>
      </c>
      <c r="B4407" s="11" t="s">
        <v>14</v>
      </c>
      <c r="C4407" s="140" t="s">
        <v>113</v>
      </c>
      <c r="D4407" s="7"/>
      <c r="E4407" s="7"/>
      <c r="F4407" s="7"/>
      <c r="G4407" s="7"/>
      <c r="H4407" s="7"/>
    </row>
    <row r="4408" spans="1:8">
      <c r="A4408" s="139">
        <v>47507</v>
      </c>
      <c r="B4408" s="11" t="s">
        <v>15</v>
      </c>
      <c r="C4408" s="140" t="s">
        <v>113</v>
      </c>
      <c r="D4408" s="7"/>
      <c r="E4408" s="7"/>
      <c r="F4408" s="7"/>
      <c r="G4408" s="7"/>
      <c r="H4408" s="7"/>
    </row>
    <row r="4409" spans="1:8">
      <c r="A4409" s="139">
        <v>47508</v>
      </c>
      <c r="B4409" s="11" t="s">
        <v>16</v>
      </c>
      <c r="C4409" s="140" t="s">
        <v>113</v>
      </c>
      <c r="D4409" s="7"/>
      <c r="E4409" s="7"/>
      <c r="F4409" s="7"/>
      <c r="G4409" s="7"/>
      <c r="H4409" s="7"/>
    </row>
    <row r="4410" spans="1:8">
      <c r="A4410" s="139">
        <v>47509</v>
      </c>
      <c r="B4410" s="11" t="s">
        <v>17</v>
      </c>
      <c r="C4410" s="140" t="s">
        <v>113</v>
      </c>
      <c r="D4410" s="7"/>
      <c r="E4410" s="7"/>
      <c r="F4410" s="7"/>
      <c r="G4410" s="7"/>
      <c r="H4410" s="7"/>
    </row>
    <row r="4411" spans="1:8">
      <c r="A4411" s="139">
        <v>47510</v>
      </c>
      <c r="B4411" s="11" t="s">
        <v>18</v>
      </c>
      <c r="C4411" s="140" t="s">
        <v>113</v>
      </c>
      <c r="D4411" s="7"/>
      <c r="E4411" s="7"/>
      <c r="F4411" s="7"/>
      <c r="G4411" s="7"/>
      <c r="H4411" s="7"/>
    </row>
    <row r="4412" spans="1:8">
      <c r="A4412" s="139">
        <v>47511</v>
      </c>
      <c r="B4412" s="11" t="s">
        <v>12</v>
      </c>
      <c r="C4412" s="140" t="s">
        <v>113</v>
      </c>
      <c r="D4412" s="7"/>
      <c r="E4412" s="7"/>
      <c r="F4412" s="7"/>
      <c r="G4412" s="7"/>
      <c r="H4412" s="7"/>
    </row>
    <row r="4413" spans="1:8">
      <c r="A4413" s="139">
        <v>47512</v>
      </c>
      <c r="B4413" s="11" t="s">
        <v>13</v>
      </c>
      <c r="C4413" s="140" t="s">
        <v>113</v>
      </c>
      <c r="D4413" s="7"/>
      <c r="E4413" s="7"/>
      <c r="F4413" s="7"/>
      <c r="G4413" s="7"/>
      <c r="H4413" s="7"/>
    </row>
    <row r="4414" spans="1:8">
      <c r="A4414" s="139">
        <v>47513</v>
      </c>
      <c r="B4414" s="11" t="s">
        <v>14</v>
      </c>
      <c r="C4414" s="140" t="s">
        <v>113</v>
      </c>
      <c r="D4414" s="7"/>
      <c r="E4414" s="7"/>
      <c r="F4414" s="7"/>
      <c r="G4414" s="7"/>
      <c r="H4414" s="7"/>
    </row>
    <row r="4415" spans="1:8">
      <c r="A4415" s="139">
        <v>47514</v>
      </c>
      <c r="B4415" s="11" t="s">
        <v>15</v>
      </c>
      <c r="C4415" s="140" t="s">
        <v>113</v>
      </c>
      <c r="D4415" s="7"/>
      <c r="E4415" s="7"/>
      <c r="F4415" s="7"/>
      <c r="G4415" s="7"/>
      <c r="H4415" s="7"/>
    </row>
    <row r="4416" spans="1:8">
      <c r="A4416" s="139">
        <v>47515</v>
      </c>
      <c r="B4416" s="11" t="s">
        <v>16</v>
      </c>
      <c r="C4416" s="140" t="s">
        <v>113</v>
      </c>
      <c r="D4416" s="7"/>
      <c r="E4416" s="7"/>
      <c r="F4416" s="7"/>
      <c r="G4416" s="7"/>
      <c r="H4416" s="7"/>
    </row>
    <row r="4417" spans="1:8">
      <c r="A4417" s="139">
        <v>47516</v>
      </c>
      <c r="B4417" s="11" t="s">
        <v>17</v>
      </c>
      <c r="C4417" s="140" t="s">
        <v>113</v>
      </c>
      <c r="D4417" s="7"/>
      <c r="E4417" s="7"/>
      <c r="F4417" s="7"/>
      <c r="G4417" s="7"/>
      <c r="H4417" s="7"/>
    </row>
    <row r="4418" spans="1:8">
      <c r="A4418" s="139">
        <v>47517</v>
      </c>
      <c r="B4418" s="11" t="s">
        <v>18</v>
      </c>
      <c r="C4418" s="140" t="s">
        <v>113</v>
      </c>
      <c r="D4418" s="7"/>
      <c r="E4418" s="7"/>
      <c r="F4418" s="7"/>
      <c r="G4418" s="7"/>
      <c r="H4418" s="7"/>
    </row>
    <row r="4419" spans="1:8">
      <c r="A4419" s="139">
        <v>47518</v>
      </c>
      <c r="B4419" s="11" t="s">
        <v>12</v>
      </c>
      <c r="C4419" s="140" t="s">
        <v>113</v>
      </c>
      <c r="D4419" s="7"/>
      <c r="E4419" s="7"/>
      <c r="F4419" s="7"/>
      <c r="G4419" s="7"/>
      <c r="H4419" s="7"/>
    </row>
    <row r="4420" spans="1:8">
      <c r="A4420" s="139">
        <v>47519</v>
      </c>
      <c r="B4420" s="11" t="s">
        <v>13</v>
      </c>
      <c r="C4420" s="140" t="s">
        <v>113</v>
      </c>
      <c r="D4420" s="7"/>
      <c r="E4420" s="7"/>
      <c r="F4420" s="7"/>
      <c r="G4420" s="7"/>
      <c r="H4420" s="7"/>
    </row>
    <row r="4421" spans="1:8">
      <c r="A4421" s="139">
        <v>47520</v>
      </c>
      <c r="B4421" s="11" t="s">
        <v>14</v>
      </c>
      <c r="C4421" s="140" t="s">
        <v>113</v>
      </c>
      <c r="D4421" s="7"/>
      <c r="E4421" s="7"/>
      <c r="F4421" s="7"/>
      <c r="G4421" s="7"/>
      <c r="H4421" s="7"/>
    </row>
    <row r="4422" spans="1:8">
      <c r="A4422" s="139">
        <v>47521</v>
      </c>
      <c r="B4422" s="11" t="s">
        <v>15</v>
      </c>
      <c r="C4422" s="140" t="s">
        <v>113</v>
      </c>
      <c r="D4422" s="7"/>
      <c r="E4422" s="7"/>
      <c r="F4422" s="7"/>
      <c r="G4422" s="7"/>
      <c r="H4422" s="7"/>
    </row>
    <row r="4423" spans="1:8">
      <c r="A4423" s="139">
        <v>47522</v>
      </c>
      <c r="B4423" s="11" t="s">
        <v>16</v>
      </c>
      <c r="C4423" s="140" t="s">
        <v>113</v>
      </c>
      <c r="D4423" s="7"/>
      <c r="E4423" s="7"/>
      <c r="F4423" s="7"/>
      <c r="G4423" s="7"/>
      <c r="H4423" s="7"/>
    </row>
    <row r="4424" spans="1:8">
      <c r="A4424" s="139">
        <v>47523</v>
      </c>
      <c r="B4424" s="11" t="s">
        <v>17</v>
      </c>
      <c r="C4424" s="140" t="s">
        <v>113</v>
      </c>
      <c r="D4424" s="7"/>
      <c r="E4424" s="7"/>
      <c r="F4424" s="7"/>
      <c r="G4424" s="7"/>
      <c r="H4424" s="7"/>
    </row>
    <row r="4425" spans="1:8">
      <c r="A4425" s="139">
        <v>47524</v>
      </c>
      <c r="B4425" s="11" t="s">
        <v>18</v>
      </c>
      <c r="C4425" s="140" t="s">
        <v>113</v>
      </c>
      <c r="D4425" s="7"/>
      <c r="E4425" s="7"/>
      <c r="F4425" s="7"/>
      <c r="G4425" s="7"/>
      <c r="H4425" s="7"/>
    </row>
    <row r="4426" spans="1:8">
      <c r="A4426" s="139">
        <v>47525</v>
      </c>
      <c r="B4426" s="11" t="s">
        <v>12</v>
      </c>
      <c r="C4426" s="140" t="s">
        <v>113</v>
      </c>
      <c r="D4426" s="7"/>
      <c r="E4426" s="7"/>
      <c r="F4426" s="7"/>
      <c r="G4426" s="7"/>
      <c r="H4426" s="7"/>
    </row>
    <row r="4427" spans="1:8">
      <c r="A4427" s="139">
        <v>47526</v>
      </c>
      <c r="B4427" s="11" t="s">
        <v>13</v>
      </c>
      <c r="C4427" s="140" t="s">
        <v>113</v>
      </c>
      <c r="D4427" s="7"/>
      <c r="E4427" s="7"/>
      <c r="F4427" s="7"/>
      <c r="G4427" s="7"/>
      <c r="H4427" s="7"/>
    </row>
    <row r="4428" spans="1:8">
      <c r="A4428" s="139">
        <v>47527</v>
      </c>
      <c r="B4428" s="11" t="s">
        <v>14</v>
      </c>
      <c r="C4428" s="140" t="s">
        <v>113</v>
      </c>
      <c r="D4428" s="7"/>
      <c r="E4428" s="7"/>
      <c r="F4428" s="7"/>
      <c r="G4428" s="7"/>
      <c r="H4428" s="7"/>
    </row>
    <row r="4429" spans="1:8">
      <c r="A4429" s="139">
        <v>47528</v>
      </c>
      <c r="B4429" s="11" t="s">
        <v>15</v>
      </c>
      <c r="C4429" s="140" t="s">
        <v>113</v>
      </c>
      <c r="D4429" s="7"/>
      <c r="E4429" s="7"/>
      <c r="F4429" s="7"/>
      <c r="G4429" s="7"/>
      <c r="H4429" s="7"/>
    </row>
    <row r="4430" spans="1:8">
      <c r="A4430" s="139">
        <v>47529</v>
      </c>
      <c r="B4430" s="11" t="s">
        <v>16</v>
      </c>
      <c r="C4430" s="140" t="s">
        <v>113</v>
      </c>
      <c r="D4430" s="7"/>
      <c r="E4430" s="7"/>
      <c r="F4430" s="7"/>
      <c r="G4430" s="7"/>
      <c r="H4430" s="7"/>
    </row>
    <row r="4431" spans="1:8">
      <c r="A4431" s="139">
        <v>47530</v>
      </c>
      <c r="B4431" s="11" t="s">
        <v>17</v>
      </c>
      <c r="C4431" s="140" t="s">
        <v>113</v>
      </c>
      <c r="D4431" s="7"/>
      <c r="E4431" s="7"/>
      <c r="F4431" s="7"/>
      <c r="G4431" s="7"/>
      <c r="H4431" s="7"/>
    </row>
    <row r="4432" spans="1:8">
      <c r="A4432" s="139">
        <v>47531</v>
      </c>
      <c r="B4432" s="11" t="s">
        <v>18</v>
      </c>
      <c r="C4432" s="140" t="s">
        <v>113</v>
      </c>
      <c r="D4432" s="7"/>
      <c r="E4432" s="7"/>
      <c r="F4432" s="7"/>
      <c r="G4432" s="7"/>
      <c r="H4432" s="7"/>
    </row>
    <row r="4433" spans="1:8">
      <c r="A4433" s="139">
        <v>47532</v>
      </c>
      <c r="B4433" s="11" t="s">
        <v>12</v>
      </c>
      <c r="C4433" s="140" t="s">
        <v>113</v>
      </c>
      <c r="D4433" s="7"/>
      <c r="E4433" s="7"/>
      <c r="F4433" s="7"/>
      <c r="G4433" s="7"/>
      <c r="H4433" s="7"/>
    </row>
    <row r="4434" spans="1:8">
      <c r="A4434" s="139">
        <v>47533</v>
      </c>
      <c r="B4434" s="11" t="s">
        <v>13</v>
      </c>
      <c r="C4434" s="140" t="s">
        <v>113</v>
      </c>
      <c r="D4434" s="7"/>
      <c r="E4434" s="7"/>
      <c r="F4434" s="7"/>
      <c r="G4434" s="7"/>
      <c r="H4434" s="7"/>
    </row>
    <row r="4435" spans="1:8">
      <c r="A4435" s="139">
        <v>47534</v>
      </c>
      <c r="B4435" s="11" t="s">
        <v>14</v>
      </c>
      <c r="C4435" s="140" t="s">
        <v>113</v>
      </c>
      <c r="D4435" s="7"/>
      <c r="E4435" s="7"/>
      <c r="F4435" s="7"/>
      <c r="G4435" s="7"/>
      <c r="H4435" s="7"/>
    </row>
    <row r="4436" spans="1:8">
      <c r="A4436" s="139">
        <v>47535</v>
      </c>
      <c r="B4436" s="11" t="s">
        <v>15</v>
      </c>
      <c r="C4436" s="140" t="s">
        <v>113</v>
      </c>
      <c r="D4436" s="7"/>
      <c r="E4436" s="7"/>
      <c r="F4436" s="7"/>
      <c r="G4436" s="7"/>
      <c r="H4436" s="7"/>
    </row>
    <row r="4437" spans="1:8">
      <c r="A4437" s="139">
        <v>47536</v>
      </c>
      <c r="B4437" s="11" t="s">
        <v>16</v>
      </c>
      <c r="C4437" s="140" t="s">
        <v>113</v>
      </c>
      <c r="D4437" s="7"/>
      <c r="E4437" s="7"/>
      <c r="F4437" s="7"/>
      <c r="G4437" s="7"/>
      <c r="H4437" s="7"/>
    </row>
    <row r="4438" spans="1:8">
      <c r="A4438" s="139">
        <v>47537</v>
      </c>
      <c r="B4438" s="11" t="s">
        <v>17</v>
      </c>
      <c r="C4438" s="140" t="s">
        <v>113</v>
      </c>
      <c r="D4438" s="7"/>
      <c r="E4438" s="7"/>
      <c r="F4438" s="7"/>
      <c r="G4438" s="7"/>
      <c r="H4438" s="7"/>
    </row>
    <row r="4439" spans="1:8">
      <c r="A4439" s="139">
        <v>47538</v>
      </c>
      <c r="B4439" s="11" t="s">
        <v>18</v>
      </c>
      <c r="C4439" s="140" t="s">
        <v>113</v>
      </c>
      <c r="D4439" s="7"/>
      <c r="E4439" s="7"/>
      <c r="F4439" s="7"/>
      <c r="G4439" s="7"/>
      <c r="H4439" s="7"/>
    </row>
    <row r="4440" spans="1:8">
      <c r="A4440" s="139">
        <v>47539</v>
      </c>
      <c r="B4440" s="11" t="s">
        <v>12</v>
      </c>
      <c r="C4440" s="140" t="s">
        <v>113</v>
      </c>
      <c r="D4440" s="7"/>
      <c r="E4440" s="7"/>
      <c r="F4440" s="7"/>
      <c r="G4440" s="7"/>
      <c r="H4440" s="7"/>
    </row>
    <row r="4441" spans="1:8">
      <c r="A4441" s="139">
        <v>47540</v>
      </c>
      <c r="B4441" s="11" t="s">
        <v>13</v>
      </c>
      <c r="C4441" s="140" t="s">
        <v>113</v>
      </c>
      <c r="D4441" s="7"/>
      <c r="E4441" s="7"/>
      <c r="F4441" s="7"/>
      <c r="G4441" s="7"/>
      <c r="H4441" s="7"/>
    </row>
    <row r="4442" spans="1:8">
      <c r="A4442" s="139">
        <v>47541</v>
      </c>
      <c r="B4442" s="11" t="s">
        <v>14</v>
      </c>
      <c r="C4442" s="140" t="s">
        <v>113</v>
      </c>
      <c r="D4442" s="7"/>
      <c r="E4442" s="7"/>
      <c r="F4442" s="7"/>
      <c r="G4442" s="7"/>
      <c r="H4442" s="7"/>
    </row>
    <row r="4443" spans="1:8">
      <c r="A4443" s="139">
        <v>47542</v>
      </c>
      <c r="B4443" s="11" t="s">
        <v>15</v>
      </c>
      <c r="C4443" s="140" t="s">
        <v>113</v>
      </c>
      <c r="D4443" s="7"/>
      <c r="E4443" s="7"/>
      <c r="F4443" s="7"/>
      <c r="G4443" s="7"/>
      <c r="H4443" s="7"/>
    </row>
    <row r="4444" spans="1:8">
      <c r="A4444" s="139">
        <v>47543</v>
      </c>
      <c r="B4444" s="11" t="s">
        <v>16</v>
      </c>
      <c r="C4444" s="140" t="s">
        <v>113</v>
      </c>
      <c r="D4444" s="7"/>
      <c r="E4444" s="7"/>
      <c r="F4444" s="7"/>
      <c r="G4444" s="7"/>
      <c r="H4444" s="7"/>
    </row>
    <row r="4445" spans="1:8">
      <c r="A4445" s="139">
        <v>47544</v>
      </c>
      <c r="B4445" s="11" t="s">
        <v>17</v>
      </c>
      <c r="C4445" s="140" t="s">
        <v>113</v>
      </c>
      <c r="D4445" s="7"/>
      <c r="E4445" s="7"/>
      <c r="F4445" s="7"/>
      <c r="G4445" s="7"/>
      <c r="H4445" s="7"/>
    </row>
    <row r="4446" spans="1:8">
      <c r="A4446" s="139">
        <v>47545</v>
      </c>
      <c r="B4446" s="11" t="s">
        <v>18</v>
      </c>
      <c r="C4446" s="140" t="s">
        <v>113</v>
      </c>
      <c r="D4446" s="7"/>
      <c r="E4446" s="7"/>
      <c r="F4446" s="7"/>
      <c r="G4446" s="7"/>
      <c r="H4446" s="7"/>
    </row>
    <row r="4447" spans="1:8">
      <c r="A4447" s="139">
        <v>47546</v>
      </c>
      <c r="B4447" s="11" t="s">
        <v>12</v>
      </c>
      <c r="C4447" s="140" t="s">
        <v>113</v>
      </c>
      <c r="D4447" s="7"/>
      <c r="E4447" s="7"/>
      <c r="F4447" s="7"/>
      <c r="G4447" s="7"/>
      <c r="H4447" s="7"/>
    </row>
    <row r="4448" spans="1:8">
      <c r="A4448" s="139">
        <v>47547</v>
      </c>
      <c r="B4448" s="11" t="s">
        <v>13</v>
      </c>
      <c r="C4448" s="140" t="s">
        <v>113</v>
      </c>
      <c r="D4448" s="7"/>
      <c r="E4448" s="7"/>
      <c r="F4448" s="7"/>
      <c r="G4448" s="7"/>
      <c r="H4448" s="7"/>
    </row>
    <row r="4449" spans="1:8">
      <c r="A4449" s="139">
        <v>47548</v>
      </c>
      <c r="B4449" s="11" t="s">
        <v>14</v>
      </c>
      <c r="C4449" s="140" t="s">
        <v>113</v>
      </c>
      <c r="D4449" s="7"/>
      <c r="E4449" s="7"/>
      <c r="F4449" s="7"/>
      <c r="G4449" s="7"/>
      <c r="H4449" s="7"/>
    </row>
    <row r="4450" spans="1:8">
      <c r="A4450" s="139">
        <v>47549</v>
      </c>
      <c r="B4450" s="11" t="s">
        <v>15</v>
      </c>
      <c r="C4450" s="140" t="s">
        <v>113</v>
      </c>
      <c r="D4450" s="7"/>
      <c r="E4450" s="7"/>
      <c r="F4450" s="7"/>
      <c r="G4450" s="7"/>
      <c r="H4450" s="7"/>
    </row>
    <row r="4451" spans="1:8">
      <c r="A4451" s="139">
        <v>47550</v>
      </c>
      <c r="B4451" s="11" t="s">
        <v>16</v>
      </c>
      <c r="C4451" s="140" t="s">
        <v>113</v>
      </c>
      <c r="D4451" s="7"/>
      <c r="E4451" s="7"/>
      <c r="F4451" s="7"/>
      <c r="G4451" s="7"/>
      <c r="H4451" s="7"/>
    </row>
    <row r="4452" spans="1:8">
      <c r="A4452" s="139">
        <v>47551</v>
      </c>
      <c r="B4452" s="11" t="s">
        <v>17</v>
      </c>
      <c r="C4452" s="140" t="s">
        <v>113</v>
      </c>
      <c r="D4452" s="7"/>
      <c r="E4452" s="7"/>
      <c r="F4452" s="7"/>
      <c r="G4452" s="7"/>
      <c r="H4452" s="7"/>
    </row>
    <row r="4453" spans="1:8">
      <c r="A4453" s="139">
        <v>47552</v>
      </c>
      <c r="B4453" s="11" t="s">
        <v>18</v>
      </c>
      <c r="C4453" s="140" t="s">
        <v>113</v>
      </c>
      <c r="D4453" s="7"/>
      <c r="E4453" s="7"/>
      <c r="F4453" s="7"/>
      <c r="G4453" s="7"/>
      <c r="H4453" s="7"/>
    </row>
    <row r="4454" spans="1:8">
      <c r="A4454" s="139">
        <v>47553</v>
      </c>
      <c r="B4454" s="11" t="s">
        <v>12</v>
      </c>
      <c r="C4454" s="140" t="s">
        <v>113</v>
      </c>
      <c r="D4454" s="7"/>
      <c r="E4454" s="7"/>
      <c r="F4454" s="7"/>
      <c r="G4454" s="7"/>
      <c r="H4454" s="7"/>
    </row>
    <row r="4455" spans="1:8">
      <c r="A4455" s="139">
        <v>47554</v>
      </c>
      <c r="B4455" s="11" t="s">
        <v>13</v>
      </c>
      <c r="C4455" s="140" t="s">
        <v>113</v>
      </c>
      <c r="D4455" s="7"/>
      <c r="E4455" s="7"/>
      <c r="F4455" s="7"/>
      <c r="G4455" s="7"/>
      <c r="H4455" s="7"/>
    </row>
    <row r="4456" spans="1:8">
      <c r="A4456" s="139">
        <v>47555</v>
      </c>
      <c r="B4456" s="11" t="s">
        <v>14</v>
      </c>
      <c r="C4456" s="140" t="s">
        <v>113</v>
      </c>
      <c r="D4456" s="7"/>
      <c r="E4456" s="7"/>
      <c r="F4456" s="7"/>
      <c r="G4456" s="7"/>
      <c r="H4456" s="7"/>
    </row>
    <row r="4457" spans="1:8">
      <c r="A4457" s="139">
        <v>47556</v>
      </c>
      <c r="B4457" s="11" t="s">
        <v>15</v>
      </c>
      <c r="C4457" s="140" t="s">
        <v>113</v>
      </c>
      <c r="D4457" s="7"/>
      <c r="E4457" s="7"/>
      <c r="F4457" s="7"/>
      <c r="G4457" s="7"/>
      <c r="H4457" s="7"/>
    </row>
    <row r="4458" spans="1:8">
      <c r="A4458" s="139">
        <v>47557</v>
      </c>
      <c r="B4458" s="11" t="s">
        <v>16</v>
      </c>
      <c r="C4458" s="140" t="s">
        <v>113</v>
      </c>
      <c r="D4458" s="7"/>
      <c r="E4458" s="7"/>
      <c r="F4458" s="7"/>
      <c r="G4458" s="7"/>
      <c r="H4458" s="7"/>
    </row>
    <row r="4459" spans="1:8">
      <c r="A4459" s="139">
        <v>47558</v>
      </c>
      <c r="B4459" s="11" t="s">
        <v>17</v>
      </c>
      <c r="C4459" s="140" t="s">
        <v>113</v>
      </c>
      <c r="D4459" s="7"/>
      <c r="E4459" s="7"/>
      <c r="F4459" s="7"/>
      <c r="G4459" s="7"/>
      <c r="H4459" s="7"/>
    </row>
    <row r="4460" spans="1:8">
      <c r="A4460" s="139">
        <v>47559</v>
      </c>
      <c r="B4460" s="11" t="s">
        <v>18</v>
      </c>
      <c r="C4460" s="140" t="s">
        <v>113</v>
      </c>
      <c r="D4460" s="7"/>
      <c r="E4460" s="7"/>
      <c r="F4460" s="7"/>
      <c r="G4460" s="7"/>
      <c r="H4460" s="7"/>
    </row>
    <row r="4461" spans="1:8">
      <c r="A4461" s="139">
        <v>47560</v>
      </c>
      <c r="B4461" s="11" t="s">
        <v>12</v>
      </c>
      <c r="C4461" s="140" t="s">
        <v>113</v>
      </c>
      <c r="D4461" s="7"/>
      <c r="E4461" s="7"/>
      <c r="F4461" s="7"/>
      <c r="G4461" s="7"/>
      <c r="H4461" s="7"/>
    </row>
    <row r="4462" spans="1:8">
      <c r="A4462" s="139">
        <v>47561</v>
      </c>
      <c r="B4462" s="11" t="s">
        <v>13</v>
      </c>
      <c r="C4462" s="140" t="s">
        <v>113</v>
      </c>
      <c r="D4462" s="7"/>
      <c r="E4462" s="7"/>
      <c r="F4462" s="7"/>
      <c r="G4462" s="7"/>
      <c r="H4462" s="7"/>
    </row>
    <row r="4463" spans="1:8">
      <c r="A4463" s="139">
        <v>47562</v>
      </c>
      <c r="B4463" s="11" t="s">
        <v>14</v>
      </c>
      <c r="C4463" s="140" t="s">
        <v>113</v>
      </c>
      <c r="D4463" s="7"/>
      <c r="E4463" s="7"/>
      <c r="F4463" s="7"/>
      <c r="G4463" s="7"/>
      <c r="H4463" s="7"/>
    </row>
    <row r="4464" spans="1:8">
      <c r="A4464" s="139">
        <v>47563</v>
      </c>
      <c r="B4464" s="11" t="s">
        <v>15</v>
      </c>
      <c r="C4464" s="140" t="s">
        <v>113</v>
      </c>
      <c r="D4464" s="7"/>
      <c r="E4464" s="7"/>
      <c r="F4464" s="7"/>
      <c r="G4464" s="7"/>
      <c r="H4464" s="7"/>
    </row>
    <row r="4465" spans="1:8">
      <c r="A4465" s="139">
        <v>47564</v>
      </c>
      <c r="B4465" s="11" t="s">
        <v>16</v>
      </c>
      <c r="C4465" s="140" t="s">
        <v>113</v>
      </c>
      <c r="D4465" s="7"/>
      <c r="E4465" s="7"/>
      <c r="F4465" s="7"/>
      <c r="G4465" s="7"/>
      <c r="H4465" s="7"/>
    </row>
    <row r="4466" spans="1:8">
      <c r="A4466" s="139">
        <v>47565</v>
      </c>
      <c r="B4466" s="11" t="s">
        <v>17</v>
      </c>
      <c r="C4466" s="140" t="s">
        <v>113</v>
      </c>
      <c r="D4466" s="7"/>
      <c r="E4466" s="7"/>
      <c r="F4466" s="7"/>
      <c r="G4466" s="7"/>
      <c r="H4466" s="7"/>
    </row>
    <row r="4467" spans="1:8">
      <c r="A4467" s="139">
        <v>47566</v>
      </c>
      <c r="B4467" s="11" t="s">
        <v>18</v>
      </c>
      <c r="C4467" s="140" t="s">
        <v>113</v>
      </c>
      <c r="D4467" s="7"/>
      <c r="E4467" s="7"/>
      <c r="F4467" s="7"/>
      <c r="G4467" s="7"/>
      <c r="H4467" s="7"/>
    </row>
    <row r="4468" spans="1:8">
      <c r="A4468" s="139">
        <v>47567</v>
      </c>
      <c r="B4468" s="11" t="s">
        <v>12</v>
      </c>
      <c r="C4468" s="140" t="s">
        <v>113</v>
      </c>
      <c r="D4468" s="7"/>
      <c r="E4468" s="7"/>
      <c r="F4468" s="7"/>
      <c r="G4468" s="7"/>
      <c r="H4468" s="7"/>
    </row>
    <row r="4469" spans="1:8">
      <c r="A4469" s="139">
        <v>47568</v>
      </c>
      <c r="B4469" s="11" t="s">
        <v>13</v>
      </c>
      <c r="C4469" s="140" t="s">
        <v>113</v>
      </c>
      <c r="D4469" s="7"/>
      <c r="E4469" s="7"/>
      <c r="F4469" s="7"/>
      <c r="G4469" s="7"/>
      <c r="H4469" s="7"/>
    </row>
    <row r="4470" spans="1:8">
      <c r="A4470" s="139">
        <v>47569</v>
      </c>
      <c r="B4470" s="11" t="s">
        <v>14</v>
      </c>
      <c r="C4470" s="140" t="s">
        <v>113</v>
      </c>
      <c r="D4470" s="7"/>
      <c r="E4470" s="7"/>
      <c r="F4470" s="7"/>
      <c r="G4470" s="7"/>
      <c r="H4470" s="7"/>
    </row>
    <row r="4471" spans="1:8">
      <c r="A4471" s="139">
        <v>47570</v>
      </c>
      <c r="B4471" s="11" t="s">
        <v>15</v>
      </c>
      <c r="C4471" s="140" t="s">
        <v>113</v>
      </c>
      <c r="D4471" s="7"/>
      <c r="E4471" s="7"/>
      <c r="F4471" s="7"/>
      <c r="G4471" s="7"/>
      <c r="H4471" s="7"/>
    </row>
    <row r="4472" spans="1:8">
      <c r="A4472" s="139">
        <v>47571</v>
      </c>
      <c r="B4472" s="11" t="s">
        <v>16</v>
      </c>
      <c r="C4472" s="140" t="s">
        <v>113</v>
      </c>
      <c r="D4472" s="7"/>
      <c r="E4472" s="7"/>
      <c r="F4472" s="7"/>
      <c r="G4472" s="7"/>
      <c r="H4472" s="7"/>
    </row>
    <row r="4473" spans="1:8">
      <c r="A4473" s="139">
        <v>47572</v>
      </c>
      <c r="B4473" s="11" t="s">
        <v>17</v>
      </c>
      <c r="C4473" s="140" t="s">
        <v>113</v>
      </c>
      <c r="D4473" s="7"/>
      <c r="E4473" s="7"/>
      <c r="F4473" s="7"/>
      <c r="G4473" s="7"/>
      <c r="H4473" s="7"/>
    </row>
    <row r="4474" spans="1:8">
      <c r="A4474" s="139">
        <v>47573</v>
      </c>
      <c r="B4474" s="11" t="s">
        <v>18</v>
      </c>
      <c r="C4474" s="140" t="s">
        <v>113</v>
      </c>
      <c r="D4474" s="7"/>
      <c r="E4474" s="7"/>
      <c r="F4474" s="7"/>
      <c r="G4474" s="7"/>
      <c r="H4474" s="7"/>
    </row>
    <row r="4475" spans="1:8">
      <c r="A4475" s="139">
        <v>47574</v>
      </c>
      <c r="B4475" s="11" t="s">
        <v>12</v>
      </c>
      <c r="C4475" s="140" t="s">
        <v>113</v>
      </c>
      <c r="D4475" s="7"/>
      <c r="E4475" s="7"/>
      <c r="F4475" s="7"/>
      <c r="G4475" s="7"/>
      <c r="H4475" s="7"/>
    </row>
    <row r="4476" spans="1:8">
      <c r="A4476" s="139">
        <v>47575</v>
      </c>
      <c r="B4476" s="11" t="s">
        <v>13</v>
      </c>
      <c r="C4476" s="140" t="s">
        <v>113</v>
      </c>
      <c r="D4476" s="7"/>
      <c r="E4476" s="7"/>
      <c r="F4476" s="7"/>
      <c r="G4476" s="7"/>
      <c r="H4476" s="7"/>
    </row>
    <row r="4477" spans="1:8">
      <c r="A4477" s="139">
        <v>47576</v>
      </c>
      <c r="B4477" s="11" t="s">
        <v>14</v>
      </c>
      <c r="C4477" s="140" t="s">
        <v>113</v>
      </c>
      <c r="D4477" s="7"/>
      <c r="E4477" s="7"/>
      <c r="F4477" s="7"/>
      <c r="G4477" s="7"/>
      <c r="H4477" s="7"/>
    </row>
    <row r="4478" spans="1:8">
      <c r="A4478" s="139">
        <v>47577</v>
      </c>
      <c r="B4478" s="11" t="s">
        <v>15</v>
      </c>
      <c r="C4478" s="140" t="s">
        <v>113</v>
      </c>
      <c r="D4478" s="7"/>
      <c r="E4478" s="7"/>
      <c r="F4478" s="7"/>
      <c r="G4478" s="7"/>
      <c r="H4478" s="7"/>
    </row>
    <row r="4479" spans="1:8">
      <c r="A4479" s="139">
        <v>47578</v>
      </c>
      <c r="B4479" s="11" t="s">
        <v>16</v>
      </c>
      <c r="C4479" s="140" t="s">
        <v>113</v>
      </c>
      <c r="D4479" s="7"/>
      <c r="E4479" s="7"/>
      <c r="F4479" s="7"/>
      <c r="G4479" s="7"/>
      <c r="H4479" s="7"/>
    </row>
    <row r="4480" spans="1:8">
      <c r="A4480" s="139">
        <v>47579</v>
      </c>
      <c r="B4480" s="11" t="s">
        <v>17</v>
      </c>
      <c r="C4480" s="140" t="s">
        <v>113</v>
      </c>
      <c r="D4480" s="7"/>
      <c r="E4480" s="7"/>
      <c r="F4480" s="7"/>
      <c r="G4480" s="7"/>
      <c r="H4480" s="7"/>
    </row>
    <row r="4481" spans="1:8">
      <c r="A4481" s="139">
        <v>47580</v>
      </c>
      <c r="B4481" s="11" t="s">
        <v>18</v>
      </c>
      <c r="C4481" s="140" t="s">
        <v>113</v>
      </c>
      <c r="D4481" s="7"/>
      <c r="E4481" s="7"/>
      <c r="F4481" s="7"/>
      <c r="G4481" s="7"/>
      <c r="H4481" s="7"/>
    </row>
    <row r="4482" spans="1:8">
      <c r="A4482" s="139">
        <v>47581</v>
      </c>
      <c r="B4482" s="11" t="s">
        <v>12</v>
      </c>
      <c r="C4482" s="140" t="s">
        <v>113</v>
      </c>
      <c r="D4482" s="7"/>
      <c r="E4482" s="7"/>
      <c r="F4482" s="7"/>
      <c r="G4482" s="7"/>
      <c r="H4482" s="7"/>
    </row>
    <row r="4483" spans="1:8">
      <c r="A4483" s="139">
        <v>47582</v>
      </c>
      <c r="B4483" s="11" t="s">
        <v>13</v>
      </c>
      <c r="C4483" s="140" t="s">
        <v>113</v>
      </c>
      <c r="D4483" s="7"/>
      <c r="E4483" s="7"/>
      <c r="F4483" s="7"/>
      <c r="G4483" s="7"/>
      <c r="H4483" s="7"/>
    </row>
    <row r="4484" spans="1:8">
      <c r="A4484" s="139">
        <v>47583</v>
      </c>
      <c r="B4484" s="11" t="s">
        <v>14</v>
      </c>
      <c r="C4484" s="140" t="s">
        <v>113</v>
      </c>
      <c r="D4484" s="7"/>
      <c r="E4484" s="7"/>
      <c r="F4484" s="7"/>
      <c r="G4484" s="7"/>
      <c r="H4484" s="7"/>
    </row>
    <row r="4485" spans="1:8">
      <c r="A4485" s="139">
        <v>47584</v>
      </c>
      <c r="B4485" s="11" t="s">
        <v>15</v>
      </c>
      <c r="C4485" s="140" t="s">
        <v>113</v>
      </c>
      <c r="D4485" s="7"/>
      <c r="E4485" s="7"/>
      <c r="F4485" s="7"/>
      <c r="G4485" s="7"/>
      <c r="H4485" s="7"/>
    </row>
    <row r="4486" spans="1:8">
      <c r="A4486" s="139">
        <v>47585</v>
      </c>
      <c r="B4486" s="11" t="s">
        <v>16</v>
      </c>
      <c r="C4486" s="140" t="s">
        <v>113</v>
      </c>
      <c r="D4486" s="7"/>
      <c r="E4486" s="7"/>
      <c r="F4486" s="7"/>
      <c r="G4486" s="7"/>
      <c r="H4486" s="7"/>
    </row>
    <row r="4487" spans="1:8">
      <c r="A4487" s="139">
        <v>47586</v>
      </c>
      <c r="B4487" s="11" t="s">
        <v>17</v>
      </c>
      <c r="C4487" s="140" t="s">
        <v>113</v>
      </c>
      <c r="D4487" s="7"/>
      <c r="E4487" s="7"/>
      <c r="F4487" s="7"/>
      <c r="G4487" s="7"/>
      <c r="H4487" s="7"/>
    </row>
    <row r="4488" spans="1:8">
      <c r="A4488" s="139">
        <v>47587</v>
      </c>
      <c r="B4488" s="11" t="s">
        <v>18</v>
      </c>
      <c r="C4488" s="140" t="s">
        <v>113</v>
      </c>
      <c r="D4488" s="7"/>
      <c r="E4488" s="7"/>
      <c r="F4488" s="7"/>
      <c r="G4488" s="7"/>
      <c r="H4488" s="7"/>
    </row>
    <row r="4489" spans="1:8">
      <c r="A4489" s="139">
        <v>47588</v>
      </c>
      <c r="B4489" s="11" t="s">
        <v>12</v>
      </c>
      <c r="C4489" s="140" t="s">
        <v>113</v>
      </c>
      <c r="D4489" s="7"/>
      <c r="E4489" s="7"/>
      <c r="F4489" s="7"/>
      <c r="G4489" s="7"/>
      <c r="H4489" s="7"/>
    </row>
    <row r="4490" spans="1:8">
      <c r="A4490" s="139">
        <v>47589</v>
      </c>
      <c r="B4490" s="11" t="s">
        <v>13</v>
      </c>
      <c r="C4490" s="140" t="s">
        <v>113</v>
      </c>
      <c r="D4490" s="7"/>
      <c r="E4490" s="7"/>
      <c r="F4490" s="7"/>
      <c r="G4490" s="7"/>
      <c r="H4490" s="7"/>
    </row>
    <row r="4491" spans="1:8">
      <c r="A4491" s="139">
        <v>47590</v>
      </c>
      <c r="B4491" s="11" t="s">
        <v>14</v>
      </c>
      <c r="C4491" s="140" t="s">
        <v>113</v>
      </c>
      <c r="D4491" s="7"/>
      <c r="E4491" s="7"/>
      <c r="F4491" s="7"/>
      <c r="G4491" s="7"/>
      <c r="H4491" s="7"/>
    </row>
    <row r="4492" spans="1:8">
      <c r="A4492" s="139">
        <v>47591</v>
      </c>
      <c r="B4492" s="11" t="s">
        <v>15</v>
      </c>
      <c r="C4492" s="140" t="s">
        <v>113</v>
      </c>
      <c r="D4492" s="7"/>
      <c r="E4492" s="7"/>
      <c r="F4492" s="7"/>
      <c r="G4492" s="7"/>
      <c r="H4492" s="7"/>
    </row>
    <row r="4493" spans="1:8">
      <c r="A4493" s="139">
        <v>47592</v>
      </c>
      <c r="B4493" s="11" t="s">
        <v>16</v>
      </c>
      <c r="C4493" s="140" t="s">
        <v>113</v>
      </c>
      <c r="D4493" s="7"/>
      <c r="E4493" s="7"/>
      <c r="F4493" s="7"/>
      <c r="G4493" s="7"/>
      <c r="H4493" s="7"/>
    </row>
    <row r="4494" spans="1:8">
      <c r="A4494" s="139">
        <v>47593</v>
      </c>
      <c r="B4494" s="11" t="s">
        <v>17</v>
      </c>
      <c r="C4494" s="140" t="s">
        <v>113</v>
      </c>
      <c r="D4494" s="7"/>
      <c r="E4494" s="7"/>
      <c r="F4494" s="7"/>
      <c r="G4494" s="7"/>
      <c r="H4494" s="7"/>
    </row>
    <row r="4495" spans="1:8">
      <c r="A4495" s="139">
        <v>47594</v>
      </c>
      <c r="B4495" s="11" t="s">
        <v>18</v>
      </c>
      <c r="C4495" s="140" t="s">
        <v>113</v>
      </c>
      <c r="D4495" s="7"/>
      <c r="E4495" s="7"/>
      <c r="F4495" s="7"/>
      <c r="G4495" s="7"/>
      <c r="H4495" s="7"/>
    </row>
    <row r="4496" spans="1:8">
      <c r="A4496" s="139">
        <v>47595</v>
      </c>
      <c r="B4496" s="11" t="s">
        <v>12</v>
      </c>
      <c r="C4496" s="140" t="s">
        <v>113</v>
      </c>
      <c r="D4496" s="7"/>
      <c r="E4496" s="7"/>
      <c r="F4496" s="7"/>
      <c r="G4496" s="7"/>
      <c r="H4496" s="7"/>
    </row>
    <row r="4497" spans="1:8">
      <c r="A4497" s="139">
        <v>47596</v>
      </c>
      <c r="B4497" s="11" t="s">
        <v>13</v>
      </c>
      <c r="C4497" s="140" t="s">
        <v>113</v>
      </c>
      <c r="D4497" s="7"/>
      <c r="E4497" s="7"/>
      <c r="F4497" s="7"/>
      <c r="G4497" s="7"/>
      <c r="H4497" s="7"/>
    </row>
    <row r="4498" spans="1:8">
      <c r="A4498" s="139">
        <v>47597</v>
      </c>
      <c r="B4498" s="11" t="s">
        <v>14</v>
      </c>
      <c r="C4498" s="140" t="s">
        <v>113</v>
      </c>
      <c r="D4498" s="7"/>
      <c r="E4498" s="7"/>
      <c r="F4498" s="7"/>
      <c r="G4498" s="7"/>
      <c r="H4498" s="7"/>
    </row>
    <row r="4499" spans="1:8">
      <c r="A4499" s="139">
        <v>47598</v>
      </c>
      <c r="B4499" s="11" t="s">
        <v>15</v>
      </c>
      <c r="C4499" s="140" t="s">
        <v>113</v>
      </c>
      <c r="D4499" s="7"/>
      <c r="E4499" s="7"/>
      <c r="F4499" s="7"/>
      <c r="G4499" s="7"/>
      <c r="H4499" s="7"/>
    </row>
    <row r="4500" spans="1:8">
      <c r="A4500" s="139">
        <v>47599</v>
      </c>
      <c r="B4500" s="11" t="s">
        <v>16</v>
      </c>
      <c r="C4500" s="140" t="s">
        <v>113</v>
      </c>
      <c r="D4500" s="7"/>
      <c r="E4500" s="7"/>
      <c r="F4500" s="7"/>
      <c r="G4500" s="7"/>
      <c r="H4500" s="7"/>
    </row>
    <row r="4501" spans="1:8">
      <c r="A4501" s="139">
        <v>47600</v>
      </c>
      <c r="B4501" s="11" t="s">
        <v>17</v>
      </c>
      <c r="C4501" s="140" t="s">
        <v>113</v>
      </c>
      <c r="D4501" s="7"/>
      <c r="E4501" s="7"/>
      <c r="F4501" s="7"/>
      <c r="G4501" s="7"/>
      <c r="H4501" s="7"/>
    </row>
    <row r="4502" spans="1:8">
      <c r="A4502" s="139">
        <v>47601</v>
      </c>
      <c r="B4502" s="11" t="s">
        <v>18</v>
      </c>
      <c r="C4502" s="140" t="s">
        <v>113</v>
      </c>
      <c r="D4502" s="7"/>
      <c r="E4502" s="7"/>
      <c r="F4502" s="7"/>
      <c r="G4502" s="7"/>
      <c r="H4502" s="7"/>
    </row>
    <row r="4503" spans="1:8">
      <c r="A4503" s="139">
        <v>47602</v>
      </c>
      <c r="B4503" s="11" t="s">
        <v>12</v>
      </c>
      <c r="C4503" s="140" t="s">
        <v>113</v>
      </c>
      <c r="D4503" s="7"/>
      <c r="E4503" s="7"/>
      <c r="F4503" s="7"/>
      <c r="G4503" s="7"/>
      <c r="H4503" s="7"/>
    </row>
    <row r="4504" spans="1:8">
      <c r="A4504" s="139">
        <v>47603</v>
      </c>
      <c r="B4504" s="11" t="s">
        <v>13</v>
      </c>
      <c r="C4504" s="140" t="s">
        <v>113</v>
      </c>
      <c r="D4504" s="7"/>
      <c r="E4504" s="7"/>
      <c r="F4504" s="7"/>
      <c r="G4504" s="7"/>
      <c r="H4504" s="7"/>
    </row>
    <row r="4505" spans="1:8">
      <c r="A4505" s="139">
        <v>47604</v>
      </c>
      <c r="B4505" s="11" t="s">
        <v>14</v>
      </c>
      <c r="C4505" s="140" t="s">
        <v>113</v>
      </c>
      <c r="D4505" s="7"/>
      <c r="E4505" s="7"/>
      <c r="F4505" s="7"/>
      <c r="G4505" s="7"/>
      <c r="H4505" s="7"/>
    </row>
    <row r="4506" spans="1:8">
      <c r="A4506" s="139">
        <v>47605</v>
      </c>
      <c r="B4506" s="11" t="s">
        <v>15</v>
      </c>
      <c r="C4506" s="140" t="s">
        <v>113</v>
      </c>
      <c r="D4506" s="7"/>
      <c r="E4506" s="7"/>
      <c r="F4506" s="7"/>
      <c r="G4506" s="7"/>
      <c r="H4506" s="7"/>
    </row>
    <row r="4507" spans="1:8">
      <c r="A4507" s="139">
        <v>47606</v>
      </c>
      <c r="B4507" s="11" t="s">
        <v>16</v>
      </c>
      <c r="C4507" s="140" t="s">
        <v>113</v>
      </c>
      <c r="D4507" s="7"/>
      <c r="E4507" s="7"/>
      <c r="F4507" s="7"/>
      <c r="G4507" s="7"/>
      <c r="H4507" s="7"/>
    </row>
    <row r="4508" spans="1:8">
      <c r="A4508" s="139">
        <v>47607</v>
      </c>
      <c r="B4508" s="11" t="s">
        <v>17</v>
      </c>
      <c r="C4508" s="140" t="s">
        <v>113</v>
      </c>
      <c r="D4508" s="7"/>
      <c r="E4508" s="7"/>
      <c r="F4508" s="7"/>
      <c r="G4508" s="7"/>
      <c r="H4508" s="7"/>
    </row>
    <row r="4509" spans="1:8">
      <c r="A4509" s="139">
        <v>47608</v>
      </c>
      <c r="B4509" s="11" t="s">
        <v>18</v>
      </c>
      <c r="C4509" s="140" t="s">
        <v>113</v>
      </c>
      <c r="D4509" s="7"/>
      <c r="E4509" s="7"/>
      <c r="F4509" s="7"/>
      <c r="G4509" s="7"/>
      <c r="H4509" s="7"/>
    </row>
    <row r="4510" spans="1:8">
      <c r="A4510" s="139">
        <v>47609</v>
      </c>
      <c r="B4510" s="11" t="s">
        <v>12</v>
      </c>
      <c r="C4510" s="140" t="s">
        <v>113</v>
      </c>
      <c r="D4510" s="7"/>
      <c r="E4510" s="7"/>
      <c r="F4510" s="7"/>
      <c r="G4510" s="7"/>
      <c r="H4510" s="7"/>
    </row>
    <row r="4511" spans="1:8">
      <c r="A4511" s="139">
        <v>47610</v>
      </c>
      <c r="B4511" s="11" t="s">
        <v>13</v>
      </c>
      <c r="C4511" s="140" t="s">
        <v>113</v>
      </c>
      <c r="D4511" s="7"/>
      <c r="E4511" s="7"/>
      <c r="F4511" s="7"/>
      <c r="G4511" s="7"/>
      <c r="H4511" s="7"/>
    </row>
    <row r="4512" spans="1:8">
      <c r="A4512" s="139">
        <v>47611</v>
      </c>
      <c r="B4512" s="11" t="s">
        <v>14</v>
      </c>
      <c r="C4512" s="140" t="s">
        <v>113</v>
      </c>
      <c r="D4512" s="7"/>
      <c r="E4512" s="7"/>
      <c r="F4512" s="7"/>
      <c r="G4512" s="7"/>
      <c r="H4512" s="7"/>
    </row>
    <row r="4513" spans="1:8">
      <c r="A4513" s="139">
        <v>47612</v>
      </c>
      <c r="B4513" s="11" t="s">
        <v>15</v>
      </c>
      <c r="C4513" s="140" t="s">
        <v>113</v>
      </c>
      <c r="D4513" s="7"/>
      <c r="E4513" s="7"/>
      <c r="F4513" s="7"/>
      <c r="G4513" s="7"/>
      <c r="H4513" s="7"/>
    </row>
    <row r="4514" spans="1:8">
      <c r="A4514" s="139">
        <v>47613</v>
      </c>
      <c r="B4514" s="11" t="s">
        <v>16</v>
      </c>
      <c r="C4514" s="140" t="s">
        <v>113</v>
      </c>
      <c r="D4514" s="7"/>
      <c r="E4514" s="7"/>
      <c r="F4514" s="7"/>
      <c r="G4514" s="7"/>
      <c r="H4514" s="7"/>
    </row>
    <row r="4515" spans="1:8">
      <c r="A4515" s="139">
        <v>47614</v>
      </c>
      <c r="B4515" s="11" t="s">
        <v>17</v>
      </c>
      <c r="C4515" s="140" t="s">
        <v>113</v>
      </c>
      <c r="D4515" s="7"/>
      <c r="E4515" s="7"/>
      <c r="F4515" s="7"/>
      <c r="G4515" s="7"/>
      <c r="H4515" s="7"/>
    </row>
    <row r="4516" spans="1:8">
      <c r="A4516" s="139">
        <v>47615</v>
      </c>
      <c r="B4516" s="11" t="s">
        <v>18</v>
      </c>
      <c r="C4516" s="140" t="s">
        <v>113</v>
      </c>
      <c r="D4516" s="7"/>
      <c r="E4516" s="7"/>
      <c r="F4516" s="7"/>
      <c r="G4516" s="7"/>
      <c r="H4516" s="7"/>
    </row>
    <row r="4517" spans="1:8">
      <c r="A4517" s="139">
        <v>47616</v>
      </c>
      <c r="B4517" s="11" t="s">
        <v>12</v>
      </c>
      <c r="C4517" s="140" t="s">
        <v>113</v>
      </c>
      <c r="D4517" s="7"/>
      <c r="E4517" s="7"/>
      <c r="F4517" s="7"/>
      <c r="G4517" s="7"/>
      <c r="H4517" s="7"/>
    </row>
    <row r="4518" spans="1:8">
      <c r="A4518" s="139">
        <v>47617</v>
      </c>
      <c r="B4518" s="11" t="s">
        <v>13</v>
      </c>
      <c r="C4518" s="140" t="s">
        <v>113</v>
      </c>
      <c r="D4518" s="7"/>
      <c r="E4518" s="7"/>
      <c r="F4518" s="7"/>
      <c r="G4518" s="7"/>
      <c r="H4518" s="7"/>
    </row>
    <row r="4519" spans="1:8">
      <c r="A4519" s="139">
        <v>47618</v>
      </c>
      <c r="B4519" s="11" t="s">
        <v>14</v>
      </c>
      <c r="C4519" s="140" t="s">
        <v>113</v>
      </c>
      <c r="D4519" s="7"/>
      <c r="E4519" s="7"/>
      <c r="F4519" s="7"/>
      <c r="G4519" s="7"/>
      <c r="H4519" s="7"/>
    </row>
    <row r="4520" spans="1:8">
      <c r="A4520" s="139">
        <v>47619</v>
      </c>
      <c r="B4520" s="11" t="s">
        <v>15</v>
      </c>
      <c r="C4520" s="140" t="s">
        <v>113</v>
      </c>
      <c r="D4520" s="7"/>
      <c r="E4520" s="7"/>
      <c r="F4520" s="7"/>
      <c r="G4520" s="7"/>
      <c r="H4520" s="7"/>
    </row>
    <row r="4521" spans="1:8">
      <c r="A4521" s="139">
        <v>47620</v>
      </c>
      <c r="B4521" s="11" t="s">
        <v>16</v>
      </c>
      <c r="C4521" s="140" t="s">
        <v>113</v>
      </c>
      <c r="D4521" s="7"/>
      <c r="E4521" s="7"/>
      <c r="F4521" s="7"/>
      <c r="G4521" s="7"/>
      <c r="H4521" s="7"/>
    </row>
    <row r="4522" spans="1:8">
      <c r="A4522" s="139">
        <v>47621</v>
      </c>
      <c r="B4522" s="11" t="s">
        <v>17</v>
      </c>
      <c r="C4522" s="140" t="s">
        <v>113</v>
      </c>
      <c r="D4522" s="7"/>
      <c r="E4522" s="7"/>
      <c r="F4522" s="7"/>
      <c r="G4522" s="7"/>
      <c r="H4522" s="7"/>
    </row>
    <row r="4523" spans="1:8">
      <c r="A4523" s="139">
        <v>47622</v>
      </c>
      <c r="B4523" s="11" t="s">
        <v>18</v>
      </c>
      <c r="C4523" s="140" t="s">
        <v>113</v>
      </c>
      <c r="D4523" s="7"/>
      <c r="E4523" s="7"/>
      <c r="F4523" s="7"/>
      <c r="G4523" s="7"/>
      <c r="H4523" s="7"/>
    </row>
    <row r="4524" spans="1:8">
      <c r="A4524" s="139">
        <v>47623</v>
      </c>
      <c r="B4524" s="11" t="s">
        <v>12</v>
      </c>
      <c r="C4524" s="140" t="s">
        <v>113</v>
      </c>
      <c r="D4524" s="7"/>
      <c r="E4524" s="7"/>
      <c r="F4524" s="7"/>
      <c r="G4524" s="7"/>
      <c r="H4524" s="7"/>
    </row>
    <row r="4525" spans="1:8">
      <c r="A4525" s="139">
        <v>47624</v>
      </c>
      <c r="B4525" s="11" t="s">
        <v>13</v>
      </c>
      <c r="C4525" s="140" t="s">
        <v>113</v>
      </c>
      <c r="D4525" s="7"/>
      <c r="E4525" s="7"/>
      <c r="F4525" s="7"/>
      <c r="G4525" s="7"/>
      <c r="H4525" s="7"/>
    </row>
    <row r="4526" spans="1:8">
      <c r="A4526" s="139">
        <v>47625</v>
      </c>
      <c r="B4526" s="11" t="s">
        <v>14</v>
      </c>
      <c r="C4526" s="140" t="s">
        <v>113</v>
      </c>
      <c r="D4526" s="7"/>
      <c r="E4526" s="7"/>
      <c r="F4526" s="7"/>
      <c r="G4526" s="7"/>
      <c r="H4526" s="7"/>
    </row>
    <row r="4527" spans="1:8">
      <c r="A4527" s="139">
        <v>47626</v>
      </c>
      <c r="B4527" s="11" t="s">
        <v>15</v>
      </c>
      <c r="C4527" s="140" t="s">
        <v>113</v>
      </c>
      <c r="D4527" s="7"/>
      <c r="E4527" s="7"/>
      <c r="F4527" s="7"/>
      <c r="G4527" s="7"/>
      <c r="H4527" s="7"/>
    </row>
    <row r="4528" spans="1:8">
      <c r="A4528" s="139">
        <v>47627</v>
      </c>
      <c r="B4528" s="11" t="s">
        <v>16</v>
      </c>
      <c r="C4528" s="140" t="s">
        <v>113</v>
      </c>
      <c r="D4528" s="7"/>
      <c r="E4528" s="7"/>
      <c r="F4528" s="7"/>
      <c r="G4528" s="7"/>
      <c r="H4528" s="7"/>
    </row>
    <row r="4529" spans="1:8">
      <c r="A4529" s="139">
        <v>47628</v>
      </c>
      <c r="B4529" s="11" t="s">
        <v>17</v>
      </c>
      <c r="C4529" s="140" t="s">
        <v>113</v>
      </c>
      <c r="D4529" s="7"/>
      <c r="E4529" s="7"/>
      <c r="F4529" s="7"/>
      <c r="G4529" s="7"/>
      <c r="H4529" s="7"/>
    </row>
    <row r="4530" spans="1:8">
      <c r="A4530" s="139">
        <v>47629</v>
      </c>
      <c r="B4530" s="11" t="s">
        <v>18</v>
      </c>
      <c r="C4530" s="140" t="s">
        <v>113</v>
      </c>
      <c r="D4530" s="7"/>
      <c r="E4530" s="7"/>
      <c r="F4530" s="7"/>
      <c r="G4530" s="7"/>
      <c r="H4530" s="7"/>
    </row>
    <row r="4531" spans="1:8">
      <c r="A4531" s="139">
        <v>47630</v>
      </c>
      <c r="B4531" s="11" t="s">
        <v>12</v>
      </c>
      <c r="C4531" s="140" t="s">
        <v>113</v>
      </c>
      <c r="D4531" s="7"/>
      <c r="E4531" s="7"/>
      <c r="F4531" s="7"/>
      <c r="G4531" s="7"/>
      <c r="H4531" s="7"/>
    </row>
    <row r="4532" spans="1:8">
      <c r="A4532" s="139">
        <v>47631</v>
      </c>
      <c r="B4532" s="11" t="s">
        <v>13</v>
      </c>
      <c r="C4532" s="140" t="s">
        <v>113</v>
      </c>
      <c r="D4532" s="7"/>
      <c r="E4532" s="7"/>
      <c r="F4532" s="7"/>
      <c r="G4532" s="7"/>
      <c r="H4532" s="7"/>
    </row>
    <row r="4533" spans="1:8">
      <c r="A4533" s="139">
        <v>47632</v>
      </c>
      <c r="B4533" s="11" t="s">
        <v>14</v>
      </c>
      <c r="C4533" s="140" t="s">
        <v>113</v>
      </c>
      <c r="D4533" s="7"/>
      <c r="E4533" s="7"/>
      <c r="F4533" s="7"/>
      <c r="G4533" s="7"/>
      <c r="H4533" s="7"/>
    </row>
    <row r="4534" spans="1:8">
      <c r="A4534" s="139">
        <v>47633</v>
      </c>
      <c r="B4534" s="11" t="s">
        <v>15</v>
      </c>
      <c r="C4534" s="140" t="s">
        <v>113</v>
      </c>
      <c r="D4534" s="7"/>
      <c r="E4534" s="7"/>
      <c r="F4534" s="7"/>
      <c r="G4534" s="7"/>
      <c r="H4534" s="7"/>
    </row>
    <row r="4535" spans="1:8">
      <c r="A4535" s="139">
        <v>47634</v>
      </c>
      <c r="B4535" s="11" t="s">
        <v>16</v>
      </c>
      <c r="C4535" s="140" t="s">
        <v>113</v>
      </c>
      <c r="D4535" s="7"/>
      <c r="E4535" s="7"/>
      <c r="F4535" s="7"/>
      <c r="G4535" s="7"/>
      <c r="H4535" s="7"/>
    </row>
    <row r="4536" spans="1:8">
      <c r="A4536" s="139">
        <v>47635</v>
      </c>
      <c r="B4536" s="11" t="s">
        <v>17</v>
      </c>
      <c r="C4536" s="140" t="s">
        <v>113</v>
      </c>
      <c r="D4536" s="7"/>
      <c r="E4536" s="7"/>
      <c r="F4536" s="7"/>
      <c r="G4536" s="7"/>
      <c r="H4536" s="7"/>
    </row>
    <row r="4537" spans="1:8">
      <c r="A4537" s="139">
        <v>47636</v>
      </c>
      <c r="B4537" s="11" t="s">
        <v>18</v>
      </c>
      <c r="C4537" s="140" t="s">
        <v>113</v>
      </c>
      <c r="D4537" s="7"/>
      <c r="E4537" s="7"/>
      <c r="F4537" s="7"/>
      <c r="G4537" s="7"/>
      <c r="H4537" s="7"/>
    </row>
    <row r="4538" spans="1:8">
      <c r="A4538" s="139">
        <v>47637</v>
      </c>
      <c r="B4538" s="11" t="s">
        <v>12</v>
      </c>
      <c r="C4538" s="140" t="s">
        <v>113</v>
      </c>
      <c r="D4538" s="7"/>
      <c r="E4538" s="7"/>
      <c r="F4538" s="7"/>
      <c r="G4538" s="7"/>
      <c r="H4538" s="7"/>
    </row>
    <row r="4539" spans="1:8">
      <c r="A4539" s="139">
        <v>47638</v>
      </c>
      <c r="B4539" s="11" t="s">
        <v>13</v>
      </c>
      <c r="C4539" s="140" t="s">
        <v>113</v>
      </c>
      <c r="D4539" s="7"/>
      <c r="E4539" s="7"/>
      <c r="F4539" s="7"/>
      <c r="G4539" s="7"/>
      <c r="H4539" s="7"/>
    </row>
    <row r="4540" spans="1:8">
      <c r="A4540" s="139">
        <v>47639</v>
      </c>
      <c r="B4540" s="11" t="s">
        <v>14</v>
      </c>
      <c r="C4540" s="140" t="s">
        <v>113</v>
      </c>
      <c r="D4540" s="7"/>
      <c r="E4540" s="7"/>
      <c r="F4540" s="7"/>
      <c r="G4540" s="7"/>
      <c r="H4540" s="7"/>
    </row>
    <row r="4541" spans="1:8">
      <c r="A4541" s="139">
        <v>47640</v>
      </c>
      <c r="B4541" s="11" t="s">
        <v>15</v>
      </c>
      <c r="C4541" s="140" t="s">
        <v>113</v>
      </c>
      <c r="D4541" s="7"/>
      <c r="E4541" s="7"/>
      <c r="F4541" s="7"/>
      <c r="G4541" s="7"/>
      <c r="H4541" s="7"/>
    </row>
    <row r="4542" spans="1:8">
      <c r="A4542" s="139">
        <v>47641</v>
      </c>
      <c r="B4542" s="11" t="s">
        <v>16</v>
      </c>
      <c r="C4542" s="140" t="s">
        <v>113</v>
      </c>
      <c r="D4542" s="7"/>
      <c r="E4542" s="7"/>
      <c r="F4542" s="7"/>
      <c r="G4542" s="7"/>
      <c r="H4542" s="7"/>
    </row>
    <row r="4543" spans="1:8">
      <c r="A4543" s="139">
        <v>47642</v>
      </c>
      <c r="B4543" s="11" t="s">
        <v>17</v>
      </c>
      <c r="C4543" s="140" t="s">
        <v>113</v>
      </c>
      <c r="D4543" s="7"/>
      <c r="E4543" s="7"/>
      <c r="F4543" s="7"/>
      <c r="G4543" s="7"/>
      <c r="H4543" s="7"/>
    </row>
    <row r="4544" spans="1:8">
      <c r="A4544" s="139">
        <v>47643</v>
      </c>
      <c r="B4544" s="11" t="s">
        <v>18</v>
      </c>
      <c r="C4544" s="140" t="s">
        <v>113</v>
      </c>
      <c r="D4544" s="7"/>
      <c r="E4544" s="7"/>
      <c r="F4544" s="7"/>
      <c r="G4544" s="7"/>
      <c r="H4544" s="7"/>
    </row>
    <row r="4545" spans="1:8">
      <c r="A4545" s="139">
        <v>47644</v>
      </c>
      <c r="B4545" s="11" t="s">
        <v>12</v>
      </c>
      <c r="C4545" s="140" t="s">
        <v>113</v>
      </c>
      <c r="D4545" s="7"/>
      <c r="E4545" s="7"/>
      <c r="F4545" s="7"/>
      <c r="G4545" s="7"/>
      <c r="H4545" s="7"/>
    </row>
    <row r="4546" spans="1:8">
      <c r="A4546" s="139">
        <v>47645</v>
      </c>
      <c r="B4546" s="11" t="s">
        <v>13</v>
      </c>
      <c r="C4546" s="140" t="s">
        <v>113</v>
      </c>
      <c r="D4546" s="7"/>
      <c r="E4546" s="7"/>
      <c r="F4546" s="7"/>
      <c r="G4546" s="7"/>
      <c r="H4546" s="7"/>
    </row>
    <row r="4547" spans="1:8">
      <c r="A4547" s="139">
        <v>47646</v>
      </c>
      <c r="B4547" s="11" t="s">
        <v>14</v>
      </c>
      <c r="C4547" s="140" t="s">
        <v>113</v>
      </c>
      <c r="D4547" s="7"/>
      <c r="E4547" s="7"/>
      <c r="F4547" s="7"/>
      <c r="G4547" s="7"/>
      <c r="H4547" s="7"/>
    </row>
    <row r="4548" spans="1:8">
      <c r="A4548" s="139">
        <v>47647</v>
      </c>
      <c r="B4548" s="11" t="s">
        <v>15</v>
      </c>
      <c r="C4548" s="140" t="s">
        <v>113</v>
      </c>
      <c r="D4548" s="7"/>
      <c r="E4548" s="7"/>
      <c r="F4548" s="7"/>
      <c r="G4548" s="7"/>
      <c r="H4548" s="7"/>
    </row>
    <row r="4549" spans="1:8">
      <c r="A4549" s="139">
        <v>47648</v>
      </c>
      <c r="B4549" s="11" t="s">
        <v>16</v>
      </c>
      <c r="C4549" s="140" t="s">
        <v>113</v>
      </c>
      <c r="D4549" s="7"/>
      <c r="E4549" s="7"/>
      <c r="F4549" s="7"/>
      <c r="G4549" s="7"/>
      <c r="H4549" s="7"/>
    </row>
    <row r="4550" spans="1:8">
      <c r="A4550" s="139">
        <v>47649</v>
      </c>
      <c r="B4550" s="11" t="s">
        <v>17</v>
      </c>
      <c r="C4550" s="140" t="s">
        <v>113</v>
      </c>
      <c r="D4550" s="7"/>
      <c r="E4550" s="7"/>
      <c r="F4550" s="7"/>
      <c r="G4550" s="7"/>
      <c r="H4550" s="7"/>
    </row>
    <row r="4551" spans="1:8">
      <c r="A4551" s="139">
        <v>47650</v>
      </c>
      <c r="B4551" s="11" t="s">
        <v>18</v>
      </c>
      <c r="C4551" s="140" t="s">
        <v>113</v>
      </c>
      <c r="D4551" s="7"/>
      <c r="E4551" s="7"/>
      <c r="F4551" s="7"/>
      <c r="G4551" s="7"/>
      <c r="H4551" s="7"/>
    </row>
    <row r="4552" spans="1:8">
      <c r="A4552" s="139">
        <v>47651</v>
      </c>
      <c r="B4552" s="11" t="s">
        <v>12</v>
      </c>
      <c r="C4552" s="140" t="s">
        <v>113</v>
      </c>
      <c r="D4552" s="7"/>
      <c r="E4552" s="7"/>
      <c r="F4552" s="7"/>
      <c r="G4552" s="7"/>
      <c r="H4552" s="7"/>
    </row>
    <row r="4553" spans="1:8">
      <c r="A4553" s="139">
        <v>47652</v>
      </c>
      <c r="B4553" s="11" t="s">
        <v>13</v>
      </c>
      <c r="C4553" s="140" t="s">
        <v>113</v>
      </c>
      <c r="D4553" s="7"/>
      <c r="E4553" s="7"/>
      <c r="F4553" s="7"/>
      <c r="G4553" s="7"/>
      <c r="H4553" s="7"/>
    </row>
    <row r="4554" spans="1:8">
      <c r="A4554" s="139">
        <v>47653</v>
      </c>
      <c r="B4554" s="11" t="s">
        <v>14</v>
      </c>
      <c r="C4554" s="140" t="s">
        <v>113</v>
      </c>
      <c r="D4554" s="7"/>
      <c r="E4554" s="7"/>
      <c r="F4554" s="7"/>
      <c r="G4554" s="7"/>
      <c r="H4554" s="7"/>
    </row>
    <row r="4555" spans="1:8">
      <c r="A4555" s="139">
        <v>47654</v>
      </c>
      <c r="B4555" s="11" t="s">
        <v>15</v>
      </c>
      <c r="C4555" s="140" t="s">
        <v>113</v>
      </c>
      <c r="D4555" s="7"/>
      <c r="E4555" s="7"/>
      <c r="F4555" s="7"/>
      <c r="G4555" s="7"/>
      <c r="H4555" s="7"/>
    </row>
    <row r="4556" spans="1:8">
      <c r="A4556" s="139">
        <v>47655</v>
      </c>
      <c r="B4556" s="11" t="s">
        <v>16</v>
      </c>
      <c r="C4556" s="140" t="s">
        <v>113</v>
      </c>
      <c r="D4556" s="7"/>
      <c r="E4556" s="7"/>
      <c r="F4556" s="7"/>
      <c r="G4556" s="7"/>
      <c r="H4556" s="7"/>
    </row>
    <row r="4557" spans="1:8">
      <c r="A4557" s="139">
        <v>47656</v>
      </c>
      <c r="B4557" s="11" t="s">
        <v>17</v>
      </c>
      <c r="C4557" s="140" t="s">
        <v>113</v>
      </c>
      <c r="D4557" s="7"/>
      <c r="E4557" s="7"/>
      <c r="F4557" s="7"/>
      <c r="G4557" s="7"/>
      <c r="H4557" s="7"/>
    </row>
    <row r="4558" spans="1:8">
      <c r="A4558" s="139">
        <v>47657</v>
      </c>
      <c r="B4558" s="11" t="s">
        <v>18</v>
      </c>
      <c r="C4558" s="140" t="s">
        <v>113</v>
      </c>
      <c r="D4558" s="7"/>
      <c r="E4558" s="7"/>
      <c r="F4558" s="7"/>
      <c r="G4558" s="7"/>
      <c r="H4558" s="7"/>
    </row>
    <row r="4559" spans="1:8">
      <c r="A4559" s="139">
        <v>47658</v>
      </c>
      <c r="B4559" s="11" t="s">
        <v>12</v>
      </c>
      <c r="C4559" s="140" t="s">
        <v>113</v>
      </c>
      <c r="D4559" s="7"/>
      <c r="E4559" s="7"/>
      <c r="F4559" s="7"/>
      <c r="G4559" s="7"/>
      <c r="H4559" s="7"/>
    </row>
    <row r="4560" spans="1:8">
      <c r="A4560" s="139">
        <v>47659</v>
      </c>
      <c r="B4560" s="11" t="s">
        <v>13</v>
      </c>
      <c r="C4560" s="140" t="s">
        <v>113</v>
      </c>
      <c r="D4560" s="7"/>
      <c r="E4560" s="7"/>
      <c r="F4560" s="7"/>
      <c r="G4560" s="7"/>
      <c r="H4560" s="7"/>
    </row>
    <row r="4561" spans="1:8">
      <c r="A4561" s="139">
        <v>47660</v>
      </c>
      <c r="B4561" s="11" t="s">
        <v>14</v>
      </c>
      <c r="C4561" s="140" t="s">
        <v>113</v>
      </c>
      <c r="D4561" s="7"/>
      <c r="E4561" s="7"/>
      <c r="F4561" s="7"/>
      <c r="G4561" s="7"/>
      <c r="H4561" s="7"/>
    </row>
    <row r="4562" spans="1:8">
      <c r="A4562" s="139">
        <v>47661</v>
      </c>
      <c r="B4562" s="11" t="s">
        <v>15</v>
      </c>
      <c r="C4562" s="140" t="s">
        <v>113</v>
      </c>
      <c r="D4562" s="7"/>
      <c r="E4562" s="7"/>
      <c r="F4562" s="7"/>
      <c r="G4562" s="7"/>
      <c r="H4562" s="7"/>
    </row>
    <row r="4563" spans="1:8">
      <c r="A4563" s="139">
        <v>47662</v>
      </c>
      <c r="B4563" s="11" t="s">
        <v>16</v>
      </c>
      <c r="C4563" s="140" t="s">
        <v>113</v>
      </c>
      <c r="D4563" s="7"/>
      <c r="E4563" s="7"/>
      <c r="F4563" s="7"/>
      <c r="G4563" s="7"/>
      <c r="H4563" s="7"/>
    </row>
    <row r="4564" spans="1:8">
      <c r="A4564" s="139">
        <v>47663</v>
      </c>
      <c r="B4564" s="11" t="s">
        <v>17</v>
      </c>
      <c r="C4564" s="140" t="s">
        <v>113</v>
      </c>
      <c r="D4564" s="7"/>
      <c r="E4564" s="7"/>
      <c r="F4564" s="7"/>
      <c r="G4564" s="7"/>
      <c r="H4564" s="7"/>
    </row>
    <row r="4565" spans="1:8">
      <c r="A4565" s="139">
        <v>47664</v>
      </c>
      <c r="B4565" s="11" t="s">
        <v>18</v>
      </c>
      <c r="C4565" s="140" t="s">
        <v>113</v>
      </c>
      <c r="D4565" s="7"/>
      <c r="E4565" s="7"/>
      <c r="F4565" s="7"/>
      <c r="G4565" s="7"/>
      <c r="H4565" s="7"/>
    </row>
    <row r="4566" spans="1:8">
      <c r="A4566" s="139">
        <v>47665</v>
      </c>
      <c r="B4566" s="11" t="s">
        <v>12</v>
      </c>
      <c r="C4566" s="140" t="s">
        <v>113</v>
      </c>
      <c r="D4566" s="7"/>
      <c r="E4566" s="7"/>
      <c r="F4566" s="7"/>
      <c r="G4566" s="7"/>
      <c r="H4566" s="7"/>
    </row>
    <row r="4567" spans="1:8">
      <c r="A4567" s="139">
        <v>47666</v>
      </c>
      <c r="B4567" s="11" t="s">
        <v>13</v>
      </c>
      <c r="C4567" s="140" t="s">
        <v>113</v>
      </c>
      <c r="D4567" s="7"/>
      <c r="E4567" s="7"/>
      <c r="F4567" s="7"/>
      <c r="G4567" s="7"/>
      <c r="H4567" s="7"/>
    </row>
    <row r="4568" spans="1:8">
      <c r="A4568" s="139">
        <v>47667</v>
      </c>
      <c r="B4568" s="11" t="s">
        <v>14</v>
      </c>
      <c r="C4568" s="140" t="s">
        <v>113</v>
      </c>
      <c r="D4568" s="7"/>
      <c r="E4568" s="7"/>
      <c r="F4568" s="7"/>
      <c r="G4568" s="7"/>
      <c r="H4568" s="7"/>
    </row>
    <row r="4569" spans="1:8">
      <c r="A4569" s="139">
        <v>47668</v>
      </c>
      <c r="B4569" s="11" t="s">
        <v>15</v>
      </c>
      <c r="C4569" s="140" t="s">
        <v>113</v>
      </c>
      <c r="D4569" s="7"/>
      <c r="E4569" s="7"/>
      <c r="F4569" s="7"/>
      <c r="G4569" s="7"/>
      <c r="H4569" s="7"/>
    </row>
    <row r="4570" spans="1:8">
      <c r="A4570" s="139">
        <v>47669</v>
      </c>
      <c r="B4570" s="11" t="s">
        <v>16</v>
      </c>
      <c r="C4570" s="140" t="s">
        <v>113</v>
      </c>
      <c r="D4570" s="7"/>
      <c r="E4570" s="7"/>
      <c r="F4570" s="7"/>
      <c r="G4570" s="7"/>
      <c r="H4570" s="7"/>
    </row>
    <row r="4571" spans="1:8">
      <c r="A4571" s="139">
        <v>47670</v>
      </c>
      <c r="B4571" s="11" t="s">
        <v>17</v>
      </c>
      <c r="C4571" s="140" t="s">
        <v>113</v>
      </c>
      <c r="D4571" s="7"/>
      <c r="E4571" s="7"/>
      <c r="F4571" s="7"/>
      <c r="G4571" s="7"/>
      <c r="H4571" s="7"/>
    </row>
    <row r="4572" spans="1:8">
      <c r="A4572" s="139">
        <v>47671</v>
      </c>
      <c r="B4572" s="11" t="s">
        <v>18</v>
      </c>
      <c r="C4572" s="140" t="s">
        <v>113</v>
      </c>
      <c r="D4572" s="7"/>
      <c r="E4572" s="7"/>
      <c r="F4572" s="7"/>
      <c r="G4572" s="7"/>
      <c r="H4572" s="7"/>
    </row>
    <row r="4573" spans="1:8">
      <c r="A4573" s="139">
        <v>47672</v>
      </c>
      <c r="B4573" s="11" t="s">
        <v>12</v>
      </c>
      <c r="C4573" s="140" t="s">
        <v>113</v>
      </c>
      <c r="D4573" s="7"/>
      <c r="E4573" s="7"/>
      <c r="F4573" s="7"/>
      <c r="G4573" s="7"/>
      <c r="H4573" s="7"/>
    </row>
    <row r="4574" spans="1:8">
      <c r="A4574" s="139">
        <v>47673</v>
      </c>
      <c r="B4574" s="11" t="s">
        <v>13</v>
      </c>
      <c r="C4574" s="140" t="s">
        <v>113</v>
      </c>
      <c r="D4574" s="7"/>
      <c r="E4574" s="7"/>
      <c r="F4574" s="7"/>
      <c r="G4574" s="7"/>
      <c r="H4574" s="7"/>
    </row>
    <row r="4575" spans="1:8">
      <c r="A4575" s="139">
        <v>47674</v>
      </c>
      <c r="B4575" s="11" t="s">
        <v>14</v>
      </c>
      <c r="C4575" s="140" t="s">
        <v>113</v>
      </c>
      <c r="D4575" s="7"/>
      <c r="E4575" s="7"/>
      <c r="F4575" s="7"/>
      <c r="G4575" s="7"/>
      <c r="H4575" s="7"/>
    </row>
    <row r="4576" spans="1:8">
      <c r="A4576" s="139">
        <v>47675</v>
      </c>
      <c r="B4576" s="11" t="s">
        <v>15</v>
      </c>
      <c r="C4576" s="140" t="s">
        <v>113</v>
      </c>
      <c r="D4576" s="7"/>
      <c r="E4576" s="7"/>
      <c r="F4576" s="7"/>
      <c r="G4576" s="7"/>
      <c r="H4576" s="7"/>
    </row>
    <row r="4577" spans="1:8">
      <c r="A4577" s="139">
        <v>47676</v>
      </c>
      <c r="B4577" s="11" t="s">
        <v>16</v>
      </c>
      <c r="C4577" s="140" t="s">
        <v>113</v>
      </c>
      <c r="D4577" s="7"/>
      <c r="E4577" s="7"/>
      <c r="F4577" s="7"/>
      <c r="G4577" s="7"/>
      <c r="H4577" s="7"/>
    </row>
    <row r="4578" spans="1:8">
      <c r="A4578" s="139">
        <v>47677</v>
      </c>
      <c r="B4578" s="11" t="s">
        <v>17</v>
      </c>
      <c r="C4578" s="140" t="s">
        <v>113</v>
      </c>
      <c r="D4578" s="7"/>
      <c r="E4578" s="7"/>
      <c r="F4578" s="7"/>
      <c r="G4578" s="7"/>
      <c r="H4578" s="7"/>
    </row>
    <row r="4579" spans="1:8">
      <c r="A4579" s="139">
        <v>47678</v>
      </c>
      <c r="B4579" s="11" t="s">
        <v>18</v>
      </c>
      <c r="C4579" s="140" t="s">
        <v>113</v>
      </c>
      <c r="D4579" s="7"/>
      <c r="E4579" s="7"/>
      <c r="F4579" s="7"/>
      <c r="G4579" s="7"/>
      <c r="H4579" s="7"/>
    </row>
    <row r="4580" spans="1:8">
      <c r="A4580" s="139">
        <v>47679</v>
      </c>
      <c r="B4580" s="11" t="s">
        <v>12</v>
      </c>
      <c r="C4580" s="140" t="s">
        <v>113</v>
      </c>
      <c r="D4580" s="7"/>
      <c r="E4580" s="7"/>
      <c r="F4580" s="7"/>
      <c r="G4580" s="7"/>
      <c r="H4580" s="7"/>
    </row>
    <row r="4581" spans="1:8">
      <c r="A4581" s="139">
        <v>47680</v>
      </c>
      <c r="B4581" s="11" t="s">
        <v>13</v>
      </c>
      <c r="C4581" s="140" t="s">
        <v>113</v>
      </c>
      <c r="D4581" s="7"/>
      <c r="E4581" s="7"/>
      <c r="F4581" s="7"/>
      <c r="G4581" s="7"/>
      <c r="H4581" s="7"/>
    </row>
    <row r="4582" spans="1:8">
      <c r="A4582" s="139">
        <v>47681</v>
      </c>
      <c r="B4582" s="11" t="s">
        <v>14</v>
      </c>
      <c r="C4582" s="140" t="s">
        <v>113</v>
      </c>
      <c r="D4582" s="7"/>
      <c r="E4582" s="7"/>
      <c r="F4582" s="7"/>
      <c r="G4582" s="7"/>
      <c r="H4582" s="7"/>
    </row>
    <row r="4583" spans="1:8">
      <c r="A4583" s="139">
        <v>47682</v>
      </c>
      <c r="B4583" s="11" t="s">
        <v>15</v>
      </c>
      <c r="C4583" s="140" t="s">
        <v>113</v>
      </c>
      <c r="D4583" s="7"/>
      <c r="E4583" s="7"/>
      <c r="F4583" s="7"/>
      <c r="G4583" s="7"/>
      <c r="H4583" s="7"/>
    </row>
    <row r="4584" spans="1:8">
      <c r="A4584" s="139">
        <v>47683</v>
      </c>
      <c r="B4584" s="11" t="s">
        <v>16</v>
      </c>
      <c r="C4584" s="140" t="s">
        <v>113</v>
      </c>
      <c r="D4584" s="7"/>
      <c r="E4584" s="7"/>
      <c r="F4584" s="7"/>
      <c r="G4584" s="7"/>
      <c r="H4584" s="7"/>
    </row>
    <row r="4585" spans="1:8">
      <c r="A4585" s="139">
        <v>47684</v>
      </c>
      <c r="B4585" s="11" t="s">
        <v>17</v>
      </c>
      <c r="C4585" s="140" t="s">
        <v>113</v>
      </c>
      <c r="D4585" s="7"/>
      <c r="E4585" s="7"/>
      <c r="F4585" s="7"/>
      <c r="G4585" s="7"/>
      <c r="H4585" s="7"/>
    </row>
    <row r="4586" spans="1:8">
      <c r="A4586" s="139">
        <v>47685</v>
      </c>
      <c r="B4586" s="11" t="s">
        <v>18</v>
      </c>
      <c r="C4586" s="140" t="s">
        <v>113</v>
      </c>
      <c r="D4586" s="7"/>
      <c r="E4586" s="7"/>
      <c r="F4586" s="7"/>
      <c r="G4586" s="7"/>
      <c r="H4586" s="7"/>
    </row>
    <row r="4587" spans="1:8">
      <c r="A4587" s="139">
        <v>47686</v>
      </c>
      <c r="B4587" s="11" t="s">
        <v>12</v>
      </c>
      <c r="C4587" s="140" t="s">
        <v>113</v>
      </c>
      <c r="D4587" s="7"/>
      <c r="E4587" s="7"/>
      <c r="F4587" s="7"/>
      <c r="G4587" s="7"/>
      <c r="H4587" s="7"/>
    </row>
    <row r="4588" spans="1:8">
      <c r="A4588" s="139">
        <v>47687</v>
      </c>
      <c r="B4588" s="11" t="s">
        <v>13</v>
      </c>
      <c r="C4588" s="140" t="s">
        <v>113</v>
      </c>
      <c r="D4588" s="7"/>
      <c r="E4588" s="7"/>
      <c r="F4588" s="7"/>
      <c r="G4588" s="7"/>
      <c r="H4588" s="7"/>
    </row>
    <row r="4589" spans="1:8">
      <c r="A4589" s="139">
        <v>47688</v>
      </c>
      <c r="B4589" s="11" t="s">
        <v>14</v>
      </c>
      <c r="C4589" s="140" t="s">
        <v>113</v>
      </c>
      <c r="D4589" s="7"/>
      <c r="E4589" s="7"/>
      <c r="F4589" s="7"/>
      <c r="G4589" s="7"/>
      <c r="H4589" s="7"/>
    </row>
    <row r="4590" spans="1:8">
      <c r="A4590" s="139">
        <v>47689</v>
      </c>
      <c r="B4590" s="11" t="s">
        <v>15</v>
      </c>
      <c r="C4590" s="140" t="s">
        <v>113</v>
      </c>
      <c r="D4590" s="7"/>
      <c r="E4590" s="7"/>
      <c r="F4590" s="7"/>
      <c r="G4590" s="7"/>
      <c r="H4590" s="7"/>
    </row>
    <row r="4591" spans="1:8">
      <c r="A4591" s="139">
        <v>47690</v>
      </c>
      <c r="B4591" s="11" t="s">
        <v>16</v>
      </c>
      <c r="C4591" s="140" t="s">
        <v>113</v>
      </c>
      <c r="D4591" s="7"/>
      <c r="E4591" s="7"/>
      <c r="F4591" s="7"/>
      <c r="G4591" s="7"/>
      <c r="H4591" s="7"/>
    </row>
    <row r="4592" spans="1:8">
      <c r="A4592" s="139">
        <v>47691</v>
      </c>
      <c r="B4592" s="11" t="s">
        <v>17</v>
      </c>
      <c r="C4592" s="140" t="s">
        <v>113</v>
      </c>
      <c r="D4592" s="7"/>
      <c r="E4592" s="7"/>
      <c r="F4592" s="7"/>
      <c r="G4592" s="7"/>
      <c r="H4592" s="7"/>
    </row>
    <row r="4593" spans="1:8">
      <c r="A4593" s="139">
        <v>47692</v>
      </c>
      <c r="B4593" s="11" t="s">
        <v>18</v>
      </c>
      <c r="C4593" s="140" t="s">
        <v>113</v>
      </c>
      <c r="D4593" s="7"/>
      <c r="E4593" s="7"/>
      <c r="F4593" s="7"/>
      <c r="G4593" s="7"/>
      <c r="H4593" s="7"/>
    </row>
    <row r="4594" spans="1:8">
      <c r="A4594" s="139">
        <v>47693</v>
      </c>
      <c r="B4594" s="11" t="s">
        <v>12</v>
      </c>
      <c r="C4594" s="140" t="s">
        <v>113</v>
      </c>
      <c r="D4594" s="7"/>
      <c r="E4594" s="7"/>
      <c r="F4594" s="7"/>
      <c r="G4594" s="7"/>
      <c r="H4594" s="7"/>
    </row>
    <row r="4595" spans="1:8">
      <c r="A4595" s="139">
        <v>47694</v>
      </c>
      <c r="B4595" s="11" t="s">
        <v>13</v>
      </c>
      <c r="C4595" s="140" t="s">
        <v>113</v>
      </c>
      <c r="D4595" s="7"/>
      <c r="E4595" s="7"/>
      <c r="F4595" s="7"/>
      <c r="G4595" s="7"/>
      <c r="H4595" s="7"/>
    </row>
    <row r="4596" spans="1:8">
      <c r="A4596" s="139">
        <v>47695</v>
      </c>
      <c r="B4596" s="11" t="s">
        <v>14</v>
      </c>
      <c r="C4596" s="140" t="s">
        <v>113</v>
      </c>
      <c r="D4596" s="7"/>
      <c r="E4596" s="7"/>
      <c r="F4596" s="7"/>
      <c r="G4596" s="7"/>
      <c r="H4596" s="7"/>
    </row>
    <row r="4597" spans="1:8">
      <c r="A4597" s="139">
        <v>47696</v>
      </c>
      <c r="B4597" s="11" t="s">
        <v>15</v>
      </c>
      <c r="C4597" s="140" t="s">
        <v>113</v>
      </c>
      <c r="D4597" s="7"/>
      <c r="E4597" s="7"/>
      <c r="F4597" s="7"/>
      <c r="G4597" s="7"/>
      <c r="H4597" s="7"/>
    </row>
    <row r="4598" spans="1:8">
      <c r="A4598" s="139">
        <v>47697</v>
      </c>
      <c r="B4598" s="11" t="s">
        <v>16</v>
      </c>
      <c r="C4598" s="140" t="s">
        <v>113</v>
      </c>
      <c r="D4598" s="7"/>
      <c r="E4598" s="7"/>
      <c r="F4598" s="7"/>
      <c r="G4598" s="7"/>
      <c r="H4598" s="7"/>
    </row>
    <row r="4599" spans="1:8">
      <c r="A4599" s="139">
        <v>47698</v>
      </c>
      <c r="B4599" s="11" t="s">
        <v>17</v>
      </c>
      <c r="C4599" s="140" t="s">
        <v>113</v>
      </c>
      <c r="D4599" s="7"/>
      <c r="E4599" s="7"/>
      <c r="F4599" s="7"/>
      <c r="G4599" s="7"/>
      <c r="H4599" s="7"/>
    </row>
    <row r="4600" spans="1:8">
      <c r="A4600" s="139">
        <v>47699</v>
      </c>
      <c r="B4600" s="11" t="s">
        <v>18</v>
      </c>
      <c r="C4600" s="140" t="s">
        <v>113</v>
      </c>
      <c r="D4600" s="7"/>
      <c r="E4600" s="7"/>
      <c r="F4600" s="7"/>
      <c r="G4600" s="7"/>
      <c r="H4600" s="7"/>
    </row>
    <row r="4601" spans="1:8">
      <c r="A4601" s="139">
        <v>47700</v>
      </c>
      <c r="B4601" s="11" t="s">
        <v>12</v>
      </c>
      <c r="C4601" s="140" t="s">
        <v>113</v>
      </c>
      <c r="D4601" s="7"/>
      <c r="E4601" s="7"/>
      <c r="F4601" s="7"/>
      <c r="G4601" s="7"/>
      <c r="H4601" s="7"/>
    </row>
    <row r="4602" spans="1:8">
      <c r="A4602" s="139">
        <v>47701</v>
      </c>
      <c r="B4602" s="11" t="s">
        <v>13</v>
      </c>
      <c r="C4602" s="140" t="s">
        <v>113</v>
      </c>
      <c r="D4602" s="7"/>
      <c r="E4602" s="7"/>
      <c r="F4602" s="7"/>
      <c r="G4602" s="7"/>
      <c r="H4602" s="7"/>
    </row>
    <row r="4603" spans="1:8">
      <c r="A4603" s="139">
        <v>47702</v>
      </c>
      <c r="B4603" s="11" t="s">
        <v>14</v>
      </c>
      <c r="C4603" s="140" t="s">
        <v>113</v>
      </c>
      <c r="D4603" s="7"/>
      <c r="E4603" s="7"/>
      <c r="F4603" s="7"/>
      <c r="G4603" s="7"/>
      <c r="H4603" s="7"/>
    </row>
    <row r="4604" spans="1:8">
      <c r="A4604" s="139">
        <v>47703</v>
      </c>
      <c r="B4604" s="11" t="s">
        <v>15</v>
      </c>
      <c r="C4604" s="140" t="s">
        <v>113</v>
      </c>
      <c r="D4604" s="7"/>
      <c r="E4604" s="7"/>
      <c r="F4604" s="7"/>
      <c r="G4604" s="7"/>
      <c r="H4604" s="7"/>
    </row>
    <row r="4605" spans="1:8">
      <c r="A4605" s="139">
        <v>47704</v>
      </c>
      <c r="B4605" s="11" t="s">
        <v>16</v>
      </c>
      <c r="C4605" s="140" t="s">
        <v>113</v>
      </c>
      <c r="D4605" s="7"/>
      <c r="E4605" s="7"/>
      <c r="F4605" s="7"/>
      <c r="G4605" s="7"/>
      <c r="H4605" s="7"/>
    </row>
    <row r="4606" spans="1:8">
      <c r="A4606" s="139">
        <v>47705</v>
      </c>
      <c r="B4606" s="11" t="s">
        <v>17</v>
      </c>
      <c r="C4606" s="140" t="s">
        <v>113</v>
      </c>
      <c r="D4606" s="7"/>
      <c r="E4606" s="7"/>
      <c r="F4606" s="7"/>
      <c r="G4606" s="7"/>
      <c r="H4606" s="7"/>
    </row>
    <row r="4607" spans="1:8">
      <c r="A4607" s="139">
        <v>47706</v>
      </c>
      <c r="B4607" s="11" t="s">
        <v>18</v>
      </c>
      <c r="C4607" s="140" t="s">
        <v>113</v>
      </c>
      <c r="D4607" s="7"/>
      <c r="E4607" s="7"/>
      <c r="F4607" s="7"/>
      <c r="G4607" s="7"/>
      <c r="H4607" s="7"/>
    </row>
    <row r="4608" spans="1:8">
      <c r="A4608" s="139">
        <v>47707</v>
      </c>
      <c r="B4608" s="11" t="s">
        <v>12</v>
      </c>
      <c r="C4608" s="140" t="s">
        <v>113</v>
      </c>
      <c r="D4608" s="7"/>
      <c r="E4608" s="7"/>
      <c r="F4608" s="7"/>
      <c r="G4608" s="7"/>
      <c r="H4608" s="7"/>
    </row>
    <row r="4609" spans="1:8">
      <c r="A4609" s="139">
        <v>47708</v>
      </c>
      <c r="B4609" s="11" t="s">
        <v>13</v>
      </c>
      <c r="C4609" s="140" t="s">
        <v>113</v>
      </c>
      <c r="D4609" s="7"/>
      <c r="E4609" s="7"/>
      <c r="F4609" s="7"/>
      <c r="G4609" s="7"/>
      <c r="H4609" s="7"/>
    </row>
    <row r="4610" spans="1:8">
      <c r="A4610" s="139">
        <v>47709</v>
      </c>
      <c r="B4610" s="11" t="s">
        <v>14</v>
      </c>
      <c r="C4610" s="140" t="s">
        <v>113</v>
      </c>
      <c r="D4610" s="7"/>
      <c r="E4610" s="7"/>
      <c r="F4610" s="7"/>
      <c r="G4610" s="7"/>
      <c r="H4610" s="7"/>
    </row>
    <row r="4611" spans="1:8">
      <c r="A4611" s="139">
        <v>47710</v>
      </c>
      <c r="B4611" s="11" t="s">
        <v>15</v>
      </c>
      <c r="C4611" s="140" t="s">
        <v>113</v>
      </c>
      <c r="D4611" s="7"/>
      <c r="E4611" s="7"/>
      <c r="F4611" s="7"/>
      <c r="G4611" s="7"/>
      <c r="H4611" s="7"/>
    </row>
    <row r="4612" spans="1:8">
      <c r="A4612" s="139">
        <v>47711</v>
      </c>
      <c r="B4612" s="11" t="s">
        <v>16</v>
      </c>
      <c r="C4612" s="140" t="s">
        <v>113</v>
      </c>
      <c r="D4612" s="7"/>
      <c r="E4612" s="7"/>
      <c r="F4612" s="7"/>
      <c r="G4612" s="7"/>
      <c r="H4612" s="7"/>
    </row>
    <row r="4613" spans="1:8">
      <c r="A4613" s="139">
        <v>47712</v>
      </c>
      <c r="B4613" s="11" t="s">
        <v>17</v>
      </c>
      <c r="C4613" s="140" t="s">
        <v>113</v>
      </c>
      <c r="D4613" s="7"/>
      <c r="E4613" s="7"/>
      <c r="F4613" s="7"/>
      <c r="G4613" s="7"/>
      <c r="H4613" s="7"/>
    </row>
    <row r="4614" spans="1:8">
      <c r="A4614" s="139">
        <v>47713</v>
      </c>
      <c r="B4614" s="11" t="s">
        <v>18</v>
      </c>
      <c r="C4614" s="140" t="s">
        <v>113</v>
      </c>
      <c r="D4614" s="7"/>
      <c r="E4614" s="7"/>
      <c r="F4614" s="7"/>
      <c r="G4614" s="7"/>
      <c r="H4614" s="7"/>
    </row>
    <row r="4615" spans="1:8">
      <c r="A4615" s="139">
        <v>47714</v>
      </c>
      <c r="B4615" s="11" t="s">
        <v>12</v>
      </c>
      <c r="C4615" s="140" t="s">
        <v>113</v>
      </c>
      <c r="D4615" s="7"/>
      <c r="E4615" s="7"/>
      <c r="F4615" s="7"/>
      <c r="G4615" s="7"/>
      <c r="H4615" s="7"/>
    </row>
    <row r="4616" spans="1:8">
      <c r="A4616" s="139">
        <v>47715</v>
      </c>
      <c r="B4616" s="11" t="s">
        <v>13</v>
      </c>
      <c r="C4616" s="140" t="s">
        <v>113</v>
      </c>
      <c r="D4616" s="7"/>
      <c r="E4616" s="7"/>
      <c r="F4616" s="7"/>
      <c r="G4616" s="7"/>
      <c r="H4616" s="7"/>
    </row>
    <row r="4617" spans="1:8">
      <c r="A4617" s="139">
        <v>47716</v>
      </c>
      <c r="B4617" s="11" t="s">
        <v>14</v>
      </c>
      <c r="C4617" s="140" t="s">
        <v>113</v>
      </c>
      <c r="D4617" s="7"/>
      <c r="E4617" s="7"/>
      <c r="F4617" s="7"/>
      <c r="G4617" s="7"/>
      <c r="H4617" s="7"/>
    </row>
    <row r="4618" spans="1:8">
      <c r="A4618" s="139">
        <v>47717</v>
      </c>
      <c r="B4618" s="11" t="s">
        <v>15</v>
      </c>
      <c r="C4618" s="140" t="s">
        <v>113</v>
      </c>
      <c r="D4618" s="7"/>
      <c r="E4618" s="7"/>
      <c r="F4618" s="7"/>
      <c r="G4618" s="7"/>
      <c r="H4618" s="7"/>
    </row>
    <row r="4619" spans="1:8">
      <c r="A4619" s="139">
        <v>47718</v>
      </c>
      <c r="B4619" s="11" t="s">
        <v>16</v>
      </c>
      <c r="C4619" s="140" t="s">
        <v>113</v>
      </c>
      <c r="D4619" s="7"/>
      <c r="E4619" s="7"/>
      <c r="F4619" s="7"/>
      <c r="G4619" s="7"/>
      <c r="H4619" s="7"/>
    </row>
    <row r="4620" spans="1:8">
      <c r="A4620" s="139">
        <v>47719</v>
      </c>
      <c r="B4620" s="11" t="s">
        <v>17</v>
      </c>
      <c r="C4620" s="140" t="s">
        <v>113</v>
      </c>
      <c r="D4620" s="7"/>
      <c r="E4620" s="7"/>
      <c r="F4620" s="7"/>
      <c r="G4620" s="7"/>
      <c r="H4620" s="7"/>
    </row>
    <row r="4621" spans="1:8">
      <c r="A4621" s="139">
        <v>47720</v>
      </c>
      <c r="B4621" s="11" t="s">
        <v>18</v>
      </c>
      <c r="C4621" s="140" t="s">
        <v>113</v>
      </c>
      <c r="D4621" s="7"/>
      <c r="E4621" s="7"/>
      <c r="F4621" s="7"/>
      <c r="G4621" s="7"/>
      <c r="H4621" s="7"/>
    </row>
    <row r="4622" spans="1:8">
      <c r="A4622" s="139">
        <v>47721</v>
      </c>
      <c r="B4622" s="11" t="s">
        <v>12</v>
      </c>
      <c r="C4622" s="140" t="s">
        <v>113</v>
      </c>
      <c r="D4622" s="7"/>
      <c r="E4622" s="7"/>
      <c r="F4622" s="7"/>
      <c r="G4622" s="7"/>
      <c r="H4622" s="7"/>
    </row>
    <row r="4623" spans="1:8">
      <c r="A4623" s="139">
        <v>47722</v>
      </c>
      <c r="B4623" s="11" t="s">
        <v>13</v>
      </c>
      <c r="C4623" s="140" t="s">
        <v>113</v>
      </c>
      <c r="D4623" s="7"/>
      <c r="E4623" s="7"/>
      <c r="F4623" s="7"/>
      <c r="G4623" s="7"/>
      <c r="H4623" s="7"/>
    </row>
    <row r="4624" spans="1:8">
      <c r="A4624" s="139">
        <v>47723</v>
      </c>
      <c r="B4624" s="11" t="s">
        <v>14</v>
      </c>
      <c r="C4624" s="140" t="s">
        <v>113</v>
      </c>
      <c r="D4624" s="7"/>
      <c r="E4624" s="7"/>
      <c r="F4624" s="7"/>
      <c r="G4624" s="7"/>
      <c r="H4624" s="7"/>
    </row>
    <row r="4625" spans="1:8">
      <c r="A4625" s="139">
        <v>47724</v>
      </c>
      <c r="B4625" s="11" t="s">
        <v>15</v>
      </c>
      <c r="C4625" s="140" t="s">
        <v>113</v>
      </c>
      <c r="D4625" s="7"/>
      <c r="E4625" s="7"/>
      <c r="F4625" s="7"/>
      <c r="G4625" s="7"/>
      <c r="H4625" s="7"/>
    </row>
    <row r="4626" spans="1:8">
      <c r="A4626" s="139">
        <v>47725</v>
      </c>
      <c r="B4626" s="11" t="s">
        <v>16</v>
      </c>
      <c r="C4626" s="140" t="s">
        <v>113</v>
      </c>
      <c r="D4626" s="7"/>
      <c r="E4626" s="7"/>
      <c r="F4626" s="7"/>
      <c r="G4626" s="7"/>
      <c r="H4626" s="7"/>
    </row>
    <row r="4627" spans="1:8">
      <c r="A4627" s="139">
        <v>47726</v>
      </c>
      <c r="B4627" s="11" t="s">
        <v>17</v>
      </c>
      <c r="C4627" s="140" t="s">
        <v>113</v>
      </c>
      <c r="D4627" s="7"/>
      <c r="E4627" s="7"/>
      <c r="F4627" s="7"/>
      <c r="G4627" s="7"/>
      <c r="H4627" s="7"/>
    </row>
    <row r="4628" spans="1:8">
      <c r="A4628" s="139">
        <v>47727</v>
      </c>
      <c r="B4628" s="11" t="s">
        <v>18</v>
      </c>
      <c r="C4628" s="140" t="s">
        <v>113</v>
      </c>
      <c r="D4628" s="7"/>
      <c r="E4628" s="7"/>
      <c r="F4628" s="7"/>
      <c r="G4628" s="7"/>
      <c r="H4628" s="7"/>
    </row>
    <row r="4629" spans="1:8">
      <c r="A4629" s="139">
        <v>47728</v>
      </c>
      <c r="B4629" s="11" t="s">
        <v>12</v>
      </c>
      <c r="C4629" s="140" t="s">
        <v>113</v>
      </c>
      <c r="D4629" s="7"/>
      <c r="E4629" s="7"/>
      <c r="F4629" s="7"/>
      <c r="G4629" s="7"/>
      <c r="H4629" s="7"/>
    </row>
    <row r="4630" spans="1:8">
      <c r="A4630" s="139">
        <v>47729</v>
      </c>
      <c r="B4630" s="11" t="s">
        <v>13</v>
      </c>
      <c r="C4630" s="140" t="s">
        <v>113</v>
      </c>
      <c r="D4630" s="7"/>
      <c r="E4630" s="7"/>
      <c r="F4630" s="7"/>
      <c r="G4630" s="7"/>
      <c r="H4630" s="7"/>
    </row>
    <row r="4631" spans="1:8">
      <c r="A4631" s="139">
        <v>47730</v>
      </c>
      <c r="B4631" s="11" t="s">
        <v>14</v>
      </c>
      <c r="C4631" s="140" t="s">
        <v>113</v>
      </c>
      <c r="D4631" s="7"/>
      <c r="E4631" s="7"/>
      <c r="F4631" s="7"/>
      <c r="G4631" s="7"/>
      <c r="H4631" s="7"/>
    </row>
    <row r="4632" spans="1:8">
      <c r="A4632" s="139">
        <v>47731</v>
      </c>
      <c r="B4632" s="11" t="s">
        <v>15</v>
      </c>
      <c r="C4632" s="140" t="s">
        <v>113</v>
      </c>
      <c r="D4632" s="7"/>
      <c r="E4632" s="7"/>
      <c r="F4632" s="7"/>
      <c r="G4632" s="7"/>
      <c r="H4632" s="7"/>
    </row>
    <row r="4633" spans="1:8">
      <c r="A4633" s="139">
        <v>47732</v>
      </c>
      <c r="B4633" s="11" t="s">
        <v>16</v>
      </c>
      <c r="C4633" s="140" t="s">
        <v>113</v>
      </c>
      <c r="D4633" s="7"/>
      <c r="E4633" s="7"/>
      <c r="F4633" s="7"/>
      <c r="G4633" s="7"/>
      <c r="H4633" s="7"/>
    </row>
    <row r="4634" spans="1:8">
      <c r="A4634" s="139">
        <v>47733</v>
      </c>
      <c r="B4634" s="11" t="s">
        <v>17</v>
      </c>
      <c r="C4634" s="140" t="s">
        <v>113</v>
      </c>
      <c r="D4634" s="7"/>
      <c r="E4634" s="7"/>
      <c r="F4634" s="7"/>
      <c r="G4634" s="7"/>
      <c r="H4634" s="7"/>
    </row>
    <row r="4635" spans="1:8">
      <c r="A4635" s="139">
        <v>47734</v>
      </c>
      <c r="B4635" s="11" t="s">
        <v>18</v>
      </c>
      <c r="C4635" s="140" t="s">
        <v>113</v>
      </c>
      <c r="D4635" s="7"/>
      <c r="E4635" s="7"/>
      <c r="F4635" s="7"/>
      <c r="G4635" s="7"/>
      <c r="H4635" s="7"/>
    </row>
    <row r="4636" spans="1:8">
      <c r="A4636" s="139">
        <v>47735</v>
      </c>
      <c r="B4636" s="11" t="s">
        <v>12</v>
      </c>
      <c r="C4636" s="140" t="s">
        <v>113</v>
      </c>
      <c r="D4636" s="7"/>
      <c r="E4636" s="7"/>
      <c r="F4636" s="7"/>
      <c r="G4636" s="7"/>
      <c r="H4636" s="7"/>
    </row>
    <row r="4637" spans="1:8">
      <c r="A4637" s="139">
        <v>47736</v>
      </c>
      <c r="B4637" s="11" t="s">
        <v>13</v>
      </c>
      <c r="C4637" s="140" t="s">
        <v>113</v>
      </c>
      <c r="D4637" s="7"/>
      <c r="E4637" s="7"/>
      <c r="F4637" s="7"/>
      <c r="G4637" s="7"/>
      <c r="H4637" s="7"/>
    </row>
    <row r="4638" spans="1:8">
      <c r="A4638" s="139">
        <v>47737</v>
      </c>
      <c r="B4638" s="11" t="s">
        <v>14</v>
      </c>
      <c r="C4638" s="140" t="s">
        <v>113</v>
      </c>
      <c r="D4638" s="7"/>
      <c r="E4638" s="7"/>
      <c r="F4638" s="7"/>
      <c r="G4638" s="7"/>
      <c r="H4638" s="7"/>
    </row>
    <row r="4639" spans="1:8">
      <c r="A4639" s="139">
        <v>47738</v>
      </c>
      <c r="B4639" s="11" t="s">
        <v>15</v>
      </c>
      <c r="C4639" s="140" t="s">
        <v>113</v>
      </c>
      <c r="D4639" s="7"/>
      <c r="E4639" s="7"/>
      <c r="F4639" s="7"/>
      <c r="G4639" s="7"/>
      <c r="H4639" s="7"/>
    </row>
    <row r="4640" spans="1:8">
      <c r="A4640" s="139">
        <v>47739</v>
      </c>
      <c r="B4640" s="11" t="s">
        <v>16</v>
      </c>
      <c r="C4640" s="140" t="s">
        <v>113</v>
      </c>
      <c r="D4640" s="7"/>
      <c r="E4640" s="7"/>
      <c r="F4640" s="7"/>
      <c r="G4640" s="7"/>
      <c r="H4640" s="7"/>
    </row>
    <row r="4641" spans="1:8">
      <c r="A4641" s="139">
        <v>47740</v>
      </c>
      <c r="B4641" s="11" t="s">
        <v>17</v>
      </c>
      <c r="C4641" s="140" t="s">
        <v>113</v>
      </c>
      <c r="D4641" s="7"/>
      <c r="E4641" s="7"/>
      <c r="F4641" s="7"/>
      <c r="G4641" s="7"/>
      <c r="H4641" s="7"/>
    </row>
    <row r="4642" spans="1:8">
      <c r="A4642" s="139">
        <v>47741</v>
      </c>
      <c r="B4642" s="11" t="s">
        <v>18</v>
      </c>
      <c r="C4642" s="140" t="s">
        <v>113</v>
      </c>
      <c r="D4642" s="7"/>
      <c r="E4642" s="7"/>
      <c r="F4642" s="7"/>
      <c r="G4642" s="7"/>
      <c r="H4642" s="7"/>
    </row>
    <row r="4643" spans="1:8">
      <c r="A4643" s="139">
        <v>47742</v>
      </c>
      <c r="B4643" s="11" t="s">
        <v>12</v>
      </c>
      <c r="C4643" s="140" t="s">
        <v>113</v>
      </c>
      <c r="D4643" s="7"/>
      <c r="E4643" s="7"/>
      <c r="F4643" s="7"/>
      <c r="G4643" s="7"/>
      <c r="H4643" s="7"/>
    </row>
    <row r="4644" spans="1:8">
      <c r="A4644" s="139">
        <v>47743</v>
      </c>
      <c r="B4644" s="11" t="s">
        <v>13</v>
      </c>
      <c r="C4644" s="140" t="s">
        <v>113</v>
      </c>
      <c r="D4644" s="7"/>
      <c r="E4644" s="7"/>
      <c r="F4644" s="7"/>
      <c r="G4644" s="7"/>
      <c r="H4644" s="7"/>
    </row>
    <row r="4645" spans="1:8">
      <c r="A4645" s="139">
        <v>47744</v>
      </c>
      <c r="B4645" s="11" t="s">
        <v>14</v>
      </c>
      <c r="C4645" s="140" t="s">
        <v>113</v>
      </c>
      <c r="D4645" s="7"/>
      <c r="E4645" s="7"/>
      <c r="F4645" s="7"/>
      <c r="G4645" s="7"/>
      <c r="H4645" s="7"/>
    </row>
    <row r="4646" spans="1:8">
      <c r="A4646" s="139">
        <v>47745</v>
      </c>
      <c r="B4646" s="11" t="s">
        <v>15</v>
      </c>
      <c r="C4646" s="140" t="s">
        <v>113</v>
      </c>
      <c r="D4646" s="7"/>
      <c r="E4646" s="7"/>
      <c r="F4646" s="7"/>
      <c r="G4646" s="7"/>
      <c r="H4646" s="7"/>
    </row>
    <row r="4647" spans="1:8">
      <c r="A4647" s="139">
        <v>47746</v>
      </c>
      <c r="B4647" s="11" t="s">
        <v>16</v>
      </c>
      <c r="C4647" s="140" t="s">
        <v>113</v>
      </c>
      <c r="D4647" s="7"/>
      <c r="E4647" s="7"/>
      <c r="F4647" s="7"/>
      <c r="G4647" s="7"/>
      <c r="H4647" s="7"/>
    </row>
    <row r="4648" spans="1:8">
      <c r="A4648" s="139">
        <v>47747</v>
      </c>
      <c r="B4648" s="11" t="s">
        <v>17</v>
      </c>
      <c r="C4648" s="140" t="s">
        <v>113</v>
      </c>
      <c r="D4648" s="7"/>
      <c r="E4648" s="7"/>
      <c r="F4648" s="7"/>
      <c r="G4648" s="7"/>
      <c r="H4648" s="7"/>
    </row>
    <row r="4649" spans="1:8">
      <c r="A4649" s="139">
        <v>47748</v>
      </c>
      <c r="B4649" s="11" t="s">
        <v>18</v>
      </c>
      <c r="C4649" s="140" t="s">
        <v>113</v>
      </c>
      <c r="D4649" s="7"/>
      <c r="E4649" s="7"/>
      <c r="F4649" s="7"/>
      <c r="G4649" s="7"/>
      <c r="H4649" s="7"/>
    </row>
    <row r="4650" spans="1:8">
      <c r="A4650" s="139">
        <v>47749</v>
      </c>
      <c r="B4650" s="11" t="s">
        <v>12</v>
      </c>
      <c r="C4650" s="140" t="s">
        <v>113</v>
      </c>
      <c r="D4650" s="7"/>
      <c r="E4650" s="7"/>
      <c r="F4650" s="7"/>
      <c r="G4650" s="7"/>
      <c r="H4650" s="7"/>
    </row>
    <row r="4651" spans="1:8">
      <c r="A4651" s="139">
        <v>47750</v>
      </c>
      <c r="B4651" s="11" t="s">
        <v>13</v>
      </c>
      <c r="C4651" s="140" t="s">
        <v>113</v>
      </c>
      <c r="D4651" s="7"/>
      <c r="E4651" s="7"/>
      <c r="F4651" s="7"/>
      <c r="G4651" s="7"/>
      <c r="H4651" s="7"/>
    </row>
    <row r="4652" spans="1:8">
      <c r="A4652" s="139">
        <v>47751</v>
      </c>
      <c r="B4652" s="11" t="s">
        <v>14</v>
      </c>
      <c r="C4652" s="140" t="s">
        <v>113</v>
      </c>
      <c r="D4652" s="7"/>
      <c r="E4652" s="7"/>
      <c r="F4652" s="7"/>
      <c r="G4652" s="7"/>
      <c r="H4652" s="7"/>
    </row>
    <row r="4653" spans="1:8">
      <c r="A4653" s="139">
        <v>47752</v>
      </c>
      <c r="B4653" s="11" t="s">
        <v>15</v>
      </c>
      <c r="C4653" s="140" t="s">
        <v>113</v>
      </c>
      <c r="D4653" s="7"/>
      <c r="E4653" s="7"/>
      <c r="F4653" s="7"/>
      <c r="G4653" s="7"/>
      <c r="H4653" s="7"/>
    </row>
    <row r="4654" spans="1:8">
      <c r="A4654" s="139">
        <v>47753</v>
      </c>
      <c r="B4654" s="11" t="s">
        <v>16</v>
      </c>
      <c r="C4654" s="140" t="s">
        <v>113</v>
      </c>
      <c r="D4654" s="7"/>
      <c r="E4654" s="7"/>
      <c r="F4654" s="7"/>
      <c r="G4654" s="7"/>
      <c r="H4654" s="7"/>
    </row>
    <row r="4655" spans="1:8">
      <c r="A4655" s="139">
        <v>47754</v>
      </c>
      <c r="B4655" s="11" t="s">
        <v>17</v>
      </c>
      <c r="C4655" s="140" t="s">
        <v>113</v>
      </c>
      <c r="D4655" s="7"/>
      <c r="E4655" s="7"/>
      <c r="F4655" s="7"/>
      <c r="G4655" s="7"/>
      <c r="H4655" s="7"/>
    </row>
    <row r="4656" spans="1:8">
      <c r="A4656" s="139">
        <v>47755</v>
      </c>
      <c r="B4656" s="11" t="s">
        <v>18</v>
      </c>
      <c r="C4656" s="140" t="s">
        <v>113</v>
      </c>
      <c r="D4656" s="7"/>
      <c r="E4656" s="7"/>
      <c r="F4656" s="7"/>
      <c r="G4656" s="7"/>
      <c r="H4656" s="7"/>
    </row>
    <row r="4657" spans="1:8">
      <c r="A4657" s="139">
        <v>47756</v>
      </c>
      <c r="B4657" s="11" t="s">
        <v>12</v>
      </c>
      <c r="C4657" s="140" t="s">
        <v>113</v>
      </c>
      <c r="D4657" s="7"/>
      <c r="E4657" s="7"/>
      <c r="F4657" s="7"/>
      <c r="G4657" s="7"/>
      <c r="H4657" s="7"/>
    </row>
    <row r="4658" spans="1:8">
      <c r="A4658" s="139">
        <v>47757</v>
      </c>
      <c r="B4658" s="11" t="s">
        <v>13</v>
      </c>
      <c r="C4658" s="140" t="s">
        <v>113</v>
      </c>
      <c r="D4658" s="7"/>
      <c r="E4658" s="7"/>
      <c r="F4658" s="7"/>
      <c r="G4658" s="7"/>
      <c r="H4658" s="7"/>
    </row>
    <row r="4659" spans="1:8">
      <c r="A4659" s="139">
        <v>47758</v>
      </c>
      <c r="B4659" s="11" t="s">
        <v>14</v>
      </c>
      <c r="C4659" s="140" t="s">
        <v>113</v>
      </c>
      <c r="D4659" s="7"/>
      <c r="E4659" s="7"/>
      <c r="F4659" s="7"/>
      <c r="G4659" s="7"/>
      <c r="H4659" s="7"/>
    </row>
    <row r="4660" spans="1:8">
      <c r="A4660" s="139">
        <v>47759</v>
      </c>
      <c r="B4660" s="11" t="s">
        <v>15</v>
      </c>
      <c r="C4660" s="140" t="s">
        <v>113</v>
      </c>
      <c r="D4660" s="7"/>
      <c r="E4660" s="7"/>
      <c r="F4660" s="7"/>
      <c r="G4660" s="7"/>
      <c r="H4660" s="7"/>
    </row>
    <row r="4661" spans="1:8">
      <c r="A4661" s="139">
        <v>47760</v>
      </c>
      <c r="B4661" s="11" t="s">
        <v>16</v>
      </c>
      <c r="C4661" s="140" t="s">
        <v>113</v>
      </c>
      <c r="D4661" s="7"/>
      <c r="E4661" s="7"/>
      <c r="F4661" s="7"/>
      <c r="G4661" s="7"/>
      <c r="H4661" s="7"/>
    </row>
    <row r="4662" spans="1:8">
      <c r="A4662" s="139">
        <v>47761</v>
      </c>
      <c r="B4662" s="11" t="s">
        <v>17</v>
      </c>
      <c r="C4662" s="140" t="s">
        <v>113</v>
      </c>
      <c r="D4662" s="7"/>
      <c r="E4662" s="7"/>
      <c r="F4662" s="7"/>
      <c r="G4662" s="7"/>
      <c r="H4662" s="7"/>
    </row>
    <row r="4663" spans="1:8">
      <c r="A4663" s="139">
        <v>47762</v>
      </c>
      <c r="B4663" s="11" t="s">
        <v>18</v>
      </c>
      <c r="C4663" s="140" t="s">
        <v>113</v>
      </c>
      <c r="D4663" s="7"/>
      <c r="E4663" s="7"/>
      <c r="F4663" s="7"/>
      <c r="G4663" s="7"/>
      <c r="H4663" s="7"/>
    </row>
    <row r="4664" spans="1:8">
      <c r="A4664" s="139">
        <v>47763</v>
      </c>
      <c r="B4664" s="11" t="s">
        <v>12</v>
      </c>
      <c r="C4664" s="140" t="s">
        <v>113</v>
      </c>
      <c r="D4664" s="7"/>
      <c r="E4664" s="7"/>
      <c r="F4664" s="7"/>
      <c r="G4664" s="7"/>
      <c r="H4664" s="7"/>
    </row>
    <row r="4665" spans="1:8">
      <c r="A4665" s="139">
        <v>47764</v>
      </c>
      <c r="B4665" s="11" t="s">
        <v>13</v>
      </c>
      <c r="C4665" s="140" t="s">
        <v>113</v>
      </c>
      <c r="D4665" s="7"/>
      <c r="E4665" s="7"/>
      <c r="F4665" s="7"/>
      <c r="G4665" s="7"/>
      <c r="H4665" s="7"/>
    </row>
    <row r="4666" spans="1:8">
      <c r="A4666" s="139">
        <v>47765</v>
      </c>
      <c r="B4666" s="11" t="s">
        <v>14</v>
      </c>
      <c r="C4666" s="140" t="s">
        <v>113</v>
      </c>
      <c r="D4666" s="7"/>
      <c r="E4666" s="7"/>
      <c r="F4666" s="7"/>
      <c r="G4666" s="7"/>
      <c r="H4666" s="7"/>
    </row>
    <row r="4667" spans="1:8">
      <c r="A4667" s="139">
        <v>47766</v>
      </c>
      <c r="B4667" s="11" t="s">
        <v>15</v>
      </c>
      <c r="C4667" s="140" t="s">
        <v>113</v>
      </c>
      <c r="D4667" s="7"/>
      <c r="E4667" s="7"/>
      <c r="F4667" s="7"/>
      <c r="G4667" s="7"/>
      <c r="H4667" s="7"/>
    </row>
    <row r="4668" spans="1:8">
      <c r="A4668" s="139">
        <v>47767</v>
      </c>
      <c r="B4668" s="11" t="s">
        <v>16</v>
      </c>
      <c r="C4668" s="140" t="s">
        <v>113</v>
      </c>
      <c r="D4668" s="7"/>
      <c r="E4668" s="7"/>
      <c r="F4668" s="7"/>
      <c r="G4668" s="7"/>
      <c r="H4668" s="7"/>
    </row>
    <row r="4669" spans="1:8">
      <c r="A4669" s="139">
        <v>47768</v>
      </c>
      <c r="B4669" s="11" t="s">
        <v>17</v>
      </c>
      <c r="C4669" s="140" t="s">
        <v>113</v>
      </c>
      <c r="D4669" s="7"/>
      <c r="E4669" s="7"/>
      <c r="F4669" s="7"/>
      <c r="G4669" s="7"/>
      <c r="H4669" s="7"/>
    </row>
    <row r="4670" spans="1:8">
      <c r="A4670" s="139">
        <v>47769</v>
      </c>
      <c r="B4670" s="11" t="s">
        <v>18</v>
      </c>
      <c r="C4670" s="140" t="s">
        <v>113</v>
      </c>
      <c r="D4670" s="7"/>
      <c r="E4670" s="7"/>
      <c r="F4670" s="7"/>
      <c r="G4670" s="7"/>
      <c r="H4670" s="7"/>
    </row>
    <row r="4671" spans="1:8">
      <c r="A4671" s="139">
        <v>47770</v>
      </c>
      <c r="B4671" s="11" t="s">
        <v>12</v>
      </c>
      <c r="C4671" s="140" t="s">
        <v>113</v>
      </c>
      <c r="D4671" s="7"/>
      <c r="E4671" s="7"/>
      <c r="F4671" s="7"/>
      <c r="G4671" s="7"/>
      <c r="H4671" s="7"/>
    </row>
    <row r="4672" spans="1:8">
      <c r="A4672" s="139">
        <v>47771</v>
      </c>
      <c r="B4672" s="11" t="s">
        <v>13</v>
      </c>
      <c r="C4672" s="140" t="s">
        <v>113</v>
      </c>
      <c r="D4672" s="7"/>
      <c r="E4672" s="7"/>
      <c r="F4672" s="7"/>
      <c r="G4672" s="7"/>
      <c r="H4672" s="7"/>
    </row>
    <row r="4673" spans="1:8">
      <c r="A4673" s="139">
        <v>47772</v>
      </c>
      <c r="B4673" s="11" t="s">
        <v>14</v>
      </c>
      <c r="C4673" s="140" t="s">
        <v>113</v>
      </c>
      <c r="D4673" s="7"/>
      <c r="E4673" s="7"/>
      <c r="F4673" s="7"/>
      <c r="G4673" s="7"/>
      <c r="H4673" s="7"/>
    </row>
    <row r="4674" spans="1:8">
      <c r="A4674" s="139">
        <v>47773</v>
      </c>
      <c r="B4674" s="11" t="s">
        <v>15</v>
      </c>
      <c r="C4674" s="140" t="s">
        <v>113</v>
      </c>
      <c r="D4674" s="7"/>
      <c r="E4674" s="7"/>
      <c r="F4674" s="7"/>
      <c r="G4674" s="7"/>
      <c r="H4674" s="7"/>
    </row>
    <row r="4675" spans="1:8">
      <c r="A4675" s="139">
        <v>47774</v>
      </c>
      <c r="B4675" s="11" t="s">
        <v>16</v>
      </c>
      <c r="C4675" s="140" t="s">
        <v>113</v>
      </c>
      <c r="D4675" s="7"/>
      <c r="E4675" s="7"/>
      <c r="F4675" s="7"/>
      <c r="G4675" s="7"/>
      <c r="H4675" s="7"/>
    </row>
    <row r="4676" spans="1:8">
      <c r="A4676" s="139">
        <v>47775</v>
      </c>
      <c r="B4676" s="11" t="s">
        <v>17</v>
      </c>
      <c r="C4676" s="140" t="s">
        <v>113</v>
      </c>
      <c r="D4676" s="7"/>
      <c r="E4676" s="7"/>
      <c r="F4676" s="7"/>
      <c r="G4676" s="7"/>
      <c r="H4676" s="7"/>
    </row>
    <row r="4677" spans="1:8">
      <c r="A4677" s="139">
        <v>47776</v>
      </c>
      <c r="B4677" s="11" t="s">
        <v>18</v>
      </c>
      <c r="C4677" s="140" t="s">
        <v>113</v>
      </c>
      <c r="D4677" s="7"/>
      <c r="E4677" s="7"/>
      <c r="F4677" s="7"/>
      <c r="G4677" s="7"/>
      <c r="H4677" s="7"/>
    </row>
    <row r="4678" spans="1:8">
      <c r="A4678" s="139">
        <v>47777</v>
      </c>
      <c r="B4678" s="11" t="s">
        <v>12</v>
      </c>
      <c r="C4678" s="140" t="s">
        <v>113</v>
      </c>
      <c r="D4678" s="7"/>
      <c r="E4678" s="7"/>
      <c r="F4678" s="7"/>
      <c r="G4678" s="7"/>
      <c r="H4678" s="7"/>
    </row>
    <row r="4679" spans="1:8">
      <c r="A4679" s="139">
        <v>47778</v>
      </c>
      <c r="B4679" s="11" t="s">
        <v>13</v>
      </c>
      <c r="C4679" s="140" t="s">
        <v>113</v>
      </c>
      <c r="D4679" s="7"/>
      <c r="E4679" s="7"/>
      <c r="F4679" s="7"/>
      <c r="G4679" s="7"/>
      <c r="H4679" s="7"/>
    </row>
    <row r="4680" spans="1:8">
      <c r="A4680" s="139">
        <v>47779</v>
      </c>
      <c r="B4680" s="11" t="s">
        <v>14</v>
      </c>
      <c r="C4680" s="140" t="s">
        <v>113</v>
      </c>
      <c r="D4680" s="7"/>
      <c r="E4680" s="7"/>
      <c r="F4680" s="7"/>
      <c r="G4680" s="7"/>
      <c r="H4680" s="7"/>
    </row>
    <row r="4681" spans="1:8">
      <c r="A4681" s="139">
        <v>47780</v>
      </c>
      <c r="B4681" s="11" t="s">
        <v>15</v>
      </c>
      <c r="C4681" s="140" t="s">
        <v>113</v>
      </c>
      <c r="D4681" s="7"/>
      <c r="E4681" s="7"/>
      <c r="F4681" s="7"/>
      <c r="G4681" s="7"/>
      <c r="H4681" s="7"/>
    </row>
    <row r="4682" spans="1:8">
      <c r="A4682" s="139">
        <v>47781</v>
      </c>
      <c r="B4682" s="11" t="s">
        <v>16</v>
      </c>
      <c r="C4682" s="140" t="s">
        <v>113</v>
      </c>
      <c r="D4682" s="7"/>
      <c r="E4682" s="7"/>
      <c r="F4682" s="7"/>
      <c r="G4682" s="7"/>
      <c r="H4682" s="7"/>
    </row>
    <row r="4683" spans="1:8">
      <c r="A4683" s="139">
        <v>47782</v>
      </c>
      <c r="B4683" s="11" t="s">
        <v>17</v>
      </c>
      <c r="C4683" s="140" t="s">
        <v>113</v>
      </c>
      <c r="D4683" s="7"/>
      <c r="E4683" s="7"/>
      <c r="F4683" s="7"/>
      <c r="G4683" s="7"/>
      <c r="H4683" s="7"/>
    </row>
    <row r="4684" spans="1:8">
      <c r="A4684" s="139">
        <v>47783</v>
      </c>
      <c r="B4684" s="11" t="s">
        <v>18</v>
      </c>
      <c r="C4684" s="140" t="s">
        <v>113</v>
      </c>
      <c r="D4684" s="7"/>
      <c r="E4684" s="7"/>
      <c r="F4684" s="7"/>
      <c r="G4684" s="7"/>
      <c r="H4684" s="7"/>
    </row>
    <row r="4685" spans="1:8">
      <c r="A4685" s="139">
        <v>47784</v>
      </c>
      <c r="B4685" s="11" t="s">
        <v>12</v>
      </c>
      <c r="C4685" s="140" t="s">
        <v>113</v>
      </c>
      <c r="D4685" s="7"/>
      <c r="E4685" s="7"/>
      <c r="F4685" s="7"/>
      <c r="G4685" s="7"/>
      <c r="H4685" s="7"/>
    </row>
    <row r="4686" spans="1:8">
      <c r="A4686" s="139">
        <v>47785</v>
      </c>
      <c r="B4686" s="11" t="s">
        <v>13</v>
      </c>
      <c r="C4686" s="140" t="s">
        <v>113</v>
      </c>
      <c r="D4686" s="7"/>
      <c r="E4686" s="7"/>
      <c r="F4686" s="7"/>
      <c r="G4686" s="7"/>
      <c r="H4686" s="7"/>
    </row>
    <row r="4687" spans="1:8">
      <c r="A4687" s="139">
        <v>47786</v>
      </c>
      <c r="B4687" s="11" t="s">
        <v>14</v>
      </c>
      <c r="C4687" s="140" t="s">
        <v>113</v>
      </c>
      <c r="D4687" s="7"/>
      <c r="E4687" s="7"/>
      <c r="F4687" s="7"/>
      <c r="G4687" s="7"/>
      <c r="H4687" s="7"/>
    </row>
    <row r="4688" spans="1:8">
      <c r="A4688" s="139">
        <v>47787</v>
      </c>
      <c r="B4688" s="11" t="s">
        <v>15</v>
      </c>
      <c r="C4688" s="140" t="s">
        <v>113</v>
      </c>
      <c r="D4688" s="7"/>
      <c r="E4688" s="7"/>
      <c r="F4688" s="7"/>
      <c r="G4688" s="7"/>
      <c r="H4688" s="7"/>
    </row>
    <row r="4689" spans="1:8">
      <c r="A4689" s="139">
        <v>47788</v>
      </c>
      <c r="B4689" s="11" t="s">
        <v>16</v>
      </c>
      <c r="C4689" s="140" t="s">
        <v>113</v>
      </c>
      <c r="D4689" s="7"/>
      <c r="E4689" s="7"/>
      <c r="F4689" s="7"/>
      <c r="G4689" s="7"/>
      <c r="H4689" s="7"/>
    </row>
    <row r="4690" spans="1:8">
      <c r="A4690" s="139">
        <v>47789</v>
      </c>
      <c r="B4690" s="11" t="s">
        <v>17</v>
      </c>
      <c r="C4690" s="140" t="s">
        <v>113</v>
      </c>
      <c r="D4690" s="7"/>
      <c r="E4690" s="7"/>
      <c r="F4690" s="7"/>
      <c r="G4690" s="7"/>
      <c r="H4690" s="7"/>
    </row>
    <row r="4691" spans="1:8">
      <c r="A4691" s="139">
        <v>47790</v>
      </c>
      <c r="B4691" s="11" t="s">
        <v>18</v>
      </c>
      <c r="C4691" s="140" t="s">
        <v>113</v>
      </c>
      <c r="D4691" s="7"/>
      <c r="E4691" s="7"/>
      <c r="F4691" s="7"/>
      <c r="G4691" s="7"/>
      <c r="H4691" s="7"/>
    </row>
    <row r="4692" spans="1:8">
      <c r="A4692" s="139">
        <v>47791</v>
      </c>
      <c r="B4692" s="11" t="s">
        <v>12</v>
      </c>
      <c r="C4692" s="140" t="s">
        <v>113</v>
      </c>
      <c r="D4692" s="7"/>
      <c r="E4692" s="7"/>
      <c r="F4692" s="7"/>
      <c r="G4692" s="7"/>
      <c r="H4692" s="7"/>
    </row>
    <row r="4693" spans="1:8">
      <c r="A4693" s="139">
        <v>47792</v>
      </c>
      <c r="B4693" s="11" t="s">
        <v>13</v>
      </c>
      <c r="C4693" s="140" t="s">
        <v>113</v>
      </c>
      <c r="D4693" s="7"/>
      <c r="E4693" s="7"/>
      <c r="F4693" s="7"/>
      <c r="G4693" s="7"/>
      <c r="H4693" s="7"/>
    </row>
    <row r="4694" spans="1:8">
      <c r="A4694" s="139">
        <v>47793</v>
      </c>
      <c r="B4694" s="11" t="s">
        <v>14</v>
      </c>
      <c r="C4694" s="140" t="s">
        <v>113</v>
      </c>
      <c r="D4694" s="7"/>
      <c r="E4694" s="7"/>
      <c r="F4694" s="7"/>
      <c r="G4694" s="7"/>
      <c r="H4694" s="7"/>
    </row>
    <row r="4695" spans="1:8">
      <c r="A4695" s="139">
        <v>47794</v>
      </c>
      <c r="B4695" s="11" t="s">
        <v>15</v>
      </c>
      <c r="C4695" s="140" t="s">
        <v>113</v>
      </c>
      <c r="D4695" s="7"/>
      <c r="E4695" s="7"/>
      <c r="F4695" s="7"/>
      <c r="G4695" s="7"/>
      <c r="H4695" s="7"/>
    </row>
    <row r="4696" spans="1:8">
      <c r="A4696" s="139">
        <v>47795</v>
      </c>
      <c r="B4696" s="11" t="s">
        <v>16</v>
      </c>
      <c r="C4696" s="140" t="s">
        <v>113</v>
      </c>
      <c r="D4696" s="7"/>
      <c r="E4696" s="7"/>
      <c r="F4696" s="7"/>
      <c r="G4696" s="7"/>
      <c r="H4696" s="7"/>
    </row>
    <row r="4697" spans="1:8">
      <c r="A4697" s="139">
        <v>47796</v>
      </c>
      <c r="B4697" s="11" t="s">
        <v>17</v>
      </c>
      <c r="C4697" s="140" t="s">
        <v>113</v>
      </c>
      <c r="D4697" s="7"/>
      <c r="E4697" s="7"/>
      <c r="F4697" s="7"/>
      <c r="G4697" s="7"/>
      <c r="H4697" s="7"/>
    </row>
    <row r="4698" spans="1:8">
      <c r="A4698" s="139">
        <v>47797</v>
      </c>
      <c r="B4698" s="11" t="s">
        <v>18</v>
      </c>
      <c r="C4698" s="140" t="s">
        <v>113</v>
      </c>
      <c r="D4698" s="7"/>
      <c r="E4698" s="7"/>
      <c r="F4698" s="7"/>
      <c r="G4698" s="7"/>
      <c r="H4698" s="7"/>
    </row>
    <row r="4699" spans="1:8">
      <c r="A4699" s="139">
        <v>47798</v>
      </c>
      <c r="B4699" s="11" t="s">
        <v>12</v>
      </c>
      <c r="C4699" s="140" t="s">
        <v>113</v>
      </c>
      <c r="D4699" s="7"/>
      <c r="E4699" s="7"/>
      <c r="F4699" s="7"/>
      <c r="G4699" s="7"/>
      <c r="H4699" s="7"/>
    </row>
    <row r="4700" spans="1:8">
      <c r="A4700" s="139">
        <v>47799</v>
      </c>
      <c r="B4700" s="11" t="s">
        <v>13</v>
      </c>
      <c r="C4700" s="140" t="s">
        <v>113</v>
      </c>
      <c r="D4700" s="7"/>
      <c r="E4700" s="7"/>
      <c r="F4700" s="7"/>
      <c r="G4700" s="7"/>
      <c r="H4700" s="7"/>
    </row>
    <row r="4701" spans="1:8">
      <c r="A4701" s="139">
        <v>47800</v>
      </c>
      <c r="B4701" s="11" t="s">
        <v>14</v>
      </c>
      <c r="C4701" s="140" t="s">
        <v>113</v>
      </c>
      <c r="D4701" s="7"/>
      <c r="E4701" s="7"/>
      <c r="F4701" s="7"/>
      <c r="G4701" s="7"/>
      <c r="H4701" s="7"/>
    </row>
    <row r="4702" spans="1:8">
      <c r="A4702" s="139">
        <v>47801</v>
      </c>
      <c r="B4702" s="11" t="s">
        <v>15</v>
      </c>
      <c r="C4702" s="140" t="s">
        <v>113</v>
      </c>
      <c r="D4702" s="7"/>
      <c r="E4702" s="7"/>
      <c r="F4702" s="7"/>
      <c r="G4702" s="7"/>
      <c r="H4702" s="7"/>
    </row>
    <row r="4703" spans="1:8">
      <c r="A4703" s="139">
        <v>47802</v>
      </c>
      <c r="B4703" s="11" t="s">
        <v>16</v>
      </c>
      <c r="C4703" s="140" t="s">
        <v>113</v>
      </c>
      <c r="D4703" s="7"/>
      <c r="E4703" s="7"/>
      <c r="F4703" s="7"/>
      <c r="G4703" s="7"/>
      <c r="H4703" s="7"/>
    </row>
    <row r="4704" spans="1:8">
      <c r="A4704" s="139">
        <v>47803</v>
      </c>
      <c r="B4704" s="11" t="s">
        <v>17</v>
      </c>
      <c r="C4704" s="140" t="s">
        <v>113</v>
      </c>
      <c r="D4704" s="7"/>
      <c r="E4704" s="7"/>
      <c r="F4704" s="7"/>
      <c r="G4704" s="7"/>
      <c r="H4704" s="7"/>
    </row>
    <row r="4705" spans="1:8">
      <c r="A4705" s="139">
        <v>47804</v>
      </c>
      <c r="B4705" s="11" t="s">
        <v>18</v>
      </c>
      <c r="C4705" s="140" t="s">
        <v>113</v>
      </c>
      <c r="D4705" s="7"/>
      <c r="E4705" s="7"/>
      <c r="F4705" s="7"/>
      <c r="G4705" s="7"/>
      <c r="H4705" s="7"/>
    </row>
    <row r="4706" spans="1:8">
      <c r="A4706" s="139">
        <v>47805</v>
      </c>
      <c r="B4706" s="11" t="s">
        <v>12</v>
      </c>
      <c r="C4706" s="140" t="s">
        <v>113</v>
      </c>
      <c r="D4706" s="7"/>
      <c r="E4706" s="7"/>
      <c r="F4706" s="7"/>
      <c r="G4706" s="7"/>
      <c r="H4706" s="7"/>
    </row>
    <row r="4707" spans="1:8">
      <c r="A4707" s="139">
        <v>47806</v>
      </c>
      <c r="B4707" s="11" t="s">
        <v>13</v>
      </c>
      <c r="C4707" s="140" t="s">
        <v>113</v>
      </c>
      <c r="D4707" s="7"/>
      <c r="E4707" s="7"/>
      <c r="F4707" s="7"/>
      <c r="G4707" s="7"/>
      <c r="H4707" s="7"/>
    </row>
    <row r="4708" spans="1:8">
      <c r="A4708" s="139">
        <v>47807</v>
      </c>
      <c r="B4708" s="11" t="s">
        <v>14</v>
      </c>
      <c r="C4708" s="140" t="s">
        <v>113</v>
      </c>
      <c r="D4708" s="7"/>
      <c r="E4708" s="7"/>
      <c r="F4708" s="7"/>
      <c r="G4708" s="7"/>
      <c r="H4708" s="7"/>
    </row>
    <row r="4709" spans="1:8">
      <c r="A4709" s="139">
        <v>47808</v>
      </c>
      <c r="B4709" s="11" t="s">
        <v>15</v>
      </c>
      <c r="C4709" s="140" t="s">
        <v>113</v>
      </c>
      <c r="D4709" s="7"/>
      <c r="E4709" s="7"/>
      <c r="F4709" s="7"/>
      <c r="G4709" s="7"/>
      <c r="H4709" s="7"/>
    </row>
    <row r="4710" spans="1:8">
      <c r="A4710" s="139">
        <v>47809</v>
      </c>
      <c r="B4710" s="11" t="s">
        <v>16</v>
      </c>
      <c r="C4710" s="140" t="s">
        <v>113</v>
      </c>
      <c r="D4710" s="7"/>
      <c r="E4710" s="7"/>
      <c r="F4710" s="7"/>
      <c r="G4710" s="7"/>
      <c r="H4710" s="7"/>
    </row>
    <row r="4711" spans="1:8">
      <c r="A4711" s="139">
        <v>47810</v>
      </c>
      <c r="B4711" s="11" t="s">
        <v>17</v>
      </c>
      <c r="C4711" s="140" t="s">
        <v>113</v>
      </c>
      <c r="D4711" s="7"/>
      <c r="E4711" s="7"/>
      <c r="F4711" s="7"/>
      <c r="G4711" s="7"/>
      <c r="H4711" s="7"/>
    </row>
    <row r="4712" spans="1:8">
      <c r="A4712" s="139">
        <v>47811</v>
      </c>
      <c r="B4712" s="11" t="s">
        <v>18</v>
      </c>
      <c r="C4712" s="140" t="s">
        <v>113</v>
      </c>
      <c r="D4712" s="7"/>
      <c r="E4712" s="7"/>
      <c r="F4712" s="7"/>
      <c r="G4712" s="7"/>
      <c r="H4712" s="7"/>
    </row>
    <row r="4713" spans="1:8">
      <c r="A4713" s="139">
        <v>47812</v>
      </c>
      <c r="B4713" s="11" t="s">
        <v>12</v>
      </c>
      <c r="C4713" s="140" t="s">
        <v>113</v>
      </c>
      <c r="D4713" s="7"/>
      <c r="E4713" s="7"/>
      <c r="F4713" s="7"/>
      <c r="G4713" s="7"/>
      <c r="H4713" s="7"/>
    </row>
    <row r="4714" spans="1:8">
      <c r="A4714" s="139">
        <v>47813</v>
      </c>
      <c r="B4714" s="11" t="s">
        <v>13</v>
      </c>
      <c r="C4714" s="140" t="s">
        <v>113</v>
      </c>
      <c r="D4714" s="7"/>
      <c r="E4714" s="7"/>
      <c r="F4714" s="7"/>
      <c r="G4714" s="7"/>
      <c r="H4714" s="7"/>
    </row>
    <row r="4715" spans="1:8">
      <c r="A4715" s="139">
        <v>47814</v>
      </c>
      <c r="B4715" s="11" t="s">
        <v>14</v>
      </c>
      <c r="C4715" s="140" t="s">
        <v>113</v>
      </c>
      <c r="D4715" s="7"/>
      <c r="E4715" s="7"/>
      <c r="F4715" s="7"/>
      <c r="G4715" s="7"/>
      <c r="H4715" s="7"/>
    </row>
    <row r="4716" spans="1:8">
      <c r="A4716" s="139">
        <v>47815</v>
      </c>
      <c r="B4716" s="11" t="s">
        <v>15</v>
      </c>
      <c r="C4716" s="140" t="s">
        <v>113</v>
      </c>
      <c r="D4716" s="7"/>
      <c r="E4716" s="7"/>
      <c r="F4716" s="7"/>
      <c r="G4716" s="7"/>
      <c r="H4716" s="7"/>
    </row>
    <row r="4717" spans="1:8">
      <c r="A4717" s="139">
        <v>47816</v>
      </c>
      <c r="B4717" s="11" t="s">
        <v>16</v>
      </c>
      <c r="C4717" s="140" t="s">
        <v>113</v>
      </c>
      <c r="D4717" s="7"/>
      <c r="E4717" s="7"/>
      <c r="F4717" s="7"/>
      <c r="G4717" s="7"/>
      <c r="H4717" s="7"/>
    </row>
    <row r="4718" spans="1:8">
      <c r="A4718" s="139">
        <v>47817</v>
      </c>
      <c r="B4718" s="11" t="s">
        <v>17</v>
      </c>
      <c r="C4718" s="140" t="s">
        <v>113</v>
      </c>
      <c r="D4718" s="7"/>
      <c r="E4718" s="7"/>
      <c r="F4718" s="7"/>
      <c r="G4718" s="7"/>
      <c r="H4718" s="7"/>
    </row>
    <row r="4719" spans="1:8">
      <c r="A4719" s="139">
        <v>47818</v>
      </c>
      <c r="B4719" s="11" t="s">
        <v>18</v>
      </c>
      <c r="C4719" s="140" t="s">
        <v>113</v>
      </c>
      <c r="D4719" s="7"/>
      <c r="E4719" s="7"/>
      <c r="F4719" s="7"/>
      <c r="G4719" s="7"/>
      <c r="H4719" s="7"/>
    </row>
    <row r="4720" spans="1:8">
      <c r="A4720" s="139">
        <v>47819</v>
      </c>
      <c r="B4720" s="11" t="s">
        <v>12</v>
      </c>
      <c r="C4720" s="140" t="s">
        <v>113</v>
      </c>
      <c r="D4720" s="7"/>
      <c r="E4720" s="7"/>
      <c r="F4720" s="7"/>
      <c r="G4720" s="7"/>
      <c r="H4720" s="7"/>
    </row>
    <row r="4721" spans="1:8">
      <c r="A4721" s="139">
        <v>47820</v>
      </c>
      <c r="B4721" s="11" t="s">
        <v>13</v>
      </c>
      <c r="C4721" s="140" t="s">
        <v>113</v>
      </c>
      <c r="D4721" s="7"/>
      <c r="E4721" s="7"/>
      <c r="F4721" s="7"/>
      <c r="G4721" s="7"/>
      <c r="H4721" s="7"/>
    </row>
    <row r="4722" spans="1:8">
      <c r="A4722" s="139">
        <v>47821</v>
      </c>
      <c r="B4722" s="11" t="s">
        <v>14</v>
      </c>
      <c r="C4722" s="140" t="s">
        <v>113</v>
      </c>
      <c r="D4722" s="7"/>
      <c r="E4722" s="7"/>
      <c r="F4722" s="7"/>
      <c r="G4722" s="7"/>
      <c r="H4722" s="7"/>
    </row>
    <row r="4723" spans="1:8">
      <c r="A4723" s="139">
        <v>47822</v>
      </c>
      <c r="B4723" s="11" t="s">
        <v>15</v>
      </c>
      <c r="C4723" s="140" t="s">
        <v>113</v>
      </c>
      <c r="D4723" s="7"/>
      <c r="E4723" s="7"/>
      <c r="F4723" s="7"/>
      <c r="G4723" s="7"/>
      <c r="H4723" s="7"/>
    </row>
    <row r="4724" spans="1:8">
      <c r="A4724" s="139">
        <v>47823</v>
      </c>
      <c r="B4724" s="11" t="s">
        <v>16</v>
      </c>
      <c r="C4724" s="140" t="s">
        <v>113</v>
      </c>
      <c r="D4724" s="7"/>
      <c r="E4724" s="7"/>
      <c r="F4724" s="7"/>
      <c r="G4724" s="7"/>
      <c r="H4724" s="7"/>
    </row>
    <row r="4725" spans="1:8">
      <c r="A4725" s="139">
        <v>47824</v>
      </c>
      <c r="B4725" s="11" t="s">
        <v>17</v>
      </c>
      <c r="C4725" s="140" t="s">
        <v>113</v>
      </c>
      <c r="D4725" s="7"/>
      <c r="E4725" s="7"/>
      <c r="F4725" s="7"/>
      <c r="G4725" s="7"/>
      <c r="H4725" s="7"/>
    </row>
    <row r="4726" spans="1:8">
      <c r="A4726" s="139">
        <v>47825</v>
      </c>
      <c r="B4726" s="11" t="s">
        <v>18</v>
      </c>
      <c r="C4726" s="140" t="s">
        <v>113</v>
      </c>
      <c r="D4726" s="7"/>
      <c r="E4726" s="7"/>
      <c r="F4726" s="7"/>
      <c r="G4726" s="7"/>
      <c r="H4726" s="7"/>
    </row>
    <row r="4727" spans="1:8">
      <c r="A4727" s="139">
        <v>47826</v>
      </c>
      <c r="B4727" s="11" t="s">
        <v>12</v>
      </c>
      <c r="C4727" s="140" t="s">
        <v>113</v>
      </c>
      <c r="D4727" s="7"/>
      <c r="E4727" s="7"/>
      <c r="F4727" s="7"/>
      <c r="G4727" s="7"/>
      <c r="H4727" s="7"/>
    </row>
    <row r="4728" spans="1:8">
      <c r="A4728" s="139">
        <v>47827</v>
      </c>
      <c r="B4728" s="11" t="s">
        <v>13</v>
      </c>
      <c r="C4728" s="140" t="s">
        <v>113</v>
      </c>
      <c r="D4728" s="7"/>
      <c r="E4728" s="7"/>
      <c r="F4728" s="7"/>
      <c r="G4728" s="7"/>
      <c r="H4728" s="7"/>
    </row>
    <row r="4729" spans="1:8">
      <c r="A4729" s="139">
        <v>47828</v>
      </c>
      <c r="B4729" s="11" t="s">
        <v>14</v>
      </c>
      <c r="C4729" s="140" t="s">
        <v>113</v>
      </c>
      <c r="D4729" s="7"/>
      <c r="E4729" s="7"/>
      <c r="F4729" s="7"/>
      <c r="G4729" s="7"/>
      <c r="H4729" s="7"/>
    </row>
    <row r="4730" spans="1:8">
      <c r="A4730" s="139">
        <v>47829</v>
      </c>
      <c r="B4730" s="11" t="s">
        <v>15</v>
      </c>
      <c r="C4730" s="140" t="s">
        <v>113</v>
      </c>
      <c r="D4730" s="7"/>
      <c r="E4730" s="7"/>
      <c r="F4730" s="7"/>
      <c r="G4730" s="7"/>
      <c r="H4730" s="7"/>
    </row>
    <row r="4731" spans="1:8">
      <c r="A4731" s="139">
        <v>47830</v>
      </c>
      <c r="B4731" s="11" t="s">
        <v>16</v>
      </c>
      <c r="C4731" s="140" t="s">
        <v>113</v>
      </c>
      <c r="D4731" s="7"/>
      <c r="E4731" s="7"/>
      <c r="F4731" s="7"/>
      <c r="G4731" s="7"/>
      <c r="H4731" s="7"/>
    </row>
    <row r="4732" spans="1:8">
      <c r="A4732" s="139">
        <v>47831</v>
      </c>
      <c r="B4732" s="11" t="s">
        <v>17</v>
      </c>
      <c r="C4732" s="140" t="s">
        <v>113</v>
      </c>
      <c r="D4732" s="7"/>
      <c r="E4732" s="7"/>
      <c r="F4732" s="7"/>
      <c r="G4732" s="7"/>
      <c r="H4732" s="7"/>
    </row>
    <row r="4733" spans="1:8">
      <c r="A4733" s="139">
        <v>47832</v>
      </c>
      <c r="B4733" s="11" t="s">
        <v>18</v>
      </c>
      <c r="C4733" s="140" t="s">
        <v>113</v>
      </c>
      <c r="D4733" s="7"/>
      <c r="E4733" s="7"/>
      <c r="F4733" s="7"/>
      <c r="G4733" s="7"/>
      <c r="H4733" s="7"/>
    </row>
    <row r="4734" spans="1:8">
      <c r="A4734" s="139">
        <v>47833</v>
      </c>
      <c r="B4734" s="11" t="s">
        <v>12</v>
      </c>
      <c r="C4734" s="140" t="s">
        <v>113</v>
      </c>
      <c r="D4734" s="7"/>
      <c r="E4734" s="7"/>
      <c r="F4734" s="7"/>
      <c r="G4734" s="7"/>
      <c r="H4734" s="7"/>
    </row>
    <row r="4735" spans="1:8">
      <c r="A4735" s="139">
        <v>47834</v>
      </c>
      <c r="B4735" s="11" t="s">
        <v>13</v>
      </c>
      <c r="C4735" s="140" t="s">
        <v>113</v>
      </c>
      <c r="D4735" s="7"/>
      <c r="E4735" s="7"/>
      <c r="F4735" s="7"/>
      <c r="G4735" s="7"/>
      <c r="H4735" s="7"/>
    </row>
    <row r="4736" spans="1:8">
      <c r="A4736" s="139">
        <v>47835</v>
      </c>
      <c r="B4736" s="11" t="s">
        <v>14</v>
      </c>
      <c r="C4736" s="140" t="s">
        <v>113</v>
      </c>
      <c r="D4736" s="7"/>
      <c r="E4736" s="7"/>
      <c r="F4736" s="7"/>
      <c r="G4736" s="7"/>
      <c r="H4736" s="7"/>
    </row>
    <row r="4737" spans="1:8">
      <c r="A4737" s="139">
        <v>47836</v>
      </c>
      <c r="B4737" s="11" t="s">
        <v>15</v>
      </c>
      <c r="C4737" s="140" t="s">
        <v>113</v>
      </c>
      <c r="D4737" s="7"/>
      <c r="E4737" s="7"/>
      <c r="F4737" s="7"/>
      <c r="G4737" s="7"/>
      <c r="H4737" s="7"/>
    </row>
    <row r="4738" spans="1:8">
      <c r="A4738" s="139">
        <v>47837</v>
      </c>
      <c r="B4738" s="11" t="s">
        <v>16</v>
      </c>
      <c r="C4738" s="140" t="s">
        <v>113</v>
      </c>
      <c r="D4738" s="7"/>
      <c r="E4738" s="7"/>
      <c r="F4738" s="7"/>
      <c r="G4738" s="7"/>
      <c r="H4738" s="7"/>
    </row>
    <row r="4739" spans="1:8">
      <c r="A4739" s="139">
        <v>47838</v>
      </c>
      <c r="B4739" s="11" t="s">
        <v>17</v>
      </c>
      <c r="C4739" s="140" t="s">
        <v>113</v>
      </c>
      <c r="D4739" s="7"/>
      <c r="E4739" s="7"/>
      <c r="F4739" s="7"/>
      <c r="G4739" s="7"/>
      <c r="H4739" s="7"/>
    </row>
    <row r="4740" spans="1:8">
      <c r="A4740" s="139">
        <v>47839</v>
      </c>
      <c r="B4740" s="11" t="s">
        <v>18</v>
      </c>
      <c r="C4740" s="140" t="s">
        <v>113</v>
      </c>
      <c r="D4740" s="7"/>
      <c r="E4740" s="7"/>
      <c r="F4740" s="7"/>
      <c r="G4740" s="7"/>
      <c r="H4740" s="7"/>
    </row>
    <row r="4741" spans="1:8">
      <c r="A4741" s="139">
        <v>47840</v>
      </c>
      <c r="B4741" s="11" t="s">
        <v>12</v>
      </c>
      <c r="C4741" s="140" t="s">
        <v>113</v>
      </c>
      <c r="D4741" s="7"/>
      <c r="E4741" s="7"/>
      <c r="F4741" s="7"/>
      <c r="G4741" s="7"/>
      <c r="H4741" s="7"/>
    </row>
    <row r="4742" spans="1:8">
      <c r="A4742" s="139">
        <v>47841</v>
      </c>
      <c r="B4742" s="11" t="s">
        <v>13</v>
      </c>
      <c r="C4742" s="140" t="s">
        <v>113</v>
      </c>
      <c r="D4742" s="7"/>
      <c r="E4742" s="7"/>
      <c r="F4742" s="7"/>
      <c r="G4742" s="7"/>
      <c r="H4742" s="7"/>
    </row>
    <row r="4743" spans="1:8">
      <c r="A4743" s="139">
        <v>47842</v>
      </c>
      <c r="B4743" s="11" t="s">
        <v>14</v>
      </c>
      <c r="C4743" s="140" t="s">
        <v>113</v>
      </c>
      <c r="D4743" s="7"/>
      <c r="E4743" s="7"/>
      <c r="F4743" s="7"/>
      <c r="G4743" s="7"/>
      <c r="H4743" s="7"/>
    </row>
    <row r="4744" spans="1:8">
      <c r="A4744" s="139">
        <v>47843</v>
      </c>
      <c r="B4744" s="11" t="s">
        <v>15</v>
      </c>
      <c r="C4744" s="140" t="s">
        <v>113</v>
      </c>
      <c r="D4744" s="7"/>
      <c r="E4744" s="7"/>
      <c r="F4744" s="7"/>
      <c r="G4744" s="7"/>
      <c r="H4744" s="7"/>
    </row>
    <row r="4745" spans="1:8">
      <c r="A4745" s="139">
        <v>47844</v>
      </c>
      <c r="B4745" s="11" t="s">
        <v>16</v>
      </c>
      <c r="C4745" s="140" t="s">
        <v>113</v>
      </c>
      <c r="D4745" s="7"/>
      <c r="E4745" s="7"/>
      <c r="F4745" s="7"/>
      <c r="G4745" s="7"/>
      <c r="H4745" s="7"/>
    </row>
    <row r="4746" spans="1:8">
      <c r="A4746" s="139">
        <v>47845</v>
      </c>
      <c r="B4746" s="11" t="s">
        <v>17</v>
      </c>
      <c r="C4746" s="140" t="s">
        <v>113</v>
      </c>
      <c r="D4746" s="7"/>
      <c r="E4746" s="7"/>
      <c r="F4746" s="7"/>
      <c r="G4746" s="7"/>
      <c r="H4746" s="7"/>
    </row>
    <row r="4747" spans="1:8">
      <c r="A4747" s="139">
        <v>47846</v>
      </c>
      <c r="B4747" s="11" t="s">
        <v>18</v>
      </c>
      <c r="C4747" s="140" t="s">
        <v>113</v>
      </c>
      <c r="D4747" s="7"/>
      <c r="E4747" s="7"/>
      <c r="F4747" s="7"/>
      <c r="G4747" s="7"/>
      <c r="H4747" s="7"/>
    </row>
    <row r="4748" spans="1:8">
      <c r="A4748" s="139">
        <v>47847</v>
      </c>
      <c r="B4748" s="11" t="s">
        <v>12</v>
      </c>
      <c r="C4748" s="140" t="s">
        <v>113</v>
      </c>
      <c r="D4748" s="7"/>
      <c r="E4748" s="7"/>
      <c r="F4748" s="7"/>
      <c r="G4748" s="7"/>
      <c r="H4748" s="7"/>
    </row>
    <row r="4749" spans="1:8" ht="15.75" thickBot="1">
      <c r="A4749" s="9">
        <v>47848</v>
      </c>
      <c r="B4749" s="12" t="s">
        <v>13</v>
      </c>
      <c r="C4749" s="78" t="s">
        <v>113</v>
      </c>
      <c r="D4749" s="7"/>
      <c r="E4749" s="7"/>
      <c r="F4749" s="7"/>
      <c r="G4749" s="7"/>
      <c r="H4749" s="7"/>
    </row>
  </sheetData>
  <sheetProtection sheet="1" objects="1" scenarios="1"/>
  <mergeCells count="3">
    <mergeCell ref="A1:C1"/>
    <mergeCell ref="E1:H1"/>
    <mergeCell ref="G2:H8"/>
  </mergeCells>
  <dataValidations count="1">
    <dataValidation type="list" showDropDown="1" showInputMessage="1" showErrorMessage="1" sqref="E2:F8">
      <formula1>"X"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2"/>
  <dimension ref="A1:G181"/>
  <sheetViews>
    <sheetView showGridLines="0" showRowColHeaders="0" zoomScale="220" zoomScaleNormal="220" workbookViewId="0">
      <pane ySplit="5" topLeftCell="A6" activePane="bottomLeft" state="frozen"/>
      <selection activeCell="O25" sqref="O25"/>
      <selection pane="bottomLeft" activeCell="A4" sqref="A4:B4"/>
    </sheetView>
  </sheetViews>
  <sheetFormatPr baseColWidth="10" defaultColWidth="0" defaultRowHeight="14.45" customHeight="1" zeroHeight="1"/>
  <cols>
    <col min="1" max="1" width="25.7109375" style="16" customWidth="1"/>
    <col min="2" max="2" width="39.42578125" style="16" customWidth="1"/>
    <col min="3" max="16384" width="11.5703125" style="7" hidden="1"/>
  </cols>
  <sheetData>
    <row r="1" spans="1:7" ht="27" thickBot="1">
      <c r="A1" s="179" t="s">
        <v>8</v>
      </c>
      <c r="B1" s="180"/>
    </row>
    <row r="2" spans="1:7" ht="19.5">
      <c r="A2" s="1" t="s">
        <v>1</v>
      </c>
      <c r="B2" s="2" t="s">
        <v>2517</v>
      </c>
    </row>
    <row r="3" spans="1:7" ht="20.25" thickBot="1">
      <c r="A3" s="3" t="s">
        <v>3</v>
      </c>
      <c r="B3" s="4"/>
    </row>
    <row r="4" spans="1:7" ht="31.9" customHeight="1">
      <c r="A4" s="288"/>
      <c r="B4" s="288"/>
      <c r="G4" s="6">
        <f t="shared" ref="G4:G67" si="0">+IF(B4=B5,1,0)</f>
        <v>0</v>
      </c>
    </row>
    <row r="5" spans="1:7" ht="55.15" customHeight="1">
      <c r="A5" s="15">
        <f>+COUNTA(B2:B3)</f>
        <v>1</v>
      </c>
      <c r="B5" s="15">
        <f>+COUNTIF('[3]BD empleados'!A:A,B2)+COUNTIF('[3]BD empleados'!C:C,B3)</f>
        <v>1</v>
      </c>
      <c r="G5" s="6">
        <f t="shared" si="0"/>
        <v>0</v>
      </c>
    </row>
    <row r="6" spans="1:7" ht="15" hidden="1">
      <c r="G6" s="6">
        <f t="shared" si="0"/>
        <v>1</v>
      </c>
    </row>
    <row r="7" spans="1:7" ht="15" hidden="1">
      <c r="G7" s="6">
        <f t="shared" si="0"/>
        <v>1</v>
      </c>
    </row>
    <row r="8" spans="1:7" ht="15" hidden="1">
      <c r="G8" s="6">
        <f t="shared" si="0"/>
        <v>1</v>
      </c>
    </row>
    <row r="9" spans="1:7" ht="15" hidden="1">
      <c r="G9" s="6">
        <f t="shared" si="0"/>
        <v>1</v>
      </c>
    </row>
    <row r="10" spans="1:7" ht="15" hidden="1">
      <c r="G10" s="6">
        <f t="shared" si="0"/>
        <v>1</v>
      </c>
    </row>
    <row r="11" spans="1:7" ht="15" hidden="1">
      <c r="G11" s="6">
        <f t="shared" si="0"/>
        <v>1</v>
      </c>
    </row>
    <row r="12" spans="1:7" ht="15" hidden="1">
      <c r="G12" s="6">
        <f t="shared" si="0"/>
        <v>1</v>
      </c>
    </row>
    <row r="13" spans="1:7" ht="15" hidden="1">
      <c r="G13" s="6">
        <f t="shared" si="0"/>
        <v>1</v>
      </c>
    </row>
    <row r="14" spans="1:7" ht="15" hidden="1">
      <c r="G14" s="6">
        <f t="shared" si="0"/>
        <v>1</v>
      </c>
    </row>
    <row r="15" spans="1:7" ht="15" hidden="1">
      <c r="G15" s="6">
        <f t="shared" si="0"/>
        <v>1</v>
      </c>
    </row>
    <row r="16" spans="1:7" ht="15" hidden="1">
      <c r="G16" s="6">
        <f t="shared" si="0"/>
        <v>1</v>
      </c>
    </row>
    <row r="17" spans="7:7" ht="15" hidden="1">
      <c r="G17" s="6">
        <f t="shared" si="0"/>
        <v>1</v>
      </c>
    </row>
    <row r="18" spans="7:7" ht="15" hidden="1">
      <c r="G18" s="6">
        <f t="shared" si="0"/>
        <v>1</v>
      </c>
    </row>
    <row r="19" spans="7:7" ht="15" hidden="1">
      <c r="G19" s="6">
        <f t="shared" si="0"/>
        <v>1</v>
      </c>
    </row>
    <row r="20" spans="7:7" ht="15" hidden="1">
      <c r="G20" s="6">
        <f t="shared" si="0"/>
        <v>1</v>
      </c>
    </row>
    <row r="21" spans="7:7" ht="15" hidden="1">
      <c r="G21" s="6">
        <f t="shared" si="0"/>
        <v>1</v>
      </c>
    </row>
    <row r="22" spans="7:7" ht="15" hidden="1">
      <c r="G22" s="6">
        <f t="shared" si="0"/>
        <v>1</v>
      </c>
    </row>
    <row r="23" spans="7:7" ht="15" hidden="1">
      <c r="G23" s="6">
        <f t="shared" si="0"/>
        <v>1</v>
      </c>
    </row>
    <row r="24" spans="7:7" ht="15" hidden="1">
      <c r="G24" s="6">
        <f t="shared" si="0"/>
        <v>1</v>
      </c>
    </row>
    <row r="25" spans="7:7" ht="15" hidden="1">
      <c r="G25" s="6">
        <f t="shared" si="0"/>
        <v>1</v>
      </c>
    </row>
    <row r="26" spans="7:7" ht="15" hidden="1">
      <c r="G26" s="6">
        <f t="shared" si="0"/>
        <v>1</v>
      </c>
    </row>
    <row r="27" spans="7:7" ht="15" hidden="1">
      <c r="G27" s="6">
        <f t="shared" si="0"/>
        <v>1</v>
      </c>
    </row>
    <row r="28" spans="7:7" ht="15" hidden="1">
      <c r="G28" s="6">
        <f t="shared" si="0"/>
        <v>1</v>
      </c>
    </row>
    <row r="29" spans="7:7" ht="15" hidden="1">
      <c r="G29" s="6">
        <f t="shared" si="0"/>
        <v>1</v>
      </c>
    </row>
    <row r="30" spans="7:7" ht="15" hidden="1">
      <c r="G30" s="6">
        <f t="shared" si="0"/>
        <v>1</v>
      </c>
    </row>
    <row r="31" spans="7:7" ht="15" hidden="1">
      <c r="G31" s="6">
        <f t="shared" si="0"/>
        <v>1</v>
      </c>
    </row>
    <row r="32" spans="7:7" ht="15" hidden="1">
      <c r="G32" s="6">
        <f t="shared" si="0"/>
        <v>1</v>
      </c>
    </row>
    <row r="33" spans="7:7" ht="15" hidden="1">
      <c r="G33" s="6">
        <f t="shared" si="0"/>
        <v>1</v>
      </c>
    </row>
    <row r="34" spans="7:7" ht="15" hidden="1">
      <c r="G34" s="6">
        <f t="shared" si="0"/>
        <v>1</v>
      </c>
    </row>
    <row r="35" spans="7:7" ht="15" hidden="1">
      <c r="G35" s="6">
        <f t="shared" si="0"/>
        <v>1</v>
      </c>
    </row>
    <row r="36" spans="7:7" ht="15" hidden="1">
      <c r="G36" s="6">
        <f t="shared" si="0"/>
        <v>1</v>
      </c>
    </row>
    <row r="37" spans="7:7" ht="15" hidden="1">
      <c r="G37" s="6">
        <f t="shared" si="0"/>
        <v>1</v>
      </c>
    </row>
    <row r="38" spans="7:7" ht="15" hidden="1">
      <c r="G38" s="6">
        <f t="shared" si="0"/>
        <v>1</v>
      </c>
    </row>
    <row r="39" spans="7:7" ht="15" hidden="1">
      <c r="G39" s="6">
        <f t="shared" si="0"/>
        <v>1</v>
      </c>
    </row>
    <row r="40" spans="7:7" ht="15" hidden="1">
      <c r="G40" s="6">
        <f t="shared" si="0"/>
        <v>1</v>
      </c>
    </row>
    <row r="41" spans="7:7" ht="15" hidden="1">
      <c r="G41" s="6">
        <f t="shared" si="0"/>
        <v>1</v>
      </c>
    </row>
    <row r="42" spans="7:7" ht="15" hidden="1">
      <c r="G42" s="6">
        <f t="shared" si="0"/>
        <v>1</v>
      </c>
    </row>
    <row r="43" spans="7:7" ht="15" hidden="1">
      <c r="G43" s="6">
        <f t="shared" si="0"/>
        <v>1</v>
      </c>
    </row>
    <row r="44" spans="7:7" ht="15" hidden="1">
      <c r="G44" s="6">
        <f t="shared" si="0"/>
        <v>1</v>
      </c>
    </row>
    <row r="45" spans="7:7" ht="15" hidden="1">
      <c r="G45" s="6">
        <f t="shared" si="0"/>
        <v>1</v>
      </c>
    </row>
    <row r="46" spans="7:7" ht="15" hidden="1">
      <c r="G46" s="6">
        <f t="shared" si="0"/>
        <v>1</v>
      </c>
    </row>
    <row r="47" spans="7:7" ht="15" hidden="1">
      <c r="G47" s="6">
        <f t="shared" si="0"/>
        <v>1</v>
      </c>
    </row>
    <row r="48" spans="7:7" ht="15" hidden="1">
      <c r="G48" s="6">
        <f t="shared" si="0"/>
        <v>1</v>
      </c>
    </row>
    <row r="49" spans="7:7" ht="15" hidden="1">
      <c r="G49" s="6">
        <f t="shared" si="0"/>
        <v>1</v>
      </c>
    </row>
    <row r="50" spans="7:7" ht="15" hidden="1">
      <c r="G50" s="6">
        <f t="shared" si="0"/>
        <v>1</v>
      </c>
    </row>
    <row r="51" spans="7:7" ht="15" hidden="1">
      <c r="G51" s="6">
        <f t="shared" si="0"/>
        <v>1</v>
      </c>
    </row>
    <row r="52" spans="7:7" ht="15" hidden="1">
      <c r="G52" s="6">
        <f t="shared" si="0"/>
        <v>1</v>
      </c>
    </row>
    <row r="53" spans="7:7" ht="15" hidden="1">
      <c r="G53" s="6">
        <f t="shared" si="0"/>
        <v>1</v>
      </c>
    </row>
    <row r="54" spans="7:7" ht="15" hidden="1">
      <c r="G54" s="6">
        <f t="shared" si="0"/>
        <v>1</v>
      </c>
    </row>
    <row r="55" spans="7:7" ht="15" hidden="1">
      <c r="G55" s="6">
        <f t="shared" si="0"/>
        <v>1</v>
      </c>
    </row>
    <row r="56" spans="7:7" ht="15" hidden="1">
      <c r="G56" s="6">
        <f t="shared" si="0"/>
        <v>1</v>
      </c>
    </row>
    <row r="57" spans="7:7" ht="15" hidden="1">
      <c r="G57" s="6">
        <f t="shared" si="0"/>
        <v>1</v>
      </c>
    </row>
    <row r="58" spans="7:7" ht="15" hidden="1">
      <c r="G58" s="6">
        <f t="shared" si="0"/>
        <v>1</v>
      </c>
    </row>
    <row r="59" spans="7:7" ht="15" hidden="1">
      <c r="G59" s="6">
        <f t="shared" si="0"/>
        <v>1</v>
      </c>
    </row>
    <row r="60" spans="7:7" ht="15" hidden="1">
      <c r="G60" s="6">
        <f t="shared" si="0"/>
        <v>1</v>
      </c>
    </row>
    <row r="61" spans="7:7" ht="15" hidden="1">
      <c r="G61" s="6">
        <f t="shared" si="0"/>
        <v>1</v>
      </c>
    </row>
    <row r="62" spans="7:7" ht="15" hidden="1">
      <c r="G62" s="6">
        <f t="shared" si="0"/>
        <v>1</v>
      </c>
    </row>
    <row r="63" spans="7:7" ht="15" hidden="1">
      <c r="G63" s="6">
        <f t="shared" si="0"/>
        <v>1</v>
      </c>
    </row>
    <row r="64" spans="7:7" ht="15" hidden="1">
      <c r="G64" s="6">
        <f t="shared" si="0"/>
        <v>1</v>
      </c>
    </row>
    <row r="65" spans="7:7" ht="15" hidden="1">
      <c r="G65" s="6">
        <f t="shared" si="0"/>
        <v>1</v>
      </c>
    </row>
    <row r="66" spans="7:7" ht="15" hidden="1">
      <c r="G66" s="6">
        <f t="shared" si="0"/>
        <v>1</v>
      </c>
    </row>
    <row r="67" spans="7:7" ht="15" hidden="1">
      <c r="G67" s="6">
        <f t="shared" si="0"/>
        <v>1</v>
      </c>
    </row>
    <row r="68" spans="7:7" ht="15" hidden="1">
      <c r="G68" s="6">
        <f t="shared" ref="G68:G131" si="1">+IF(B68=B69,1,0)</f>
        <v>1</v>
      </c>
    </row>
    <row r="69" spans="7:7" ht="15" hidden="1">
      <c r="G69" s="6">
        <f t="shared" si="1"/>
        <v>1</v>
      </c>
    </row>
    <row r="70" spans="7:7" ht="15" hidden="1">
      <c r="G70" s="6">
        <f t="shared" si="1"/>
        <v>1</v>
      </c>
    </row>
    <row r="71" spans="7:7" ht="15" hidden="1">
      <c r="G71" s="6">
        <f t="shared" si="1"/>
        <v>1</v>
      </c>
    </row>
    <row r="72" spans="7:7" ht="15" hidden="1">
      <c r="G72" s="6">
        <f t="shared" si="1"/>
        <v>1</v>
      </c>
    </row>
    <row r="73" spans="7:7" ht="15" hidden="1">
      <c r="G73" s="6">
        <f t="shared" si="1"/>
        <v>1</v>
      </c>
    </row>
    <row r="74" spans="7:7" ht="15" hidden="1">
      <c r="G74" s="6">
        <f t="shared" si="1"/>
        <v>1</v>
      </c>
    </row>
    <row r="75" spans="7:7" ht="15" hidden="1">
      <c r="G75" s="6">
        <f t="shared" si="1"/>
        <v>1</v>
      </c>
    </row>
    <row r="76" spans="7:7" ht="15" hidden="1">
      <c r="G76" s="6">
        <f t="shared" si="1"/>
        <v>1</v>
      </c>
    </row>
    <row r="77" spans="7:7" ht="15" hidden="1">
      <c r="G77" s="6">
        <f t="shared" si="1"/>
        <v>1</v>
      </c>
    </row>
    <row r="78" spans="7:7" ht="15" hidden="1">
      <c r="G78" s="6">
        <f t="shared" si="1"/>
        <v>1</v>
      </c>
    </row>
    <row r="79" spans="7:7" ht="15" hidden="1">
      <c r="G79" s="6">
        <f t="shared" si="1"/>
        <v>1</v>
      </c>
    </row>
    <row r="80" spans="7:7" ht="15" hidden="1">
      <c r="G80" s="6">
        <f t="shared" si="1"/>
        <v>1</v>
      </c>
    </row>
    <row r="81" spans="7:7" ht="15" hidden="1">
      <c r="G81" s="6">
        <f t="shared" si="1"/>
        <v>1</v>
      </c>
    </row>
    <row r="82" spans="7:7" ht="15" hidden="1">
      <c r="G82" s="6">
        <f t="shared" si="1"/>
        <v>1</v>
      </c>
    </row>
    <row r="83" spans="7:7" ht="15" hidden="1">
      <c r="G83" s="6">
        <f t="shared" si="1"/>
        <v>1</v>
      </c>
    </row>
    <row r="84" spans="7:7" ht="15" hidden="1">
      <c r="G84" s="6">
        <f t="shared" si="1"/>
        <v>1</v>
      </c>
    </row>
    <row r="85" spans="7:7" ht="15" hidden="1">
      <c r="G85" s="6">
        <f t="shared" si="1"/>
        <v>1</v>
      </c>
    </row>
    <row r="86" spans="7:7" ht="15" hidden="1">
      <c r="G86" s="6">
        <f t="shared" si="1"/>
        <v>1</v>
      </c>
    </row>
    <row r="87" spans="7:7" ht="15" hidden="1">
      <c r="G87" s="6">
        <f t="shared" si="1"/>
        <v>1</v>
      </c>
    </row>
    <row r="88" spans="7:7" ht="15" hidden="1">
      <c r="G88" s="6">
        <f t="shared" si="1"/>
        <v>1</v>
      </c>
    </row>
    <row r="89" spans="7:7" ht="15" hidden="1">
      <c r="G89" s="6">
        <f t="shared" si="1"/>
        <v>1</v>
      </c>
    </row>
    <row r="90" spans="7:7" ht="15" hidden="1">
      <c r="G90" s="6">
        <f t="shared" si="1"/>
        <v>1</v>
      </c>
    </row>
    <row r="91" spans="7:7" ht="15" hidden="1">
      <c r="G91" s="6">
        <f t="shared" si="1"/>
        <v>1</v>
      </c>
    </row>
    <row r="92" spans="7:7" ht="15" hidden="1">
      <c r="G92" s="6">
        <f t="shared" si="1"/>
        <v>1</v>
      </c>
    </row>
    <row r="93" spans="7:7" ht="15" hidden="1">
      <c r="G93" s="6">
        <f t="shared" si="1"/>
        <v>1</v>
      </c>
    </row>
    <row r="94" spans="7:7" ht="15" hidden="1">
      <c r="G94" s="6">
        <f t="shared" si="1"/>
        <v>1</v>
      </c>
    </row>
    <row r="95" spans="7:7" ht="15" hidden="1">
      <c r="G95" s="6">
        <f t="shared" si="1"/>
        <v>1</v>
      </c>
    </row>
    <row r="96" spans="7:7" ht="15" hidden="1">
      <c r="G96" s="6">
        <f t="shared" si="1"/>
        <v>1</v>
      </c>
    </row>
    <row r="97" spans="7:7" ht="15" hidden="1">
      <c r="G97" s="6">
        <f t="shared" si="1"/>
        <v>1</v>
      </c>
    </row>
    <row r="98" spans="7:7" ht="15" hidden="1">
      <c r="G98" s="6">
        <f t="shared" si="1"/>
        <v>1</v>
      </c>
    </row>
    <row r="99" spans="7:7" ht="15" hidden="1">
      <c r="G99" s="6">
        <f t="shared" si="1"/>
        <v>1</v>
      </c>
    </row>
    <row r="100" spans="7:7" ht="15" hidden="1">
      <c r="G100" s="6">
        <f t="shared" si="1"/>
        <v>1</v>
      </c>
    </row>
    <row r="101" spans="7:7" ht="15" hidden="1">
      <c r="G101" s="6">
        <f t="shared" si="1"/>
        <v>1</v>
      </c>
    </row>
    <row r="102" spans="7:7" ht="15" hidden="1">
      <c r="G102" s="6">
        <f t="shared" si="1"/>
        <v>1</v>
      </c>
    </row>
    <row r="103" spans="7:7" ht="15" hidden="1">
      <c r="G103" s="6">
        <f t="shared" si="1"/>
        <v>1</v>
      </c>
    </row>
    <row r="104" spans="7:7" ht="15" hidden="1">
      <c r="G104" s="6">
        <f t="shared" si="1"/>
        <v>1</v>
      </c>
    </row>
    <row r="105" spans="7:7" ht="15" hidden="1">
      <c r="G105" s="6">
        <f t="shared" si="1"/>
        <v>1</v>
      </c>
    </row>
    <row r="106" spans="7:7" ht="15" hidden="1">
      <c r="G106" s="6">
        <f t="shared" si="1"/>
        <v>1</v>
      </c>
    </row>
    <row r="107" spans="7:7" ht="15" hidden="1">
      <c r="G107" s="6">
        <f t="shared" si="1"/>
        <v>1</v>
      </c>
    </row>
    <row r="108" spans="7:7" ht="15" hidden="1">
      <c r="G108" s="6">
        <f t="shared" si="1"/>
        <v>1</v>
      </c>
    </row>
    <row r="109" spans="7:7" ht="15" hidden="1">
      <c r="G109" s="6">
        <f t="shared" si="1"/>
        <v>1</v>
      </c>
    </row>
    <row r="110" spans="7:7" ht="15" hidden="1">
      <c r="G110" s="6">
        <f t="shared" si="1"/>
        <v>1</v>
      </c>
    </row>
    <row r="111" spans="7:7" ht="15" hidden="1">
      <c r="G111" s="6">
        <f t="shared" si="1"/>
        <v>1</v>
      </c>
    </row>
    <row r="112" spans="7:7" ht="15" hidden="1">
      <c r="G112" s="6">
        <f t="shared" si="1"/>
        <v>1</v>
      </c>
    </row>
    <row r="113" spans="7:7" ht="15" hidden="1">
      <c r="G113" s="6">
        <f t="shared" si="1"/>
        <v>1</v>
      </c>
    </row>
    <row r="114" spans="7:7" ht="15" hidden="1">
      <c r="G114" s="6">
        <f t="shared" si="1"/>
        <v>1</v>
      </c>
    </row>
    <row r="115" spans="7:7" ht="15" hidden="1">
      <c r="G115" s="6">
        <f t="shared" si="1"/>
        <v>1</v>
      </c>
    </row>
    <row r="116" spans="7:7" ht="15" hidden="1">
      <c r="G116" s="6">
        <f t="shared" si="1"/>
        <v>1</v>
      </c>
    </row>
    <row r="117" spans="7:7" ht="15" hidden="1">
      <c r="G117" s="6">
        <f t="shared" si="1"/>
        <v>1</v>
      </c>
    </row>
    <row r="118" spans="7:7" ht="15" hidden="1">
      <c r="G118" s="6">
        <f t="shared" si="1"/>
        <v>1</v>
      </c>
    </row>
    <row r="119" spans="7:7" ht="15" hidden="1">
      <c r="G119" s="6">
        <f t="shared" si="1"/>
        <v>1</v>
      </c>
    </row>
    <row r="120" spans="7:7" ht="15" hidden="1">
      <c r="G120" s="6">
        <f t="shared" si="1"/>
        <v>1</v>
      </c>
    </row>
    <row r="121" spans="7:7" ht="15" hidden="1">
      <c r="G121" s="6">
        <f t="shared" si="1"/>
        <v>1</v>
      </c>
    </row>
    <row r="122" spans="7:7" ht="15" hidden="1">
      <c r="G122" s="6">
        <f t="shared" si="1"/>
        <v>1</v>
      </c>
    </row>
    <row r="123" spans="7:7" ht="15" hidden="1">
      <c r="G123" s="6">
        <f t="shared" si="1"/>
        <v>1</v>
      </c>
    </row>
    <row r="124" spans="7:7" ht="15" hidden="1">
      <c r="G124" s="6">
        <f t="shared" si="1"/>
        <v>1</v>
      </c>
    </row>
    <row r="125" spans="7:7" ht="15" hidden="1">
      <c r="G125" s="6">
        <f t="shared" si="1"/>
        <v>1</v>
      </c>
    </row>
    <row r="126" spans="7:7" ht="15" hidden="1">
      <c r="G126" s="6">
        <f t="shared" si="1"/>
        <v>1</v>
      </c>
    </row>
    <row r="127" spans="7:7" ht="15" hidden="1">
      <c r="G127" s="6">
        <f t="shared" si="1"/>
        <v>1</v>
      </c>
    </row>
    <row r="128" spans="7:7" ht="15" hidden="1">
      <c r="G128" s="6">
        <f t="shared" si="1"/>
        <v>1</v>
      </c>
    </row>
    <row r="129" spans="7:7" ht="15" hidden="1">
      <c r="G129" s="6">
        <f t="shared" si="1"/>
        <v>1</v>
      </c>
    </row>
    <row r="130" spans="7:7" ht="15" hidden="1">
      <c r="G130" s="6">
        <f t="shared" si="1"/>
        <v>1</v>
      </c>
    </row>
    <row r="131" spans="7:7" ht="15" hidden="1">
      <c r="G131" s="6">
        <f t="shared" si="1"/>
        <v>1</v>
      </c>
    </row>
    <row r="132" spans="7:7" ht="15" hidden="1">
      <c r="G132" s="6">
        <f t="shared" ref="G132:G181" si="2">+IF(B132=B133,1,0)</f>
        <v>1</v>
      </c>
    </row>
    <row r="133" spans="7:7" ht="15" hidden="1">
      <c r="G133" s="6">
        <f t="shared" si="2"/>
        <v>1</v>
      </c>
    </row>
    <row r="134" spans="7:7" ht="15" hidden="1">
      <c r="G134" s="6">
        <f t="shared" si="2"/>
        <v>1</v>
      </c>
    </row>
    <row r="135" spans="7:7" ht="15" hidden="1">
      <c r="G135" s="6">
        <f t="shared" si="2"/>
        <v>1</v>
      </c>
    </row>
    <row r="136" spans="7:7" ht="15" hidden="1">
      <c r="G136" s="6">
        <f t="shared" si="2"/>
        <v>1</v>
      </c>
    </row>
    <row r="137" spans="7:7" ht="15" hidden="1">
      <c r="G137" s="6">
        <f t="shared" si="2"/>
        <v>1</v>
      </c>
    </row>
    <row r="138" spans="7:7" ht="15" hidden="1">
      <c r="G138" s="6">
        <f t="shared" si="2"/>
        <v>1</v>
      </c>
    </row>
    <row r="139" spans="7:7" ht="15" hidden="1">
      <c r="G139" s="6">
        <f t="shared" si="2"/>
        <v>1</v>
      </c>
    </row>
    <row r="140" spans="7:7" ht="15" hidden="1">
      <c r="G140" s="6">
        <f t="shared" si="2"/>
        <v>1</v>
      </c>
    </row>
    <row r="141" spans="7:7" ht="15" hidden="1">
      <c r="G141" s="6">
        <f t="shared" si="2"/>
        <v>1</v>
      </c>
    </row>
    <row r="142" spans="7:7" ht="15" hidden="1">
      <c r="G142" s="6">
        <f t="shared" si="2"/>
        <v>1</v>
      </c>
    </row>
    <row r="143" spans="7:7" ht="15" hidden="1">
      <c r="G143" s="6">
        <f t="shared" si="2"/>
        <v>1</v>
      </c>
    </row>
    <row r="144" spans="7:7" ht="15" hidden="1">
      <c r="G144" s="6">
        <f t="shared" si="2"/>
        <v>1</v>
      </c>
    </row>
    <row r="145" spans="7:7" ht="15" hidden="1">
      <c r="G145" s="6">
        <f t="shared" si="2"/>
        <v>1</v>
      </c>
    </row>
    <row r="146" spans="7:7" ht="15" hidden="1">
      <c r="G146" s="6">
        <f t="shared" si="2"/>
        <v>1</v>
      </c>
    </row>
    <row r="147" spans="7:7" ht="15" hidden="1">
      <c r="G147" s="6">
        <f t="shared" si="2"/>
        <v>1</v>
      </c>
    </row>
    <row r="148" spans="7:7" ht="15" hidden="1">
      <c r="G148" s="6">
        <f t="shared" si="2"/>
        <v>1</v>
      </c>
    </row>
    <row r="149" spans="7:7" ht="15" hidden="1">
      <c r="G149" s="6">
        <f t="shared" si="2"/>
        <v>1</v>
      </c>
    </row>
    <row r="150" spans="7:7" ht="15" hidden="1">
      <c r="G150" s="6">
        <f t="shared" si="2"/>
        <v>1</v>
      </c>
    </row>
    <row r="151" spans="7:7" ht="15" hidden="1">
      <c r="G151" s="6">
        <f t="shared" si="2"/>
        <v>1</v>
      </c>
    </row>
    <row r="152" spans="7:7" ht="15" hidden="1">
      <c r="G152" s="6">
        <f t="shared" si="2"/>
        <v>1</v>
      </c>
    </row>
    <row r="153" spans="7:7" ht="15" hidden="1">
      <c r="G153" s="6">
        <f t="shared" si="2"/>
        <v>1</v>
      </c>
    </row>
    <row r="154" spans="7:7" ht="15" hidden="1">
      <c r="G154" s="6">
        <f t="shared" si="2"/>
        <v>1</v>
      </c>
    </row>
    <row r="155" spans="7:7" ht="15" hidden="1">
      <c r="G155" s="6">
        <f t="shared" si="2"/>
        <v>1</v>
      </c>
    </row>
    <row r="156" spans="7:7" ht="15" hidden="1">
      <c r="G156" s="6">
        <f t="shared" si="2"/>
        <v>1</v>
      </c>
    </row>
    <row r="157" spans="7:7" ht="15" hidden="1">
      <c r="G157" s="6">
        <f t="shared" si="2"/>
        <v>1</v>
      </c>
    </row>
    <row r="158" spans="7:7" ht="15" hidden="1">
      <c r="G158" s="6">
        <f t="shared" si="2"/>
        <v>1</v>
      </c>
    </row>
    <row r="159" spans="7:7" ht="15" hidden="1">
      <c r="G159" s="6">
        <f t="shared" si="2"/>
        <v>1</v>
      </c>
    </row>
    <row r="160" spans="7:7" ht="15" hidden="1">
      <c r="G160" s="6">
        <f t="shared" si="2"/>
        <v>1</v>
      </c>
    </row>
    <row r="161" spans="7:7" ht="15" hidden="1">
      <c r="G161" s="6">
        <f t="shared" si="2"/>
        <v>1</v>
      </c>
    </row>
    <row r="162" spans="7:7" ht="15" hidden="1">
      <c r="G162" s="6">
        <f t="shared" si="2"/>
        <v>1</v>
      </c>
    </row>
    <row r="163" spans="7:7" ht="15" hidden="1">
      <c r="G163" s="6">
        <f t="shared" si="2"/>
        <v>1</v>
      </c>
    </row>
    <row r="164" spans="7:7" ht="15" hidden="1">
      <c r="G164" s="6">
        <f t="shared" si="2"/>
        <v>1</v>
      </c>
    </row>
    <row r="165" spans="7:7" ht="15" hidden="1">
      <c r="G165" s="6">
        <f t="shared" si="2"/>
        <v>1</v>
      </c>
    </row>
    <row r="166" spans="7:7" ht="15" hidden="1">
      <c r="G166" s="6">
        <f t="shared" si="2"/>
        <v>1</v>
      </c>
    </row>
    <row r="167" spans="7:7" ht="15" hidden="1">
      <c r="G167" s="6">
        <f t="shared" si="2"/>
        <v>1</v>
      </c>
    </row>
    <row r="168" spans="7:7" ht="15" hidden="1">
      <c r="G168" s="6">
        <f t="shared" si="2"/>
        <v>1</v>
      </c>
    </row>
    <row r="169" spans="7:7" ht="15" hidden="1">
      <c r="G169" s="6">
        <f t="shared" si="2"/>
        <v>1</v>
      </c>
    </row>
    <row r="170" spans="7:7" ht="15" hidden="1">
      <c r="G170" s="6">
        <f t="shared" si="2"/>
        <v>1</v>
      </c>
    </row>
    <row r="171" spans="7:7" ht="15" hidden="1">
      <c r="G171" s="6">
        <f t="shared" si="2"/>
        <v>1</v>
      </c>
    </row>
    <row r="172" spans="7:7" ht="15" hidden="1">
      <c r="G172" s="6">
        <f t="shared" si="2"/>
        <v>1</v>
      </c>
    </row>
    <row r="173" spans="7:7" ht="15" hidden="1">
      <c r="G173" s="6">
        <f t="shared" si="2"/>
        <v>1</v>
      </c>
    </row>
    <row r="174" spans="7:7" ht="15" hidden="1">
      <c r="G174" s="6">
        <f t="shared" si="2"/>
        <v>1</v>
      </c>
    </row>
    <row r="175" spans="7:7" ht="15" hidden="1">
      <c r="G175" s="6">
        <f t="shared" si="2"/>
        <v>1</v>
      </c>
    </row>
    <row r="176" spans="7:7" ht="15" hidden="1">
      <c r="G176" s="6">
        <f t="shared" si="2"/>
        <v>1</v>
      </c>
    </row>
    <row r="177" spans="7:7" ht="15" hidden="1">
      <c r="G177" s="6">
        <f t="shared" si="2"/>
        <v>1</v>
      </c>
    </row>
    <row r="178" spans="7:7" ht="15" hidden="1">
      <c r="G178" s="6">
        <f t="shared" si="2"/>
        <v>1</v>
      </c>
    </row>
    <row r="179" spans="7:7" ht="15" hidden="1">
      <c r="G179" s="6">
        <f t="shared" si="2"/>
        <v>1</v>
      </c>
    </row>
    <row r="180" spans="7:7" ht="15" hidden="1">
      <c r="G180" s="6">
        <f t="shared" si="2"/>
        <v>1</v>
      </c>
    </row>
    <row r="181" spans="7:7" ht="15" hidden="1">
      <c r="G181" s="6">
        <f t="shared" si="2"/>
        <v>1</v>
      </c>
    </row>
  </sheetData>
  <sheetProtection sheet="1" objects="1" scenarios="1"/>
  <mergeCells count="2">
    <mergeCell ref="A1:B1"/>
    <mergeCell ref="A4:B4"/>
  </mergeCells>
  <conditionalFormatting sqref="A2">
    <cfRule type="cellIs" dxfId="7" priority="7" operator="equal">
      <formula>"COMPLETAR TODOS LOS CAMPOS"</formula>
    </cfRule>
  </conditionalFormatting>
  <conditionalFormatting sqref="A3">
    <cfRule type="cellIs" dxfId="6" priority="6" operator="equal">
      <formula>"COMPLETAR TODOS LOS CAMPOS"</formula>
    </cfRule>
  </conditionalFormatting>
  <conditionalFormatting sqref="A4:B4">
    <cfRule type="cellIs" dxfId="5" priority="1" operator="equal">
      <formula>"No existen empleados para los criterios de búsqueda elegidos"</formula>
    </cfRule>
    <cfRule type="cellIs" dxfId="4" priority="2" operator="equal">
      <formula>"No existen pacientes para los criterios de búsqueda elegidos"</formula>
    </cfRule>
    <cfRule type="cellIs" dxfId="3" priority="3" operator="equal">
      <formula>"Seleccionar solo un criterio de búsqueda"</formula>
    </cfRule>
    <cfRule type="cellIs" dxfId="2" priority="4" operator="equal">
      <formula>"Seleccionar un criterio de búsqueda"</formula>
    </cfRule>
    <cfRule type="cellIs" dxfId="1" priority="5" operator="equal">
      <formula>"Seleccionar al menos un criterio de búsqueda"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64514" r:id="rId4" name="ComboBox2"/>
    <control shapeId="64513" r:id="rId5" name="Combo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5</vt:i4>
      </vt:variant>
    </vt:vector>
  </HeadingPairs>
  <TitlesOfParts>
    <vt:vector size="19" baseType="lpstr">
      <vt:lpstr>Menú principal</vt:lpstr>
      <vt:lpstr>AuxHistMed</vt:lpstr>
      <vt:lpstr>Resultado de la búsq emplea IND</vt:lpstr>
      <vt:lpstr>História médica</vt:lpstr>
      <vt:lpstr>Listas</vt:lpstr>
      <vt:lpstr>Parámetros</vt:lpstr>
      <vt:lpstr>Hoja1</vt:lpstr>
      <vt:lpstr>AuxResumen</vt:lpstr>
      <vt:lpstr>AuxComparación</vt:lpstr>
      <vt:lpstr>InformeResumen</vt:lpstr>
      <vt:lpstr>InformeComparación</vt:lpstr>
      <vt:lpstr>AuxAusentismo</vt:lpstr>
      <vt:lpstr>Selección días no hábiles</vt:lpstr>
      <vt:lpstr>Búsqueda de empleados</vt:lpstr>
      <vt:lpstr>APELLIDO_IND</vt:lpstr>
      <vt:lpstr>InformeComparación!Área_de_impresión</vt:lpstr>
      <vt:lpstr>InformeResumen!Área_de_impresión</vt:lpstr>
      <vt:lpstr>DNI__sin_puntos__IND</vt:lpstr>
      <vt:lpstr>NOMBRE_DE_LA_EMPRESA_IND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 hick</dc:creator>
  <cp:lastModifiedBy>Juanma</cp:lastModifiedBy>
  <cp:lastPrinted>2019-08-06T13:35:06Z</cp:lastPrinted>
  <dcterms:created xsi:type="dcterms:W3CDTF">2018-03-05T03:27:07Z</dcterms:created>
  <dcterms:modified xsi:type="dcterms:W3CDTF">2019-09-16T19:02:25Z</dcterms:modified>
</cp:coreProperties>
</file>