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Fall 2018\ARTS\"/>
    </mc:Choice>
  </mc:AlternateContent>
  <xr:revisionPtr revIDLastSave="0" documentId="13_ncr:1_{D1632C5C-1B19-495C-BA95-53D1FFAEA2A5}" xr6:coauthVersionLast="38" xr6:coauthVersionMax="38" xr10:uidLastSave="{00000000-0000-0000-0000-000000000000}"/>
  <bookViews>
    <workbookView xWindow="0" yWindow="0" windowWidth="17268" windowHeight="8766" xr2:uid="{DE5174C6-DC28-4E53-96E9-2B81E4C02C9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1" l="1"/>
  <c r="J6" i="1"/>
  <c r="J4" i="1"/>
  <c r="J2" i="1"/>
  <c r="G2" i="1"/>
  <c r="I2" i="1"/>
  <c r="F13" i="1" l="1"/>
  <c r="I8" i="1"/>
  <c r="I6" i="1"/>
  <c r="H8" i="1"/>
  <c r="H6" i="1"/>
  <c r="G8" i="1"/>
  <c r="G6" i="1"/>
  <c r="G4" i="1"/>
  <c r="F8" i="1"/>
  <c r="F6" i="1"/>
  <c r="E8" i="1"/>
  <c r="E6" i="1"/>
  <c r="E4" i="1"/>
  <c r="F4" i="1" s="1"/>
  <c r="E2" i="1"/>
  <c r="F2" i="1" s="1"/>
  <c r="G11" i="1" l="1"/>
  <c r="H4" i="1"/>
  <c r="I4" i="1" s="1"/>
  <c r="H2" i="1"/>
  <c r="F11" i="1"/>
  <c r="H11" i="1" l="1"/>
  <c r="I11" i="1" s="1"/>
</calcChain>
</file>

<file path=xl/sharedStrings.xml><?xml version="1.0" encoding="utf-8"?>
<sst xmlns="http://schemas.openxmlformats.org/spreadsheetml/2006/main" count="28" uniqueCount="17">
  <si>
    <t>Speed (m.p.h)</t>
  </si>
  <si>
    <t>0-40</t>
  </si>
  <si>
    <t>41-55</t>
  </si>
  <si>
    <t>56-65</t>
  </si>
  <si>
    <t>&gt;66</t>
  </si>
  <si>
    <t>Ford</t>
  </si>
  <si>
    <t>Other</t>
  </si>
  <si>
    <t>Make</t>
  </si>
  <si>
    <t>Tire</t>
  </si>
  <si>
    <t>Expected</t>
  </si>
  <si>
    <t>Excess</t>
  </si>
  <si>
    <t>Variance</t>
  </si>
  <si>
    <t>Z-statistic</t>
  </si>
  <si>
    <t>1-Sided P-val</t>
  </si>
  <si>
    <t>Total</t>
  </si>
  <si>
    <t>w_hat</t>
  </si>
  <si>
    <t>Odds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</si>
</sst>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3" xfId="0" applyBorder="1"/>
    <xf numFmtId="0" fontId="1" fillId="0" borderId="2" xfId="0" applyFont="1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A330C-4D85-4372-B310-8FF2EA863980}">
  <dimension ref="A1:J13"/>
  <sheetViews>
    <sheetView tabSelected="1" workbookViewId="0">
      <selection sqref="A1:D9"/>
    </sheetView>
  </sheetViews>
  <sheetFormatPr defaultRowHeight="14.4" x14ac:dyDescent="0.55000000000000004"/>
  <cols>
    <col min="1" max="1" width="12.20703125" customWidth="1"/>
    <col min="2" max="2" width="6" customWidth="1"/>
    <col min="3" max="3" width="6.1015625" customWidth="1"/>
    <col min="4" max="4" width="5.89453125" customWidth="1"/>
    <col min="5" max="5" width="8.05078125" customWidth="1"/>
    <col min="6" max="6" width="8.734375" customWidth="1"/>
    <col min="7" max="7" width="7.62890625" customWidth="1"/>
    <col min="9" max="9" width="11.5234375" customWidth="1"/>
    <col min="10" max="10" width="10.15625" customWidth="1"/>
  </cols>
  <sheetData>
    <row r="1" spans="1:10" ht="14.7" thickBot="1" x14ac:dyDescent="0.6">
      <c r="A1" s="4" t="s">
        <v>0</v>
      </c>
      <c r="B1" s="4" t="s">
        <v>7</v>
      </c>
      <c r="C1" s="4" t="s">
        <v>6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12" t="s">
        <v>16</v>
      </c>
    </row>
    <row r="2" spans="1:10" x14ac:dyDescent="0.55000000000000004">
      <c r="A2" s="8" t="s">
        <v>1</v>
      </c>
      <c r="B2" s="3" t="s">
        <v>5</v>
      </c>
      <c r="C2" s="3">
        <v>171.5</v>
      </c>
      <c r="D2" s="3">
        <v>0.5</v>
      </c>
      <c r="E2" s="3">
        <f>(D2+C2)*(D2+D3)/(C2+D2+D3+C3)</f>
        <v>0.80625000000000002</v>
      </c>
      <c r="F2" s="3">
        <f>D2-E2</f>
        <v>-0.30625000000000002</v>
      </c>
      <c r="G2" s="3">
        <f>(C2+D2)*(C3+D3)*(C2+C3)*(D2+D3)/((C2+C3+D3+D2)*(C2+C3+D3+D2)*(C2+C3+D3+D2-1))</f>
        <v>0.58772502200704224</v>
      </c>
      <c r="H2" s="3">
        <f>F2/SQRT(G2)</f>
        <v>-0.39947444948000016</v>
      </c>
      <c r="I2" s="13">
        <f>1-_xlfn.NORM.S.DIST(H2, TRUE)</f>
        <v>0.65522817671058353</v>
      </c>
      <c r="J2" s="3">
        <f>(D2*C3)/(C2*D3)</f>
        <v>0.54285714285714282</v>
      </c>
    </row>
    <row r="3" spans="1:10" x14ac:dyDescent="0.55000000000000004">
      <c r="A3" s="9"/>
      <c r="B3" s="1" t="s">
        <v>6</v>
      </c>
      <c r="C3" s="1">
        <v>465.5</v>
      </c>
      <c r="D3" s="1">
        <v>2.5</v>
      </c>
      <c r="E3" s="1"/>
      <c r="F3" s="1"/>
      <c r="G3" s="1"/>
      <c r="H3" s="1"/>
      <c r="I3" s="14"/>
      <c r="J3" s="1"/>
    </row>
    <row r="4" spans="1:10" x14ac:dyDescent="0.55000000000000004">
      <c r="A4" s="9" t="s">
        <v>2</v>
      </c>
      <c r="B4" s="1" t="s">
        <v>5</v>
      </c>
      <c r="C4" s="1">
        <v>243.5</v>
      </c>
      <c r="D4" s="1">
        <v>0.5</v>
      </c>
      <c r="E4" s="1">
        <f>(D4+C4)*(D4+D5)/(C4+D4+D5+C5)</f>
        <v>0.97502497502497498</v>
      </c>
      <c r="F4" s="1">
        <f>D4-E4</f>
        <v>-0.47502497502497498</v>
      </c>
      <c r="G4" s="1">
        <f>(C4+D4)*(C5+D5)*(C4+C5)*(D4+D5)/((C4+C5+D5+D4)*(C4+C5+D5+D4)*(C4+C5+D5+D4-1))</f>
        <v>0.73514447989572862</v>
      </c>
      <c r="H4" s="1">
        <f>F4/SQRT(G4)</f>
        <v>-0.55402593268500222</v>
      </c>
      <c r="I4" s="14">
        <f>1-_xlfn.NORM.S.DIST(H4, TRUE)</f>
        <v>0.71021945090883321</v>
      </c>
      <c r="J4" s="1">
        <f>(D4*C5)/(C4*D5)</f>
        <v>0.44206512173657964</v>
      </c>
    </row>
    <row r="5" spans="1:10" x14ac:dyDescent="0.55000000000000004">
      <c r="A5" s="9"/>
      <c r="B5" s="1" t="s">
        <v>6</v>
      </c>
      <c r="C5" s="1">
        <v>753.5</v>
      </c>
      <c r="D5" s="1">
        <v>3.5</v>
      </c>
      <c r="E5" s="1"/>
      <c r="F5" s="1"/>
      <c r="G5" s="1"/>
      <c r="H5" s="1"/>
      <c r="I5" s="15"/>
      <c r="J5" s="1"/>
    </row>
    <row r="6" spans="1:10" x14ac:dyDescent="0.55000000000000004">
      <c r="A6" s="9" t="s">
        <v>3</v>
      </c>
      <c r="B6" s="1" t="s">
        <v>5</v>
      </c>
      <c r="C6" s="1">
        <v>98</v>
      </c>
      <c r="D6" s="1">
        <v>3</v>
      </c>
      <c r="E6" s="1">
        <f>(D6+C6)*(D6+D7)/(C6+D6+D7+C7)</f>
        <v>1.4125874125874125</v>
      </c>
      <c r="F6" s="1">
        <f>D6-E6</f>
        <v>1.5874125874125875</v>
      </c>
      <c r="G6" s="1">
        <f>(C6+D6)*(C7+D7)*(C6+C7)*(D6+D7)/((C6+C7+D7+D6)*(C6+C7+D7+D6)*(C6+C7+D7+D6-1))</f>
        <v>1.0674031543255778</v>
      </c>
      <c r="H6" s="1">
        <f>F6/SQRT(G6)</f>
        <v>1.5364752849849648</v>
      </c>
      <c r="I6" s="14">
        <f>1-_xlfn.NORM.S.DIST(H6, TRUE)</f>
        <v>6.2210927418835715E-2</v>
      </c>
      <c r="J6" s="1">
        <f>(D6*C7)/(C6*D7)</f>
        <v>3.3163265306122449</v>
      </c>
    </row>
    <row r="7" spans="1:10" x14ac:dyDescent="0.55000000000000004">
      <c r="A7" s="9"/>
      <c r="B7" s="1" t="s">
        <v>6</v>
      </c>
      <c r="C7" s="1">
        <v>325</v>
      </c>
      <c r="D7" s="1">
        <v>3</v>
      </c>
      <c r="E7" s="1"/>
      <c r="F7" s="1"/>
      <c r="G7" s="1"/>
      <c r="H7" s="1"/>
      <c r="I7" s="15"/>
      <c r="J7" s="1"/>
    </row>
    <row r="8" spans="1:10" x14ac:dyDescent="0.55000000000000004">
      <c r="A8" s="9" t="s">
        <v>4</v>
      </c>
      <c r="B8" s="1" t="s">
        <v>5</v>
      </c>
      <c r="C8" s="1">
        <v>108</v>
      </c>
      <c r="D8" s="1">
        <v>21</v>
      </c>
      <c r="E8" s="1">
        <f>(D8+C8)*(D8+D9)/(C8+D8+D9+C9)</f>
        <v>9.1243902439024396</v>
      </c>
      <c r="F8" s="1">
        <f>D8-E8</f>
        <v>11.87560975609756</v>
      </c>
      <c r="G8" s="1">
        <f>(C8+D8)*(C9+D9)*(C8+C9)*(D8+D9)/((C8+C9+D9+D8)*(C8+C9+D9+D8)*(C8+C9+D9+D8-1))</f>
        <v>5.8254299236832194</v>
      </c>
      <c r="H8" s="1">
        <f>F8/SQRT(G8)</f>
        <v>4.9203038897189657</v>
      </c>
      <c r="I8" s="14">
        <f>1-_xlfn.NORM.S.DIST(H8, TRUE)</f>
        <v>4.3204971267307712E-7</v>
      </c>
      <c r="J8" s="1">
        <f>(D8*C9)/(C8*D9)</f>
        <v>6.635416666666667</v>
      </c>
    </row>
    <row r="9" spans="1:10" ht="14.7" thickBot="1" x14ac:dyDescent="0.6">
      <c r="A9" s="10"/>
      <c r="B9" s="11" t="s">
        <v>6</v>
      </c>
      <c r="C9" s="11">
        <v>273</v>
      </c>
      <c r="D9" s="11">
        <v>8</v>
      </c>
      <c r="E9" s="11"/>
      <c r="F9" s="11"/>
      <c r="G9" s="11"/>
      <c r="H9" s="11"/>
      <c r="I9" s="16"/>
      <c r="J9" s="1"/>
    </row>
    <row r="10" spans="1:10" ht="14.7" thickBot="1" x14ac:dyDescent="0.6">
      <c r="F10" s="4" t="s">
        <v>10</v>
      </c>
      <c r="G10" s="4" t="s">
        <v>11</v>
      </c>
      <c r="H10" s="4" t="s">
        <v>12</v>
      </c>
      <c r="I10" s="4" t="s">
        <v>13</v>
      </c>
    </row>
    <row r="11" spans="1:10" ht="14.7" thickBot="1" x14ac:dyDescent="0.6">
      <c r="E11" s="6" t="s">
        <v>14</v>
      </c>
      <c r="F11" s="7">
        <f>SUM(F2,F4,F6,F8)</f>
        <v>12.681747368485173</v>
      </c>
      <c r="G11" s="1">
        <f>SUM(G2,G4,G6,G8)</f>
        <v>8.2157025799115679</v>
      </c>
      <c r="H11" s="1">
        <f>F11/SQRT(G11)</f>
        <v>4.4244240361625309</v>
      </c>
      <c r="I11" s="2">
        <f>1-_xlfn.NORM.S.DIST(H11, TRUE)</f>
        <v>4.8349960661830949E-6</v>
      </c>
    </row>
    <row r="12" spans="1:10" ht="14.7" thickBot="1" x14ac:dyDescent="0.6"/>
    <row r="13" spans="1:10" ht="14.7" thickBot="1" x14ac:dyDescent="0.6">
      <c r="E13" s="5" t="s">
        <v>15</v>
      </c>
      <c r="F13" s="1">
        <f>((D2*C3/SUM(C2:D3))+(D4*C5/SUM(C4:D5))+(D6*C7/SUM(C6:D7))+(D8*C9/SUM(C8:D9)))/((C2*D3/SUM(C2:D3))+(C4*D5/SUM(C4:D5))+(C6*D7/SUM(C6:D7)+(C8*D9/SUM(C8:D9))))</f>
        <v>3.9397050959295394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2018-11-17T20:53:26Z</dcterms:created>
  <dcterms:modified xsi:type="dcterms:W3CDTF">2018-11-18T21:28:30Z</dcterms:modified>
</cp:coreProperties>
</file>