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tle" sheetId="1" state="visible" r:id="rId2"/>
    <sheet name="Summary" sheetId="2" state="visible" r:id="rId3"/>
    <sheet name="Production" sheetId="3" state="visible" r:id="rId4"/>
    <sheet name="Total Al Consumption" sheetId="4" state="visible" r:id="rId5"/>
    <sheet name="Unit Al Consumption" sheetId="5" state="visible" r:id="rId6"/>
    <sheet name="Secondary Al Consumption" sheetId="6" state="visible" r:id="rId7"/>
    <sheet name="Passenger Production Outlook" sheetId="7" state="visible" r:id="rId8"/>
    <sheet name="NEV Max Al Consumption" sheetId="8" state="visible" r:id="rId9"/>
    <sheet name="NEV Al Consumption   " sheetId="9" state="visible" r:id="rId10"/>
    <sheet name="BEV_Al Consumption by Type " sheetId="10" state="visible" r:id="rId11"/>
    <sheet name="Hybrid Al Consumption" sheetId="11" state="visible" r:id="rId12"/>
    <sheet name="BEV_Al Consumption" sheetId="12" state="visible" r:id="rId13"/>
    <sheet name="Major Producers" sheetId="13" state="visible" r:id="rId14"/>
    <sheet name="Al Penetration" sheetId="14" state="visible" r:id="rId15"/>
    <sheet name="Hybrid_Al Products" sheetId="15" state="visible" r:id="rId16"/>
    <sheet name="BEV_Al Products" sheetId="16" state="visible" r:id="rId17"/>
    <sheet name="ICE_Penetration" sheetId="17" state="visible" r:id="rId18"/>
    <sheet name="Consumption by Price Range_ICE" sheetId="18" state="visible" r:id="rId19"/>
    <sheet name="Al Consumption Breakdown_ICE" sheetId="19" state="visible" r:id="rId20"/>
    <sheet name="ICE Consumption by brand" sheetId="20" state="visible" r:id="rId21"/>
    <sheet name="Al Consumption_ICE Forecast" sheetId="21" state="visible" r:id="rId22"/>
    <sheet name="ICE_Al Products" sheetId="22" state="visible" r:id="rId23"/>
    <sheet name="Truck" sheetId="23" state="visible" r:id="rId24"/>
    <sheet name="Truck_Breakdown" sheetId="24" state="visible" r:id="rId25"/>
    <sheet name="Bus" sheetId="25" state="visible" r:id="rId26"/>
    <sheet name="Special-duty Vehicles" sheetId="26" state="visible" r:id="rId27"/>
    <sheet name="2 &amp; 3 Wheels" sheetId="27" state="visible" r:id="rId28"/>
    <sheet name="Energy Consumption By Weight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<sst xmlns="http://schemas.openxmlformats.org/spreadsheetml/2006/main" count="723" uniqueCount="238">
  <si>
    <t xml:space="preserve">Project Dynasty_Database</t>
  </si>
  <si>
    <t xml:space="preserve">Confidential</t>
  </si>
  <si>
    <t xml:space="preserve">Exclusively for the IAI</t>
  </si>
  <si>
    <t xml:space="preserve">Summary</t>
  </si>
  <si>
    <t xml:space="preserve">Production</t>
  </si>
  <si>
    <t xml:space="preserve">Total Al Consumption</t>
  </si>
  <si>
    <t xml:space="preserve">Unit Al Consumption</t>
  </si>
  <si>
    <t xml:space="preserve">Secondary Al Consumption</t>
  </si>
  <si>
    <t xml:space="preserve">Passenger Production Outlook</t>
  </si>
  <si>
    <t xml:space="preserve">NEV Max Al Consumption</t>
  </si>
  <si>
    <t xml:space="preserve">NEV Al Consumption   </t>
  </si>
  <si>
    <t xml:space="preserve">BEV_Al Consumption by Type </t>
  </si>
  <si>
    <t xml:space="preserve">Hybrid Al Consumption</t>
  </si>
  <si>
    <t xml:space="preserve">BEV_Al Consumption</t>
  </si>
  <si>
    <t xml:space="preserve">Major Producers</t>
  </si>
  <si>
    <t xml:space="preserve">Al Penetration</t>
  </si>
  <si>
    <t xml:space="preserve">Hybrid_Al Products</t>
  </si>
  <si>
    <t xml:space="preserve">BEV_Al Products</t>
  </si>
  <si>
    <t xml:space="preserve">ICE_Penetration</t>
  </si>
  <si>
    <t xml:space="preserve">Consumption by Price Range_ICE</t>
  </si>
  <si>
    <t xml:space="preserve">Al Consumption Breakdown_ICE</t>
  </si>
  <si>
    <t xml:space="preserve">ICE Consumption by brand</t>
  </si>
  <si>
    <t xml:space="preserve">Al Consumption_ICE Forecast</t>
  </si>
  <si>
    <t xml:space="preserve">ICE_Al Products</t>
  </si>
  <si>
    <t xml:space="preserve">Truck</t>
  </si>
  <si>
    <t xml:space="preserve">Truck_Breakdown</t>
  </si>
  <si>
    <t xml:space="preserve">Bus</t>
  </si>
  <si>
    <t xml:space="preserve">Special-duty Vehicles</t>
  </si>
  <si>
    <t xml:space="preserve">2 &amp; 3 Wheels</t>
  </si>
  <si>
    <t xml:space="preserve">Energy Consumption By Weight</t>
  </si>
  <si>
    <t xml:space="preserve">Return</t>
  </si>
  <si>
    <t xml:space="preserve">Al Consumption, t</t>
  </si>
  <si>
    <t xml:space="preserve">Passenger</t>
  </si>
  <si>
    <t xml:space="preserve">Passenger_ICE</t>
  </si>
  <si>
    <t xml:space="preserve">Passenger_BEV</t>
  </si>
  <si>
    <t xml:space="preserve">Passenger_Hybrid</t>
  </si>
  <si>
    <t xml:space="preserve">Commercial</t>
  </si>
  <si>
    <t xml:space="preserve">Bus_ICE</t>
  </si>
  <si>
    <t xml:space="preserve">Bus_NEV</t>
  </si>
  <si>
    <t xml:space="preserve">Special-Duty</t>
  </si>
  <si>
    <t xml:space="preserve">2,3-Wheel</t>
  </si>
  <si>
    <t xml:space="preserve">Motorbike_ICE</t>
  </si>
  <si>
    <t xml:space="preserve">E-Bike</t>
  </si>
  <si>
    <t xml:space="preserve">Total</t>
  </si>
  <si>
    <t xml:space="preserve">Production (unit)</t>
  </si>
  <si>
    <t xml:space="preserve">Unit Al consumption (kgpv)</t>
  </si>
  <si>
    <t xml:space="preserve">% Passenger Cars of total Al consumption</t>
  </si>
  <si>
    <t xml:space="preserve">Total Secondary Al Consumption (t)</t>
  </si>
  <si>
    <t xml:space="preserve">Unit Secondary Al Consumption (Kgpv)</t>
  </si>
  <si>
    <t xml:space="preserve">Total Primary Al Consumption (t)</t>
  </si>
  <si>
    <t xml:space="preserve">Unit Primary Al Consumption (Kgpv)</t>
  </si>
  <si>
    <t xml:space="preserve">Total Al Casting Consumption (t)</t>
  </si>
  <si>
    <t xml:space="preserve">Unit Al Casting Consumption (Kgpv)</t>
  </si>
  <si>
    <t xml:space="preserve">Total Al Rolled Consumption (t)</t>
  </si>
  <si>
    <t xml:space="preserve">Unit Al Rolled Consumption (Kgpv)</t>
  </si>
  <si>
    <t xml:space="preserve">Total Al Extrusion Consumption (t)</t>
  </si>
  <si>
    <t xml:space="preserve">Unit Al Extrusion Consumption (Kgpv)</t>
  </si>
  <si>
    <t xml:space="preserve">Other Al Consumption (t)</t>
  </si>
  <si>
    <t xml:space="preserve">Unit Other Al Consumption (Kgpv)</t>
  </si>
  <si>
    <t xml:space="preserve">Al, t</t>
  </si>
  <si>
    <t xml:space="preserve">Al, kgpv</t>
  </si>
  <si>
    <t xml:space="preserve">Average</t>
  </si>
  <si>
    <t xml:space="preserve">Secondary Al Consumption, t</t>
  </si>
  <si>
    <t xml:space="preserve">Passenger ICE</t>
  </si>
  <si>
    <t xml:space="preserve">Passenger PHEV</t>
  </si>
  <si>
    <t xml:space="preserve">Passenger BEV</t>
  </si>
  <si>
    <t xml:space="preserve">Special</t>
  </si>
  <si>
    <t xml:space="preserve">2-Wheel and 3-Wheel</t>
  </si>
  <si>
    <t xml:space="preserve">Secondary Al Share</t>
  </si>
  <si>
    <t xml:space="preserve">Total Secondary Al Production</t>
  </si>
  <si>
    <t xml:space="preserve">Total Consumption on auto</t>
  </si>
  <si>
    <t xml:space="preserve">Share of Total Secondary Al Production</t>
  </si>
  <si>
    <t xml:space="preserve">Share of total Al consumption on auto</t>
  </si>
  <si>
    <t xml:space="preserve">Passenger Vehicle Production Outlook (unit)</t>
  </si>
  <si>
    <t xml:space="preserve">ICE</t>
  </si>
  <si>
    <t xml:space="preserve">NEV</t>
  </si>
  <si>
    <t xml:space="preserve">Share of NEV</t>
  </si>
  <si>
    <t xml:space="preserve">Al Consumption in NEVs (t)</t>
  </si>
  <si>
    <t xml:space="preserve">Max</t>
  </si>
  <si>
    <t xml:space="preserve">CM Estimate</t>
  </si>
  <si>
    <t xml:space="preserve">NEV total Al Consumption, t</t>
  </si>
  <si>
    <t xml:space="preserve">BEV</t>
  </si>
  <si>
    <t xml:space="preserve">Hybrid</t>
  </si>
  <si>
    <t xml:space="preserve">kgpv</t>
  </si>
  <si>
    <t xml:space="preserve">BEV, T</t>
  </si>
  <si>
    <t xml:space="preserve">A00</t>
  </si>
  <si>
    <t xml:space="preserve">A0</t>
  </si>
  <si>
    <t xml:space="preserve">A</t>
  </si>
  <si>
    <t xml:space="preserve">B</t>
  </si>
  <si>
    <t xml:space="preserve">SUV</t>
  </si>
  <si>
    <t xml:space="preserve">MPV</t>
  </si>
  <si>
    <t xml:space="preserve">BEV, %</t>
  </si>
  <si>
    <t xml:space="preserve"> </t>
  </si>
  <si>
    <t xml:space="preserve">Unit Consumption, kgpv</t>
  </si>
  <si>
    <t xml:space="preserve">Engine</t>
  </si>
  <si>
    <t xml:space="preserve">Chassis &amp; Suspension </t>
  </si>
  <si>
    <t xml:space="preserve">Wheels &amp; Brakes</t>
  </si>
  <si>
    <t xml:space="preserve">Battery System</t>
  </si>
  <si>
    <t xml:space="preserve">Driveline</t>
  </si>
  <si>
    <t xml:space="preserve">Heat Transfer </t>
  </si>
  <si>
    <t xml:space="preserve">Body Structures </t>
  </si>
  <si>
    <t xml:space="preserve">Body Closures </t>
  </si>
  <si>
    <t xml:space="preserve">Crash Management Systems </t>
  </si>
  <si>
    <t xml:space="preserve">Other Component</t>
  </si>
  <si>
    <t xml:space="preserve">Total Consumption, t</t>
  </si>
  <si>
    <t xml:space="preserve">Production, Hybrid</t>
  </si>
  <si>
    <t xml:space="preserve">Production, BEV</t>
  </si>
  <si>
    <t xml:space="preserve">Production Capacity (2018)</t>
  </si>
  <si>
    <t xml:space="preserve">Rank</t>
  </si>
  <si>
    <t xml:space="preserve">Group</t>
  </si>
  <si>
    <t xml:space="preserve">NEV Share of total NEV</t>
  </si>
  <si>
    <t xml:space="preserve">SAIC</t>
  </si>
  <si>
    <t xml:space="preserve">DMC</t>
  </si>
  <si>
    <t xml:space="preserve">BAIC</t>
  </si>
  <si>
    <t xml:space="preserve">FAW</t>
  </si>
  <si>
    <t xml:space="preserve">Changan</t>
  </si>
  <si>
    <t xml:space="preserve">GAC</t>
  </si>
  <si>
    <t xml:space="preserve">Zotye</t>
  </si>
  <si>
    <t xml:space="preserve">Geely</t>
  </si>
  <si>
    <t xml:space="preserve">Great Wall</t>
  </si>
  <si>
    <t xml:space="preserve">BYD</t>
  </si>
  <si>
    <t xml:space="preserve">Hawtai</t>
  </si>
  <si>
    <t xml:space="preserve">Brilliance</t>
  </si>
  <si>
    <t xml:space="preserve">Chery</t>
  </si>
  <si>
    <t xml:space="preserve">JAC</t>
  </si>
  <si>
    <t xml:space="preserve">JMC</t>
  </si>
  <si>
    <t xml:space="preserve">Leopaard</t>
  </si>
  <si>
    <t xml:space="preserve">SXQC</t>
  </si>
  <si>
    <t xml:space="preserve">Lifan</t>
  </si>
  <si>
    <t xml:space="preserve">Yogomo</t>
  </si>
  <si>
    <t xml:space="preserve">DOJO</t>
  </si>
  <si>
    <t xml:space="preserve">Other</t>
  </si>
  <si>
    <t xml:space="preserve">MAX</t>
  </si>
  <si>
    <t xml:space="preserve">Penetration</t>
  </si>
  <si>
    <t xml:space="preserve">Unit Consumption, Kgpv</t>
  </si>
  <si>
    <t xml:space="preserve">Al Other</t>
  </si>
  <si>
    <t xml:space="preserve">Al Casting</t>
  </si>
  <si>
    <t xml:space="preserve">Al Extrusion</t>
  </si>
  <si>
    <t xml:space="preserve">Al Rolled</t>
  </si>
  <si>
    <t xml:space="preserve">Al Forging</t>
  </si>
  <si>
    <t xml:space="preserve">Passenger_ICE Production</t>
  </si>
  <si>
    <t xml:space="preserve">YoY</t>
  </si>
  <si>
    <t xml:space="preserve">Total Al Consumption, t</t>
  </si>
  <si>
    <t xml:space="preserve">MAX Al Consumption, t</t>
  </si>
  <si>
    <t xml:space="preserve">Price, RMB</t>
  </si>
  <si>
    <t xml:space="preserve">Unit Al,kgpv</t>
  </si>
  <si>
    <t xml:space="preserve">Total Al consumption, t </t>
  </si>
  <si>
    <t xml:space="preserve">Max Al,kgpv</t>
  </si>
  <si>
    <t xml:space="preserve">0~50000</t>
  </si>
  <si>
    <t xml:space="preserve">50001~100000</t>
  </si>
  <si>
    <t xml:space="preserve">100001~150000</t>
  </si>
  <si>
    <t xml:space="preserve">150001~200000</t>
  </si>
  <si>
    <t xml:space="preserve">200001~250000</t>
  </si>
  <si>
    <t xml:space="preserve">250001~300000</t>
  </si>
  <si>
    <t xml:space="preserve">300001~350000</t>
  </si>
  <si>
    <t xml:space="preserve">350001~400000</t>
  </si>
  <si>
    <t xml:space="preserve">400001~450000</t>
  </si>
  <si>
    <t xml:space="preserve">450001~1000000</t>
  </si>
  <si>
    <t xml:space="preserve">ICE Passenger 2018, kgpv </t>
  </si>
  <si>
    <t xml:space="preserve">C</t>
  </si>
  <si>
    <t xml:space="preserve">SUV(A0)</t>
  </si>
  <si>
    <t xml:space="preserve">SUV(A)</t>
  </si>
  <si>
    <t xml:space="preserve">SUV(B)</t>
  </si>
  <si>
    <t xml:space="preserve">SUV(C)</t>
  </si>
  <si>
    <t xml:space="preserve">PUP</t>
  </si>
  <si>
    <t xml:space="preserve">VAN</t>
  </si>
  <si>
    <t xml:space="preserve">Total Al consumption (t)</t>
  </si>
  <si>
    <t xml:space="preserve">Chinese Brand</t>
  </si>
  <si>
    <t xml:space="preserve">JV Brand</t>
  </si>
  <si>
    <t xml:space="preserve">ICE Passenger, kgpv</t>
  </si>
  <si>
    <t xml:space="preserve">Casting Share</t>
  </si>
  <si>
    <t xml:space="preserve">Truck Production</t>
  </si>
  <si>
    <t xml:space="preserve">Truck Unit Al consumption kgpv</t>
  </si>
  <si>
    <t xml:space="preserve">Truck total Al Consumption t</t>
  </si>
  <si>
    <t xml:space="preserve">Medium Truck</t>
  </si>
  <si>
    <t xml:space="preserve">Light Truck</t>
  </si>
  <si>
    <t xml:space="preserve">Mini Truck</t>
  </si>
  <si>
    <t xml:space="preserve">Heavy Truck</t>
  </si>
  <si>
    <t xml:space="preserve">Truck, kgpv</t>
  </si>
  <si>
    <t xml:space="preserve">Gas Tank</t>
  </si>
  <si>
    <t xml:space="preserve">Fuel Tank</t>
  </si>
  <si>
    <t xml:space="preserve">Transmission Housing</t>
  </si>
  <si>
    <t xml:space="preserve">Wheel</t>
  </si>
  <si>
    <t xml:space="preserve">Suspension</t>
  </si>
  <si>
    <t xml:space="preserve">Heat Exchanger</t>
  </si>
  <si>
    <t xml:space="preserve">Cross Members</t>
  </si>
  <si>
    <t xml:space="preserve">Cab doors</t>
  </si>
  <si>
    <t xml:space="preserve">Cab</t>
  </si>
  <si>
    <t xml:space="preserve">Body Trim</t>
  </si>
  <si>
    <t xml:space="preserve">Bonnet</t>
  </si>
  <si>
    <t xml:space="preserve">Frame Rails</t>
  </si>
  <si>
    <t xml:space="preserve">Bumpers</t>
  </si>
  <si>
    <t xml:space="preserve">Trailor</t>
  </si>
  <si>
    <t xml:space="preserve">Total, t Al</t>
  </si>
  <si>
    <t xml:space="preserve">BUS</t>
  </si>
  <si>
    <t xml:space="preserve">Production Breakdown</t>
  </si>
  <si>
    <t xml:space="preserve">Bus Unit Al consumption kgpv</t>
  </si>
  <si>
    <t xml:space="preserve">Bus total Al Consumption t</t>
  </si>
  <si>
    <t xml:space="preserve">Bus Production</t>
  </si>
  <si>
    <t xml:space="preserve">Large-size Bus(ICE)</t>
  </si>
  <si>
    <t xml:space="preserve">Mid-size Bus(ICE)</t>
  </si>
  <si>
    <t xml:space="preserve">Small-size Bus(ICE)</t>
  </si>
  <si>
    <t xml:space="preserve">Large-size Bus(NEV)</t>
  </si>
  <si>
    <t xml:space="preserve">Mid-size Bus(NEV)</t>
  </si>
  <si>
    <t xml:space="preserve">Small-size Bus(NEV)</t>
  </si>
  <si>
    <t xml:space="preserve">Large</t>
  </si>
  <si>
    <t xml:space="preserve">Mid</t>
  </si>
  <si>
    <t xml:space="preserve">Light</t>
  </si>
  <si>
    <t xml:space="preserve">Casting</t>
  </si>
  <si>
    <t xml:space="preserve">Wrought</t>
  </si>
  <si>
    <t xml:space="preserve">Special-duty Products</t>
  </si>
  <si>
    <t xml:space="preserve">Special-duty Production</t>
  </si>
  <si>
    <t xml:space="preserve">Special-duty Dumper Truck</t>
  </si>
  <si>
    <t xml:space="preserve">Forklift</t>
  </si>
  <si>
    <t xml:space="preserve">Special Purpose Truck</t>
  </si>
  <si>
    <t xml:space="preserve">Tanker Truck</t>
  </si>
  <si>
    <t xml:space="preserve">Semi-trailer</t>
  </si>
  <si>
    <t xml:space="preserve">Stake Truck</t>
  </si>
  <si>
    <t xml:space="preserve">Common Dumper Truck</t>
  </si>
  <si>
    <t xml:space="preserve">Van Truck</t>
  </si>
  <si>
    <t xml:space="preserve">Special-duty Total Al Consumption, t</t>
  </si>
  <si>
    <t xml:space="preserve">2018, Unit Al consumption Kgpv</t>
  </si>
  <si>
    <t xml:space="preserve">Tool kits</t>
  </si>
  <si>
    <t xml:space="preserve">Engine and Transmission</t>
  </si>
  <si>
    <t xml:space="preserve">Support Leg</t>
  </si>
  <si>
    <t xml:space="preserve">Unit Al consumption kgpv</t>
  </si>
  <si>
    <t xml:space="preserve">Total Al Consumption t</t>
  </si>
  <si>
    <t xml:space="preserve">2-Wheel</t>
  </si>
  <si>
    <t xml:space="preserve">3-Wheel</t>
  </si>
  <si>
    <t xml:space="preserve">E-bike</t>
  </si>
  <si>
    <t xml:space="preserve">Body</t>
  </si>
  <si>
    <t xml:space="preserve">Wheels</t>
  </si>
  <si>
    <t xml:space="preserve">ICE </t>
  </si>
  <si>
    <t xml:space="preserve">No.</t>
  </si>
  <si>
    <t xml:space="preserve">Curb Weight, kg</t>
  </si>
  <si>
    <t xml:space="preserve">Fuel Consumption, L/KM</t>
  </si>
  <si>
    <r>
      <rPr>
        <sz val="12"/>
        <color rgb="FF000000"/>
        <rFont val="Calibri"/>
        <family val="2"/>
        <charset val="1"/>
      </rPr>
      <t xml:space="preserve">Total Weight</t>
    </r>
    <r>
      <rPr>
        <sz val="12"/>
        <color rgb="FF000000"/>
        <rFont val="Microsoft YaHei"/>
        <family val="2"/>
      </rPr>
      <t xml:space="preserve">（</t>
    </r>
    <r>
      <rPr>
        <sz val="12"/>
        <color rgb="FF000000"/>
        <rFont val="Calibri"/>
        <family val="2"/>
        <charset val="1"/>
      </rPr>
      <t xml:space="preserve">kg</t>
    </r>
    <r>
      <rPr>
        <sz val="12"/>
        <color rgb="FF000000"/>
        <rFont val="Microsoft YaHei"/>
        <family val="2"/>
      </rPr>
      <t xml:space="preserve">）</t>
    </r>
  </si>
  <si>
    <r>
      <rPr>
        <sz val="12"/>
        <color rgb="FF000000"/>
        <rFont val="Calibri"/>
        <family val="2"/>
        <charset val="1"/>
      </rPr>
      <t xml:space="preserve">E Consumption</t>
    </r>
    <r>
      <rPr>
        <sz val="12"/>
        <color rgb="FF000000"/>
        <rFont val="Microsoft YaHei"/>
        <family val="2"/>
      </rPr>
      <t xml:space="preserve">，</t>
    </r>
    <r>
      <rPr>
        <sz val="12"/>
        <color rgb="FF000000"/>
        <rFont val="Calibri"/>
        <family val="2"/>
        <charset val="1"/>
      </rPr>
      <t xml:space="preserve">KWH/100KM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</si>
</sst>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_);_(* \(#,##0\);_(* \-??_);_(@_)"/>
    <numFmt numFmtId="166" formatCode="_(* #,##0.00_);_(* \(#,##0.00\);_(* \-??_);_(@_)"/>
    <numFmt numFmtId="167" formatCode="_(* #,##0.0_);_(* \(#,##0.0\);_(* \-??_);_(@_)"/>
    <numFmt numFmtId="168" formatCode="0%"/>
    <numFmt numFmtId="169" formatCode="0"/>
    <numFmt numFmtId="170" formatCode="0.0%"/>
    <numFmt numFmtId="171" formatCode="0.0"/>
    <numFmt numFmtId="172" formatCode="0.000"/>
  </numFmts>
  <fonts count="2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26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20"/>
      <color rgb="FFFFFFFF"/>
      <name val="Calibri"/>
      <family val="2"/>
      <charset val="1"/>
    </font>
    <font>
      <i val="true"/>
      <u val="single"/>
      <sz val="12"/>
      <color rgb="FFFFFFFF"/>
      <name val="Calibri"/>
      <family val="2"/>
      <charset val="1"/>
    </font>
    <font>
      <i val="true"/>
      <u val="single"/>
      <sz val="12"/>
      <color rgb="FFF4B183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2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sz val="14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Microsoft YaHe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CE4D6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8CBAD"/>
        <bgColor rgb="FFFCE4D6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92D050"/>
        <bgColor rgb="FFC5E0B4"/>
      </patternFill>
    </fill>
    <fill>
      <patternFill patternType="solid">
        <fgColor rgb="FFD9D9D9"/>
        <bgColor rgb="FFBDD7E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left" vertical="bottom" textRotation="0" wrapText="false" indent="1" shrinkToFit="false"/>
    </xf>
  </cellStyleXfs>
  <cellXfs count="2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fals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true">
      <alignment horizontal="left" vertical="bottom" textRotation="0" wrapText="false" indent="1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5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4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4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7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7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7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7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4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4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4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4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4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9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4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9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4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4" borderId="1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4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4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4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4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7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4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723960</xdr:colOff>
      <xdr:row>1</xdr:row>
      <xdr:rowOff>114480</xdr:rowOff>
    </xdr:from>
    <xdr:to>
      <xdr:col>2</xdr:col>
      <xdr:colOff>228600</xdr:colOff>
      <xdr:row>3</xdr:row>
      <xdr:rowOff>427680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23960" y="317520"/>
          <a:ext cx="1310400" cy="719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6" zeroHeight="false" outlineLevelRow="0" outlineLevelCol="0"/>
  <cols>
    <col collapsed="false" customWidth="true" hidden="false" outlineLevel="0" max="5" min="1" style="1" width="11.67"/>
    <col collapsed="false" customWidth="true" hidden="false" outlineLevel="0" max="6" min="6" style="1" width="18"/>
    <col collapsed="false" customWidth="true" hidden="false" outlineLevel="0" max="26" min="7" style="1" width="11.67"/>
    <col collapsed="false" customWidth="true" hidden="false" outlineLevel="0" max="1025" min="27" style="1" width="10.83"/>
  </cols>
  <sheetData>
    <row r="3" customFormat="false" ht="16" hidden="false" customHeight="false" outlineLevel="0" collapsed="false">
      <c r="C3" s="2"/>
      <c r="E3" s="2"/>
    </row>
    <row r="4" customFormat="false" ht="34" hidden="false" customHeight="false" outlineLevel="0" collapsed="false">
      <c r="C4" s="2"/>
      <c r="D4" s="3" t="s">
        <v>0</v>
      </c>
      <c r="E4" s="2"/>
      <c r="F4" s="2"/>
      <c r="G4" s="2"/>
      <c r="H4" s="2"/>
      <c r="I4" s="2"/>
      <c r="J4" s="2"/>
      <c r="K4" s="2"/>
    </row>
    <row r="5" customFormat="false" ht="26" hidden="false" customHeight="false" outlineLevel="0" collapsed="false">
      <c r="B5" s="4" t="s">
        <v>1</v>
      </c>
      <c r="D5" s="5" t="s">
        <v>2</v>
      </c>
      <c r="E5" s="2"/>
      <c r="F5" s="2"/>
      <c r="G5" s="2"/>
      <c r="H5" s="2"/>
      <c r="I5" s="2"/>
      <c r="J5" s="2"/>
      <c r="K5" s="2"/>
    </row>
    <row r="6" customFormat="false" ht="16" hidden="false" customHeight="false" outlineLevel="0" collapsed="false">
      <c r="D6" s="2"/>
      <c r="E6" s="2"/>
      <c r="G6" s="2"/>
      <c r="H6" s="2"/>
      <c r="I6" s="2"/>
      <c r="J6" s="2"/>
      <c r="K6" s="2"/>
    </row>
    <row r="7" customFormat="false" ht="16" hidden="false" customHeight="false" outlineLevel="0" collapsed="false">
      <c r="C7" s="2"/>
      <c r="E7" s="2"/>
      <c r="G7" s="2"/>
      <c r="H7" s="2"/>
      <c r="I7" s="2"/>
      <c r="J7" s="2"/>
      <c r="K7" s="2"/>
    </row>
    <row r="8" customFormat="false" ht="17" hidden="false" customHeight="true" outlineLevel="0" collapsed="false">
      <c r="E8" s="1" t="n">
        <v>1</v>
      </c>
      <c r="F8" s="6" t="s">
        <v>3</v>
      </c>
    </row>
    <row r="9" customFormat="false" ht="17" hidden="false" customHeight="true" outlineLevel="0" collapsed="false">
      <c r="E9" s="1" t="n">
        <v>2</v>
      </c>
      <c r="F9" s="6" t="s">
        <v>4</v>
      </c>
    </row>
    <row r="10" customFormat="false" ht="17" hidden="false" customHeight="true" outlineLevel="0" collapsed="false">
      <c r="E10" s="1" t="n">
        <v>3</v>
      </c>
      <c r="F10" s="6" t="s">
        <v>5</v>
      </c>
    </row>
    <row r="11" customFormat="false" ht="17" hidden="false" customHeight="true" outlineLevel="0" collapsed="false">
      <c r="E11" s="1" t="n">
        <v>4</v>
      </c>
      <c r="F11" s="6" t="s">
        <v>6</v>
      </c>
    </row>
    <row r="12" customFormat="false" ht="17" hidden="false" customHeight="true" outlineLevel="0" collapsed="false">
      <c r="E12" s="1" t="n">
        <v>5</v>
      </c>
      <c r="F12" s="6" t="s">
        <v>7</v>
      </c>
    </row>
    <row r="13" customFormat="false" ht="17" hidden="false" customHeight="true" outlineLevel="0" collapsed="false">
      <c r="E13" s="1" t="n">
        <v>6</v>
      </c>
      <c r="F13" s="6" t="s">
        <v>8</v>
      </c>
    </row>
    <row r="14" customFormat="false" ht="17" hidden="false" customHeight="true" outlineLevel="0" collapsed="false">
      <c r="E14" s="1" t="n">
        <v>7</v>
      </c>
      <c r="F14" s="6" t="s">
        <v>9</v>
      </c>
    </row>
    <row r="15" customFormat="false" ht="17" hidden="false" customHeight="true" outlineLevel="0" collapsed="false">
      <c r="E15" s="1" t="n">
        <v>8</v>
      </c>
      <c r="F15" s="6" t="s">
        <v>10</v>
      </c>
    </row>
    <row r="16" customFormat="false" ht="17" hidden="false" customHeight="true" outlineLevel="0" collapsed="false">
      <c r="E16" s="1" t="n">
        <v>9</v>
      </c>
      <c r="F16" s="6" t="s">
        <v>11</v>
      </c>
    </row>
    <row r="17" customFormat="false" ht="17" hidden="false" customHeight="true" outlineLevel="0" collapsed="false">
      <c r="E17" s="1" t="n">
        <v>10</v>
      </c>
      <c r="F17" s="6" t="s">
        <v>12</v>
      </c>
    </row>
    <row r="18" customFormat="false" ht="17" hidden="false" customHeight="true" outlineLevel="0" collapsed="false">
      <c r="E18" s="1" t="n">
        <v>11</v>
      </c>
      <c r="F18" s="6" t="s">
        <v>13</v>
      </c>
    </row>
    <row r="19" customFormat="false" ht="17" hidden="false" customHeight="true" outlineLevel="0" collapsed="false">
      <c r="E19" s="1" t="n">
        <v>12</v>
      </c>
      <c r="F19" s="6" t="s">
        <v>14</v>
      </c>
    </row>
    <row r="20" customFormat="false" ht="17" hidden="false" customHeight="true" outlineLevel="0" collapsed="false">
      <c r="E20" s="1" t="n">
        <v>13</v>
      </c>
      <c r="F20" s="6" t="s">
        <v>15</v>
      </c>
    </row>
    <row r="21" customFormat="false" ht="17" hidden="false" customHeight="true" outlineLevel="0" collapsed="false">
      <c r="E21" s="1" t="n">
        <v>14</v>
      </c>
      <c r="F21" s="6" t="s">
        <v>16</v>
      </c>
    </row>
    <row r="22" customFormat="false" ht="17" hidden="false" customHeight="true" outlineLevel="0" collapsed="false">
      <c r="E22" s="1" t="n">
        <v>15</v>
      </c>
      <c r="F22" s="6" t="s">
        <v>17</v>
      </c>
    </row>
    <row r="23" customFormat="false" ht="17" hidden="false" customHeight="true" outlineLevel="0" collapsed="false">
      <c r="E23" s="1" t="n">
        <v>16</v>
      </c>
      <c r="F23" s="6" t="s">
        <v>18</v>
      </c>
    </row>
    <row r="24" customFormat="false" ht="17" hidden="false" customHeight="true" outlineLevel="0" collapsed="false">
      <c r="E24" s="1" t="n">
        <v>17</v>
      </c>
      <c r="F24" s="6" t="s">
        <v>19</v>
      </c>
    </row>
    <row r="25" customFormat="false" ht="17" hidden="false" customHeight="true" outlineLevel="0" collapsed="false">
      <c r="E25" s="1" t="n">
        <v>18</v>
      </c>
      <c r="F25" s="6" t="s">
        <v>20</v>
      </c>
    </row>
    <row r="26" customFormat="false" ht="17" hidden="false" customHeight="true" outlineLevel="0" collapsed="false">
      <c r="E26" s="1" t="n">
        <v>19</v>
      </c>
      <c r="F26" s="6" t="s">
        <v>21</v>
      </c>
    </row>
    <row r="27" customFormat="false" ht="17" hidden="false" customHeight="true" outlineLevel="0" collapsed="false">
      <c r="E27" s="1" t="n">
        <v>20</v>
      </c>
      <c r="F27" s="6" t="s">
        <v>22</v>
      </c>
    </row>
    <row r="28" customFormat="false" ht="17" hidden="false" customHeight="true" outlineLevel="0" collapsed="false">
      <c r="E28" s="1" t="n">
        <v>21</v>
      </c>
      <c r="F28" s="6" t="s">
        <v>23</v>
      </c>
    </row>
    <row r="29" customFormat="false" ht="17" hidden="false" customHeight="true" outlineLevel="0" collapsed="false">
      <c r="E29" s="1" t="n">
        <v>22</v>
      </c>
      <c r="F29" s="6" t="s">
        <v>24</v>
      </c>
    </row>
    <row r="30" customFormat="false" ht="17" hidden="false" customHeight="true" outlineLevel="0" collapsed="false">
      <c r="E30" s="1" t="n">
        <v>23</v>
      </c>
      <c r="F30" s="6" t="s">
        <v>25</v>
      </c>
    </row>
    <row r="31" customFormat="false" ht="17" hidden="false" customHeight="true" outlineLevel="0" collapsed="false">
      <c r="E31" s="1" t="n">
        <v>24</v>
      </c>
      <c r="F31" s="6" t="s">
        <v>26</v>
      </c>
    </row>
    <row r="32" customFormat="false" ht="17" hidden="false" customHeight="true" outlineLevel="0" collapsed="false">
      <c r="E32" s="1" t="n">
        <v>25</v>
      </c>
      <c r="F32" s="6" t="s">
        <v>27</v>
      </c>
    </row>
    <row r="33" customFormat="false" ht="17" hidden="false" customHeight="true" outlineLevel="0" collapsed="false">
      <c r="E33" s="1" t="n">
        <v>26</v>
      </c>
      <c r="F33" s="6" t="s">
        <v>28</v>
      </c>
    </row>
    <row r="34" customFormat="false" ht="17" hidden="false" customHeight="true" outlineLevel="0" collapsed="false">
      <c r="E34" s="1" t="n">
        <v>27</v>
      </c>
      <c r="F34" s="6" t="s">
        <v>29</v>
      </c>
    </row>
    <row r="37" customFormat="false" ht="22" hidden="false" customHeight="true" outlineLevel="0" collapsed="false"/>
    <row r="38" customFormat="false" ht="21" hidden="false" customHeight="true" outlineLevel="0" collapsed="false"/>
    <row r="39" customFormat="false" ht="21" hidden="false" customHeight="true" outlineLevel="0" collapsed="false"/>
    <row r="40" customFormat="false" ht="21" hidden="false" customHeight="true" outlineLevel="0" collapsed="false"/>
    <row r="41" customFormat="false" ht="21" hidden="false" customHeight="true" outlineLevel="0" collapsed="false"/>
    <row r="42" customFormat="false" ht="21" hidden="false" customHeight="true" outlineLevel="0" collapsed="false"/>
    <row r="43" customFormat="false" ht="21" hidden="false" customHeight="true" outlineLevel="0" collapsed="false"/>
    <row r="44" customFormat="false" ht="21" hidden="false" customHeight="true" outlineLevel="0" collapsed="false"/>
    <row r="45" customFormat="false" ht="21" hidden="false" customHeight="true" outlineLevel="0" collapsed="false"/>
    <row r="46" customFormat="false" ht="21" hidden="false" customHeight="true" outlineLevel="0" collapsed="false"/>
    <row r="47" customFormat="false" ht="21" hidden="false" customHeight="true" outlineLevel="0" collapsed="false"/>
    <row r="48" customFormat="false" ht="21" hidden="false" customHeight="true" outlineLevel="0" collapsed="false"/>
    <row r="49" customFormat="false" ht="21" hidden="false" customHeight="true" outlineLevel="0" collapsed="false"/>
  </sheetData>
  <hyperlinks>
    <hyperlink ref="F8" location="'Summary'!A1" display="Summary"/>
    <hyperlink ref="F9" location="'Production'!A1" display="Production"/>
    <hyperlink ref="F10" location="'Total Al Consumption'!A1" display="Total Al Consumption"/>
    <hyperlink ref="F11" location="'Unit Al Consumption'!A1" display="Unit Al Consumption"/>
    <hyperlink ref="F12" location="'Secondary Al Consumption'!A1" display="Secondary Al Consumption"/>
    <hyperlink ref="F13" location="'Passenger Production Outlook'!A1" display="Passenger Production Outlook"/>
    <hyperlink ref="F14" location="'NEV Max Al Consumption'!A1" display="NEV Max Al Consumption"/>
    <hyperlink ref="F15" location="'NEV Al Consumption   '!A1" display="NEV Al Consumption   "/>
    <hyperlink ref="F16" location="'BEV_Al Consumption by Type '!A1" display="BEV_Al Consumption by Type "/>
    <hyperlink ref="F17" location="'Hybrid Al Consumption'!A1" display="Hybrid Al Consumption"/>
    <hyperlink ref="F18" location="'BEV_Al Consumption'!A1" display="BEV_Al Consumption"/>
    <hyperlink ref="F19" location="'Major Producers'!A1" display="Major Producers"/>
    <hyperlink ref="F20" location="'Al Penetration'!A1" display="Al Penetration"/>
    <hyperlink ref="F21" location="'Hybrid_Al Products'!A1" display="Hybrid_Al Products"/>
    <hyperlink ref="F22" location="'BEV_Al Products'!A1" display="BEV_Al Products"/>
    <hyperlink ref="F23" location="'ICE_Penetration'!A1" display="ICE_Penetration"/>
    <hyperlink ref="F24" location="'Consumption by Price Range_ICE'!A1" display="Consumption by Price Range_ICE"/>
    <hyperlink ref="F25" location="'Al Consumption Breakdown_ICE'!A1" display="Al Consumption Breakdown_ICE"/>
    <hyperlink ref="F26" location="'ICE Consumption by brand'!A1" display="ICE Consumption by brand"/>
    <hyperlink ref="F27" location="'Al Consumption_ICE Forecast'!A1" display="Al Consumption_ICE Forecast"/>
    <hyperlink ref="F28" location="'ICE_Al Products'!A1" display="ICE_Al Products"/>
    <hyperlink ref="F29" location="'Truck'!A1" display="Truck"/>
    <hyperlink ref="F30" location="'Truck_Breakdown'!A1" display="Truck_Breakdown"/>
    <hyperlink ref="F31" location="'Bus'!A1" display="Bus"/>
    <hyperlink ref="F32" location="'Special-duty Vehicles'!A1" display="Special-duty Vehicles"/>
    <hyperlink ref="F33" location="'2 &amp; 3 Wheels'!A1" display="2 &amp; 3 Wheels"/>
    <hyperlink ref="F34" location="'Energy Consumption By Weight'!A1" display="Energy Consumption By Weigh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6" zeroHeight="false" outlineLevelRow="0" outlineLevelCol="0"/>
  <cols>
    <col collapsed="false" customWidth="true" hidden="false" outlineLevel="0" max="1025" min="1" style="29" width="10.83"/>
  </cols>
  <sheetData>
    <row r="1" customFormat="false" ht="16" hidden="false" customHeight="false" outlineLevel="0" collapsed="false">
      <c r="A1" s="8" t="s">
        <v>30</v>
      </c>
    </row>
    <row r="5" customFormat="false" ht="16" hidden="false" customHeight="false" outlineLevel="0" collapsed="false">
      <c r="C5" s="65" t="s">
        <v>84</v>
      </c>
      <c r="D5" s="82" t="s">
        <v>85</v>
      </c>
      <c r="E5" s="82" t="s">
        <v>86</v>
      </c>
      <c r="F5" s="82" t="s">
        <v>87</v>
      </c>
      <c r="G5" s="82" t="s">
        <v>88</v>
      </c>
      <c r="H5" s="82" t="s">
        <v>89</v>
      </c>
      <c r="I5" s="82" t="s">
        <v>90</v>
      </c>
      <c r="J5" s="83" t="s">
        <v>43</v>
      </c>
    </row>
    <row r="6" customFormat="false" ht="16" hidden="false" customHeight="false" outlineLevel="0" collapsed="false">
      <c r="C6" s="65" t="n">
        <v>2016</v>
      </c>
      <c r="D6" s="84" t="n">
        <v>14169.8460564044</v>
      </c>
      <c r="E6" s="84" t="n">
        <v>2477.21898788959</v>
      </c>
      <c r="F6" s="84" t="n">
        <v>8913.42460224417</v>
      </c>
      <c r="G6" s="84" t="n">
        <v>574.30558520648</v>
      </c>
      <c r="H6" s="84" t="n">
        <v>392.001060086117</v>
      </c>
      <c r="I6" s="84" t="n">
        <v>1632.65673507838</v>
      </c>
      <c r="J6" s="76" t="n">
        <f aca="false">SUM(D6:I6)</f>
        <v>28159.4530269091</v>
      </c>
    </row>
    <row r="7" customFormat="false" ht="16" hidden="false" customHeight="false" outlineLevel="0" collapsed="false">
      <c r="C7" s="67" t="n">
        <v>2017</v>
      </c>
      <c r="D7" s="57" t="n">
        <v>32486.9507095718</v>
      </c>
      <c r="E7" s="57" t="n">
        <v>6042.28433861437</v>
      </c>
      <c r="F7" s="57" t="n">
        <v>12701.449080767</v>
      </c>
      <c r="G7" s="57" t="n">
        <v>1140.76003298118</v>
      </c>
      <c r="H7" s="57" t="n">
        <v>2662.04835844933</v>
      </c>
      <c r="I7" s="57" t="n">
        <v>1330.28614923932</v>
      </c>
      <c r="J7" s="78" t="n">
        <f aca="false">SUM(D7:I7)</f>
        <v>56363.7786696229</v>
      </c>
    </row>
    <row r="8" customFormat="false" ht="16" hidden="false" customHeight="false" outlineLevel="0" collapsed="false">
      <c r="C8" s="67" t="n">
        <v>2018</v>
      </c>
      <c r="D8" s="57" t="n">
        <v>42974.8772031804</v>
      </c>
      <c r="E8" s="57" t="n">
        <v>10492.7796981251</v>
      </c>
      <c r="F8" s="57" t="n">
        <v>35053.0524885442</v>
      </c>
      <c r="G8" s="57" t="n">
        <v>430.898185633904</v>
      </c>
      <c r="H8" s="57" t="n">
        <v>9346.0721465999</v>
      </c>
      <c r="I8" s="57" t="n">
        <v>553.637272269557</v>
      </c>
      <c r="J8" s="78" t="n">
        <f aca="false">SUM(D8:I8)</f>
        <v>98851.3169943531</v>
      </c>
    </row>
    <row r="9" customFormat="false" ht="16" hidden="false" customHeight="false" outlineLevel="0" collapsed="false">
      <c r="C9" s="85" t="s">
        <v>43</v>
      </c>
      <c r="D9" s="86" t="n">
        <f aca="false">SUM(D6:D8)</f>
        <v>89631.6739691566</v>
      </c>
      <c r="E9" s="87" t="n">
        <f aca="false">SUM(E6:E8)</f>
        <v>19012.2830246291</v>
      </c>
      <c r="F9" s="87" t="n">
        <f aca="false">SUM(F6:F8)</f>
        <v>56667.9261715553</v>
      </c>
      <c r="G9" s="87" t="n">
        <f aca="false">SUM(G6:G8)</f>
        <v>2145.96380382156</v>
      </c>
      <c r="H9" s="87" t="n">
        <f aca="false">SUM(H6:H8)</f>
        <v>12400.1215651354</v>
      </c>
      <c r="I9" s="88" t="n">
        <f aca="false">SUM(I6:I8)</f>
        <v>3516.58015658726</v>
      </c>
      <c r="J9" s="89" t="n">
        <f aca="false">SUM(D9:I9)</f>
        <v>183374.548690885</v>
      </c>
    </row>
    <row r="11" customFormat="false" ht="16" hidden="false" customHeight="false" outlineLevel="0" collapsed="false">
      <c r="C11" s="65" t="s">
        <v>91</v>
      </c>
      <c r="D11" s="90"/>
      <c r="E11" s="90"/>
      <c r="F11" s="90"/>
      <c r="G11" s="90"/>
      <c r="H11" s="90"/>
      <c r="I11" s="90"/>
      <c r="J11" s="65" t="s">
        <v>92</v>
      </c>
    </row>
    <row r="12" customFormat="false" ht="16" hidden="false" customHeight="false" outlineLevel="0" collapsed="false">
      <c r="C12" s="91" t="n">
        <v>2016</v>
      </c>
      <c r="D12" s="92" t="n">
        <f aca="false">D6/$J6</f>
        <v>0.503200330022878</v>
      </c>
      <c r="E12" s="93" t="n">
        <f aca="false">E6/$J6</f>
        <v>0.0879711330160556</v>
      </c>
      <c r="F12" s="93" t="n">
        <f aca="false">F6/$J6</f>
        <v>0.31653401057636</v>
      </c>
      <c r="G12" s="93" t="n">
        <f aca="false">G6/$J6</f>
        <v>0.0203947706177984</v>
      </c>
      <c r="H12" s="93" t="n">
        <f aca="false">H6/$J6</f>
        <v>0.0139207625841142</v>
      </c>
      <c r="I12" s="94" t="n">
        <f aca="false">I6/$J6</f>
        <v>0.0579789931827943</v>
      </c>
      <c r="J12" s="95" t="n">
        <v>1</v>
      </c>
    </row>
    <row r="13" customFormat="false" ht="16" hidden="false" customHeight="false" outlineLevel="0" collapsed="false">
      <c r="C13" s="96" t="n">
        <v>2017</v>
      </c>
      <c r="D13" s="97" t="n">
        <f aca="false">D7/$J7</f>
        <v>0.576379928322309</v>
      </c>
      <c r="E13" s="98" t="n">
        <f aca="false">E7/$J7</f>
        <v>0.107201548250186</v>
      </c>
      <c r="F13" s="98" t="n">
        <f aca="false">F7/$J7</f>
        <v>0.225347721188402</v>
      </c>
      <c r="G13" s="98" t="n">
        <f aca="false">G7/$J7</f>
        <v>0.0202392398080292</v>
      </c>
      <c r="H13" s="98" t="n">
        <f aca="false">H7/$J7</f>
        <v>0.0472297709855999</v>
      </c>
      <c r="I13" s="99" t="n">
        <f aca="false">I7/$J7</f>
        <v>0.0236017914454745</v>
      </c>
      <c r="J13" s="100" t="n">
        <v>1</v>
      </c>
    </row>
    <row r="14" customFormat="false" ht="16" hidden="false" customHeight="false" outlineLevel="0" collapsed="false">
      <c r="C14" s="101" t="n">
        <v>2018</v>
      </c>
      <c r="D14" s="97" t="n">
        <f aca="false">D8/$J8</f>
        <v>0.434742586238233</v>
      </c>
      <c r="E14" s="98" t="n">
        <f aca="false">E8/$J8</f>
        <v>0.106147090571636</v>
      </c>
      <c r="F14" s="98" t="n">
        <f aca="false">F8/$J8</f>
        <v>0.35460379845568</v>
      </c>
      <c r="G14" s="98" t="n">
        <f aca="false">G8/$J8</f>
        <v>0.00435905356383385</v>
      </c>
      <c r="H14" s="98" t="n">
        <f aca="false">H8/$J8</f>
        <v>0.0945467640773446</v>
      </c>
      <c r="I14" s="99" t="n">
        <f aca="false">I8/$J8</f>
        <v>0.00560070709327205</v>
      </c>
      <c r="J14" s="102" t="n">
        <v>1</v>
      </c>
    </row>
    <row r="15" customFormat="false" ht="16" hidden="false" customHeight="false" outlineLevel="0" collapsed="false">
      <c r="C15" s="85" t="s">
        <v>43</v>
      </c>
      <c r="D15" s="103" t="n">
        <f aca="false">D9/$J9</f>
        <v>0.488790154408227</v>
      </c>
      <c r="E15" s="104" t="n">
        <f aca="false">E9/$J9</f>
        <v>0.103680053531737</v>
      </c>
      <c r="F15" s="104" t="n">
        <f aca="false">F9/$J9</f>
        <v>0.309028306142313</v>
      </c>
      <c r="G15" s="104" t="n">
        <f aca="false">G9/$J9</f>
        <v>0.0117026262321661</v>
      </c>
      <c r="H15" s="104" t="n">
        <f aca="false">H9/$J9</f>
        <v>0.0676218245861276</v>
      </c>
      <c r="I15" s="105" t="n">
        <f aca="false">I9/$J9</f>
        <v>0.0191770350994301</v>
      </c>
      <c r="J15" s="106" t="n">
        <v>1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6" zeroHeight="false" outlineLevelRow="0" outlineLevelCol="0"/>
  <cols>
    <col collapsed="false" customWidth="true" hidden="false" outlineLevel="0" max="2" min="1" style="29" width="10.83"/>
    <col collapsed="false" customWidth="true" hidden="false" outlineLevel="0" max="3" min="3" style="29" width="17.33"/>
    <col collapsed="false" customWidth="true" hidden="false" outlineLevel="0" max="4" min="4" style="29" width="8.84"/>
    <col collapsed="false" customWidth="true" hidden="false" outlineLevel="0" max="5" min="5" style="29" width="20.83"/>
    <col collapsed="false" customWidth="true" hidden="false" outlineLevel="0" max="6" min="6" style="29" width="16.33"/>
    <col collapsed="false" customWidth="true" hidden="false" outlineLevel="0" max="7" min="7" style="29" width="14.67"/>
    <col collapsed="false" customWidth="true" hidden="false" outlineLevel="0" max="8" min="8" style="29" width="9.16"/>
    <col collapsed="false" customWidth="true" hidden="false" outlineLevel="0" max="9" min="9" style="29" width="13.83"/>
    <col collapsed="false" customWidth="true" hidden="false" outlineLevel="0" max="10" min="10" style="29" width="15.66"/>
    <col collapsed="false" customWidth="true" hidden="false" outlineLevel="0" max="11" min="11" style="29" width="14"/>
    <col collapsed="false" customWidth="true" hidden="false" outlineLevel="0" max="12" min="12" style="29" width="27.33"/>
    <col collapsed="false" customWidth="true" hidden="false" outlineLevel="0" max="13" min="13" style="29" width="17"/>
    <col collapsed="false" customWidth="true" hidden="false" outlineLevel="0" max="14" min="14" style="29" width="13.16"/>
    <col collapsed="false" customWidth="true" hidden="false" outlineLevel="0" max="15" min="15" style="29" width="10.83"/>
    <col collapsed="false" customWidth="true" hidden="false" outlineLevel="0" max="16" min="16" style="29" width="17.33"/>
    <col collapsed="false" customWidth="true" hidden="false" outlineLevel="0" max="17" min="17" style="29" width="11.33"/>
    <col collapsed="false" customWidth="true" hidden="false" outlineLevel="0" max="18" min="18" style="29" width="21"/>
    <col collapsed="false" customWidth="true" hidden="false" outlineLevel="0" max="19" min="19" style="29" width="16.5"/>
    <col collapsed="false" customWidth="true" hidden="false" outlineLevel="0" max="20" min="20" style="29" width="14.83"/>
    <col collapsed="false" customWidth="true" hidden="false" outlineLevel="0" max="21" min="21" style="29" width="11.33"/>
    <col collapsed="false" customWidth="true" hidden="false" outlineLevel="0" max="22" min="22" style="29" width="14"/>
    <col collapsed="false" customWidth="true" hidden="false" outlineLevel="0" max="23" min="23" style="29" width="15.83"/>
    <col collapsed="false" customWidth="true" hidden="false" outlineLevel="0" max="24" min="24" style="29" width="14.16"/>
    <col collapsed="false" customWidth="true" hidden="false" outlineLevel="0" max="25" min="25" style="29" width="27.5"/>
    <col collapsed="false" customWidth="true" hidden="false" outlineLevel="0" max="26" min="26" style="29" width="17.16"/>
    <col collapsed="false" customWidth="true" hidden="false" outlineLevel="0" max="1025" min="27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9" t="s">
        <v>93</v>
      </c>
      <c r="D4" s="9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customFormat="false" ht="19" hidden="false" customHeight="false" outlineLevel="0" collapsed="false">
      <c r="C5" s="32"/>
      <c r="D5" s="33" t="s">
        <v>94</v>
      </c>
      <c r="E5" s="34" t="s">
        <v>95</v>
      </c>
      <c r="F5" s="34" t="s">
        <v>96</v>
      </c>
      <c r="G5" s="34" t="s">
        <v>97</v>
      </c>
      <c r="H5" s="34" t="s">
        <v>98</v>
      </c>
      <c r="I5" s="34" t="s">
        <v>99</v>
      </c>
      <c r="J5" s="34" t="s">
        <v>100</v>
      </c>
      <c r="K5" s="34" t="s">
        <v>101</v>
      </c>
      <c r="L5" s="34" t="s">
        <v>102</v>
      </c>
      <c r="M5" s="34" t="s">
        <v>103</v>
      </c>
      <c r="N5" s="35" t="s">
        <v>43</v>
      </c>
    </row>
    <row r="6" customFormat="false" ht="16" hidden="false" customHeight="false" outlineLevel="0" collapsed="false">
      <c r="C6" s="36" t="n">
        <v>2016</v>
      </c>
      <c r="D6" s="46" t="n">
        <v>31.4635533864839</v>
      </c>
      <c r="E6" s="47" t="n">
        <v>28.331006755582</v>
      </c>
      <c r="F6" s="47" t="n">
        <v>41.4936716091697</v>
      </c>
      <c r="G6" s="47" t="n">
        <v>0</v>
      </c>
      <c r="H6" s="47" t="n">
        <v>18.2416218364255</v>
      </c>
      <c r="I6" s="47" t="n">
        <v>9.66445030176589</v>
      </c>
      <c r="J6" s="47" t="n">
        <v>5.81912189851725</v>
      </c>
      <c r="K6" s="47" t="n">
        <v>0.241989908352582</v>
      </c>
      <c r="L6" s="47" t="n">
        <v>7.43781101755955</v>
      </c>
      <c r="M6" s="47" t="n">
        <v>4.7</v>
      </c>
      <c r="N6" s="107" t="n">
        <f aca="false">SUM(D6:M6)</f>
        <v>147.393226713856</v>
      </c>
    </row>
    <row r="7" customFormat="false" ht="16" hidden="false" customHeight="false" outlineLevel="0" collapsed="false">
      <c r="C7" s="40" t="n">
        <v>2017</v>
      </c>
      <c r="D7" s="46" t="n">
        <v>32.5111138904389</v>
      </c>
      <c r="E7" s="47" t="n">
        <v>31.6926994862519</v>
      </c>
      <c r="F7" s="47" t="n">
        <v>43.6830588212657</v>
      </c>
      <c r="G7" s="47" t="n">
        <v>0</v>
      </c>
      <c r="H7" s="47" t="n">
        <v>19.9224888880337</v>
      </c>
      <c r="I7" s="47" t="n">
        <v>10.8014729849339</v>
      </c>
      <c r="J7" s="47" t="n">
        <v>7.54632759134902</v>
      </c>
      <c r="K7" s="47" t="n">
        <v>2.04548326412807</v>
      </c>
      <c r="L7" s="47" t="n">
        <v>7.14482615304689</v>
      </c>
      <c r="M7" s="47" t="n">
        <v>4.7</v>
      </c>
      <c r="N7" s="107" t="n">
        <f aca="false">SUM(D7:M7)</f>
        <v>160.047471079448</v>
      </c>
    </row>
    <row r="8" customFormat="false" ht="16" hidden="false" customHeight="false" outlineLevel="0" collapsed="false">
      <c r="C8" s="40" t="n">
        <v>2018</v>
      </c>
      <c r="D8" s="46" t="n">
        <v>35.4538423890326</v>
      </c>
      <c r="E8" s="47" t="n">
        <v>34.4862377709699</v>
      </c>
      <c r="F8" s="47" t="n">
        <v>46.7423228940142</v>
      </c>
      <c r="G8" s="47" t="n">
        <v>0</v>
      </c>
      <c r="H8" s="47" t="n">
        <v>20.3755147436203</v>
      </c>
      <c r="I8" s="47" t="n">
        <v>11.4897805520723</v>
      </c>
      <c r="J8" s="47" t="n">
        <v>14.806445922422</v>
      </c>
      <c r="K8" s="47" t="n">
        <v>2.98789564024826</v>
      </c>
      <c r="L8" s="47" t="n">
        <v>8.57319624121018</v>
      </c>
      <c r="M8" s="47" t="n">
        <v>4.7</v>
      </c>
      <c r="N8" s="107" t="n">
        <f aca="false">SUM(D8:M8)</f>
        <v>179.61523615359</v>
      </c>
    </row>
    <row r="9" customFormat="false" ht="16" hidden="false" customHeight="false" outlineLevel="0" collapsed="false">
      <c r="C9" s="40" t="n">
        <v>2019</v>
      </c>
      <c r="D9" s="46" t="n">
        <v>37.3006476835903</v>
      </c>
      <c r="E9" s="47" t="n">
        <v>36.8357053119181</v>
      </c>
      <c r="F9" s="47" t="n">
        <v>49.1771498008798</v>
      </c>
      <c r="G9" s="47" t="n">
        <v>0</v>
      </c>
      <c r="H9" s="47" t="n">
        <v>19.7156684675448</v>
      </c>
      <c r="I9" s="47" t="n">
        <v>11.0215194775984</v>
      </c>
      <c r="J9" s="47" t="n">
        <v>17.8782800526164</v>
      </c>
      <c r="K9" s="47" t="n">
        <v>4.0606329473785</v>
      </c>
      <c r="L9" s="47" t="n">
        <v>8.37958723525789</v>
      </c>
      <c r="M9" s="47" t="n">
        <v>4.47138425549887</v>
      </c>
      <c r="N9" s="107" t="n">
        <f aca="false">SUM(D9:M9)</f>
        <v>188.840575232283</v>
      </c>
    </row>
    <row r="10" customFormat="false" ht="16" hidden="false" customHeight="false" outlineLevel="0" collapsed="false">
      <c r="C10" s="40" t="n">
        <v>2020</v>
      </c>
      <c r="D10" s="46" t="n">
        <v>37.3006476835903</v>
      </c>
      <c r="E10" s="47" t="n">
        <v>39.3568225093072</v>
      </c>
      <c r="F10" s="47" t="n">
        <v>49.1771498008798</v>
      </c>
      <c r="G10" s="47" t="n">
        <v>0</v>
      </c>
      <c r="H10" s="47" t="n">
        <v>20.0469208026836</v>
      </c>
      <c r="I10" s="47" t="n">
        <v>11.5396639589569</v>
      </c>
      <c r="J10" s="47" t="n">
        <v>21.9801532212457</v>
      </c>
      <c r="K10" s="47" t="n">
        <v>5.33792641082372</v>
      </c>
      <c r="L10" s="47" t="n">
        <v>8.85524566799017</v>
      </c>
      <c r="M10" s="47" t="n">
        <v>4.47138425549887</v>
      </c>
      <c r="N10" s="107" t="n">
        <f aca="false">SUM(D10:M10)</f>
        <v>198.065914310976</v>
      </c>
    </row>
    <row r="11" customFormat="false" ht="16" hidden="false" customHeight="false" outlineLevel="0" collapsed="false">
      <c r="C11" s="40" t="n">
        <v>2021</v>
      </c>
      <c r="D11" s="46" t="n">
        <v>37.3006476835903</v>
      </c>
      <c r="E11" s="47" t="n">
        <v>41.8779397066964</v>
      </c>
      <c r="F11" s="47" t="n">
        <v>49.1771498008798</v>
      </c>
      <c r="G11" s="47" t="n">
        <v>0</v>
      </c>
      <c r="H11" s="47" t="n">
        <v>20.3781731378223</v>
      </c>
      <c r="I11" s="47" t="n">
        <v>11.5396639589569</v>
      </c>
      <c r="J11" s="47" t="n">
        <v>26.082026389875</v>
      </c>
      <c r="K11" s="47" t="n">
        <v>6.61521987426894</v>
      </c>
      <c r="L11" s="47" t="n">
        <v>9.33090410072244</v>
      </c>
      <c r="M11" s="47" t="n">
        <v>4.47138425549887</v>
      </c>
      <c r="N11" s="107" t="n">
        <f aca="false">SUM(D11:M11)</f>
        <v>206.773108908311</v>
      </c>
    </row>
    <row r="12" customFormat="false" ht="16" hidden="false" customHeight="false" outlineLevel="0" collapsed="false">
      <c r="C12" s="40" t="n">
        <v>2022</v>
      </c>
      <c r="D12" s="46" t="n">
        <v>37.3006476835903</v>
      </c>
      <c r="E12" s="47" t="n">
        <v>44.3990569040856</v>
      </c>
      <c r="F12" s="47" t="n">
        <v>49.1771498008798</v>
      </c>
      <c r="G12" s="47" t="n">
        <v>0</v>
      </c>
      <c r="H12" s="47" t="n">
        <v>20.7094254729611</v>
      </c>
      <c r="I12" s="47" t="n">
        <v>11.5396639589569</v>
      </c>
      <c r="J12" s="47" t="n">
        <v>30.1838995585042</v>
      </c>
      <c r="K12" s="47" t="n">
        <v>7.89251333771416</v>
      </c>
      <c r="L12" s="47" t="n">
        <v>9.80656253345471</v>
      </c>
      <c r="M12" s="47" t="n">
        <v>4.47138425549887</v>
      </c>
      <c r="N12" s="107" t="n">
        <f aca="false">SUM(D12:M12)</f>
        <v>215.480303505646</v>
      </c>
    </row>
    <row r="13" customFormat="false" ht="16" hidden="false" customHeight="false" outlineLevel="0" collapsed="false">
      <c r="C13" s="40" t="n">
        <v>2023</v>
      </c>
      <c r="D13" s="46" t="n">
        <v>37.3006476835903</v>
      </c>
      <c r="E13" s="47" t="n">
        <v>46.9201741014747</v>
      </c>
      <c r="F13" s="47" t="n">
        <v>49.1771498008798</v>
      </c>
      <c r="G13" s="47" t="n">
        <v>0</v>
      </c>
      <c r="H13" s="47" t="n">
        <v>21.0406778080998</v>
      </c>
      <c r="I13" s="47" t="n">
        <v>11.5396639589569</v>
      </c>
      <c r="J13" s="47" t="n">
        <v>34.2857727271335</v>
      </c>
      <c r="K13" s="47" t="n">
        <v>9.16980680115938</v>
      </c>
      <c r="L13" s="47" t="n">
        <v>10.282220966187</v>
      </c>
      <c r="M13" s="47" t="n">
        <v>4.47138425549887</v>
      </c>
      <c r="N13" s="107" t="n">
        <f aca="false">SUM(D13:M13)</f>
        <v>224.18749810298</v>
      </c>
    </row>
    <row r="14" customFormat="false" ht="16" hidden="false" customHeight="false" outlineLevel="0" collapsed="false">
      <c r="C14" s="40" t="n">
        <v>2024</v>
      </c>
      <c r="D14" s="46" t="n">
        <v>37.3006476835903</v>
      </c>
      <c r="E14" s="47" t="n">
        <v>49.4412912988639</v>
      </c>
      <c r="F14" s="47" t="n">
        <v>49.1771498008798</v>
      </c>
      <c r="G14" s="47" t="n">
        <v>0</v>
      </c>
      <c r="H14" s="47" t="n">
        <v>21.3719301432385</v>
      </c>
      <c r="I14" s="47" t="n">
        <v>11.5396639589569</v>
      </c>
      <c r="J14" s="47" t="n">
        <v>38.3876458957628</v>
      </c>
      <c r="K14" s="47" t="n">
        <v>10.4471002646046</v>
      </c>
      <c r="L14" s="47" t="n">
        <v>10.7578793989193</v>
      </c>
      <c r="M14" s="47" t="n">
        <v>4.47138425549887</v>
      </c>
      <c r="N14" s="107" t="n">
        <f aca="false">SUM(D14:M14)</f>
        <v>232.894692700315</v>
      </c>
    </row>
    <row r="15" customFormat="false" ht="16" hidden="false" customHeight="false" outlineLevel="0" collapsed="false">
      <c r="C15" s="40" t="n">
        <v>2025</v>
      </c>
      <c r="D15" s="46" t="n">
        <v>37.3006476835903</v>
      </c>
      <c r="E15" s="47" t="n">
        <v>49.4412912988639</v>
      </c>
      <c r="F15" s="47" t="n">
        <v>49.1771498008798</v>
      </c>
      <c r="G15" s="47" t="n">
        <v>0</v>
      </c>
      <c r="H15" s="47" t="n">
        <v>21.3719301432385</v>
      </c>
      <c r="I15" s="47" t="n">
        <v>11.5396639589569</v>
      </c>
      <c r="J15" s="47" t="n">
        <v>42.4895190643921</v>
      </c>
      <c r="K15" s="47" t="n">
        <v>11.7243937280498</v>
      </c>
      <c r="L15" s="47" t="n">
        <v>10.7578793989193</v>
      </c>
      <c r="M15" s="47" t="n">
        <v>4.47138425549887</v>
      </c>
      <c r="N15" s="107" t="n">
        <f aca="false">SUM(D15:M15)</f>
        <v>238.27385933239</v>
      </c>
    </row>
    <row r="16" customFormat="false" ht="16" hidden="false" customHeight="false" outlineLevel="0" collapsed="false">
      <c r="C16" s="40" t="n">
        <v>2026</v>
      </c>
      <c r="D16" s="46" t="n">
        <v>37.3006476835903</v>
      </c>
      <c r="E16" s="47" t="n">
        <v>49.4412912988639</v>
      </c>
      <c r="F16" s="47" t="n">
        <v>49.1771498008798</v>
      </c>
      <c r="G16" s="47" t="n">
        <v>0</v>
      </c>
      <c r="H16" s="47" t="n">
        <v>21.3719301432385</v>
      </c>
      <c r="I16" s="47" t="n">
        <v>11.5396639589569</v>
      </c>
      <c r="J16" s="47" t="n">
        <v>46.5913922330214</v>
      </c>
      <c r="K16" s="47" t="n">
        <v>13.001687191495</v>
      </c>
      <c r="L16" s="47" t="n">
        <v>10.7578793989193</v>
      </c>
      <c r="M16" s="47" t="n">
        <v>4.47138425549887</v>
      </c>
      <c r="N16" s="107" t="n">
        <f aca="false">SUM(D16:M16)</f>
        <v>243.653025964464</v>
      </c>
    </row>
    <row r="17" customFormat="false" ht="16" hidden="false" customHeight="false" outlineLevel="0" collapsed="false">
      <c r="C17" s="40" t="n">
        <v>2027</v>
      </c>
      <c r="D17" s="46" t="n">
        <v>37.3006476835903</v>
      </c>
      <c r="E17" s="47" t="n">
        <v>49.4412912988639</v>
      </c>
      <c r="F17" s="47" t="n">
        <v>49.1771498008798</v>
      </c>
      <c r="G17" s="47" t="n">
        <v>0</v>
      </c>
      <c r="H17" s="47" t="n">
        <v>21.3719301432385</v>
      </c>
      <c r="I17" s="47" t="n">
        <v>11.5396639589569</v>
      </c>
      <c r="J17" s="47" t="n">
        <v>50.6932654016507</v>
      </c>
      <c r="K17" s="47" t="n">
        <v>14.2789806549402</v>
      </c>
      <c r="L17" s="47" t="n">
        <v>10.7578793989193</v>
      </c>
      <c r="M17" s="47" t="n">
        <v>4.47138425549887</v>
      </c>
      <c r="N17" s="107" t="n">
        <f aca="false">SUM(D17:M17)</f>
        <v>249.032192596539</v>
      </c>
    </row>
    <row r="18" customFormat="false" ht="16" hidden="false" customHeight="false" outlineLevel="0" collapsed="false">
      <c r="C18" s="40" t="n">
        <v>2028</v>
      </c>
      <c r="D18" s="46" t="n">
        <v>37.3006476835903</v>
      </c>
      <c r="E18" s="47" t="n">
        <v>49.4412912988639</v>
      </c>
      <c r="F18" s="47" t="n">
        <v>49.1771498008798</v>
      </c>
      <c r="G18" s="47" t="n">
        <v>0</v>
      </c>
      <c r="H18" s="47" t="n">
        <v>21.3719301432386</v>
      </c>
      <c r="I18" s="47" t="n">
        <v>11.5396639589569</v>
      </c>
      <c r="J18" s="47" t="n">
        <v>54.79513857028</v>
      </c>
      <c r="K18" s="47" t="n">
        <v>15.5562741183855</v>
      </c>
      <c r="L18" s="47" t="n">
        <v>10.7578793989193</v>
      </c>
      <c r="M18" s="47" t="n">
        <v>4.47138425549887</v>
      </c>
      <c r="N18" s="107" t="n">
        <f aca="false">SUM(D18:M18)</f>
        <v>254.411359228613</v>
      </c>
    </row>
    <row r="19" customFormat="false" ht="16" hidden="false" customHeight="false" outlineLevel="0" collapsed="false">
      <c r="C19" s="40" t="n">
        <v>2029</v>
      </c>
      <c r="D19" s="46" t="n">
        <v>37.3006476835903</v>
      </c>
      <c r="E19" s="47" t="n">
        <v>49.4412912988639</v>
      </c>
      <c r="F19" s="47" t="n">
        <v>49.1771498008798</v>
      </c>
      <c r="G19" s="47" t="n">
        <v>0</v>
      </c>
      <c r="H19" s="47" t="n">
        <v>21.3719301432386</v>
      </c>
      <c r="I19" s="47" t="n">
        <v>11.5396639589569</v>
      </c>
      <c r="J19" s="47" t="n">
        <v>58.8970117389093</v>
      </c>
      <c r="K19" s="47" t="n">
        <v>16.8335675818307</v>
      </c>
      <c r="L19" s="47" t="n">
        <v>10.7578793989193</v>
      </c>
      <c r="M19" s="47" t="n">
        <v>4.47138425549887</v>
      </c>
      <c r="N19" s="107" t="n">
        <f aca="false">SUM(D19:M19)</f>
        <v>259.790525860688</v>
      </c>
    </row>
    <row r="20" customFormat="false" ht="16" hidden="false" customHeight="false" outlineLevel="0" collapsed="false">
      <c r="C20" s="41" t="n">
        <v>2030</v>
      </c>
      <c r="D20" s="48" t="n">
        <v>37.3006476835903</v>
      </c>
      <c r="E20" s="49" t="n">
        <v>49.4412912988639</v>
      </c>
      <c r="F20" s="49" t="n">
        <v>49.1771498008798</v>
      </c>
      <c r="G20" s="49" t="n">
        <v>0</v>
      </c>
      <c r="H20" s="49" t="n">
        <v>21.3719301432385</v>
      </c>
      <c r="I20" s="49" t="n">
        <v>11.5396639589569</v>
      </c>
      <c r="J20" s="49" t="n">
        <v>62.9988849075386</v>
      </c>
      <c r="K20" s="49" t="n">
        <v>18.1108610452759</v>
      </c>
      <c r="L20" s="49" t="n">
        <v>10.7578793989193</v>
      </c>
      <c r="M20" s="49" t="n">
        <v>4.47138425549887</v>
      </c>
      <c r="N20" s="108" t="n">
        <f aca="false">SUM(D20:M20)</f>
        <v>265.169692492762</v>
      </c>
    </row>
    <row r="23" customFormat="false" ht="16" hidden="false" customHeight="false" outlineLevel="0" collapsed="false">
      <c r="B23" s="9" t="s">
        <v>104</v>
      </c>
      <c r="C23" s="9"/>
    </row>
    <row r="24" customFormat="false" ht="19" hidden="false" customHeight="false" outlineLevel="0" collapsed="false">
      <c r="B24" s="32"/>
      <c r="C24" s="50" t="s">
        <v>105</v>
      </c>
      <c r="D24" s="109" t="s">
        <v>94</v>
      </c>
      <c r="E24" s="82" t="s">
        <v>95</v>
      </c>
      <c r="F24" s="82" t="s">
        <v>96</v>
      </c>
      <c r="G24" s="82" t="s">
        <v>97</v>
      </c>
      <c r="H24" s="82" t="s">
        <v>98</v>
      </c>
      <c r="I24" s="82" t="s">
        <v>99</v>
      </c>
      <c r="J24" s="82" t="s">
        <v>100</v>
      </c>
      <c r="K24" s="82" t="s">
        <v>101</v>
      </c>
      <c r="L24" s="82" t="s">
        <v>102</v>
      </c>
      <c r="M24" s="82" t="s">
        <v>103</v>
      </c>
      <c r="N24" s="35" t="s">
        <v>43</v>
      </c>
    </row>
    <row r="25" customFormat="false" ht="16" hidden="false" customHeight="false" outlineLevel="0" collapsed="false">
      <c r="B25" s="36" t="n">
        <v>2016</v>
      </c>
      <c r="C25" s="110" t="n">
        <f aca="false">Production!F6</f>
        <v>82000</v>
      </c>
      <c r="D25" s="111" t="n">
        <f aca="false">D6*$C25/1000</f>
        <v>2580.01137769168</v>
      </c>
      <c r="E25" s="112" t="n">
        <f aca="false">E6*$C25/1000</f>
        <v>2323.14255395773</v>
      </c>
      <c r="F25" s="112" t="n">
        <f aca="false">F6*$C25/1000</f>
        <v>3402.48107195192</v>
      </c>
      <c r="G25" s="112" t="n">
        <f aca="false">G6*$C25/1000</f>
        <v>0</v>
      </c>
      <c r="H25" s="112" t="n">
        <f aca="false">H6*$C25/1000</f>
        <v>1495.81299058689</v>
      </c>
      <c r="I25" s="112" t="n">
        <f aca="false">I6*$C25/1000</f>
        <v>792.484924744803</v>
      </c>
      <c r="J25" s="112" t="n">
        <f aca="false">J6*$C25/1000</f>
        <v>477.167995678414</v>
      </c>
      <c r="K25" s="112" t="n">
        <f aca="false">K6*$C25/1000</f>
        <v>19.8431724849117</v>
      </c>
      <c r="L25" s="112" t="n">
        <f aca="false">L6*$C25/1000</f>
        <v>609.900503439883</v>
      </c>
      <c r="M25" s="113" t="n">
        <f aca="false">M6*$C25/1000</f>
        <v>385.4</v>
      </c>
      <c r="N25" s="39" t="n">
        <f aca="false">SUM(D25:M25)</f>
        <v>12086.2445905362</v>
      </c>
    </row>
    <row r="26" customFormat="false" ht="16" hidden="false" customHeight="false" outlineLevel="0" collapsed="false">
      <c r="B26" s="40" t="n">
        <v>2017</v>
      </c>
      <c r="C26" s="110" t="n">
        <f aca="false">Production!F7</f>
        <v>114000</v>
      </c>
      <c r="D26" s="114" t="n">
        <f aca="false">D7*$C26/1000</f>
        <v>3706.26698351003</v>
      </c>
      <c r="E26" s="52" t="n">
        <f aca="false">E7*$C26/1000</f>
        <v>3612.96774143272</v>
      </c>
      <c r="F26" s="52" t="n">
        <f aca="false">F7*$C26/1000</f>
        <v>4979.86870562429</v>
      </c>
      <c r="G26" s="52" t="n">
        <f aca="false">G7*$C26/1000</f>
        <v>0</v>
      </c>
      <c r="H26" s="52" t="n">
        <f aca="false">H7*$C26/1000</f>
        <v>2271.16373323584</v>
      </c>
      <c r="I26" s="52" t="n">
        <f aca="false">I7*$C26/1000</f>
        <v>1231.36792028246</v>
      </c>
      <c r="J26" s="52" t="n">
        <f aca="false">J7*$C26/1000</f>
        <v>860.281345413788</v>
      </c>
      <c r="K26" s="52" t="n">
        <f aca="false">K7*$C26/1000</f>
        <v>233.1850921106</v>
      </c>
      <c r="L26" s="52" t="n">
        <f aca="false">L7*$C26/1000</f>
        <v>814.510181447346</v>
      </c>
      <c r="M26" s="115" t="n">
        <f aca="false">M7*$C26/1000</f>
        <v>535.8</v>
      </c>
      <c r="N26" s="39" t="n">
        <f aca="false">SUM(D26:M26)</f>
        <v>18245.4117030571</v>
      </c>
    </row>
    <row r="27" customFormat="false" ht="16" hidden="false" customHeight="false" outlineLevel="0" collapsed="false">
      <c r="B27" s="40" t="n">
        <v>2018</v>
      </c>
      <c r="C27" s="110" t="n">
        <f aca="false">Production!F8</f>
        <v>265000</v>
      </c>
      <c r="D27" s="114" t="n">
        <f aca="false">D8*$C27/1000</f>
        <v>9395.26823309365</v>
      </c>
      <c r="E27" s="52" t="n">
        <f aca="false">E8*$C27/1000</f>
        <v>9138.85300930703</v>
      </c>
      <c r="F27" s="52" t="n">
        <f aca="false">F8*$C27/1000</f>
        <v>12386.7155669138</v>
      </c>
      <c r="G27" s="52" t="n">
        <f aca="false">G8*$C27/1000</f>
        <v>0</v>
      </c>
      <c r="H27" s="52" t="n">
        <f aca="false">H8*$C27/1000</f>
        <v>5399.51140705937</v>
      </c>
      <c r="I27" s="52" t="n">
        <f aca="false">I8*$C27/1000</f>
        <v>3044.79184629915</v>
      </c>
      <c r="J27" s="52" t="n">
        <f aca="false">J8*$C27/1000</f>
        <v>3923.70816944184</v>
      </c>
      <c r="K27" s="52" t="n">
        <f aca="false">K8*$C27/1000</f>
        <v>791.792344665788</v>
      </c>
      <c r="L27" s="52" t="n">
        <f aca="false">L8*$C27/1000</f>
        <v>2271.8970039207</v>
      </c>
      <c r="M27" s="115" t="n">
        <f aca="false">M8*$C27/1000</f>
        <v>1245.5</v>
      </c>
      <c r="N27" s="39" t="n">
        <f aca="false">SUM(D27:M27)</f>
        <v>47598.0375807013</v>
      </c>
    </row>
    <row r="28" customFormat="false" ht="16" hidden="false" customHeight="false" outlineLevel="0" collapsed="false">
      <c r="B28" s="40" t="n">
        <v>2019</v>
      </c>
      <c r="C28" s="110" t="n">
        <f aca="false">Production!F9</f>
        <v>344500</v>
      </c>
      <c r="D28" s="114" t="n">
        <f aca="false">D9*$C28/1000</f>
        <v>12850.0731269969</v>
      </c>
      <c r="E28" s="52" t="n">
        <f aca="false">E9*$C28/1000</f>
        <v>12689.9004799558</v>
      </c>
      <c r="F28" s="52" t="n">
        <f aca="false">F9*$C28/1000</f>
        <v>16941.5281064031</v>
      </c>
      <c r="G28" s="52" t="n">
        <f aca="false">G9*$C28/1000</f>
        <v>0</v>
      </c>
      <c r="H28" s="52" t="n">
        <f aca="false">H9*$C28/1000</f>
        <v>6792.0477870692</v>
      </c>
      <c r="I28" s="52" t="n">
        <f aca="false">I9*$C28/1000</f>
        <v>3796.91346003264</v>
      </c>
      <c r="J28" s="52" t="n">
        <f aca="false">J9*$C28/1000</f>
        <v>6159.06747812634</v>
      </c>
      <c r="K28" s="52" t="n">
        <f aca="false">K9*$C28/1000</f>
        <v>1398.88805037189</v>
      </c>
      <c r="L28" s="52" t="n">
        <f aca="false">L9*$C28/1000</f>
        <v>2886.76780254634</v>
      </c>
      <c r="M28" s="115" t="n">
        <f aca="false">M9*$C28/1000</f>
        <v>1540.39187601936</v>
      </c>
      <c r="N28" s="39" t="n">
        <f aca="false">SUM(D28:M28)</f>
        <v>65055.5781675215</v>
      </c>
    </row>
    <row r="29" customFormat="false" ht="16" hidden="false" customHeight="false" outlineLevel="0" collapsed="false">
      <c r="B29" s="40" t="n">
        <v>2020</v>
      </c>
      <c r="C29" s="110" t="n">
        <f aca="false">Production!F10</f>
        <v>413400</v>
      </c>
      <c r="D29" s="114" t="n">
        <f aca="false">D10*$C29/1000</f>
        <v>15420.0877523962</v>
      </c>
      <c r="E29" s="52" t="n">
        <f aca="false">E10*$C29/1000</f>
        <v>16270.1104253476</v>
      </c>
      <c r="F29" s="52" t="n">
        <f aca="false">F10*$C29/1000</f>
        <v>20329.8337276837</v>
      </c>
      <c r="G29" s="52" t="n">
        <f aca="false">G10*$C29/1000</f>
        <v>0</v>
      </c>
      <c r="H29" s="52" t="n">
        <f aca="false">H10*$C29/1000</f>
        <v>8287.39705982939</v>
      </c>
      <c r="I29" s="52" t="n">
        <f aca="false">I10*$C29/1000</f>
        <v>4770.49708063279</v>
      </c>
      <c r="J29" s="52" t="n">
        <f aca="false">J10*$C29/1000</f>
        <v>9086.59534166296</v>
      </c>
      <c r="K29" s="52" t="n">
        <f aca="false">K10*$C29/1000</f>
        <v>2206.69877823453</v>
      </c>
      <c r="L29" s="52" t="n">
        <f aca="false">L10*$C29/1000</f>
        <v>3660.75855914713</v>
      </c>
      <c r="M29" s="115" t="n">
        <f aca="false">M10*$C29/1000</f>
        <v>1848.47025122323</v>
      </c>
      <c r="N29" s="39" t="n">
        <f aca="false">SUM(D29:M29)</f>
        <v>81880.4489761576</v>
      </c>
    </row>
    <row r="30" customFormat="false" ht="16" hidden="false" customHeight="false" outlineLevel="0" collapsed="false">
      <c r="B30" s="40" t="n">
        <v>2021</v>
      </c>
      <c r="C30" s="110" t="n">
        <f aca="false">Production!F11</f>
        <v>496080</v>
      </c>
      <c r="D30" s="114" t="n">
        <f aca="false">D11*$C30/1000</f>
        <v>18504.1053028755</v>
      </c>
      <c r="E30" s="52" t="n">
        <f aca="false">E11*$C30/1000</f>
        <v>20774.8083296979</v>
      </c>
      <c r="F30" s="52" t="n">
        <f aca="false">F11*$C30/1000</f>
        <v>24395.8004732205</v>
      </c>
      <c r="G30" s="52" t="n">
        <f aca="false">G11*$C30/1000</f>
        <v>0</v>
      </c>
      <c r="H30" s="52" t="n">
        <f aca="false">H11*$C30/1000</f>
        <v>10109.2041302109</v>
      </c>
      <c r="I30" s="52" t="n">
        <f aca="false">I11*$C30/1000</f>
        <v>5724.59649675934</v>
      </c>
      <c r="J30" s="52" t="n">
        <f aca="false">J11*$C30/1000</f>
        <v>12938.7716514892</v>
      </c>
      <c r="K30" s="52" t="n">
        <f aca="false">K11*$C30/1000</f>
        <v>3281.67827522734</v>
      </c>
      <c r="L30" s="52" t="n">
        <f aca="false">L11*$C30/1000</f>
        <v>4628.87490628639</v>
      </c>
      <c r="M30" s="115" t="n">
        <f aca="false">M11*$C30/1000</f>
        <v>2218.16430146788</v>
      </c>
      <c r="N30" s="39" t="n">
        <f aca="false">SUM(D30:M30)</f>
        <v>102576.003867235</v>
      </c>
    </row>
    <row r="31" customFormat="false" ht="16" hidden="false" customHeight="false" outlineLevel="0" collapsed="false">
      <c r="B31" s="40" t="n">
        <v>2022</v>
      </c>
      <c r="C31" s="110" t="n">
        <f aca="false">Production!F12</f>
        <v>595296</v>
      </c>
      <c r="D31" s="114" t="n">
        <f aca="false">D12*$C31/1000</f>
        <v>22204.9263634506</v>
      </c>
      <c r="E31" s="52" t="n">
        <f aca="false">E12*$C31/1000</f>
        <v>26430.5809787745</v>
      </c>
      <c r="F31" s="52" t="n">
        <f aca="false">F12*$C31/1000</f>
        <v>29274.9605678645</v>
      </c>
      <c r="G31" s="52" t="n">
        <f aca="false">G12*$C31/1000</f>
        <v>0</v>
      </c>
      <c r="H31" s="52" t="n">
        <f aca="false">H12*$C31/1000</f>
        <v>12328.2381463518</v>
      </c>
      <c r="I31" s="52" t="n">
        <f aca="false">I12*$C31/1000</f>
        <v>6869.51579611121</v>
      </c>
      <c r="J31" s="52" t="n">
        <f aca="false">J12*$C31/1000</f>
        <v>17968.3546715793</v>
      </c>
      <c r="K31" s="52" t="n">
        <f aca="false">K12*$C31/1000</f>
        <v>4698.38161988789</v>
      </c>
      <c r="L31" s="52" t="n">
        <f aca="false">L12*$C31/1000</f>
        <v>5837.80744991546</v>
      </c>
      <c r="M31" s="115" t="n">
        <f aca="false">M12*$C31/1000</f>
        <v>2661.79716176145</v>
      </c>
      <c r="N31" s="39" t="n">
        <f aca="false">SUM(D31:M31)</f>
        <v>128274.562755697</v>
      </c>
    </row>
    <row r="32" customFormat="false" ht="16" hidden="false" customHeight="false" outlineLevel="0" collapsed="false">
      <c r="B32" s="40" t="n">
        <v>2023</v>
      </c>
      <c r="C32" s="110" t="n">
        <f aca="false">Production!F13</f>
        <v>714355</v>
      </c>
      <c r="D32" s="114" t="n">
        <f aca="false">D13*$C32/1000</f>
        <v>26645.9041760112</v>
      </c>
      <c r="E32" s="52" t="n">
        <f aca="false">E13*$C32/1000</f>
        <v>33517.660970259</v>
      </c>
      <c r="F32" s="52" t="n">
        <f aca="false">F13*$C32/1000</f>
        <v>35129.9428460075</v>
      </c>
      <c r="G32" s="52" t="n">
        <f aca="false">G13*$C32/1000</f>
        <v>0</v>
      </c>
      <c r="H32" s="52" t="n">
        <f aca="false">H13*$C32/1000</f>
        <v>15030.5133956051</v>
      </c>
      <c r="I32" s="52" t="n">
        <f aca="false">I13*$C32/1000</f>
        <v>8243.41664740066</v>
      </c>
      <c r="J32" s="52" t="n">
        <f aca="false">J13*$C32/1000</f>
        <v>24492.2131764915</v>
      </c>
      <c r="K32" s="52" t="n">
        <f aca="false">K13*$C32/1000</f>
        <v>6550.49733744221</v>
      </c>
      <c r="L32" s="52" t="n">
        <f aca="false">L13*$C32/1000</f>
        <v>7345.15595830051</v>
      </c>
      <c r="M32" s="115" t="n">
        <f aca="false">M13*$C32/1000</f>
        <v>3194.15569983689</v>
      </c>
      <c r="N32" s="39" t="n">
        <f aca="false">SUM(D32:M32)</f>
        <v>160149.460207355</v>
      </c>
    </row>
    <row r="33" customFormat="false" ht="16" hidden="false" customHeight="false" outlineLevel="0" collapsed="false">
      <c r="B33" s="40" t="n">
        <v>2024</v>
      </c>
      <c r="C33" s="110" t="n">
        <f aca="false">Production!F14</f>
        <v>857226</v>
      </c>
      <c r="D33" s="114" t="n">
        <f aca="false">D14*$C33/1000</f>
        <v>31975.0850112134</v>
      </c>
      <c r="E33" s="52" t="n">
        <f aca="false">E14*$C33/1000</f>
        <v>42382.3603749599</v>
      </c>
      <c r="F33" s="52" t="n">
        <f aca="false">F14*$C33/1000</f>
        <v>42155.931415209</v>
      </c>
      <c r="G33" s="52" t="n">
        <f aca="false">G14*$C33/1000</f>
        <v>0</v>
      </c>
      <c r="H33" s="52" t="n">
        <f aca="false">H14*$C33/1000</f>
        <v>18320.5741889678</v>
      </c>
      <c r="I33" s="52" t="n">
        <f aca="false">I14*$C33/1000</f>
        <v>9892.09997688079</v>
      </c>
      <c r="J33" s="52" t="n">
        <f aca="false">J14*$C33/1000</f>
        <v>32906.8881406412</v>
      </c>
      <c r="K33" s="52" t="n">
        <f aca="false">K14*$C33/1000</f>
        <v>8955.52597142594</v>
      </c>
      <c r="L33" s="52" t="n">
        <f aca="false">L14*$C33/1000</f>
        <v>9221.93392561796</v>
      </c>
      <c r="M33" s="115" t="n">
        <f aca="false">M14*$C33/1000</f>
        <v>3832.98683980427</v>
      </c>
      <c r="N33" s="39" t="n">
        <f aca="false">SUM(D33:M33)</f>
        <v>199643.38584472</v>
      </c>
    </row>
    <row r="34" customFormat="false" ht="16" hidden="false" customHeight="false" outlineLevel="0" collapsed="false">
      <c r="B34" s="40" t="n">
        <v>2025</v>
      </c>
      <c r="C34" s="110" t="n">
        <f aca="false">Production!F15</f>
        <v>1037244</v>
      </c>
      <c r="D34" s="114" t="n">
        <f aca="false">D15*$C34/1000</f>
        <v>38689.8730059179</v>
      </c>
      <c r="E34" s="52" t="n">
        <f aca="false">E15*$C34/1000</f>
        <v>51282.6827519988</v>
      </c>
      <c r="F34" s="52" t="n">
        <f aca="false">F15*$C34/1000</f>
        <v>51008.7035680638</v>
      </c>
      <c r="G34" s="52" t="n">
        <f aca="false">G15*$C34/1000</f>
        <v>0</v>
      </c>
      <c r="H34" s="52" t="n">
        <f aca="false">H15*$C34/1000</f>
        <v>22167.9063094933</v>
      </c>
      <c r="I34" s="52" t="n">
        <f aca="false">I15*$C34/1000</f>
        <v>11969.4472034443</v>
      </c>
      <c r="J34" s="52" t="n">
        <f aca="false">J15*$C34/1000</f>
        <v>44071.9987124264</v>
      </c>
      <c r="K34" s="52" t="n">
        <f aca="false">K15*$C34/1000</f>
        <v>12161.0570480573</v>
      </c>
      <c r="L34" s="52" t="n">
        <f aca="false">L15*$C34/1000</f>
        <v>11158.5458592526</v>
      </c>
      <c r="M34" s="115" t="n">
        <f aca="false">M15*$C34/1000</f>
        <v>4637.91649071066</v>
      </c>
      <c r="N34" s="39" t="n">
        <f aca="false">SUM(D34:M34)</f>
        <v>247148.130949365</v>
      </c>
    </row>
    <row r="35" customFormat="false" ht="16" hidden="false" customHeight="false" outlineLevel="0" collapsed="false">
      <c r="B35" s="40" t="n">
        <v>2026</v>
      </c>
      <c r="C35" s="110" t="n">
        <f aca="false">Production!F16</f>
        <v>1192830</v>
      </c>
      <c r="D35" s="114" t="n">
        <f aca="false">D16*$C35/1000</f>
        <v>44493.331576417</v>
      </c>
      <c r="E35" s="52" t="n">
        <f aca="false">E16*$C35/1000</f>
        <v>58975.0555000238</v>
      </c>
      <c r="F35" s="52" t="n">
        <f aca="false">F16*$C35/1000</f>
        <v>58659.9795969835</v>
      </c>
      <c r="G35" s="52" t="n">
        <f aca="false">G16*$C35/1000</f>
        <v>0</v>
      </c>
      <c r="H35" s="52" t="n">
        <f aca="false">H16*$C35/1000</f>
        <v>25493.0794327592</v>
      </c>
      <c r="I35" s="52" t="n">
        <f aca="false">I16*$C35/1000</f>
        <v>13764.8573601626</v>
      </c>
      <c r="J35" s="52" t="n">
        <f aca="false">J16*$C35/1000</f>
        <v>55575.610397315</v>
      </c>
      <c r="K35" s="52" t="n">
        <f aca="false">K16*$C35/1000</f>
        <v>15508.802532631</v>
      </c>
      <c r="L35" s="52" t="n">
        <f aca="false">L16*$C35/1000</f>
        <v>12832.3212834129</v>
      </c>
      <c r="M35" s="115" t="n">
        <f aca="false">M16*$C35/1000</f>
        <v>5333.60128148671</v>
      </c>
      <c r="N35" s="39" t="n">
        <f aca="false">SUM(D35:M35)</f>
        <v>290636.638961192</v>
      </c>
    </row>
    <row r="36" customFormat="false" ht="16" hidden="false" customHeight="false" outlineLevel="0" collapsed="false">
      <c r="B36" s="40" t="n">
        <v>2027</v>
      </c>
      <c r="C36" s="110" t="n">
        <f aca="false">Production!F17</f>
        <v>1371755</v>
      </c>
      <c r="D36" s="114" t="n">
        <f aca="false">D17*$C36/1000</f>
        <v>51167.3499632034</v>
      </c>
      <c r="E36" s="52" t="n">
        <f aca="false">E17*$C36/1000</f>
        <v>67821.3385456731</v>
      </c>
      <c r="F36" s="52" t="n">
        <f aca="false">F17*$C36/1000</f>
        <v>67459.0011251059</v>
      </c>
      <c r="G36" s="52" t="n">
        <f aca="false">G17*$C36/1000</f>
        <v>0</v>
      </c>
      <c r="H36" s="52" t="n">
        <f aca="false">H17*$C36/1000</f>
        <v>29317.0520336382</v>
      </c>
      <c r="I36" s="52" t="n">
        <f aca="false">I17*$C36/1000</f>
        <v>15829.5917340189</v>
      </c>
      <c r="J36" s="52" t="n">
        <f aca="false">J17*$C36/1000</f>
        <v>69538.7402810414</v>
      </c>
      <c r="K36" s="52" t="n">
        <f aca="false">K17*$C36/1000</f>
        <v>19587.2631083176</v>
      </c>
      <c r="L36" s="52" t="n">
        <f aca="false">L17*$C36/1000</f>
        <v>14757.1748548645</v>
      </c>
      <c r="M36" s="115" t="n">
        <f aca="false">M17*$C36/1000</f>
        <v>6133.64370940185</v>
      </c>
      <c r="N36" s="39" t="n">
        <f aca="false">SUM(D36:M36)</f>
        <v>341611.155355265</v>
      </c>
    </row>
    <row r="37" customFormat="false" ht="16" hidden="false" customHeight="false" outlineLevel="0" collapsed="false">
      <c r="B37" s="40" t="n">
        <v>2028</v>
      </c>
      <c r="C37" s="110" t="n">
        <f aca="false">Production!F18</f>
        <v>1577518</v>
      </c>
      <c r="D37" s="114" t="n">
        <f aca="false">D18*$C37/1000</f>
        <v>58842.443132522</v>
      </c>
      <c r="E37" s="52" t="n">
        <f aca="false">E18*$C37/1000</f>
        <v>77994.5269672012</v>
      </c>
      <c r="F37" s="52" t="n">
        <f aca="false">F18*$C37/1000</f>
        <v>77577.8389995843</v>
      </c>
      <c r="G37" s="52" t="n">
        <f aca="false">G18*$C37/1000</f>
        <v>0</v>
      </c>
      <c r="H37" s="52" t="n">
        <f aca="false">H18*$C37/1000</f>
        <v>33714.6044957014</v>
      </c>
      <c r="I37" s="52" t="n">
        <f aca="false">I18*$C37/1000</f>
        <v>18204.0276092058</v>
      </c>
      <c r="J37" s="52" t="n">
        <f aca="false">J18*$C37/1000</f>
        <v>86440.317407111</v>
      </c>
      <c r="K37" s="52" t="n">
        <f aca="false">K18*$C37/1000</f>
        <v>24540.3024346872</v>
      </c>
      <c r="L37" s="52" t="n">
        <f aca="false">L18*$C37/1000</f>
        <v>16970.7483936243</v>
      </c>
      <c r="M37" s="115" t="n">
        <f aca="false">M18*$C37/1000</f>
        <v>7053.68914796606</v>
      </c>
      <c r="N37" s="39" t="n">
        <f aca="false">SUM(D37:M37)</f>
        <v>401338.498587603</v>
      </c>
    </row>
    <row r="38" customFormat="false" ht="16" hidden="false" customHeight="false" outlineLevel="0" collapsed="false">
      <c r="B38" s="40" t="n">
        <v>2029</v>
      </c>
      <c r="C38" s="110" t="n">
        <f aca="false">Production!F19</f>
        <v>1814146</v>
      </c>
      <c r="D38" s="114" t="n">
        <f aca="false">D19*$C38/1000</f>
        <v>67668.8207925946</v>
      </c>
      <c r="E38" s="52" t="n">
        <f aca="false">E19*$C38/1000</f>
        <v>89693.7208446687</v>
      </c>
      <c r="F38" s="52" t="n">
        <f aca="false">F19*$C38/1000</f>
        <v>89214.5296026669</v>
      </c>
      <c r="G38" s="52" t="n">
        <f aca="false">G19*$C38/1000</f>
        <v>0</v>
      </c>
      <c r="H38" s="52" t="n">
        <f aca="false">H19*$C38/1000</f>
        <v>38771.8015816356</v>
      </c>
      <c r="I38" s="52" t="n">
        <f aca="false">I19*$C38/1000</f>
        <v>20934.6352124858</v>
      </c>
      <c r="J38" s="52" t="n">
        <f aca="false">J19*$C38/1000</f>
        <v>106847.778258095</v>
      </c>
      <c r="K38" s="52" t="n">
        <f aca="false">K19*$C38/1000</f>
        <v>30538.5492943078</v>
      </c>
      <c r="L38" s="52" t="n">
        <f aca="false">L19*$C38/1000</f>
        <v>19516.3638800318</v>
      </c>
      <c r="M38" s="115" t="n">
        <f aca="false">M19*$C38/1000</f>
        <v>8111.74386157625</v>
      </c>
      <c r="N38" s="39" t="n">
        <f aca="false">SUM(D38:M38)</f>
        <v>471297.943328063</v>
      </c>
    </row>
    <row r="39" customFormat="false" ht="16" hidden="false" customHeight="false" outlineLevel="0" collapsed="false">
      <c r="B39" s="41" t="n">
        <v>2030</v>
      </c>
      <c r="C39" s="116" t="n">
        <f aca="false">Production!F20</f>
        <v>2086268</v>
      </c>
      <c r="D39" s="117" t="n">
        <f aca="false">D20*$C39/1000</f>
        <v>77819.1476415486</v>
      </c>
      <c r="E39" s="54" t="n">
        <f aca="false">E20*$C39/1000</f>
        <v>103147.783915498</v>
      </c>
      <c r="F39" s="54" t="n">
        <f aca="false">F20*$C39/1000</f>
        <v>102596.713960782</v>
      </c>
      <c r="G39" s="54" t="n">
        <f aca="false">G20*$C39/1000</f>
        <v>0</v>
      </c>
      <c r="H39" s="54" t="n">
        <f aca="false">H20*$C39/1000</f>
        <v>44587.573956074</v>
      </c>
      <c r="I39" s="54" t="n">
        <f aca="false">I20*$C39/1000</f>
        <v>24074.8316483251</v>
      </c>
      <c r="J39" s="54" t="n">
        <f aca="false">J20*$C39/1000</f>
        <v>131432.557618281</v>
      </c>
      <c r="K39" s="54" t="n">
        <f aca="false">K20*$C39/1000</f>
        <v>37784.1098512057</v>
      </c>
      <c r="L39" s="54" t="n">
        <f aca="false">L20*$C39/1000</f>
        <v>22443.8195378245</v>
      </c>
      <c r="M39" s="118" t="n">
        <f aca="false">M20*$C39/1000</f>
        <v>9328.5058879511</v>
      </c>
      <c r="N39" s="44" t="n">
        <f aca="false">SUM(D39:M39)</f>
        <v>553215.04401749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6" zeroHeight="false" outlineLevelRow="0" outlineLevelCol="0"/>
  <cols>
    <col collapsed="false" customWidth="true" hidden="false" outlineLevel="0" max="1" min="1" style="29" width="10.83"/>
    <col collapsed="false" customWidth="true" hidden="false" outlineLevel="0" max="2" min="2" style="29" width="11"/>
    <col collapsed="false" customWidth="true" hidden="false" outlineLevel="0" max="3" min="3" style="29" width="17.33"/>
    <col collapsed="false" customWidth="true" hidden="false" outlineLevel="0" max="4" min="4" style="29" width="7.5"/>
    <col collapsed="false" customWidth="true" hidden="false" outlineLevel="0" max="5" min="5" style="29" width="20.83"/>
    <col collapsed="false" customWidth="true" hidden="false" outlineLevel="0" max="6" min="6" style="29" width="16.33"/>
    <col collapsed="false" customWidth="true" hidden="false" outlineLevel="0" max="7" min="7" style="29" width="14.67"/>
    <col collapsed="false" customWidth="true" hidden="false" outlineLevel="0" max="8" min="8" style="29" width="9.83"/>
    <col collapsed="false" customWidth="true" hidden="false" outlineLevel="0" max="9" min="9" style="29" width="13.83"/>
    <col collapsed="false" customWidth="true" hidden="false" outlineLevel="0" max="10" min="10" style="29" width="15.66"/>
    <col collapsed="false" customWidth="true" hidden="false" outlineLevel="0" max="11" min="11" style="29" width="14"/>
    <col collapsed="false" customWidth="true" hidden="false" outlineLevel="0" max="12" min="12" style="29" width="27.33"/>
    <col collapsed="false" customWidth="true" hidden="false" outlineLevel="0" max="13" min="13" style="29" width="17"/>
    <col collapsed="false" customWidth="true" hidden="false" outlineLevel="0" max="14" min="14" style="29" width="13.16"/>
    <col collapsed="false" customWidth="true" hidden="false" outlineLevel="0" max="1025" min="15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9" t="s">
        <v>93</v>
      </c>
      <c r="D4" s="9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customFormat="false" ht="19" hidden="false" customHeight="false" outlineLevel="0" collapsed="false">
      <c r="C5" s="32"/>
      <c r="D5" s="33" t="s">
        <v>94</v>
      </c>
      <c r="E5" s="34" t="s">
        <v>95</v>
      </c>
      <c r="F5" s="34" t="s">
        <v>96</v>
      </c>
      <c r="G5" s="34" t="s">
        <v>97</v>
      </c>
      <c r="H5" s="34" t="s">
        <v>98</v>
      </c>
      <c r="I5" s="34" t="s">
        <v>99</v>
      </c>
      <c r="J5" s="34" t="s">
        <v>100</v>
      </c>
      <c r="K5" s="34" t="s">
        <v>101</v>
      </c>
      <c r="L5" s="34" t="s">
        <v>102</v>
      </c>
      <c r="M5" s="34" t="s">
        <v>103</v>
      </c>
      <c r="N5" s="35" t="s">
        <v>43</v>
      </c>
    </row>
    <row r="6" customFormat="false" ht="16" hidden="false" customHeight="false" outlineLevel="0" collapsed="false">
      <c r="C6" s="36" t="n">
        <v>2016</v>
      </c>
      <c r="D6" s="46" t="n">
        <v>0</v>
      </c>
      <c r="E6" s="47" t="n">
        <v>6.28984446608757</v>
      </c>
      <c r="F6" s="47" t="n">
        <v>23.957425928581</v>
      </c>
      <c r="G6" s="47" t="n">
        <v>36.9134571711196</v>
      </c>
      <c r="H6" s="47" t="n">
        <v>7.67818708564253</v>
      </c>
      <c r="I6" s="47" t="n">
        <v>7.97763347192628</v>
      </c>
      <c r="J6" s="47" t="n">
        <v>8.48585470977056</v>
      </c>
      <c r="K6" s="47" t="n">
        <v>4.98853354242575</v>
      </c>
      <c r="L6" s="47" t="n">
        <v>6.71420159093493</v>
      </c>
      <c r="M6" s="47" t="n">
        <v>4.06502563392676</v>
      </c>
      <c r="N6" s="107" t="n">
        <f aca="false">SUM(D6:M6)</f>
        <v>107.070163600415</v>
      </c>
    </row>
    <row r="7" customFormat="false" ht="16" hidden="false" customHeight="false" outlineLevel="0" collapsed="false">
      <c r="C7" s="40" t="n">
        <v>2017</v>
      </c>
      <c r="D7" s="46" t="n">
        <v>0</v>
      </c>
      <c r="E7" s="47" t="n">
        <v>8.94545869523435</v>
      </c>
      <c r="F7" s="47" t="n">
        <v>22.91044105399</v>
      </c>
      <c r="G7" s="47" t="n">
        <v>41.2968327731965</v>
      </c>
      <c r="H7" s="47" t="n">
        <v>9.36623868534976</v>
      </c>
      <c r="I7" s="47" t="n">
        <v>10.6991501542179</v>
      </c>
      <c r="J7" s="47" t="n">
        <v>7.88044769977394</v>
      </c>
      <c r="K7" s="47" t="n">
        <v>6.81218087185729</v>
      </c>
      <c r="L7" s="47" t="n">
        <v>5.65709635643093</v>
      </c>
      <c r="M7" s="47" t="n">
        <v>4.34800866731954</v>
      </c>
      <c r="N7" s="107" t="n">
        <f aca="false">SUM(D7:M7)</f>
        <v>117.91585495737</v>
      </c>
    </row>
    <row r="8" customFormat="false" ht="16" hidden="false" customHeight="false" outlineLevel="0" collapsed="false">
      <c r="C8" s="40" t="n">
        <v>2018</v>
      </c>
      <c r="D8" s="46" t="n">
        <v>0</v>
      </c>
      <c r="E8" s="47" t="n">
        <v>11.5712038034009</v>
      </c>
      <c r="F8" s="47" t="n">
        <v>24.5566308931375</v>
      </c>
      <c r="G8" s="47" t="n">
        <v>42.247863826597</v>
      </c>
      <c r="H8" s="47" t="n">
        <v>9.76010704651081</v>
      </c>
      <c r="I8" s="47" t="n">
        <v>11.0793400625678</v>
      </c>
      <c r="J8" s="47" t="n">
        <v>9.86984571050458</v>
      </c>
      <c r="K8" s="47" t="n">
        <v>8.03694965650364</v>
      </c>
      <c r="L8" s="47" t="n">
        <v>6.87058425312154</v>
      </c>
      <c r="M8" s="47" t="n">
        <v>4.38580850655631</v>
      </c>
      <c r="N8" s="107" t="n">
        <f aca="false">SUM(D8:M8)</f>
        <v>128.3783337589</v>
      </c>
    </row>
    <row r="9" customFormat="false" ht="16" hidden="false" customHeight="false" outlineLevel="0" collapsed="false">
      <c r="C9" s="40" t="n">
        <v>2019</v>
      </c>
      <c r="D9" s="46" t="n">
        <v>0</v>
      </c>
      <c r="E9" s="47" t="n">
        <v>15.5206850748042</v>
      </c>
      <c r="F9" s="47" t="n">
        <v>27.485256303942</v>
      </c>
      <c r="G9" s="47" t="n">
        <v>44.0345691174272</v>
      </c>
      <c r="H9" s="47" t="n">
        <v>11.2283293735726</v>
      </c>
      <c r="I9" s="47" t="n">
        <v>11.7977250672581</v>
      </c>
      <c r="J9" s="47" t="n">
        <v>11.1664567225918</v>
      </c>
      <c r="K9" s="47" t="n">
        <v>9.92739943470518</v>
      </c>
      <c r="L9" s="47" t="n">
        <v>7.24834680631071</v>
      </c>
      <c r="M9" s="47" t="n">
        <v>4.61068725866851</v>
      </c>
      <c r="N9" s="107" t="n">
        <f aca="false">SUM(D9:M9)</f>
        <v>143.01945515928</v>
      </c>
    </row>
    <row r="10" customFormat="false" ht="16" hidden="false" customHeight="false" outlineLevel="0" collapsed="false">
      <c r="C10" s="40" t="n">
        <v>2020</v>
      </c>
      <c r="D10" s="46" t="n">
        <v>0</v>
      </c>
      <c r="E10" s="47" t="n">
        <v>19.1591661210642</v>
      </c>
      <c r="F10" s="47" t="n">
        <v>30.6193761446672</v>
      </c>
      <c r="G10" s="47" t="n">
        <v>45.8993927389922</v>
      </c>
      <c r="H10" s="47" t="n">
        <v>12.8039939167553</v>
      </c>
      <c r="I10" s="47" t="n">
        <v>12.5665754263449</v>
      </c>
      <c r="J10" s="47" t="n">
        <v>12.3582450440048</v>
      </c>
      <c r="K10" s="47" t="n">
        <v>11.9640394202827</v>
      </c>
      <c r="L10" s="47" t="n">
        <v>7.64619895566097</v>
      </c>
      <c r="M10" s="47" t="n">
        <v>4.84701255651944</v>
      </c>
      <c r="N10" s="107" t="n">
        <f aca="false">SUM(D10:M10)</f>
        <v>157.864000324292</v>
      </c>
    </row>
    <row r="11" customFormat="false" ht="16" hidden="false" customHeight="false" outlineLevel="0" collapsed="false">
      <c r="C11" s="40" t="n">
        <v>2021</v>
      </c>
      <c r="D11" s="46" t="n">
        <v>0</v>
      </c>
      <c r="E11" s="47" t="n">
        <v>22.9994190580884</v>
      </c>
      <c r="F11" s="47" t="n">
        <v>33.8540126600992</v>
      </c>
      <c r="G11" s="47" t="n">
        <v>47.6803154806493</v>
      </c>
      <c r="H11" s="47" t="n">
        <v>14.4436379570534</v>
      </c>
      <c r="I11" s="47" t="n">
        <v>13.3338394577062</v>
      </c>
      <c r="J11" s="47" t="n">
        <v>13.5845448506691</v>
      </c>
      <c r="K11" s="47" t="n">
        <v>14.1071851357717</v>
      </c>
      <c r="L11" s="47" t="n">
        <v>8.0372938007711</v>
      </c>
      <c r="M11" s="47" t="n">
        <v>5.07773976195804</v>
      </c>
      <c r="N11" s="107" t="n">
        <f aca="false">SUM(D11:M11)</f>
        <v>173.117988162766</v>
      </c>
    </row>
    <row r="12" customFormat="false" ht="16" hidden="false" customHeight="false" outlineLevel="0" collapsed="false">
      <c r="C12" s="40" t="n">
        <v>2022</v>
      </c>
      <c r="D12" s="46" t="n">
        <v>0</v>
      </c>
      <c r="E12" s="47" t="n">
        <v>26.9850277122656</v>
      </c>
      <c r="F12" s="47" t="n">
        <v>37.1232406325874</v>
      </c>
      <c r="G12" s="47" t="n">
        <v>49.3041295466036</v>
      </c>
      <c r="H12" s="47" t="n">
        <v>16.117297177101</v>
      </c>
      <c r="I12" s="47" t="n">
        <v>13.7879403973987</v>
      </c>
      <c r="J12" s="47" t="n">
        <v>14.8194096832906</v>
      </c>
      <c r="K12" s="47" t="n">
        <v>16.3237357274538</v>
      </c>
      <c r="L12" s="47" t="n">
        <v>8.40864757816707</v>
      </c>
      <c r="M12" s="47" t="n">
        <v>5.29478187049317</v>
      </c>
      <c r="N12" s="107" t="n">
        <f aca="false">SUM(D12:M12)</f>
        <v>188.164210325361</v>
      </c>
    </row>
    <row r="13" customFormat="false" ht="16" hidden="false" customHeight="false" outlineLevel="0" collapsed="false">
      <c r="C13" s="40" t="n">
        <v>2023</v>
      </c>
      <c r="D13" s="46" t="n">
        <v>0</v>
      </c>
      <c r="E13" s="47" t="n">
        <v>31.0757237134397</v>
      </c>
      <c r="F13" s="47" t="n">
        <v>40.3942784941064</v>
      </c>
      <c r="G13" s="47" t="n">
        <v>50.7550649746874</v>
      </c>
      <c r="H13" s="47" t="n">
        <v>16.5916014127554</v>
      </c>
      <c r="I13" s="47" t="n">
        <v>14.1936956837584</v>
      </c>
      <c r="J13" s="47" t="n">
        <v>16.0504704030996</v>
      </c>
      <c r="K13" s="47" t="n">
        <v>18.591318260634</v>
      </c>
      <c r="L13" s="47" t="n">
        <v>8.75660621411671</v>
      </c>
      <c r="M13" s="47" t="n">
        <v>5.49600952967234</v>
      </c>
      <c r="N13" s="107" t="n">
        <f aca="false">SUM(D13:M13)</f>
        <v>201.90476868627</v>
      </c>
    </row>
    <row r="14" customFormat="false" ht="16" hidden="false" customHeight="false" outlineLevel="0" collapsed="false">
      <c r="C14" s="40" t="n">
        <v>2024</v>
      </c>
      <c r="D14" s="46" t="n">
        <v>0</v>
      </c>
      <c r="E14" s="47" t="n">
        <v>35.2568343216597</v>
      </c>
      <c r="F14" s="47" t="n">
        <v>43.6684138886656</v>
      </c>
      <c r="G14" s="47" t="n">
        <v>52.0611968566959</v>
      </c>
      <c r="H14" s="47" t="n">
        <v>17.0185700234662</v>
      </c>
      <c r="I14" s="47" t="n">
        <v>14.558956539307</v>
      </c>
      <c r="J14" s="47" t="n">
        <v>17.2789218973136</v>
      </c>
      <c r="K14" s="47" t="n">
        <v>20.9029427159335</v>
      </c>
      <c r="L14" s="47" t="n">
        <v>9.08504199008736</v>
      </c>
      <c r="M14" s="47" t="n">
        <v>5.63744395151984</v>
      </c>
      <c r="N14" s="107" t="n">
        <f aca="false">SUM(D14:M14)</f>
        <v>215.468322184649</v>
      </c>
    </row>
    <row r="15" customFormat="false" ht="16" hidden="false" customHeight="false" outlineLevel="0" collapsed="false">
      <c r="C15" s="40" t="n">
        <v>2025</v>
      </c>
      <c r="D15" s="46" t="n">
        <v>0</v>
      </c>
      <c r="E15" s="47" t="n">
        <v>39.5367876961879</v>
      </c>
      <c r="F15" s="47" t="n">
        <v>44.6839384143078</v>
      </c>
      <c r="G15" s="47" t="n">
        <v>53.2718985409168</v>
      </c>
      <c r="H15" s="47" t="n">
        <v>17.414342933704</v>
      </c>
      <c r="I15" s="47" t="n">
        <v>14.8975302615201</v>
      </c>
      <c r="J15" s="47" t="n">
        <v>18.5151203551157</v>
      </c>
      <c r="K15" s="47" t="n">
        <v>23.2648747925901</v>
      </c>
      <c r="L15" s="47" t="n">
        <v>9.40180843773454</v>
      </c>
      <c r="M15" s="47" t="n">
        <v>5.76854471944097</v>
      </c>
      <c r="N15" s="107" t="n">
        <f aca="false">SUM(D15:M15)</f>
        <v>226.754846151518</v>
      </c>
    </row>
    <row r="16" customFormat="false" ht="16" hidden="false" customHeight="false" outlineLevel="0" collapsed="false">
      <c r="C16" s="40" t="n">
        <v>2026</v>
      </c>
      <c r="D16" s="46" t="n">
        <v>0</v>
      </c>
      <c r="E16" s="47" t="n">
        <v>43.938555455338</v>
      </c>
      <c r="F16" s="47" t="n">
        <v>45.6626143903273</v>
      </c>
      <c r="G16" s="47" t="n">
        <v>54.4386696257648</v>
      </c>
      <c r="H16" s="47" t="n">
        <v>17.7957551294993</v>
      </c>
      <c r="I16" s="47" t="n">
        <v>15.2238187554704</v>
      </c>
      <c r="J16" s="47" t="n">
        <v>19.7732875049024</v>
      </c>
      <c r="K16" s="47" t="n">
        <v>25.6913378337474</v>
      </c>
      <c r="L16" s="47" t="n">
        <v>9.71552963726253</v>
      </c>
      <c r="M16" s="47" t="n">
        <v>5.89488846472963</v>
      </c>
      <c r="N16" s="107" t="n">
        <f aca="false">SUM(D16:M16)</f>
        <v>238.134456797042</v>
      </c>
    </row>
    <row r="17" customFormat="false" ht="16" hidden="false" customHeight="false" outlineLevel="0" collapsed="false">
      <c r="C17" s="40" t="n">
        <v>2027</v>
      </c>
      <c r="D17" s="46" t="n">
        <v>0</v>
      </c>
      <c r="E17" s="47" t="n">
        <v>48.4898151882839</v>
      </c>
      <c r="F17" s="47" t="n">
        <v>46.6392964305863</v>
      </c>
      <c r="G17" s="47" t="n">
        <v>55.6030635534664</v>
      </c>
      <c r="H17" s="47" t="n">
        <v>18.1763902433641</v>
      </c>
      <c r="I17" s="47" t="n">
        <v>15.5494424754687</v>
      </c>
      <c r="J17" s="47" t="n">
        <v>21.0671030863719</v>
      </c>
      <c r="K17" s="47" t="n">
        <v>28.1987647279235</v>
      </c>
      <c r="L17" s="47" t="n">
        <v>10.0334428322378</v>
      </c>
      <c r="M17" s="47" t="n">
        <v>6.02097479968225</v>
      </c>
      <c r="N17" s="107" t="n">
        <f aca="false">SUM(D17:M17)</f>
        <v>249.778293337385</v>
      </c>
    </row>
    <row r="18" customFormat="false" ht="16" hidden="false" customHeight="false" outlineLevel="0" collapsed="false">
      <c r="C18" s="40" t="n">
        <v>2028</v>
      </c>
      <c r="D18" s="46" t="n">
        <v>0</v>
      </c>
      <c r="E18" s="47" t="n">
        <v>53.2138907403631</v>
      </c>
      <c r="F18" s="47" t="n">
        <v>47.63527788896</v>
      </c>
      <c r="G18" s="47" t="n">
        <v>56.7904661209655</v>
      </c>
      <c r="H18" s="47" t="n">
        <v>18.5645467776185</v>
      </c>
      <c r="I18" s="47" t="n">
        <v>15.8815005805189</v>
      </c>
      <c r="J18" s="47" t="n">
        <v>22.406471276466</v>
      </c>
      <c r="K18" s="47" t="n">
        <v>30.800672508853</v>
      </c>
      <c r="L18" s="47" t="n">
        <v>10.3601649781182</v>
      </c>
      <c r="M18" s="47" t="n">
        <v>6.14955262397992</v>
      </c>
      <c r="N18" s="107" t="n">
        <f aca="false">SUM(D18:M18)</f>
        <v>261.802543495843</v>
      </c>
    </row>
    <row r="19" customFormat="false" ht="16" hidden="false" customHeight="false" outlineLevel="0" collapsed="false">
      <c r="C19" s="40" t="n">
        <v>2029</v>
      </c>
      <c r="D19" s="46" t="n">
        <v>0</v>
      </c>
      <c r="E19" s="47" t="n">
        <v>58.1221764081835</v>
      </c>
      <c r="F19" s="47" t="n">
        <v>48.6563442502261</v>
      </c>
      <c r="G19" s="47" t="n">
        <v>58.0077747452987</v>
      </c>
      <c r="H19" s="47" t="n">
        <v>18.9624794667268</v>
      </c>
      <c r="I19" s="47" t="n">
        <v>16.2219219389708</v>
      </c>
      <c r="J19" s="47" t="n">
        <v>23.7953025749784</v>
      </c>
      <c r="K19" s="47" t="n">
        <v>33.503475470965</v>
      </c>
      <c r="L19" s="47" t="n">
        <v>10.6971047017421</v>
      </c>
      <c r="M19" s="47" t="n">
        <v>6.2813688240621</v>
      </c>
      <c r="N19" s="107" t="n">
        <f aca="false">SUM(D19:M19)</f>
        <v>274.247948381154</v>
      </c>
    </row>
    <row r="20" customFormat="false" ht="16" hidden="false" customHeight="false" outlineLevel="0" collapsed="false">
      <c r="C20" s="41" t="n">
        <v>2030</v>
      </c>
      <c r="D20" s="48" t="n">
        <v>0</v>
      </c>
      <c r="E20" s="49" t="n">
        <v>59.4192012862476</v>
      </c>
      <c r="F20" s="49" t="n">
        <v>49.7421344402732</v>
      </c>
      <c r="G20" s="49" t="n">
        <v>59.3022466941364</v>
      </c>
      <c r="H20" s="49" t="n">
        <v>19.3856364979673</v>
      </c>
      <c r="I20" s="49" t="n">
        <v>16.583922084614</v>
      </c>
      <c r="J20" s="49" t="n">
        <v>25.2551277087821</v>
      </c>
      <c r="K20" s="49" t="n">
        <v>36.3392911550784</v>
      </c>
      <c r="L20" s="49" t="n">
        <v>11.0532478697458</v>
      </c>
      <c r="M20" s="49" t="n">
        <v>6.42154065066214</v>
      </c>
      <c r="N20" s="108" t="n">
        <f aca="false">SUM(D20:M20)</f>
        <v>283.502348387507</v>
      </c>
    </row>
    <row r="23" customFormat="false" ht="16" hidden="false" customHeight="false" outlineLevel="0" collapsed="false">
      <c r="B23" s="9" t="s">
        <v>104</v>
      </c>
      <c r="C23" s="9"/>
    </row>
    <row r="24" customFormat="false" ht="19" hidden="false" customHeight="false" outlineLevel="0" collapsed="false">
      <c r="B24" s="32"/>
      <c r="C24" s="50" t="s">
        <v>106</v>
      </c>
      <c r="D24" s="109" t="s">
        <v>94</v>
      </c>
      <c r="E24" s="82" t="s">
        <v>95</v>
      </c>
      <c r="F24" s="82" t="s">
        <v>96</v>
      </c>
      <c r="G24" s="82" t="s">
        <v>97</v>
      </c>
      <c r="H24" s="82" t="s">
        <v>98</v>
      </c>
      <c r="I24" s="82" t="s">
        <v>99</v>
      </c>
      <c r="J24" s="82" t="s">
        <v>100</v>
      </c>
      <c r="K24" s="82" t="s">
        <v>101</v>
      </c>
      <c r="L24" s="82" t="s">
        <v>102</v>
      </c>
      <c r="M24" s="82" t="s">
        <v>103</v>
      </c>
      <c r="N24" s="35" t="s">
        <v>43</v>
      </c>
    </row>
    <row r="25" customFormat="false" ht="16" hidden="false" customHeight="false" outlineLevel="0" collapsed="false">
      <c r="B25" s="36" t="n">
        <v>2016</v>
      </c>
      <c r="C25" s="110" t="n">
        <f aca="false">Production!E6</f>
        <v>263000</v>
      </c>
      <c r="D25" s="111" t="n">
        <f aca="false">D6*$C25/1000</f>
        <v>0</v>
      </c>
      <c r="E25" s="119" t="n">
        <f aca="false">E6*$C25/1000</f>
        <v>1654.22909458103</v>
      </c>
      <c r="F25" s="112" t="n">
        <f aca="false">F6*$C25/1000</f>
        <v>6300.80301921679</v>
      </c>
      <c r="G25" s="112" t="n">
        <f aca="false">G6*$C25/1000</f>
        <v>9708.23923600444</v>
      </c>
      <c r="H25" s="112" t="n">
        <f aca="false">H6*$C25/1000</f>
        <v>2019.36320352398</v>
      </c>
      <c r="I25" s="112" t="n">
        <f aca="false">I6*$C25/1000</f>
        <v>2098.11760311661</v>
      </c>
      <c r="J25" s="112" t="n">
        <f aca="false">J6*$C25/1000</f>
        <v>2231.77978866966</v>
      </c>
      <c r="K25" s="112" t="n">
        <f aca="false">K6*$C25/1000</f>
        <v>1311.98432165797</v>
      </c>
      <c r="L25" s="112" t="n">
        <f aca="false">L6*$C25/1000</f>
        <v>1765.83501841589</v>
      </c>
      <c r="M25" s="113" t="n">
        <f aca="false">M6*$C25/1000</f>
        <v>1069.10174172274</v>
      </c>
      <c r="N25" s="39" t="n">
        <f aca="false">SUM(D25:M25)</f>
        <v>28159.4530269091</v>
      </c>
    </row>
    <row r="26" customFormat="false" ht="16" hidden="false" customHeight="false" outlineLevel="0" collapsed="false">
      <c r="B26" s="40" t="n">
        <v>2017</v>
      </c>
      <c r="C26" s="110" t="n">
        <f aca="false">Production!E7</f>
        <v>478000</v>
      </c>
      <c r="D26" s="114" t="n">
        <f aca="false">D7*$C26/1000</f>
        <v>0</v>
      </c>
      <c r="E26" s="52" t="n">
        <f aca="false">E7*$C26/1000</f>
        <v>4275.92925632202</v>
      </c>
      <c r="F26" s="52" t="n">
        <f aca="false">F7*$C26/1000</f>
        <v>10951.1908238072</v>
      </c>
      <c r="G26" s="52" t="n">
        <f aca="false">G7*$C26/1000</f>
        <v>19739.8860655879</v>
      </c>
      <c r="H26" s="52" t="n">
        <f aca="false">H7*$C26/1000</f>
        <v>4477.06209159719</v>
      </c>
      <c r="I26" s="52" t="n">
        <f aca="false">I7*$C26/1000</f>
        <v>5114.19377371615</v>
      </c>
      <c r="J26" s="52" t="n">
        <f aca="false">J7*$C26/1000</f>
        <v>3766.85400049194</v>
      </c>
      <c r="K26" s="52" t="n">
        <f aca="false">K7*$C26/1000</f>
        <v>3256.22245674779</v>
      </c>
      <c r="L26" s="52" t="n">
        <f aca="false">L7*$C26/1000</f>
        <v>2704.09205837399</v>
      </c>
      <c r="M26" s="115" t="n">
        <f aca="false">M7*$C26/1000</f>
        <v>2078.34814297874</v>
      </c>
      <c r="N26" s="39" t="n">
        <f aca="false">SUM(D26:M26)</f>
        <v>56363.7786696229</v>
      </c>
    </row>
    <row r="27" customFormat="false" ht="16" hidden="false" customHeight="false" outlineLevel="0" collapsed="false">
      <c r="B27" s="40" t="n">
        <v>2018</v>
      </c>
      <c r="C27" s="110" t="n">
        <f aca="false">Production!E8</f>
        <v>770000</v>
      </c>
      <c r="D27" s="114" t="n">
        <f aca="false">D8*$C27/1000</f>
        <v>0</v>
      </c>
      <c r="E27" s="52" t="n">
        <f aca="false">E8*$C27/1000</f>
        <v>8909.82692861869</v>
      </c>
      <c r="F27" s="52" t="n">
        <f aca="false">F8*$C27/1000</f>
        <v>18908.6057877159</v>
      </c>
      <c r="G27" s="52" t="n">
        <f aca="false">G8*$C27/1000</f>
        <v>32530.8551464797</v>
      </c>
      <c r="H27" s="52" t="n">
        <f aca="false">H8*$C27/1000</f>
        <v>7515.28242581332</v>
      </c>
      <c r="I27" s="52" t="n">
        <f aca="false">I8*$C27/1000</f>
        <v>8531.09184817719</v>
      </c>
      <c r="J27" s="52" t="n">
        <f aca="false">J8*$C27/1000</f>
        <v>7599.78119708853</v>
      </c>
      <c r="K27" s="52" t="n">
        <f aca="false">K8*$C27/1000</f>
        <v>6188.4512355078</v>
      </c>
      <c r="L27" s="52" t="n">
        <f aca="false">L8*$C27/1000</f>
        <v>5290.34987490358</v>
      </c>
      <c r="M27" s="115" t="n">
        <f aca="false">M8*$C27/1000</f>
        <v>3377.07255004835</v>
      </c>
      <c r="N27" s="39" t="n">
        <f aca="false">SUM(D27:M27)</f>
        <v>98851.3169943531</v>
      </c>
    </row>
    <row r="28" customFormat="false" ht="16" hidden="false" customHeight="false" outlineLevel="0" collapsed="false">
      <c r="B28" s="40" t="n">
        <v>2019</v>
      </c>
      <c r="C28" s="110" t="n">
        <f aca="false">Production!E9</f>
        <v>1001000</v>
      </c>
      <c r="D28" s="114" t="n">
        <f aca="false">D9*$C28/1000</f>
        <v>0</v>
      </c>
      <c r="E28" s="52" t="n">
        <f aca="false">E9*$C28/1000</f>
        <v>15536.205759879</v>
      </c>
      <c r="F28" s="52" t="n">
        <f aca="false">F9*$C28/1000</f>
        <v>27512.741560246</v>
      </c>
      <c r="G28" s="52" t="n">
        <f aca="false">G9*$C28/1000</f>
        <v>44078.6036865447</v>
      </c>
      <c r="H28" s="52" t="n">
        <f aca="false">H9*$C28/1000</f>
        <v>11239.5577029462</v>
      </c>
      <c r="I28" s="52" t="n">
        <f aca="false">I9*$C28/1000</f>
        <v>11809.5227923253</v>
      </c>
      <c r="J28" s="52" t="n">
        <f aca="false">J9*$C28/1000</f>
        <v>11177.6231793144</v>
      </c>
      <c r="K28" s="52" t="n">
        <f aca="false">K9*$C28/1000</f>
        <v>9937.32683413989</v>
      </c>
      <c r="L28" s="52" t="n">
        <f aca="false">L9*$C28/1000</f>
        <v>7255.59515311702</v>
      </c>
      <c r="M28" s="115" t="n">
        <f aca="false">M9*$C28/1000</f>
        <v>4615.29794592718</v>
      </c>
      <c r="N28" s="39" t="n">
        <f aca="false">SUM(D28:M28)</f>
        <v>143162.47461444</v>
      </c>
    </row>
    <row r="29" customFormat="false" ht="16" hidden="false" customHeight="false" outlineLevel="0" collapsed="false">
      <c r="B29" s="40" t="n">
        <v>2020</v>
      </c>
      <c r="C29" s="110" t="n">
        <f aca="false">Production!E10</f>
        <v>1201200</v>
      </c>
      <c r="D29" s="114" t="n">
        <f aca="false">D10*$C29/1000</f>
        <v>0</v>
      </c>
      <c r="E29" s="52" t="n">
        <f aca="false">E10*$C29/1000</f>
        <v>23013.9903446223</v>
      </c>
      <c r="F29" s="52" t="n">
        <f aca="false">F10*$C29/1000</f>
        <v>36779.9946249743</v>
      </c>
      <c r="G29" s="52" t="n">
        <f aca="false">G10*$C29/1000</f>
        <v>55134.3505580775</v>
      </c>
      <c r="H29" s="52" t="n">
        <f aca="false">H10*$C29/1000</f>
        <v>15380.1574928065</v>
      </c>
      <c r="I29" s="52" t="n">
        <f aca="false">I10*$C29/1000</f>
        <v>15094.9704021255</v>
      </c>
      <c r="J29" s="52" t="n">
        <f aca="false">J10*$C29/1000</f>
        <v>14844.7239468585</v>
      </c>
      <c r="K29" s="52" t="n">
        <f aca="false">K10*$C29/1000</f>
        <v>14371.2041516435</v>
      </c>
      <c r="L29" s="52" t="n">
        <f aca="false">L10*$C29/1000</f>
        <v>9184.61418553996</v>
      </c>
      <c r="M29" s="115" t="n">
        <f aca="false">M10*$C29/1000</f>
        <v>5822.23148289115</v>
      </c>
      <c r="N29" s="39" t="n">
        <f aca="false">SUM(D29:M29)</f>
        <v>189626.237189539</v>
      </c>
    </row>
    <row r="30" customFormat="false" ht="16" hidden="false" customHeight="false" outlineLevel="0" collapsed="false">
      <c r="B30" s="40" t="n">
        <v>2021</v>
      </c>
      <c r="C30" s="110" t="n">
        <f aca="false">Production!E11</f>
        <v>1441440</v>
      </c>
      <c r="D30" s="114" t="n">
        <f aca="false">D11*$C30/1000</f>
        <v>0</v>
      </c>
      <c r="E30" s="52" t="n">
        <f aca="false">E11*$C30/1000</f>
        <v>33152.2826070909</v>
      </c>
      <c r="F30" s="52" t="n">
        <f aca="false">F11*$C30/1000</f>
        <v>48798.5280087734</v>
      </c>
      <c r="G30" s="52" t="n">
        <f aca="false">G11*$C30/1000</f>
        <v>68728.3139464271</v>
      </c>
      <c r="H30" s="52" t="n">
        <f aca="false">H11*$C30/1000</f>
        <v>20819.6374968151</v>
      </c>
      <c r="I30" s="52" t="n">
        <f aca="false">I11*$C30/1000</f>
        <v>19219.929547916</v>
      </c>
      <c r="J30" s="52" t="n">
        <f aca="false">J11*$C30/1000</f>
        <v>19581.3063295485</v>
      </c>
      <c r="K30" s="52" t="n">
        <f aca="false">K11*$C30/1000</f>
        <v>20334.6609421068</v>
      </c>
      <c r="L30" s="52" t="n">
        <f aca="false">L11*$C30/1000</f>
        <v>11585.2767761835</v>
      </c>
      <c r="M30" s="115" t="n">
        <f aca="false">M11*$C30/1000</f>
        <v>7319.2572024768</v>
      </c>
      <c r="N30" s="39" t="n">
        <f aca="false">SUM(D30:M30)</f>
        <v>249539.192857338</v>
      </c>
    </row>
    <row r="31" customFormat="false" ht="16" hidden="false" customHeight="false" outlineLevel="0" collapsed="false">
      <c r="B31" s="40" t="n">
        <v>2022</v>
      </c>
      <c r="C31" s="110" t="n">
        <f aca="false">Production!E12</f>
        <v>1729728</v>
      </c>
      <c r="D31" s="114" t="n">
        <f aca="false">D12*$C31/1000</f>
        <v>0</v>
      </c>
      <c r="E31" s="52" t="n">
        <f aca="false">E12*$C31/1000</f>
        <v>46676.7580146818</v>
      </c>
      <c r="F31" s="52" t="n">
        <f aca="false">F12*$C31/1000</f>
        <v>64213.1087729241</v>
      </c>
      <c r="G31" s="52" t="n">
        <f aca="false">G12*$C31/1000</f>
        <v>85282.7333923876</v>
      </c>
      <c r="H31" s="52" t="n">
        <f aca="false">H12*$C31/1000</f>
        <v>27878.5402115525</v>
      </c>
      <c r="I31" s="52" t="n">
        <f aca="false">I12*$C31/1000</f>
        <v>23849.3865677117</v>
      </c>
      <c r="J31" s="52" t="n">
        <f aca="false">J12*$C31/1000</f>
        <v>25633.5478726588</v>
      </c>
      <c r="K31" s="52" t="n">
        <f aca="false">K12*$C31/1000</f>
        <v>28235.6227523772</v>
      </c>
      <c r="L31" s="52" t="n">
        <f aca="false">L12*$C31/1000</f>
        <v>14544.6731580878</v>
      </c>
      <c r="M31" s="115" t="n">
        <f aca="false">M12*$C31/1000</f>
        <v>9158.5324552844</v>
      </c>
      <c r="N31" s="39" t="n">
        <f aca="false">SUM(D31:M31)</f>
        <v>325472.903197666</v>
      </c>
    </row>
    <row r="32" customFormat="false" ht="16" hidden="false" customHeight="false" outlineLevel="0" collapsed="false">
      <c r="B32" s="40" t="n">
        <v>2023</v>
      </c>
      <c r="C32" s="110" t="n">
        <f aca="false">Production!E13</f>
        <v>2075674</v>
      </c>
      <c r="D32" s="114" t="n">
        <f aca="false">D13*$C32/1000</f>
        <v>0</v>
      </c>
      <c r="E32" s="52" t="n">
        <f aca="false">E13*$C32/1000</f>
        <v>64503.0717431703</v>
      </c>
      <c r="F32" s="52" t="n">
        <f aca="false">F13*$C32/1000</f>
        <v>83845.3536189759</v>
      </c>
      <c r="G32" s="52" t="n">
        <f aca="false">G13*$C32/1000</f>
        <v>105350.968736269</v>
      </c>
      <c r="H32" s="52" t="n">
        <f aca="false">H13*$C32/1000</f>
        <v>34438.7556708197</v>
      </c>
      <c r="I32" s="52" t="n">
        <f aca="false">I13*$C32/1000</f>
        <v>29461.4850946894</v>
      </c>
      <c r="J32" s="52" t="n">
        <f aca="false">J13*$C32/1000</f>
        <v>33315.5441034835</v>
      </c>
      <c r="K32" s="52" t="n">
        <f aca="false">K13*$C32/1000</f>
        <v>38589.5159393233</v>
      </c>
      <c r="L32" s="52" t="n">
        <f aca="false">L13*$C32/1000</f>
        <v>18175.8598468805</v>
      </c>
      <c r="M32" s="115" t="n">
        <f aca="false">M13*$C32/1000</f>
        <v>11407.9240844931</v>
      </c>
      <c r="N32" s="39" t="n">
        <f aca="false">SUM(D32:M32)</f>
        <v>419088.478838105</v>
      </c>
    </row>
    <row r="33" customFormat="false" ht="16" hidden="false" customHeight="false" outlineLevel="0" collapsed="false">
      <c r="B33" s="40" t="n">
        <v>2024</v>
      </c>
      <c r="C33" s="110" t="n">
        <f aca="false">Production!E14</f>
        <v>2490808</v>
      </c>
      <c r="D33" s="114" t="n">
        <f aca="false">D14*$C33/1000</f>
        <v>0</v>
      </c>
      <c r="E33" s="52" t="n">
        <f aca="false">E14*$C33/1000</f>
        <v>87818.0049830645</v>
      </c>
      <c r="F33" s="52" t="n">
        <f aca="false">F14*$C33/1000</f>
        <v>108769.634661199</v>
      </c>
      <c r="G33" s="52" t="n">
        <f aca="false">G14*$C33/1000</f>
        <v>129674.445620233</v>
      </c>
      <c r="H33" s="52" t="n">
        <f aca="false">H14*$C33/1000</f>
        <v>42389.9903630097</v>
      </c>
      <c r="I33" s="52" t="n">
        <f aca="false">I14*$C33/1000</f>
        <v>36263.5654197583</v>
      </c>
      <c r="J33" s="52" t="n">
        <f aca="false">J14*$C33/1000</f>
        <v>43038.476893204</v>
      </c>
      <c r="K33" s="52" t="n">
        <f aca="false">K14*$C33/1000</f>
        <v>52065.2169403889</v>
      </c>
      <c r="L33" s="52" t="n">
        <f aca="false">L14*$C33/1000</f>
        <v>22629.0952692455</v>
      </c>
      <c r="M33" s="115" t="n">
        <f aca="false">M14*$C33/1000</f>
        <v>14041.7904939972</v>
      </c>
      <c r="N33" s="39" t="n">
        <f aca="false">SUM(D33:M33)</f>
        <v>536690.220644101</v>
      </c>
    </row>
    <row r="34" customFormat="false" ht="16" hidden="false" customHeight="false" outlineLevel="0" collapsed="false">
      <c r="B34" s="40" t="n">
        <v>2025</v>
      </c>
      <c r="C34" s="110" t="n">
        <f aca="false">Production!E15</f>
        <v>3013878</v>
      </c>
      <c r="D34" s="114" t="n">
        <f aca="false">D15*$C34/1000</f>
        <v>0</v>
      </c>
      <c r="E34" s="52" t="n">
        <f aca="false">E15*$C34/1000</f>
        <v>119159.054628211</v>
      </c>
      <c r="F34" s="52" t="n">
        <f aca="false">F15*$C34/1000</f>
        <v>134671.938940237</v>
      </c>
      <c r="G34" s="52" t="n">
        <f aca="false">G15*$C34/1000</f>
        <v>160555.003030701</v>
      </c>
      <c r="H34" s="52" t="n">
        <f aca="false">H15*$C34/1000</f>
        <v>52484.7050523461</v>
      </c>
      <c r="I34" s="52" t="n">
        <f aca="false">I15*$C34/1000</f>
        <v>44899.3387095296</v>
      </c>
      <c r="J34" s="52" t="n">
        <f aca="false">J15*$C34/1000</f>
        <v>55802.3139056353</v>
      </c>
      <c r="K34" s="52" t="n">
        <f aca="false">K15*$C34/1000</f>
        <v>70117.494310142</v>
      </c>
      <c r="L34" s="52" t="n">
        <f aca="false">L15*$C34/1000</f>
        <v>28335.9036107025</v>
      </c>
      <c r="M34" s="115" t="n">
        <f aca="false">M15*$C34/1000</f>
        <v>17385.6900219393</v>
      </c>
      <c r="N34" s="39" t="n">
        <f aca="false">SUM(D34:M34)</f>
        <v>683411.442209444</v>
      </c>
    </row>
    <row r="35" customFormat="false" ht="16" hidden="false" customHeight="false" outlineLevel="0" collapsed="false">
      <c r="B35" s="40" t="n">
        <v>2026</v>
      </c>
      <c r="C35" s="110" t="n">
        <f aca="false">Production!E16</f>
        <v>3767348</v>
      </c>
      <c r="D35" s="114" t="n">
        <f aca="false">D16*$C35/1000</f>
        <v>0</v>
      </c>
      <c r="E35" s="52" t="n">
        <f aca="false">E16*$C35/1000</f>
        <v>165531.829017557</v>
      </c>
      <c r="F35" s="52" t="n">
        <f aca="false">F16*$C35/1000</f>
        <v>172026.958998171</v>
      </c>
      <c r="G35" s="52" t="n">
        <f aca="false">G16*$C35/1000</f>
        <v>205089.413137286</v>
      </c>
      <c r="H35" s="52" t="n">
        <f aca="false">H16*$C35/1000</f>
        <v>67042.802495609</v>
      </c>
      <c r="I35" s="52" t="n">
        <f aca="false">I16*$C35/1000</f>
        <v>57353.4231407839</v>
      </c>
      <c r="J35" s="52" t="n">
        <f aca="false">J16*$C35/1000</f>
        <v>74492.8551350192</v>
      </c>
      <c r="K35" s="52" t="n">
        <f aca="false">K16*$C35/1000</f>
        <v>96788.2102052925</v>
      </c>
      <c r="L35" s="52" t="n">
        <f aca="false">L16*$C35/1000</f>
        <v>36601.7811478817</v>
      </c>
      <c r="M35" s="115" t="n">
        <f aca="false">M16*$C35/1000</f>
        <v>22208.0962678222</v>
      </c>
      <c r="N35" s="39" t="n">
        <f aca="false">SUM(D35:M35)</f>
        <v>897135.369545422</v>
      </c>
    </row>
    <row r="36" customFormat="false" ht="16" hidden="false" customHeight="false" outlineLevel="0" collapsed="false">
      <c r="B36" s="40" t="n">
        <v>2027</v>
      </c>
      <c r="C36" s="110" t="n">
        <f aca="false">Production!E17</f>
        <v>4709184</v>
      </c>
      <c r="D36" s="114" t="n">
        <f aca="false">D17*$C36/1000</f>
        <v>0</v>
      </c>
      <c r="E36" s="52" t="n">
        <f aca="false">E17*$C36/1000</f>
        <v>228347.461847624</v>
      </c>
      <c r="F36" s="52" t="n">
        <f aca="false">F17*$C36/1000</f>
        <v>219633.028522174</v>
      </c>
      <c r="G36" s="52" t="n">
        <f aca="false">G17*$C36/1000</f>
        <v>261845.057236967</v>
      </c>
      <c r="H36" s="52" t="n">
        <f aca="false">H17*$C36/1000</f>
        <v>85595.9661118065</v>
      </c>
      <c r="I36" s="52" t="n">
        <f aca="false">I17*$C36/1000</f>
        <v>73225.1857143975</v>
      </c>
      <c r="J36" s="52" t="n">
        <f aca="false">J17*$C36/1000</f>
        <v>99208.8647806931</v>
      </c>
      <c r="K36" s="52" t="n">
        <f aca="false">K17*$C36/1000</f>
        <v>132793.171676502</v>
      </c>
      <c r="L36" s="52" t="n">
        <f aca="false">L17*$C36/1000</f>
        <v>47249.328450489</v>
      </c>
      <c r="M36" s="115" t="n">
        <f aca="false">M17*$C36/1000</f>
        <v>28353.8781910668</v>
      </c>
      <c r="N36" s="39" t="n">
        <f aca="false">SUM(D36:M36)</f>
        <v>1176251.94253172</v>
      </c>
    </row>
    <row r="37" customFormat="false" ht="16" hidden="false" customHeight="false" outlineLevel="0" collapsed="false">
      <c r="B37" s="40" t="n">
        <v>2028</v>
      </c>
      <c r="C37" s="110" t="n">
        <f aca="false">Production!E18</f>
        <v>5886481</v>
      </c>
      <c r="D37" s="114" t="n">
        <f aca="false">D18*$C37/1000</f>
        <v>0</v>
      </c>
      <c r="E37" s="52" t="n">
        <f aca="false">E18*$C37/1000</f>
        <v>313242.556779223</v>
      </c>
      <c r="F37" s="52" t="n">
        <f aca="false">F18*$C37/1000</f>
        <v>280404.158223083</v>
      </c>
      <c r="G37" s="52" t="n">
        <f aca="false">G18*$C37/1000</f>
        <v>334295.999802207</v>
      </c>
      <c r="H37" s="52" t="n">
        <f aca="false">H18*$C37/1000</f>
        <v>109279.851880062</v>
      </c>
      <c r="I37" s="52" t="n">
        <f aca="false">I18*$C37/1000</f>
        <v>93486.1514187135</v>
      </c>
      <c r="J37" s="52" t="n">
        <f aca="false">J18*$C37/1000</f>
        <v>131895.267445963</v>
      </c>
      <c r="K37" s="52" t="n">
        <f aca="false">K18*$C37/1000</f>
        <v>181307.573510586</v>
      </c>
      <c r="L37" s="52" t="n">
        <f aca="false">L18*$C37/1000</f>
        <v>60984.9143005584</v>
      </c>
      <c r="M37" s="115" t="n">
        <f aca="false">M18*$C37/1000</f>
        <v>36199.224679558</v>
      </c>
      <c r="N37" s="39" t="n">
        <f aca="false">SUM(D37:M37)</f>
        <v>1541095.69803995</v>
      </c>
    </row>
    <row r="38" customFormat="false" ht="16" hidden="false" customHeight="false" outlineLevel="0" collapsed="false">
      <c r="B38" s="40" t="n">
        <v>2029</v>
      </c>
      <c r="C38" s="110" t="n">
        <f aca="false">Production!E19</f>
        <v>7358101</v>
      </c>
      <c r="D38" s="114" t="n">
        <f aca="false">D19*$C38/1000</f>
        <v>0</v>
      </c>
      <c r="E38" s="52" t="n">
        <f aca="false">E19*$C38/1000</f>
        <v>427668.844351231</v>
      </c>
      <c r="F38" s="52" t="n">
        <f aca="false">F19*$C38/1000</f>
        <v>358018.295283933</v>
      </c>
      <c r="G38" s="52" t="n">
        <f aca="false">G19*$C38/1000</f>
        <v>426827.065361157</v>
      </c>
      <c r="H38" s="52" t="n">
        <f aca="false">H19*$C38/1000</f>
        <v>139527.839126602</v>
      </c>
      <c r="I38" s="52" t="n">
        <f aca="false">I19*$C38/1000</f>
        <v>119362.540041063</v>
      </c>
      <c r="J38" s="52" t="n">
        <f aca="false">J19*$C38/1000</f>
        <v>175088.239672251</v>
      </c>
      <c r="K38" s="52" t="n">
        <f aca="false">K19*$C38/1000</f>
        <v>246521.956366383</v>
      </c>
      <c r="L38" s="52" t="n">
        <f aca="false">L19*$C38/1000</f>
        <v>78710.3768029936</v>
      </c>
      <c r="M38" s="115" t="n">
        <f aca="false">M19*$C38/1000</f>
        <v>46218.9462257002</v>
      </c>
      <c r="N38" s="39" t="n">
        <f aca="false">SUM(D38:M38)</f>
        <v>2017944.10323131</v>
      </c>
    </row>
    <row r="39" customFormat="false" ht="16" hidden="false" customHeight="false" outlineLevel="0" collapsed="false">
      <c r="B39" s="41" t="n">
        <v>2030</v>
      </c>
      <c r="C39" s="116" t="n">
        <f aca="false">Production!E20</f>
        <v>9197626</v>
      </c>
      <c r="D39" s="117" t="n">
        <f aca="false">D20*$C39/1000</f>
        <v>0</v>
      </c>
      <c r="E39" s="54" t="n">
        <f aca="false">E20*$C39/1000</f>
        <v>546515.590649624</v>
      </c>
      <c r="F39" s="54" t="n">
        <f aca="false">F20*$C39/1000</f>
        <v>457509.549023352</v>
      </c>
      <c r="G39" s="54" t="n">
        <f aca="false">G20*$C39/1000</f>
        <v>545439.886052403</v>
      </c>
      <c r="H39" s="54" t="n">
        <f aca="false">H20*$C39/1000</f>
        <v>178301.834280253</v>
      </c>
      <c r="I39" s="54" t="n">
        <f aca="false">I20*$C39/1000</f>
        <v>152532.71294742</v>
      </c>
      <c r="J39" s="54" t="n">
        <f aca="false">J20*$C39/1000</f>
        <v>232287.219247615</v>
      </c>
      <c r="K39" s="54" t="n">
        <f aca="false">K20*$C39/1000</f>
        <v>334235.209149519</v>
      </c>
      <c r="L39" s="54" t="n">
        <f aca="false">L20*$C39/1000</f>
        <v>101663.639991219</v>
      </c>
      <c r="M39" s="118" t="n">
        <f aca="false">M20*$C39/1000</f>
        <v>59062.929248587</v>
      </c>
      <c r="N39" s="44" t="n">
        <f aca="false">SUM(D39:M39)</f>
        <v>2607548.57058999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6" zeroHeight="false" outlineLevelRow="0" outlineLevelCol="0"/>
  <cols>
    <col collapsed="false" customWidth="true" hidden="false" outlineLevel="0" max="3" min="1" style="29" width="10.83"/>
    <col collapsed="false" customWidth="true" hidden="false" outlineLevel="0" max="4" min="4" style="29" width="12.5"/>
    <col collapsed="false" customWidth="true" hidden="false" outlineLevel="0" max="7" min="5" style="29" width="12.33"/>
    <col collapsed="false" customWidth="true" hidden="false" outlineLevel="0" max="8" min="8" style="120" width="22.16"/>
    <col collapsed="false" customWidth="true" hidden="false" outlineLevel="0" max="1025" min="9" style="29" width="10.83"/>
  </cols>
  <sheetData>
    <row r="1" customFormat="false" ht="16" hidden="false" customHeight="false" outlineLevel="0" collapsed="false">
      <c r="A1" s="8" t="s">
        <v>30</v>
      </c>
    </row>
    <row r="4" customFormat="false" ht="19" hidden="false" customHeight="false" outlineLevel="0" collapsed="false">
      <c r="C4" s="45"/>
      <c r="D4" s="31"/>
      <c r="E4" s="121" t="s">
        <v>107</v>
      </c>
      <c r="F4" s="121"/>
      <c r="G4" s="31"/>
      <c r="H4" s="122"/>
    </row>
    <row r="5" customFormat="false" ht="16" hidden="false" customHeight="false" outlineLevel="0" collapsed="false">
      <c r="C5" s="123" t="s">
        <v>108</v>
      </c>
      <c r="D5" s="35" t="s">
        <v>109</v>
      </c>
      <c r="E5" s="56" t="s">
        <v>74</v>
      </c>
      <c r="F5" s="56" t="s">
        <v>75</v>
      </c>
      <c r="G5" s="56" t="s">
        <v>43</v>
      </c>
      <c r="H5" s="124" t="s">
        <v>110</v>
      </c>
    </row>
    <row r="6" customFormat="false" ht="16" hidden="false" customHeight="false" outlineLevel="0" collapsed="false">
      <c r="C6" s="36" t="n">
        <v>1</v>
      </c>
      <c r="D6" s="125" t="s">
        <v>111</v>
      </c>
      <c r="E6" s="72" t="n">
        <v>7575000</v>
      </c>
      <c r="F6" s="72" t="n">
        <v>250000</v>
      </c>
      <c r="G6" s="115" t="n">
        <f aca="false">E6+F6</f>
        <v>7825000</v>
      </c>
      <c r="H6" s="126" t="n">
        <f aca="false">F6/F$27</f>
        <v>0.0435691878703381</v>
      </c>
    </row>
    <row r="7" customFormat="false" ht="16" hidden="false" customHeight="false" outlineLevel="0" collapsed="false">
      <c r="C7" s="40" t="n">
        <v>2</v>
      </c>
      <c r="D7" s="125" t="s">
        <v>112</v>
      </c>
      <c r="E7" s="72" t="n">
        <v>6750000</v>
      </c>
      <c r="F7" s="72" t="n">
        <v>375000</v>
      </c>
      <c r="G7" s="115" t="n">
        <f aca="false">E7+F7</f>
        <v>7125000</v>
      </c>
      <c r="H7" s="126" t="n">
        <f aca="false">F7/F$27</f>
        <v>0.0653537818055071</v>
      </c>
    </row>
    <row r="8" customFormat="false" ht="16" hidden="false" customHeight="false" outlineLevel="0" collapsed="false">
      <c r="C8" s="40" t="n">
        <v>3</v>
      </c>
      <c r="D8" s="125" t="s">
        <v>113</v>
      </c>
      <c r="E8" s="72" t="n">
        <v>5550000</v>
      </c>
      <c r="F8" s="72" t="n">
        <v>250000</v>
      </c>
      <c r="G8" s="115" t="n">
        <f aca="false">E8+F8</f>
        <v>5800000</v>
      </c>
      <c r="H8" s="126" t="n">
        <f aca="false">F8/F$27</f>
        <v>0.0435691878703381</v>
      </c>
    </row>
    <row r="9" customFormat="false" ht="16" hidden="false" customHeight="false" outlineLevel="0" collapsed="false">
      <c r="C9" s="40" t="n">
        <v>4</v>
      </c>
      <c r="D9" s="125" t="s">
        <v>114</v>
      </c>
      <c r="E9" s="72" t="n">
        <v>5230000</v>
      </c>
      <c r="F9" s="72" t="n">
        <v>110000</v>
      </c>
      <c r="G9" s="115" t="n">
        <f aca="false">E9+F9</f>
        <v>5340000</v>
      </c>
      <c r="H9" s="126" t="n">
        <f aca="false">F9/F$27</f>
        <v>0.0191704426629488</v>
      </c>
    </row>
    <row r="10" customFormat="false" ht="16" hidden="false" customHeight="false" outlineLevel="0" collapsed="false">
      <c r="C10" s="40" t="n">
        <v>5</v>
      </c>
      <c r="D10" s="125" t="s">
        <v>115</v>
      </c>
      <c r="E10" s="72" t="n">
        <v>3200000</v>
      </c>
      <c r="F10" s="72" t="n">
        <v>150000</v>
      </c>
      <c r="G10" s="115" t="n">
        <f aca="false">E10+F10</f>
        <v>3350000</v>
      </c>
      <c r="H10" s="126" t="n">
        <f aca="false">F10/F$27</f>
        <v>0.0261415127222029</v>
      </c>
    </row>
    <row r="11" customFormat="false" ht="16" hidden="false" customHeight="false" outlineLevel="0" collapsed="false">
      <c r="C11" s="40" t="n">
        <v>6</v>
      </c>
      <c r="D11" s="125" t="s">
        <v>116</v>
      </c>
      <c r="E11" s="72" t="n">
        <v>2682000</v>
      </c>
      <c r="F11" s="72" t="n">
        <v>0</v>
      </c>
      <c r="G11" s="115" t="n">
        <f aca="false">E11+F11</f>
        <v>2682000</v>
      </c>
      <c r="H11" s="126" t="n">
        <f aca="false">F11/F$27</f>
        <v>0</v>
      </c>
    </row>
    <row r="12" customFormat="false" ht="16" hidden="false" customHeight="false" outlineLevel="0" collapsed="false">
      <c r="C12" s="40" t="n">
        <v>7</v>
      </c>
      <c r="D12" s="125" t="s">
        <v>117</v>
      </c>
      <c r="E12" s="72" t="n">
        <v>1680000</v>
      </c>
      <c r="F12" s="72" t="n">
        <v>200000</v>
      </c>
      <c r="G12" s="115" t="n">
        <f aca="false">E12+F12</f>
        <v>1880000</v>
      </c>
      <c r="H12" s="126" t="n">
        <f aca="false">F12/F$27</f>
        <v>0.0348553502962705</v>
      </c>
    </row>
    <row r="13" customFormat="false" ht="16" hidden="false" customHeight="false" outlineLevel="0" collapsed="false">
      <c r="C13" s="40" t="n">
        <v>8</v>
      </c>
      <c r="D13" s="125" t="s">
        <v>118</v>
      </c>
      <c r="E13" s="72" t="n">
        <v>1630000</v>
      </c>
      <c r="F13" s="72" t="n">
        <v>200000</v>
      </c>
      <c r="G13" s="115" t="n">
        <f aca="false">E13+F13</f>
        <v>1830000</v>
      </c>
      <c r="H13" s="126" t="n">
        <f aca="false">F13/F$27</f>
        <v>0.0348553502962705</v>
      </c>
    </row>
    <row r="14" customFormat="false" ht="16" hidden="false" customHeight="false" outlineLevel="0" collapsed="false">
      <c r="C14" s="40" t="n">
        <v>9</v>
      </c>
      <c r="D14" s="125" t="s">
        <v>119</v>
      </c>
      <c r="E14" s="72" t="n">
        <v>1450000</v>
      </c>
      <c r="F14" s="72" t="n">
        <v>0</v>
      </c>
      <c r="G14" s="115" t="n">
        <f aca="false">E14+F14</f>
        <v>1450000</v>
      </c>
      <c r="H14" s="126" t="n">
        <f aca="false">F14/F$27</f>
        <v>0</v>
      </c>
    </row>
    <row r="15" customFormat="false" ht="16" hidden="false" customHeight="false" outlineLevel="0" collapsed="false">
      <c r="C15" s="40" t="n">
        <v>10</v>
      </c>
      <c r="D15" s="125" t="s">
        <v>120</v>
      </c>
      <c r="E15" s="72" t="n">
        <v>721000</v>
      </c>
      <c r="F15" s="72" t="n">
        <v>415000</v>
      </c>
      <c r="G15" s="115" t="n">
        <f aca="false">E15+F15</f>
        <v>1136000</v>
      </c>
      <c r="H15" s="126" t="n">
        <f aca="false">F15/F$27</f>
        <v>0.0723248518647612</v>
      </c>
    </row>
    <row r="16" customFormat="false" ht="16" hidden="false" customHeight="false" outlineLevel="0" collapsed="false">
      <c r="C16" s="40" t="n">
        <v>11</v>
      </c>
      <c r="D16" s="125" t="s">
        <v>121</v>
      </c>
      <c r="E16" s="72" t="n">
        <v>900000</v>
      </c>
      <c r="F16" s="72" t="n">
        <v>0</v>
      </c>
      <c r="G16" s="115" t="n">
        <f aca="false">E16+F16</f>
        <v>900000</v>
      </c>
      <c r="H16" s="126" t="n">
        <f aca="false">F16/F$27</f>
        <v>0</v>
      </c>
    </row>
    <row r="17" customFormat="false" ht="16" hidden="false" customHeight="false" outlineLevel="0" collapsed="false">
      <c r="C17" s="40" t="n">
        <v>12</v>
      </c>
      <c r="D17" s="125" t="s">
        <v>122</v>
      </c>
      <c r="E17" s="72" t="n">
        <v>900000</v>
      </c>
      <c r="F17" s="72" t="n">
        <v>0</v>
      </c>
      <c r="G17" s="115" t="n">
        <f aca="false">E17+F17</f>
        <v>900000</v>
      </c>
      <c r="H17" s="126" t="n">
        <f aca="false">F17/F$27</f>
        <v>0</v>
      </c>
    </row>
    <row r="18" customFormat="false" ht="16" hidden="false" customHeight="false" outlineLevel="0" collapsed="false">
      <c r="C18" s="40" t="n">
        <v>13</v>
      </c>
      <c r="D18" s="125" t="s">
        <v>123</v>
      </c>
      <c r="E18" s="72" t="n">
        <v>700000</v>
      </c>
      <c r="F18" s="72" t="n">
        <v>85000</v>
      </c>
      <c r="G18" s="115" t="n">
        <f aca="false">E18+F18</f>
        <v>785000</v>
      </c>
      <c r="H18" s="126" t="n">
        <f aca="false">F18/F$27</f>
        <v>0.014813523875915</v>
      </c>
    </row>
    <row r="19" customFormat="false" ht="16" hidden="false" customHeight="false" outlineLevel="0" collapsed="false">
      <c r="C19" s="40" t="n">
        <v>14</v>
      </c>
      <c r="D19" s="125" t="s">
        <v>124</v>
      </c>
      <c r="E19" s="72" t="n">
        <v>640000</v>
      </c>
      <c r="F19" s="72" t="n">
        <v>60000</v>
      </c>
      <c r="G19" s="115" t="n">
        <f aca="false">E19+F19</f>
        <v>700000</v>
      </c>
      <c r="H19" s="126" t="n">
        <f aca="false">F19/F$27</f>
        <v>0.0104566050888811</v>
      </c>
    </row>
    <row r="20" customFormat="false" ht="16" hidden="false" customHeight="false" outlineLevel="0" collapsed="false">
      <c r="C20" s="40" t="n">
        <v>15</v>
      </c>
      <c r="D20" s="125" t="s">
        <v>125</v>
      </c>
      <c r="E20" s="72" t="n">
        <v>600000</v>
      </c>
      <c r="F20" s="72" t="n">
        <v>50000</v>
      </c>
      <c r="G20" s="115" t="n">
        <f aca="false">E20+F20</f>
        <v>650000</v>
      </c>
      <c r="H20" s="126" t="n">
        <f aca="false">F20/F$27</f>
        <v>0.00871383757406762</v>
      </c>
    </row>
    <row r="21" customFormat="false" ht="16" hidden="false" customHeight="false" outlineLevel="0" collapsed="false">
      <c r="C21" s="40" t="n">
        <v>16</v>
      </c>
      <c r="D21" s="125" t="s">
        <v>126</v>
      </c>
      <c r="E21" s="72" t="n">
        <v>550000</v>
      </c>
      <c r="F21" s="72" t="n">
        <v>0</v>
      </c>
      <c r="G21" s="115" t="n">
        <f aca="false">E21+F21</f>
        <v>550000</v>
      </c>
      <c r="H21" s="126" t="n">
        <f aca="false">F21/F$27</f>
        <v>0</v>
      </c>
    </row>
    <row r="22" customFormat="false" ht="16" hidden="false" customHeight="false" outlineLevel="0" collapsed="false">
      <c r="C22" s="40" t="n">
        <v>17</v>
      </c>
      <c r="D22" s="125" t="s">
        <v>127</v>
      </c>
      <c r="E22" s="72" t="n">
        <v>204500</v>
      </c>
      <c r="F22" s="72" t="n">
        <v>0</v>
      </c>
      <c r="G22" s="115" t="n">
        <f aca="false">E22+F22</f>
        <v>204500</v>
      </c>
      <c r="H22" s="126" t="n">
        <f aca="false">F22/F$27</f>
        <v>0</v>
      </c>
    </row>
    <row r="23" customFormat="false" ht="16" hidden="false" customHeight="false" outlineLevel="0" collapsed="false">
      <c r="C23" s="40" t="n">
        <v>18</v>
      </c>
      <c r="D23" s="125" t="s">
        <v>128</v>
      </c>
      <c r="E23" s="72" t="n">
        <v>350000</v>
      </c>
      <c r="F23" s="72" t="n">
        <v>50000</v>
      </c>
      <c r="G23" s="115" t="n">
        <f aca="false">E23+F23</f>
        <v>400000</v>
      </c>
      <c r="H23" s="126" t="n">
        <f aca="false">F23/F$27</f>
        <v>0.00871383757406762</v>
      </c>
    </row>
    <row r="24" customFormat="false" ht="16" hidden="false" customHeight="false" outlineLevel="0" collapsed="false">
      <c r="C24" s="40" t="n">
        <v>19</v>
      </c>
      <c r="D24" s="125" t="s">
        <v>129</v>
      </c>
      <c r="E24" s="72" t="n">
        <v>0</v>
      </c>
      <c r="F24" s="72" t="n">
        <v>350000</v>
      </c>
      <c r="G24" s="115" t="n">
        <f aca="false">E24+F24</f>
        <v>350000</v>
      </c>
      <c r="H24" s="126" t="n">
        <f aca="false">F24/F$27</f>
        <v>0.0609968630184733</v>
      </c>
    </row>
    <row r="25" customFormat="false" ht="16" hidden="false" customHeight="false" outlineLevel="0" collapsed="false">
      <c r="C25" s="40" t="n">
        <v>20</v>
      </c>
      <c r="D25" s="125" t="s">
        <v>130</v>
      </c>
      <c r="E25" s="72" t="n">
        <v>230000</v>
      </c>
      <c r="F25" s="72" t="n">
        <v>120000</v>
      </c>
      <c r="G25" s="115" t="n">
        <f aca="false">E25+F25</f>
        <v>350000</v>
      </c>
      <c r="H25" s="126" t="n">
        <f aca="false">F25/F$27</f>
        <v>0.0209132101777623</v>
      </c>
    </row>
    <row r="26" customFormat="false" ht="16" hidden="false" customHeight="false" outlineLevel="0" collapsed="false">
      <c r="C26" s="40"/>
      <c r="D26" s="127" t="s">
        <v>131</v>
      </c>
      <c r="E26" s="72" t="n">
        <v>10609000</v>
      </c>
      <c r="F26" s="72" t="n">
        <v>3073000</v>
      </c>
      <c r="G26" s="115" t="n">
        <f aca="false">E26+F26</f>
        <v>13682000</v>
      </c>
      <c r="H26" s="126" t="n">
        <f aca="false">F26/F$27</f>
        <v>0.535552457302196</v>
      </c>
    </row>
    <row r="27" customFormat="false" ht="16" hidden="false" customHeight="false" outlineLevel="0" collapsed="false">
      <c r="C27" s="128" t="s">
        <v>43</v>
      </c>
      <c r="D27" s="128"/>
      <c r="E27" s="129" t="n">
        <f aca="false">SUM(E6:E26)</f>
        <v>52151500</v>
      </c>
      <c r="F27" s="129" t="n">
        <f aca="false">SUM(F6:F26)</f>
        <v>5738000</v>
      </c>
      <c r="G27" s="129" t="n">
        <f aca="false">SUM(G6:G26)</f>
        <v>57889500</v>
      </c>
      <c r="H27" s="130" t="n">
        <v>1</v>
      </c>
    </row>
  </sheetData>
  <mergeCells count="1">
    <mergeCell ref="E4:F4"/>
  </mergeCells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6" zeroHeight="false" outlineLevelRow="0" outlineLevelCol="0"/>
  <cols>
    <col collapsed="false" customWidth="true" hidden="false" outlineLevel="0" max="2" min="1" style="29" width="10.83"/>
    <col collapsed="false" customWidth="true" hidden="false" outlineLevel="0" max="3" min="3" style="29" width="27.33"/>
    <col collapsed="false" customWidth="true" hidden="false" outlineLevel="0" max="1025" min="4" style="29" width="10.83"/>
  </cols>
  <sheetData>
    <row r="1" customFormat="false" ht="16" hidden="false" customHeight="false" outlineLevel="0" collapsed="false">
      <c r="A1" s="8" t="s">
        <v>30</v>
      </c>
    </row>
    <row r="5" customFormat="false" ht="16" hidden="false" customHeight="false" outlineLevel="0" collapsed="false">
      <c r="C5" s="131" t="s">
        <v>15</v>
      </c>
      <c r="D5" s="132" t="n">
        <v>2018</v>
      </c>
      <c r="E5" s="132"/>
      <c r="F5" s="132"/>
      <c r="G5" s="132" t="n">
        <v>2025</v>
      </c>
      <c r="H5" s="132"/>
      <c r="I5" s="132"/>
      <c r="J5" s="132" t="n">
        <v>2030</v>
      </c>
      <c r="K5" s="132"/>
      <c r="L5" s="132"/>
    </row>
    <row r="6" customFormat="false" ht="16" hidden="false" customHeight="false" outlineLevel="0" collapsed="false">
      <c r="C6" s="131"/>
      <c r="D6" s="109" t="s">
        <v>132</v>
      </c>
      <c r="E6" s="82" t="s">
        <v>83</v>
      </c>
      <c r="F6" s="133" t="s">
        <v>133</v>
      </c>
      <c r="G6" s="109" t="s">
        <v>132</v>
      </c>
      <c r="H6" s="82" t="s">
        <v>83</v>
      </c>
      <c r="I6" s="133" t="s">
        <v>133</v>
      </c>
      <c r="J6" s="134" t="s">
        <v>132</v>
      </c>
      <c r="K6" s="134" t="s">
        <v>83</v>
      </c>
      <c r="L6" s="135" t="s">
        <v>133</v>
      </c>
    </row>
    <row r="7" customFormat="false" ht="16" hidden="false" customHeight="false" outlineLevel="0" collapsed="false">
      <c r="C7" s="136" t="s">
        <v>95</v>
      </c>
      <c r="D7" s="137" t="n">
        <v>44.9255570803789</v>
      </c>
      <c r="E7" s="138" t="n">
        <v>11.5712038034009</v>
      </c>
      <c r="F7" s="139" t="n">
        <f aca="false">E7/D7</f>
        <v>0.257563947013461</v>
      </c>
      <c r="G7" s="137" t="n">
        <v>56.6483012846067</v>
      </c>
      <c r="H7" s="138" t="n">
        <v>39.5367876961879</v>
      </c>
      <c r="I7" s="139" t="n">
        <f aca="false">H7/G7</f>
        <v>0.697934215141794</v>
      </c>
      <c r="J7" s="137" t="n">
        <v>63.0608562787239</v>
      </c>
      <c r="K7" s="138" t="n">
        <v>59.4192012862476</v>
      </c>
      <c r="L7" s="139" t="n">
        <f aca="false">K7/J7</f>
        <v>0.942251735745857</v>
      </c>
    </row>
    <row r="8" customFormat="false" ht="16" hidden="false" customHeight="false" outlineLevel="0" collapsed="false">
      <c r="C8" s="136" t="s">
        <v>96</v>
      </c>
      <c r="D8" s="140" t="n">
        <v>37.0301777974417</v>
      </c>
      <c r="E8" s="141" t="n">
        <v>24.5566308931375</v>
      </c>
      <c r="F8" s="142" t="n">
        <f aca="false">E8/D8</f>
        <v>0.663151849485153</v>
      </c>
      <c r="G8" s="140" t="n">
        <v>46.6927246942965</v>
      </c>
      <c r="H8" s="141" t="n">
        <v>44.6839384143078</v>
      </c>
      <c r="I8" s="142" t="n">
        <f aca="false">H8/G8</f>
        <v>0.956978602273898</v>
      </c>
      <c r="J8" s="140" t="n">
        <v>51.9783141671923</v>
      </c>
      <c r="K8" s="141" t="n">
        <v>49.7421344402732</v>
      </c>
      <c r="L8" s="142" t="n">
        <f aca="false">K8/J8</f>
        <v>0.956978602273898</v>
      </c>
    </row>
    <row r="9" customFormat="false" ht="16" hidden="false" customHeight="false" outlineLevel="0" collapsed="false">
      <c r="C9" s="136" t="s">
        <v>97</v>
      </c>
      <c r="D9" s="140" t="n">
        <v>42.247863826597</v>
      </c>
      <c r="E9" s="141" t="n">
        <v>42.247863826597</v>
      </c>
      <c r="F9" s="142" t="n">
        <f aca="false">E9/D9</f>
        <v>1</v>
      </c>
      <c r="G9" s="140" t="n">
        <v>53.2718985409168</v>
      </c>
      <c r="H9" s="141" t="n">
        <v>53.2718985409168</v>
      </c>
      <c r="I9" s="142" t="n">
        <f aca="false">H9/G9</f>
        <v>1</v>
      </c>
      <c r="J9" s="140" t="n">
        <v>59.3022466941364</v>
      </c>
      <c r="K9" s="141" t="n">
        <v>59.3022466941364</v>
      </c>
      <c r="L9" s="142" t="n">
        <f aca="false">K9/J9</f>
        <v>1</v>
      </c>
    </row>
    <row r="10" customFormat="false" ht="16" hidden="false" customHeight="false" outlineLevel="0" collapsed="false">
      <c r="C10" s="136" t="s">
        <v>98</v>
      </c>
      <c r="D10" s="140" t="n">
        <v>14.8624639099776</v>
      </c>
      <c r="E10" s="141" t="n">
        <v>9.76010704651081</v>
      </c>
      <c r="F10" s="142" t="n">
        <f aca="false">E10/D10</f>
        <v>0.65669508808419</v>
      </c>
      <c r="G10" s="140" t="n">
        <v>18.7406320170422</v>
      </c>
      <c r="H10" s="141" t="n">
        <v>17.414342933704</v>
      </c>
      <c r="I10" s="142" t="n">
        <f aca="false">H10/G10</f>
        <v>0.929229223319041</v>
      </c>
      <c r="J10" s="140" t="n">
        <v>20.8620607396798</v>
      </c>
      <c r="K10" s="141" t="n">
        <v>19.3856364979673</v>
      </c>
      <c r="L10" s="142" t="n">
        <f aca="false">K10/J10</f>
        <v>0.929229223319041</v>
      </c>
    </row>
    <row r="11" customFormat="false" ht="16" hidden="false" customHeight="false" outlineLevel="0" collapsed="false">
      <c r="C11" s="136" t="s">
        <v>99</v>
      </c>
      <c r="D11" s="140" t="n">
        <v>12.3250647995521</v>
      </c>
      <c r="E11" s="141" t="n">
        <v>11.0793400625678</v>
      </c>
      <c r="F11" s="142" t="n">
        <f aca="false">E11/D11</f>
        <v>0.898927530423242</v>
      </c>
      <c r="G11" s="140" t="n">
        <v>15.5411313624481</v>
      </c>
      <c r="H11" s="141" t="n">
        <v>14.8975302615201</v>
      </c>
      <c r="I11" s="142" t="n">
        <f aca="false">H11/G11</f>
        <v>0.958587242722679</v>
      </c>
      <c r="J11" s="140" t="n">
        <v>17.3003784585226</v>
      </c>
      <c r="K11" s="141" t="n">
        <v>16.583922084614</v>
      </c>
      <c r="L11" s="142" t="n">
        <f aca="false">K11/J11</f>
        <v>0.958587242722679</v>
      </c>
    </row>
    <row r="12" customFormat="false" ht="16" hidden="false" customHeight="false" outlineLevel="0" collapsed="false">
      <c r="C12" s="136" t="s">
        <v>100</v>
      </c>
      <c r="D12" s="140" t="n">
        <v>128.713144814274</v>
      </c>
      <c r="E12" s="141" t="n">
        <v>9.86984571050458</v>
      </c>
      <c r="F12" s="142" t="n">
        <f aca="false">E12/D12</f>
        <v>0.0766809460272782</v>
      </c>
      <c r="G12" s="140" t="n">
        <v>162.299178476135</v>
      </c>
      <c r="H12" s="141" t="n">
        <v>18.5151203551157</v>
      </c>
      <c r="I12" s="142" t="n">
        <f aca="false">H12/G12</f>
        <v>0.114080185303206</v>
      </c>
      <c r="J12" s="140" t="n">
        <v>180.671351760721</v>
      </c>
      <c r="K12" s="141" t="n">
        <v>25.2551277087821</v>
      </c>
      <c r="L12" s="142" t="n">
        <f aca="false">K12/J12</f>
        <v>0.139784904815621</v>
      </c>
    </row>
    <row r="13" customFormat="false" ht="16" hidden="false" customHeight="false" outlineLevel="0" collapsed="false">
      <c r="C13" s="136" t="s">
        <v>101</v>
      </c>
      <c r="D13" s="140" t="n">
        <v>66.1931438431029</v>
      </c>
      <c r="E13" s="141" t="n">
        <v>8.03694965650364</v>
      </c>
      <c r="F13" s="142" t="n">
        <f aca="false">E13/D13</f>
        <v>0.12141664815851</v>
      </c>
      <c r="G13" s="140" t="n">
        <v>83.4653902830977</v>
      </c>
      <c r="H13" s="141" t="n">
        <v>23.2648747925901</v>
      </c>
      <c r="I13" s="142" t="n">
        <f aca="false">H13/G13</f>
        <v>0.278736787951035</v>
      </c>
      <c r="J13" s="140" t="n">
        <v>92.9136242664396</v>
      </c>
      <c r="K13" s="141" t="n">
        <v>36.3392911550784</v>
      </c>
      <c r="L13" s="142" t="n">
        <f aca="false">K13/J13</f>
        <v>0.391108316374267</v>
      </c>
    </row>
    <row r="14" customFormat="false" ht="16" hidden="false" customHeight="false" outlineLevel="0" collapsed="false">
      <c r="C14" s="136" t="s">
        <v>102</v>
      </c>
      <c r="D14" s="140" t="n">
        <v>10.4466633516443</v>
      </c>
      <c r="E14" s="141" t="n">
        <v>6.87058425312154</v>
      </c>
      <c r="F14" s="142" t="n">
        <f aca="false">E14/D14</f>
        <v>0.657682172943779</v>
      </c>
      <c r="G14" s="140" t="n">
        <v>13.1725853038173</v>
      </c>
      <c r="H14" s="141" t="n">
        <v>9.40180843773454</v>
      </c>
      <c r="I14" s="142" t="n">
        <f aca="false">H14/G14</f>
        <v>0.713740561999623</v>
      </c>
      <c r="J14" s="140" t="n">
        <v>14.6637143537608</v>
      </c>
      <c r="K14" s="141" t="n">
        <v>11.0532478697458</v>
      </c>
      <c r="L14" s="142" t="n">
        <f aca="false">K14/J14</f>
        <v>0.753782268468084</v>
      </c>
    </row>
    <row r="15" customFormat="false" ht="16" hidden="false" customHeight="false" outlineLevel="0" collapsed="false">
      <c r="C15" s="136" t="s">
        <v>103</v>
      </c>
      <c r="D15" s="140" t="n">
        <v>4.7</v>
      </c>
      <c r="E15" s="141" t="n">
        <v>4.38580850655631</v>
      </c>
      <c r="F15" s="142" t="n">
        <f aca="false">E15/D15</f>
        <v>0.93315074607581</v>
      </c>
      <c r="G15" s="140" t="n">
        <v>5.92640433064178</v>
      </c>
      <c r="H15" s="141" t="n">
        <v>5.76854471944097</v>
      </c>
      <c r="I15" s="142" t="n">
        <f aca="false">H15/G15</f>
        <v>0.973363341008542</v>
      </c>
      <c r="J15" s="140" t="n">
        <v>6.59726987869557</v>
      </c>
      <c r="K15" s="141" t="n">
        <v>6.42154065066214</v>
      </c>
      <c r="L15" s="142" t="n">
        <f aca="false">K15/J15</f>
        <v>0.973363341008542</v>
      </c>
    </row>
    <row r="16" customFormat="false" ht="16" hidden="false" customHeight="false" outlineLevel="0" collapsed="false">
      <c r="C16" s="143" t="s">
        <v>43</v>
      </c>
      <c r="D16" s="144" t="n">
        <v>361.444079422968</v>
      </c>
      <c r="E16" s="145" t="n">
        <v>128.3783337589</v>
      </c>
      <c r="F16" s="106" t="n">
        <f aca="false">E16/D16</f>
        <v>0.355181730916304</v>
      </c>
      <c r="G16" s="144" t="n">
        <v>455.758246293002</v>
      </c>
      <c r="H16" s="145" t="n">
        <v>226.754846151518</v>
      </c>
      <c r="I16" s="106" t="n">
        <f aca="false">H16/G16</f>
        <v>0.497533172456828</v>
      </c>
      <c r="J16" s="144" t="n">
        <v>507.349816597872</v>
      </c>
      <c r="K16" s="145" t="n">
        <v>283.502348387507</v>
      </c>
      <c r="L16" s="106" t="n">
        <f aca="false">K16/J16</f>
        <v>0.558790678763982</v>
      </c>
    </row>
  </sheetData>
  <mergeCells count="4">
    <mergeCell ref="C5:C6"/>
    <mergeCell ref="D5:F5"/>
    <mergeCell ref="G5:I5"/>
    <mergeCell ref="J5:L5"/>
  </mergeCells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6" zeroHeight="false" outlineLevelRow="0" outlineLevelCol="0"/>
  <cols>
    <col collapsed="false" customWidth="true" hidden="false" outlineLevel="0" max="2" min="1" style="29" width="10.83"/>
    <col collapsed="false" customWidth="true" hidden="false" outlineLevel="0" max="3" min="3" style="29" width="17.33"/>
    <col collapsed="false" customWidth="true" hidden="false" outlineLevel="0" max="9" min="4" style="29" width="11"/>
    <col collapsed="false" customWidth="true" hidden="false" outlineLevel="0" max="10" min="10" style="29" width="10.83"/>
    <col collapsed="false" customWidth="true" hidden="false" outlineLevel="0" max="11" min="11" style="29" width="17.33"/>
    <col collapsed="false" customWidth="true" hidden="false" outlineLevel="0" max="13" min="12" style="29" width="10.83"/>
    <col collapsed="false" customWidth="true" hidden="false" outlineLevel="0" max="14" min="14" style="29" width="13.16"/>
    <col collapsed="false" customWidth="true" hidden="false" outlineLevel="0" max="1025" min="15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146" t="s">
        <v>134</v>
      </c>
      <c r="D4" s="31"/>
      <c r="E4" s="31"/>
      <c r="F4" s="31"/>
      <c r="G4" s="31"/>
      <c r="H4" s="31"/>
      <c r="K4" s="146" t="s">
        <v>104</v>
      </c>
    </row>
    <row r="5" customFormat="false" ht="19" hidden="false" customHeight="false" outlineLevel="0" collapsed="false">
      <c r="C5" s="32"/>
      <c r="D5" s="33" t="s">
        <v>135</v>
      </c>
      <c r="E5" s="34" t="s">
        <v>136</v>
      </c>
      <c r="F5" s="34" t="s">
        <v>137</v>
      </c>
      <c r="G5" s="34" t="s">
        <v>138</v>
      </c>
      <c r="H5" s="34" t="s">
        <v>139</v>
      </c>
      <c r="I5" s="35" t="s">
        <v>43</v>
      </c>
      <c r="K5" s="50" t="s">
        <v>105</v>
      </c>
      <c r="L5" s="109" t="s">
        <v>135</v>
      </c>
      <c r="M5" s="82" t="s">
        <v>136</v>
      </c>
      <c r="N5" s="82" t="s">
        <v>137</v>
      </c>
      <c r="O5" s="82" t="s">
        <v>138</v>
      </c>
      <c r="P5" s="82" t="s">
        <v>139</v>
      </c>
      <c r="Q5" s="35" t="s">
        <v>43</v>
      </c>
    </row>
    <row r="6" customFormat="false" ht="16" hidden="false" customHeight="false" outlineLevel="0" collapsed="false">
      <c r="C6" s="36" t="n">
        <v>2016</v>
      </c>
      <c r="D6" s="46" t="n">
        <v>2.64223479704981</v>
      </c>
      <c r="E6" s="47" t="n">
        <v>111.208495157835</v>
      </c>
      <c r="F6" s="47" t="n">
        <v>15.7132216430664</v>
      </c>
      <c r="G6" s="47" t="n">
        <v>12.9001353314341</v>
      </c>
      <c r="H6" s="47" t="n">
        <v>4.92913978447097</v>
      </c>
      <c r="I6" s="107" t="n">
        <f aca="false">SUM(D6:H6)</f>
        <v>147.393226713856</v>
      </c>
      <c r="K6" s="110" t="n">
        <v>82000</v>
      </c>
      <c r="L6" s="111" t="n">
        <f aca="false">D6*$K6/1000</f>
        <v>216.663253358085</v>
      </c>
      <c r="M6" s="112" t="n">
        <f aca="false">E6*$K6/1000</f>
        <v>9119.09660294248</v>
      </c>
      <c r="N6" s="112" t="n">
        <f aca="false">F6*$K6/1000</f>
        <v>1288.48417473145</v>
      </c>
      <c r="O6" s="112" t="n">
        <f aca="false">G6*$K6/1000</f>
        <v>1057.81109717759</v>
      </c>
      <c r="P6" s="113" t="n">
        <f aca="false">H6*$K6/1000</f>
        <v>404.189462326619</v>
      </c>
      <c r="Q6" s="147" t="n">
        <f aca="false">SUM(L6:P6)</f>
        <v>12086.2445905362</v>
      </c>
    </row>
    <row r="7" customFormat="false" ht="16" hidden="false" customHeight="false" outlineLevel="0" collapsed="false">
      <c r="C7" s="40" t="n">
        <v>2017</v>
      </c>
      <c r="D7" s="46" t="n">
        <v>2.91200943531302</v>
      </c>
      <c r="E7" s="47" t="n">
        <v>118.84499415018</v>
      </c>
      <c r="F7" s="47" t="n">
        <v>16.8365436246822</v>
      </c>
      <c r="G7" s="47" t="n">
        <v>16.0395510279546</v>
      </c>
      <c r="H7" s="47" t="n">
        <v>5.41437284131791</v>
      </c>
      <c r="I7" s="107" t="n">
        <f aca="false">SUM(D7:H7)</f>
        <v>160.047471079448</v>
      </c>
      <c r="K7" s="110" t="n">
        <v>114000</v>
      </c>
      <c r="L7" s="114" t="n">
        <f aca="false">D7*$K7/1000</f>
        <v>331.969075625685</v>
      </c>
      <c r="M7" s="52" t="n">
        <f aca="false">E7*$K7/1000</f>
        <v>13548.3293331206</v>
      </c>
      <c r="N7" s="52" t="n">
        <f aca="false">F7*$K7/1000</f>
        <v>1919.36597321377</v>
      </c>
      <c r="O7" s="52" t="n">
        <f aca="false">G7*$K7/1000</f>
        <v>1828.50881718682</v>
      </c>
      <c r="P7" s="115" t="n">
        <f aca="false">H7*$K7/1000</f>
        <v>617.238503910242</v>
      </c>
      <c r="Q7" s="147" t="n">
        <f aca="false">SUM(L7:P7)</f>
        <v>18245.4117030571</v>
      </c>
    </row>
    <row r="8" customFormat="false" ht="16" hidden="false" customHeight="false" outlineLevel="0" collapsed="false">
      <c r="C8" s="40" t="n">
        <v>2018</v>
      </c>
      <c r="D8" s="46" t="n">
        <v>3.39658469338669</v>
      </c>
      <c r="E8" s="47" t="n">
        <v>129.17790755156</v>
      </c>
      <c r="F8" s="47" t="n">
        <v>22.4416066370765</v>
      </c>
      <c r="G8" s="47" t="n">
        <v>18.164384978859</v>
      </c>
      <c r="H8" s="47" t="n">
        <v>6.43475229270763</v>
      </c>
      <c r="I8" s="107" t="n">
        <f aca="false">SUM(D8:H8)</f>
        <v>179.61523615359</v>
      </c>
      <c r="K8" s="110" t="n">
        <v>265000</v>
      </c>
      <c r="L8" s="114" t="n">
        <f aca="false">D8*$K8/1000</f>
        <v>900.094943747472</v>
      </c>
      <c r="M8" s="52" t="n">
        <f aca="false">E8*$K8/1000</f>
        <v>34232.1455011634</v>
      </c>
      <c r="N8" s="52" t="n">
        <f aca="false">F8*$K8/1000</f>
        <v>5947.02575882527</v>
      </c>
      <c r="O8" s="52" t="n">
        <f aca="false">G8*$K8/1000</f>
        <v>4813.56201939765</v>
      </c>
      <c r="P8" s="115" t="n">
        <f aca="false">H8*$K8/1000</f>
        <v>1705.20935756752</v>
      </c>
      <c r="Q8" s="147" t="n">
        <f aca="false">SUM(L8:P8)</f>
        <v>47598.0375807013</v>
      </c>
    </row>
    <row r="9" customFormat="false" ht="16" hidden="false" customHeight="false" outlineLevel="0" collapsed="false">
      <c r="C9" s="40" t="n">
        <v>2019</v>
      </c>
      <c r="D9" s="46" t="n">
        <v>3.54727748194143</v>
      </c>
      <c r="E9" s="47" t="n">
        <v>135.305259973667</v>
      </c>
      <c r="F9" s="47" t="n">
        <v>23.9989629161018</v>
      </c>
      <c r="G9" s="47" t="n">
        <v>19.0433252132404</v>
      </c>
      <c r="H9" s="47" t="n">
        <v>6.9457496473326</v>
      </c>
      <c r="I9" s="107" t="n">
        <f aca="false">SUM(D9:H9)</f>
        <v>188.840575232283</v>
      </c>
      <c r="K9" s="110" t="n">
        <v>344500</v>
      </c>
      <c r="L9" s="114" t="n">
        <f aca="false">D9*$K9/1000</f>
        <v>1222.03709252882</v>
      </c>
      <c r="M9" s="52" t="n">
        <f aca="false">E9*$K9/1000</f>
        <v>46612.6620609282</v>
      </c>
      <c r="N9" s="52" t="n">
        <f aca="false">F9*$K9/1000</f>
        <v>8267.64272459707</v>
      </c>
      <c r="O9" s="52" t="n">
        <f aca="false">G9*$K9/1000</f>
        <v>6560.42553596131</v>
      </c>
      <c r="P9" s="115" t="n">
        <f aca="false">H9*$K9/1000</f>
        <v>2392.81075350608</v>
      </c>
      <c r="Q9" s="147" t="n">
        <f aca="false">SUM(L9:P9)</f>
        <v>65055.5781675215</v>
      </c>
    </row>
    <row r="10" customFormat="false" ht="16" hidden="false" customHeight="false" outlineLevel="0" collapsed="false">
      <c r="C10" s="40" t="n">
        <v>2020</v>
      </c>
      <c r="D10" s="46" t="n">
        <v>3.86356234801081</v>
      </c>
      <c r="E10" s="47" t="n">
        <v>138.593507107015</v>
      </c>
      <c r="F10" s="47" t="n">
        <v>26.9391668114511</v>
      </c>
      <c r="G10" s="47" t="n">
        <v>21.1494432349857</v>
      </c>
      <c r="H10" s="47" t="n">
        <v>7.5202348095136</v>
      </c>
      <c r="I10" s="107" t="n">
        <f aca="false">SUM(D10:H10)</f>
        <v>198.065914310976</v>
      </c>
      <c r="K10" s="110" t="n">
        <v>413400</v>
      </c>
      <c r="L10" s="114" t="n">
        <f aca="false">D10*$K10/1000</f>
        <v>1597.19667466767</v>
      </c>
      <c r="M10" s="52" t="n">
        <f aca="false">E10*$K10/1000</f>
        <v>57294.55583804</v>
      </c>
      <c r="N10" s="52" t="n">
        <f aca="false">F10*$K10/1000</f>
        <v>11136.6515598539</v>
      </c>
      <c r="O10" s="52" t="n">
        <f aca="false">G10*$K10/1000</f>
        <v>8743.1798333431</v>
      </c>
      <c r="P10" s="115" t="n">
        <f aca="false">H10*$K10/1000</f>
        <v>3108.86507025292</v>
      </c>
      <c r="Q10" s="147" t="n">
        <f aca="false">SUM(L10:P10)</f>
        <v>81880.4489761576</v>
      </c>
    </row>
    <row r="11" customFormat="false" ht="16" hidden="false" customHeight="false" outlineLevel="0" collapsed="false">
      <c r="C11" s="40" t="n">
        <v>2021</v>
      </c>
      <c r="D11" s="46" t="n">
        <v>4.14676536501932</v>
      </c>
      <c r="E11" s="47" t="n">
        <v>141.881754240363</v>
      </c>
      <c r="F11" s="47" t="n">
        <v>29.8793707068003</v>
      </c>
      <c r="G11" s="47" t="n">
        <v>22.7704986244334</v>
      </c>
      <c r="H11" s="47" t="n">
        <v>8.0947199716946</v>
      </c>
      <c r="I11" s="107" t="n">
        <f aca="false">SUM(D11:H11)</f>
        <v>206.773108908311</v>
      </c>
      <c r="K11" s="110" t="n">
        <v>496080</v>
      </c>
      <c r="L11" s="114" t="n">
        <f aca="false">D11*$K11/1000</f>
        <v>2057.12736227878</v>
      </c>
      <c r="M11" s="52" t="n">
        <f aca="false">E11*$K11/1000</f>
        <v>70384.7006435594</v>
      </c>
      <c r="N11" s="52" t="n">
        <f aca="false">F11*$K11/1000</f>
        <v>14822.5582202295</v>
      </c>
      <c r="O11" s="52" t="n">
        <f aca="false">G11*$K11/1000</f>
        <v>11295.9889576089</v>
      </c>
      <c r="P11" s="115" t="n">
        <f aca="false">H11*$K11/1000</f>
        <v>4015.62868355826</v>
      </c>
      <c r="Q11" s="147" t="n">
        <f aca="false">SUM(L11:P11)</f>
        <v>102576.003867235</v>
      </c>
    </row>
    <row r="12" customFormat="false" ht="16" hidden="false" customHeight="false" outlineLevel="0" collapsed="false">
      <c r="C12" s="40" t="n">
        <v>2022</v>
      </c>
      <c r="D12" s="46" t="n">
        <v>4.42996838202783</v>
      </c>
      <c r="E12" s="47" t="n">
        <v>145.170001373712</v>
      </c>
      <c r="F12" s="47" t="n">
        <v>32.8195746021496</v>
      </c>
      <c r="G12" s="47" t="n">
        <v>24.3915540138811</v>
      </c>
      <c r="H12" s="47" t="n">
        <v>8.6692051338756</v>
      </c>
      <c r="I12" s="107" t="n">
        <f aca="false">SUM(D12:H12)</f>
        <v>215.480303505646</v>
      </c>
      <c r="K12" s="110" t="n">
        <v>595296</v>
      </c>
      <c r="L12" s="114" t="n">
        <f aca="false">D12*$K12/1000</f>
        <v>2637.14245794764</v>
      </c>
      <c r="M12" s="52" t="n">
        <f aca="false">E12*$K12/1000</f>
        <v>86419.121137765</v>
      </c>
      <c r="N12" s="52" t="n">
        <f aca="false">F12*$K12/1000</f>
        <v>19537.3614823612</v>
      </c>
      <c r="O12" s="52" t="n">
        <f aca="false">G12*$K12/1000</f>
        <v>14520.1945382474</v>
      </c>
      <c r="P12" s="115" t="n">
        <f aca="false">H12*$K12/1000</f>
        <v>5160.74313937561</v>
      </c>
      <c r="Q12" s="147" t="n">
        <f aca="false">SUM(L12:P12)</f>
        <v>128274.562755697</v>
      </c>
    </row>
    <row r="13" customFormat="false" ht="16" hidden="false" customHeight="false" outlineLevel="0" collapsed="false">
      <c r="C13" s="40" t="n">
        <v>2023</v>
      </c>
      <c r="D13" s="46" t="n">
        <v>4.71317139903634</v>
      </c>
      <c r="E13" s="47" t="n">
        <v>148.45824850706</v>
      </c>
      <c r="F13" s="47" t="n">
        <v>35.7597784974988</v>
      </c>
      <c r="G13" s="47" t="n">
        <v>26.0126094033288</v>
      </c>
      <c r="H13" s="47" t="n">
        <v>9.2436902960566</v>
      </c>
      <c r="I13" s="107" t="n">
        <f aca="false">SUM(D13:H13)</f>
        <v>224.18749810298</v>
      </c>
      <c r="K13" s="110" t="n">
        <v>714355</v>
      </c>
      <c r="L13" s="114" t="n">
        <f aca="false">D13*$K13/1000</f>
        <v>3366.8775547586</v>
      </c>
      <c r="M13" s="52" t="n">
        <f aca="false">E13*$K13/1000</f>
        <v>106051.892112261</v>
      </c>
      <c r="N13" s="52" t="n">
        <f aca="false">F13*$K13/1000</f>
        <v>25545.1765685808</v>
      </c>
      <c r="O13" s="52" t="n">
        <f aca="false">G13*$K13/1000</f>
        <v>18582.2375903149</v>
      </c>
      <c r="P13" s="115" t="n">
        <f aca="false">H13*$K13/1000</f>
        <v>6603.27638143951</v>
      </c>
      <c r="Q13" s="147" t="n">
        <f aca="false">SUM(L13:P13)</f>
        <v>160149.460207355</v>
      </c>
    </row>
    <row r="14" customFormat="false" ht="16" hidden="false" customHeight="false" outlineLevel="0" collapsed="false">
      <c r="C14" s="40" t="n">
        <v>2024</v>
      </c>
      <c r="D14" s="46" t="n">
        <v>4.99637441604485</v>
      </c>
      <c r="E14" s="47" t="n">
        <v>151.746495640408</v>
      </c>
      <c r="F14" s="47" t="n">
        <v>38.6999823928481</v>
      </c>
      <c r="G14" s="47" t="n">
        <v>27.6336647927765</v>
      </c>
      <c r="H14" s="47" t="n">
        <v>9.8181754582376</v>
      </c>
      <c r="I14" s="107" t="n">
        <f aca="false">SUM(D14:H14)</f>
        <v>232.894692700315</v>
      </c>
      <c r="K14" s="110" t="n">
        <v>857226</v>
      </c>
      <c r="L14" s="114" t="n">
        <f aca="false">D14*$K14/1000</f>
        <v>4283.02205516846</v>
      </c>
      <c r="M14" s="52" t="n">
        <f aca="false">E14*$K14/1000</f>
        <v>130081.041471844</v>
      </c>
      <c r="N14" s="52" t="n">
        <f aca="false">F14*$K14/1000</f>
        <v>33174.6311066916</v>
      </c>
      <c r="O14" s="52" t="n">
        <f aca="false">G14*$K14/1000</f>
        <v>23688.2959356526</v>
      </c>
      <c r="P14" s="115" t="n">
        <f aca="false">H14*$K14/1000</f>
        <v>8416.39527536318</v>
      </c>
      <c r="Q14" s="147" t="n">
        <f aca="false">SUM(L14:P14)</f>
        <v>199643.38584472</v>
      </c>
    </row>
    <row r="15" customFormat="false" ht="16" hidden="false" customHeight="false" outlineLevel="0" collapsed="false">
      <c r="C15" s="40" t="n">
        <v>2025</v>
      </c>
      <c r="D15" s="46" t="n">
        <v>5.20833959724349</v>
      </c>
      <c r="E15" s="47" t="n">
        <v>152.871589647962</v>
      </c>
      <c r="F15" s="47" t="n">
        <v>40.9176891145216</v>
      </c>
      <c r="G15" s="47" t="n">
        <v>29.0410066747945</v>
      </c>
      <c r="H15" s="47" t="n">
        <v>10.2352342978677</v>
      </c>
      <c r="I15" s="107" t="n">
        <f aca="false">SUM(D15:H15)</f>
        <v>238.27385933239</v>
      </c>
      <c r="K15" s="110" t="n">
        <v>1037244</v>
      </c>
      <c r="L15" s="114" t="n">
        <f aca="false">D15*$K15/1000</f>
        <v>5402.31899720323</v>
      </c>
      <c r="M15" s="52" t="n">
        <f aca="false">E15*$K15/1000</f>
        <v>158565.139132811</v>
      </c>
      <c r="N15" s="52" t="n">
        <f aca="false">F15*$K15/1000</f>
        <v>42441.6275279028</v>
      </c>
      <c r="O15" s="52" t="n">
        <f aca="false">G15*$K15/1000</f>
        <v>30122.6099273906</v>
      </c>
      <c r="P15" s="115" t="n">
        <f aca="false">H15*$K15/1000</f>
        <v>10616.4353640575</v>
      </c>
      <c r="Q15" s="147" t="n">
        <f aca="false">SUM(L15:P15)</f>
        <v>247148.130949365</v>
      </c>
    </row>
    <row r="16" customFormat="false" ht="16" hidden="false" customHeight="false" outlineLevel="0" collapsed="false">
      <c r="C16" s="40" t="n">
        <v>2026</v>
      </c>
      <c r="D16" s="46" t="n">
        <v>5.42030477844213</v>
      </c>
      <c r="E16" s="47" t="n">
        <v>153.996683655516</v>
      </c>
      <c r="F16" s="47" t="n">
        <v>43.1353958361951</v>
      </c>
      <c r="G16" s="47" t="n">
        <v>30.4483485568126</v>
      </c>
      <c r="H16" s="47" t="n">
        <v>10.6522931374978</v>
      </c>
      <c r="I16" s="107" t="n">
        <f aca="false">SUM(D16:H16)</f>
        <v>243.653025964464</v>
      </c>
      <c r="K16" s="110" t="n">
        <v>1192830</v>
      </c>
      <c r="L16" s="114" t="n">
        <f aca="false">D16*$K16/1000</f>
        <v>6465.50214886913</v>
      </c>
      <c r="M16" s="52" t="n">
        <f aca="false">E16*$K16/1000</f>
        <v>183691.86416481</v>
      </c>
      <c r="N16" s="52" t="n">
        <f aca="false">F16*$K16/1000</f>
        <v>51453.1942152886</v>
      </c>
      <c r="O16" s="52" t="n">
        <f aca="false">G16*$K16/1000</f>
        <v>36319.7036090228</v>
      </c>
      <c r="P16" s="115" t="n">
        <f aca="false">H16*$K16/1000</f>
        <v>12706.3748232015</v>
      </c>
      <c r="Q16" s="147" t="n">
        <f aca="false">SUM(L16:P16)</f>
        <v>290636.638961192</v>
      </c>
    </row>
    <row r="17" customFormat="false" ht="16" hidden="false" customHeight="false" outlineLevel="0" collapsed="false">
      <c r="C17" s="40" t="n">
        <v>2027</v>
      </c>
      <c r="D17" s="46" t="n">
        <v>5.63226995964078</v>
      </c>
      <c r="E17" s="47" t="n">
        <v>155.121777663071</v>
      </c>
      <c r="F17" s="47" t="n">
        <v>45.3531025578686</v>
      </c>
      <c r="G17" s="47" t="n">
        <v>31.8556904388307</v>
      </c>
      <c r="H17" s="47" t="n">
        <v>11.0693519771279</v>
      </c>
      <c r="I17" s="107" t="n">
        <f aca="false">SUM(D17:H17)</f>
        <v>249.032192596539</v>
      </c>
      <c r="K17" s="110" t="n">
        <v>1371755</v>
      </c>
      <c r="L17" s="114" t="n">
        <f aca="false">D17*$K17/1000</f>
        <v>7726.09447848703</v>
      </c>
      <c r="M17" s="52" t="n">
        <f aca="false">E17*$K17/1000</f>
        <v>212789.074118205</v>
      </c>
      <c r="N17" s="52" t="n">
        <f aca="false">F17*$K17/1000</f>
        <v>62213.345199269</v>
      </c>
      <c r="O17" s="52" t="n">
        <f aca="false">G17*$K17/1000</f>
        <v>43698.2026379182</v>
      </c>
      <c r="P17" s="115" t="n">
        <f aca="false">H17*$K17/1000</f>
        <v>15184.4389213851</v>
      </c>
      <c r="Q17" s="147" t="n">
        <f aca="false">SUM(L17:P17)</f>
        <v>341611.155355265</v>
      </c>
    </row>
    <row r="18" customFormat="false" ht="16" hidden="false" customHeight="false" outlineLevel="0" collapsed="false">
      <c r="C18" s="40" t="n">
        <v>2028</v>
      </c>
      <c r="D18" s="46" t="n">
        <v>5.84423514083942</v>
      </c>
      <c r="E18" s="47" t="n">
        <v>156.246871670625</v>
      </c>
      <c r="F18" s="47" t="n">
        <v>47.5708092795421</v>
      </c>
      <c r="G18" s="47" t="n">
        <v>33.2630323208488</v>
      </c>
      <c r="H18" s="47" t="n">
        <v>11.486410816758</v>
      </c>
      <c r="I18" s="107" t="n">
        <f aca="false">SUM(D18:H18)</f>
        <v>254.411359228613</v>
      </c>
      <c r="K18" s="110" t="n">
        <v>1577518</v>
      </c>
      <c r="L18" s="114" t="n">
        <f aca="false">D18*$K18/1000</f>
        <v>9219.38613090672</v>
      </c>
      <c r="M18" s="52" t="n">
        <f aca="false">E18*$K18/1000</f>
        <v>246482.252504101</v>
      </c>
      <c r="N18" s="52" t="n">
        <f aca="false">F18*$K18/1000</f>
        <v>75043.8079130447</v>
      </c>
      <c r="O18" s="52" t="n">
        <f aca="false">G18*$K18/1000</f>
        <v>52473.0322207207</v>
      </c>
      <c r="P18" s="115" t="n">
        <f aca="false">H18*$K18/1000</f>
        <v>18120.0198188305</v>
      </c>
      <c r="Q18" s="147" t="n">
        <f aca="false">SUM(L18:P18)</f>
        <v>401338.498587603</v>
      </c>
    </row>
    <row r="19" customFormat="false" ht="16" hidden="false" customHeight="false" outlineLevel="0" collapsed="false">
      <c r="C19" s="40" t="n">
        <v>2029</v>
      </c>
      <c r="D19" s="46" t="n">
        <v>6.05620032203806</v>
      </c>
      <c r="E19" s="47" t="n">
        <v>157.371965678179</v>
      </c>
      <c r="F19" s="47" t="n">
        <v>49.7885160012156</v>
      </c>
      <c r="G19" s="47" t="n">
        <v>34.6703742028669</v>
      </c>
      <c r="H19" s="47" t="n">
        <v>11.9034696563881</v>
      </c>
      <c r="I19" s="107" t="n">
        <f aca="false">SUM(D19:H19)</f>
        <v>259.790525860688</v>
      </c>
      <c r="K19" s="110" t="n">
        <v>1814146</v>
      </c>
      <c r="L19" s="114" t="n">
        <f aca="false">D19*$K19/1000</f>
        <v>10986.8315894241</v>
      </c>
      <c r="M19" s="52" t="n">
        <f aca="false">E19*$K19/1000</f>
        <v>285495.722047206</v>
      </c>
      <c r="N19" s="52" t="n">
        <f aca="false">F19*$K19/1000</f>
        <v>90323.6371495413</v>
      </c>
      <c r="O19" s="52" t="n">
        <f aca="false">G19*$K19/1000</f>
        <v>62897.1206786341</v>
      </c>
      <c r="P19" s="115" t="n">
        <f aca="false">H19*$K19/1000</f>
        <v>21594.6318632579</v>
      </c>
      <c r="Q19" s="147" t="n">
        <f aca="false">SUM(L19:P19)</f>
        <v>471297.943328063</v>
      </c>
    </row>
    <row r="20" customFormat="false" ht="16" hidden="false" customHeight="false" outlineLevel="0" collapsed="false">
      <c r="C20" s="41" t="n">
        <v>2030</v>
      </c>
      <c r="D20" s="48" t="n">
        <v>6.26816550323671</v>
      </c>
      <c r="E20" s="49" t="n">
        <v>158.497059685733</v>
      </c>
      <c r="F20" s="49" t="n">
        <v>52.0062227228891</v>
      </c>
      <c r="G20" s="49" t="n">
        <v>36.0777160848849</v>
      </c>
      <c r="H20" s="49" t="n">
        <v>12.3205284960182</v>
      </c>
      <c r="I20" s="108" t="n">
        <f aca="false">SUM(D20:H20)</f>
        <v>265.169692492762</v>
      </c>
      <c r="K20" s="116" t="n">
        <v>2086268</v>
      </c>
      <c r="L20" s="117" t="n">
        <f aca="false">D20*$K20/1000</f>
        <v>13077.0731081066</v>
      </c>
      <c r="M20" s="54" t="n">
        <f aca="false">E20*$K20/1000</f>
        <v>330667.343716435</v>
      </c>
      <c r="N20" s="54" t="n">
        <f aca="false">F20*$K20/1000</f>
        <v>108498.918267636</v>
      </c>
      <c r="O20" s="54" t="n">
        <f aca="false">G20*$K20/1000</f>
        <v>75267.7845809807</v>
      </c>
      <c r="P20" s="118" t="n">
        <f aca="false">H20*$K20/1000</f>
        <v>25703.924344331</v>
      </c>
      <c r="Q20" s="148" t="n">
        <f aca="false">SUM(L20:P20)</f>
        <v>553215.04401749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6" zeroHeight="false" outlineLevelRow="0" outlineLevelCol="0"/>
  <cols>
    <col collapsed="false" customWidth="true" hidden="false" outlineLevel="0" max="8" min="1" style="0" width="10.61"/>
    <col collapsed="false" customWidth="true" hidden="false" outlineLevel="0" max="9" min="9" style="29" width="11"/>
    <col collapsed="false" customWidth="true" hidden="false" outlineLevel="0" max="10" min="10" style="0" width="10.61"/>
    <col collapsed="false" customWidth="true" hidden="false" outlineLevel="0" max="11" min="11" style="0" width="16.33"/>
    <col collapsed="false" customWidth="true" hidden="false" outlineLevel="0" max="13" min="12" style="29" width="10.83"/>
    <col collapsed="false" customWidth="true" hidden="false" outlineLevel="0" max="14" min="14" style="29" width="13.16"/>
    <col collapsed="false" customWidth="true" hidden="false" outlineLevel="0" max="17" min="15" style="29" width="10.83"/>
    <col collapsed="false" customWidth="true" hidden="false" outlineLevel="0" max="1025" min="18" style="0" width="10.61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146" t="s">
        <v>93</v>
      </c>
      <c r="D4" s="146"/>
      <c r="E4" s="31"/>
      <c r="F4" s="31"/>
      <c r="G4" s="31"/>
      <c r="H4" s="31"/>
      <c r="J4" s="29"/>
      <c r="K4" s="146" t="s">
        <v>104</v>
      </c>
      <c r="L4" s="146"/>
    </row>
    <row r="5" customFormat="false" ht="19" hidden="false" customHeight="false" outlineLevel="0" collapsed="false">
      <c r="C5" s="32"/>
      <c r="D5" s="33" t="s">
        <v>135</v>
      </c>
      <c r="E5" s="34" t="s">
        <v>136</v>
      </c>
      <c r="F5" s="34" t="s">
        <v>137</v>
      </c>
      <c r="G5" s="34" t="s">
        <v>138</v>
      </c>
      <c r="H5" s="34" t="s">
        <v>139</v>
      </c>
      <c r="I5" s="35" t="s">
        <v>43</v>
      </c>
      <c r="J5" s="29"/>
      <c r="K5" s="50" t="s">
        <v>106</v>
      </c>
      <c r="L5" s="109" t="s">
        <v>135</v>
      </c>
      <c r="M5" s="82" t="s">
        <v>136</v>
      </c>
      <c r="N5" s="82" t="s">
        <v>137</v>
      </c>
      <c r="O5" s="82" t="s">
        <v>138</v>
      </c>
      <c r="P5" s="82" t="s">
        <v>139</v>
      </c>
      <c r="Q5" s="35" t="s">
        <v>43</v>
      </c>
    </row>
    <row r="6" customFormat="false" ht="16" hidden="false" customHeight="false" outlineLevel="0" collapsed="false">
      <c r="C6" s="36" t="n">
        <v>2016</v>
      </c>
      <c r="D6" s="46" t="n">
        <v>1.92265764805827</v>
      </c>
      <c r="E6" s="47" t="n">
        <v>45.32986582089</v>
      </c>
      <c r="F6" s="47" t="n">
        <v>13.3921952212298</v>
      </c>
      <c r="G6" s="47" t="n">
        <v>43.4618902108179</v>
      </c>
      <c r="H6" s="47" t="n">
        <v>2.96355469941899</v>
      </c>
      <c r="I6" s="107" t="n">
        <f aca="false">SUM(D6:H6)</f>
        <v>107.070163600415</v>
      </c>
      <c r="J6" s="29"/>
      <c r="K6" s="110" t="n">
        <v>263000</v>
      </c>
      <c r="L6" s="111" t="n">
        <f aca="false">D6*$K6/1000</f>
        <v>505.658961439324</v>
      </c>
      <c r="M6" s="112" t="n">
        <f aca="false">E6*$K6/1000</f>
        <v>11921.7547108941</v>
      </c>
      <c r="N6" s="112" t="n">
        <f aca="false">F6*$K6/1000</f>
        <v>3522.14734318343</v>
      </c>
      <c r="O6" s="112" t="n">
        <f aca="false">G6*$K6/1000</f>
        <v>11430.4771254451</v>
      </c>
      <c r="P6" s="113" t="n">
        <f aca="false">H6*$K6/1000</f>
        <v>779.414885947195</v>
      </c>
      <c r="Q6" s="147" t="n">
        <f aca="false">SUM(L6:P6)</f>
        <v>28159.4530269091</v>
      </c>
    </row>
    <row r="7" customFormat="false" ht="16" hidden="false" customHeight="false" outlineLevel="0" collapsed="false">
      <c r="C7" s="40" t="n">
        <v>2017</v>
      </c>
      <c r="D7" s="46" t="n">
        <v>2.20516498602123</v>
      </c>
      <c r="E7" s="47" t="n">
        <v>48.6116755062012</v>
      </c>
      <c r="F7" s="47" t="n">
        <v>12.4994545476929</v>
      </c>
      <c r="G7" s="47" t="n">
        <v>51.4887943839653</v>
      </c>
      <c r="H7" s="47" t="n">
        <v>3.11076553348958</v>
      </c>
      <c r="I7" s="107" t="n">
        <f aca="false">SUM(D7:H7)</f>
        <v>117.91585495737</v>
      </c>
      <c r="J7" s="29"/>
      <c r="K7" s="110" t="n">
        <v>478000</v>
      </c>
      <c r="L7" s="114" t="n">
        <f aca="false">D7*$K7/1000</f>
        <v>1054.06886331815</v>
      </c>
      <c r="M7" s="52" t="n">
        <f aca="false">E7*$K7/1000</f>
        <v>23236.3808919642</v>
      </c>
      <c r="N7" s="52" t="n">
        <f aca="false">F7*$K7/1000</f>
        <v>5974.73927379719</v>
      </c>
      <c r="O7" s="52" t="n">
        <f aca="false">G7*$K7/1000</f>
        <v>24611.6437155354</v>
      </c>
      <c r="P7" s="115" t="n">
        <f aca="false">H7*$K7/1000</f>
        <v>1486.94592500802</v>
      </c>
      <c r="Q7" s="147" t="n">
        <f aca="false">SUM(L7:P7)</f>
        <v>56363.7786696229</v>
      </c>
    </row>
    <row r="8" customFormat="false" ht="16" hidden="false" customHeight="false" outlineLevel="0" collapsed="false">
      <c r="C8" s="40" t="n">
        <v>2018</v>
      </c>
      <c r="D8" s="46" t="n">
        <v>2.41448350489184</v>
      </c>
      <c r="E8" s="47" t="n">
        <v>53.2854411113494</v>
      </c>
      <c r="F8" s="47" t="n">
        <v>15.0489101912221</v>
      </c>
      <c r="G8" s="47" t="n">
        <v>54.0772652582577</v>
      </c>
      <c r="H8" s="47" t="n">
        <v>3.55223369317903</v>
      </c>
      <c r="I8" s="107" t="n">
        <f aca="false">SUM(D8:H8)</f>
        <v>128.3783337589</v>
      </c>
      <c r="J8" s="29"/>
      <c r="K8" s="110" t="n">
        <v>770000</v>
      </c>
      <c r="L8" s="114" t="n">
        <f aca="false">D8*$K8/1000</f>
        <v>1859.15229876671</v>
      </c>
      <c r="M8" s="52" t="n">
        <f aca="false">E8*$K8/1000</f>
        <v>41029.789655739</v>
      </c>
      <c r="N8" s="52" t="n">
        <f aca="false">F8*$K8/1000</f>
        <v>11587.6608472411</v>
      </c>
      <c r="O8" s="52" t="n">
        <f aca="false">G8*$K8/1000</f>
        <v>41639.4942488584</v>
      </c>
      <c r="P8" s="115" t="n">
        <f aca="false">H8*$K8/1000</f>
        <v>2735.21994374786</v>
      </c>
      <c r="Q8" s="147" t="n">
        <f aca="false">SUM(L8:P8)</f>
        <v>98851.3169943531</v>
      </c>
    </row>
    <row r="9" customFormat="false" ht="16" hidden="false" customHeight="false" outlineLevel="0" collapsed="false">
      <c r="C9" s="40" t="n">
        <v>2019</v>
      </c>
      <c r="D9" s="46" t="n">
        <v>2.69107726189632</v>
      </c>
      <c r="E9" s="47" t="n">
        <v>61.1711082309323</v>
      </c>
      <c r="F9" s="47" t="n">
        <v>16.6652180668595</v>
      </c>
      <c r="G9" s="47" t="n">
        <v>58.3912696891718</v>
      </c>
      <c r="H9" s="47" t="n">
        <v>4.10078191042058</v>
      </c>
      <c r="I9" s="107" t="n">
        <f aca="false">SUM(D9:H9)</f>
        <v>143.01945515928</v>
      </c>
      <c r="J9" s="29"/>
      <c r="K9" s="110" t="n">
        <v>1001000</v>
      </c>
      <c r="L9" s="114" t="n">
        <f aca="false">D9*$K9/1000</f>
        <v>2693.76833915821</v>
      </c>
      <c r="M9" s="52" t="n">
        <f aca="false">E9*$K9/1000</f>
        <v>61232.2793391632</v>
      </c>
      <c r="N9" s="52" t="n">
        <f aca="false">F9*$K9/1000</f>
        <v>16681.8832849263</v>
      </c>
      <c r="O9" s="52" t="n">
        <f aca="false">G9*$K9/1000</f>
        <v>58449.660958861</v>
      </c>
      <c r="P9" s="115" t="n">
        <f aca="false">H9*$K9/1000</f>
        <v>4104.882692331</v>
      </c>
      <c r="Q9" s="147" t="n">
        <f aca="false">SUM(L9:P9)</f>
        <v>143162.47461444</v>
      </c>
    </row>
    <row r="10" customFormat="false" ht="16" hidden="false" customHeight="false" outlineLevel="0" collapsed="false">
      <c r="C10" s="40" t="n">
        <v>2020</v>
      </c>
      <c r="D10" s="46" t="n">
        <v>2.96119284806916</v>
      </c>
      <c r="E10" s="47" t="n">
        <v>69.1088591980256</v>
      </c>
      <c r="F10" s="47" t="n">
        <v>18.2379057643752</v>
      </c>
      <c r="G10" s="47" t="n">
        <v>62.9253989010591</v>
      </c>
      <c r="H10" s="47" t="n">
        <v>4.63064361276264</v>
      </c>
      <c r="I10" s="107" t="n">
        <f aca="false">SUM(D10:H10)</f>
        <v>157.864000324292</v>
      </c>
      <c r="J10" s="29"/>
      <c r="K10" s="110" t="n">
        <v>1201200</v>
      </c>
      <c r="L10" s="114" t="n">
        <f aca="false">D10*$K10/1000</f>
        <v>3556.98484910068</v>
      </c>
      <c r="M10" s="52" t="n">
        <f aca="false">E10*$K10/1000</f>
        <v>83013.5616686683</v>
      </c>
      <c r="N10" s="52" t="n">
        <f aca="false">F10*$K10/1000</f>
        <v>21907.3724041675</v>
      </c>
      <c r="O10" s="52" t="n">
        <f aca="false">G10*$K10/1000</f>
        <v>75585.9891599522</v>
      </c>
      <c r="P10" s="115" t="n">
        <f aca="false">H10*$K10/1000</f>
        <v>5562.32910765048</v>
      </c>
      <c r="Q10" s="147" t="n">
        <f aca="false">SUM(L10:P10)</f>
        <v>189626.237189539</v>
      </c>
    </row>
    <row r="11" customFormat="false" ht="16" hidden="false" customHeight="false" outlineLevel="0" collapsed="false">
      <c r="C11" s="40" t="n">
        <v>2021</v>
      </c>
      <c r="D11" s="46" t="n">
        <v>3.23829850507779</v>
      </c>
      <c r="E11" s="47" t="n">
        <v>77.3450080041574</v>
      </c>
      <c r="F11" s="47" t="n">
        <v>19.8461153736754</v>
      </c>
      <c r="G11" s="47" t="n">
        <v>67.5082330310575</v>
      </c>
      <c r="H11" s="47" t="n">
        <v>5.18033324879839</v>
      </c>
      <c r="I11" s="107" t="n">
        <f aca="false">SUM(D11:H11)</f>
        <v>173.117988162766</v>
      </c>
      <c r="J11" s="29"/>
      <c r="K11" s="110" t="n">
        <v>1441440</v>
      </c>
      <c r="L11" s="114" t="n">
        <f aca="false">D11*$K11/1000</f>
        <v>4667.81299715933</v>
      </c>
      <c r="M11" s="52" t="n">
        <f aca="false">E11*$K11/1000</f>
        <v>111488.188337513</v>
      </c>
      <c r="N11" s="52" t="n">
        <f aca="false">F11*$K11/1000</f>
        <v>28606.9845442307</v>
      </c>
      <c r="O11" s="52" t="n">
        <f aca="false">G11*$K11/1000</f>
        <v>97309.0674202875</v>
      </c>
      <c r="P11" s="115" t="n">
        <f aca="false">H11*$K11/1000</f>
        <v>7467.13955814796</v>
      </c>
      <c r="Q11" s="147" t="n">
        <f aca="false">SUM(L11:P11)</f>
        <v>249539.192857338</v>
      </c>
    </row>
    <row r="12" customFormat="false" ht="16" hidden="false" customHeight="false" outlineLevel="0" collapsed="false">
      <c r="C12" s="40" t="n">
        <v>2022</v>
      </c>
      <c r="D12" s="46" t="n">
        <v>3.49887214423608</v>
      </c>
      <c r="E12" s="47" t="n">
        <v>85.7229484534555</v>
      </c>
      <c r="F12" s="47" t="n">
        <v>21.4532386127123</v>
      </c>
      <c r="G12" s="47" t="n">
        <v>71.7497755520233</v>
      </c>
      <c r="H12" s="47" t="n">
        <v>5.73937556293371</v>
      </c>
      <c r="I12" s="107" t="n">
        <f aca="false">SUM(D12:H12)</f>
        <v>188.164210325361</v>
      </c>
      <c r="J12" s="29"/>
      <c r="K12" s="110" t="n">
        <v>1729728</v>
      </c>
      <c r="L12" s="114" t="n">
        <f aca="false">D12*$K12/1000</f>
        <v>6052.09711630519</v>
      </c>
      <c r="M12" s="52" t="n">
        <f aca="false">E12*$K12/1000</f>
        <v>148277.384182499</v>
      </c>
      <c r="N12" s="52" t="n">
        <f aca="false">F12*$K12/1000</f>
        <v>37108.2675190896</v>
      </c>
      <c r="O12" s="52" t="n">
        <f aca="false">G12*$K12/1000</f>
        <v>124107.59576605</v>
      </c>
      <c r="P12" s="115" t="n">
        <f aca="false">H12*$K12/1000</f>
        <v>9927.55861372219</v>
      </c>
      <c r="Q12" s="147" t="n">
        <f aca="false">SUM(L12:P12)</f>
        <v>325472.903197666</v>
      </c>
    </row>
    <row r="13" customFormat="false" ht="16" hidden="false" customHeight="false" outlineLevel="0" collapsed="false">
      <c r="C13" s="40" t="n">
        <v>2023</v>
      </c>
      <c r="D13" s="46" t="n">
        <v>3.75654991100302</v>
      </c>
      <c r="E13" s="47" t="n">
        <v>93.0636301241199</v>
      </c>
      <c r="F13" s="47" t="n">
        <v>22.9215595648511</v>
      </c>
      <c r="G13" s="47" t="n">
        <v>75.8608743311783</v>
      </c>
      <c r="H13" s="47" t="n">
        <v>6.30215475511776</v>
      </c>
      <c r="I13" s="107" t="n">
        <f aca="false">SUM(D13:H13)</f>
        <v>201.90476868627</v>
      </c>
      <c r="J13" s="29"/>
      <c r="K13" s="110" t="n">
        <v>2075674</v>
      </c>
      <c r="L13" s="114" t="n">
        <f aca="false">D13*$K13/1000</f>
        <v>7797.37297997128</v>
      </c>
      <c r="M13" s="52" t="n">
        <f aca="false">E13*$K13/1000</f>
        <v>193169.757394252</v>
      </c>
      <c r="N13" s="52" t="n">
        <f aca="false">F13*$K13/1000</f>
        <v>47577.6852282127</v>
      </c>
      <c r="O13" s="52" t="n">
        <f aca="false">G13*$K13/1000</f>
        <v>157462.444466494</v>
      </c>
      <c r="P13" s="115" t="n">
        <f aca="false">H13*$K13/1000</f>
        <v>13081.2187691743</v>
      </c>
      <c r="Q13" s="147" t="n">
        <f aca="false">SUM(L13:P13)</f>
        <v>419088.478838105</v>
      </c>
    </row>
    <row r="14" customFormat="false" ht="16" hidden="false" customHeight="false" outlineLevel="0" collapsed="false">
      <c r="C14" s="40" t="n">
        <v>2024</v>
      </c>
      <c r="D14" s="46" t="n">
        <v>4.00259840710483</v>
      </c>
      <c r="E14" s="47" t="n">
        <v>100.391205351402</v>
      </c>
      <c r="F14" s="47" t="n">
        <v>24.3606357182384</v>
      </c>
      <c r="G14" s="47" t="n">
        <v>79.8548487966902</v>
      </c>
      <c r="H14" s="47" t="n">
        <v>6.85903391121314</v>
      </c>
      <c r="I14" s="107" t="n">
        <f aca="false">SUM(D14:H14)</f>
        <v>215.468322184649</v>
      </c>
      <c r="J14" s="29"/>
      <c r="K14" s="110" t="n">
        <v>2490808</v>
      </c>
      <c r="L14" s="114" t="n">
        <f aca="false">D14*$K14/1000</f>
        <v>9969.70413320397</v>
      </c>
      <c r="M14" s="52" t="n">
        <f aca="false">E14*$K14/1000</f>
        <v>250055.217418915</v>
      </c>
      <c r="N14" s="52" t="n">
        <f aca="false">F14*$K14/1000</f>
        <v>60677.6663320739</v>
      </c>
      <c r="O14" s="52" t="n">
        <f aca="false">G14*$K14/1000</f>
        <v>198903.096221586</v>
      </c>
      <c r="P14" s="115" t="n">
        <f aca="false">H14*$K14/1000</f>
        <v>17084.536538321</v>
      </c>
      <c r="Q14" s="147" t="n">
        <f aca="false">SUM(L14:P14)</f>
        <v>536690.2206441</v>
      </c>
    </row>
    <row r="15" customFormat="false" ht="16" hidden="false" customHeight="false" outlineLevel="0" collapsed="false">
      <c r="C15" s="40" t="n">
        <v>2025</v>
      </c>
      <c r="D15" s="46" t="n">
        <v>4.24853144687895</v>
      </c>
      <c r="E15" s="47" t="n">
        <v>105.569465791457</v>
      </c>
      <c r="F15" s="47" t="n">
        <v>25.7961119862903</v>
      </c>
      <c r="G15" s="47" t="n">
        <v>83.8011530014234</v>
      </c>
      <c r="H15" s="47" t="n">
        <v>7.33958392546833</v>
      </c>
      <c r="I15" s="107" t="n">
        <f aca="false">SUM(D15:H15)</f>
        <v>226.754846151518</v>
      </c>
      <c r="J15" s="29"/>
      <c r="K15" s="110" t="n">
        <v>3013878</v>
      </c>
      <c r="L15" s="114" t="n">
        <f aca="false">D15*$K15/1000</f>
        <v>12804.5554600566</v>
      </c>
      <c r="M15" s="52" t="n">
        <f aca="false">E15*$K15/1000</f>
        <v>318173.490420624</v>
      </c>
      <c r="N15" s="52" t="n">
        <f aca="false">F15*$K15/1000</f>
        <v>77746.3344010167</v>
      </c>
      <c r="O15" s="52" t="n">
        <f aca="false">G15*$K15/1000</f>
        <v>252566.451405624</v>
      </c>
      <c r="P15" s="115" t="n">
        <f aca="false">H15*$K15/1000</f>
        <v>22120.6105221226</v>
      </c>
      <c r="Q15" s="147" t="n">
        <f aca="false">SUM(L15:P15)</f>
        <v>683411.442209444</v>
      </c>
    </row>
    <row r="16" customFormat="false" ht="16" hidden="false" customHeight="false" outlineLevel="0" collapsed="false">
      <c r="C16" s="40" t="n">
        <v>2026</v>
      </c>
      <c r="D16" s="46" t="n">
        <v>4.49778254003641</v>
      </c>
      <c r="E16" s="47" t="n">
        <v>110.787576816</v>
      </c>
      <c r="F16" s="47" t="n">
        <v>27.2490964057035</v>
      </c>
      <c r="G16" s="47" t="n">
        <v>87.771591939259</v>
      </c>
      <c r="H16" s="47" t="n">
        <v>7.82840909604288</v>
      </c>
      <c r="I16" s="107" t="n">
        <f aca="false">SUM(D16:H16)</f>
        <v>238.134456797042</v>
      </c>
      <c r="J16" s="29"/>
      <c r="K16" s="110" t="n">
        <v>3767348</v>
      </c>
      <c r="L16" s="114" t="n">
        <f aca="false">D16*$K16/1000</f>
        <v>16944.7120566411</v>
      </c>
      <c r="M16" s="52" t="n">
        <f aca="false">E16*$K16/1000</f>
        <v>417375.355942605</v>
      </c>
      <c r="N16" s="52" t="n">
        <f aca="false">F16*$K16/1000</f>
        <v>102656.828845834</v>
      </c>
      <c r="O16" s="52" t="n">
        <f aca="false">G16*$K16/1000</f>
        <v>330666.131349183</v>
      </c>
      <c r="P16" s="115" t="n">
        <f aca="false">H16*$K16/1000</f>
        <v>29492.3413511589</v>
      </c>
      <c r="Q16" s="147" t="n">
        <f aca="false">SUM(L16:P16)</f>
        <v>897135.369545422</v>
      </c>
    </row>
    <row r="17" customFormat="false" ht="16" hidden="false" customHeight="false" outlineLevel="0" collapsed="false">
      <c r="C17" s="40" t="n">
        <v>2027</v>
      </c>
      <c r="D17" s="46" t="n">
        <v>4.75352595976411</v>
      </c>
      <c r="E17" s="47" t="n">
        <v>116.125286529941</v>
      </c>
      <c r="F17" s="47" t="n">
        <v>28.738916464062</v>
      </c>
      <c r="G17" s="47" t="n">
        <v>91.829623295131</v>
      </c>
      <c r="H17" s="47" t="n">
        <v>8.33094108848646</v>
      </c>
      <c r="I17" s="107" t="n">
        <f aca="false">SUM(D17:H17)</f>
        <v>249.778293337385</v>
      </c>
      <c r="J17" s="29"/>
      <c r="K17" s="110" t="n">
        <v>4709184</v>
      </c>
      <c r="L17" s="114" t="n">
        <f aca="false">D17*$K17/1000</f>
        <v>22385.2283933058</v>
      </c>
      <c r="M17" s="52" t="n">
        <f aca="false">E17*$K17/1000</f>
        <v>546855.341322215</v>
      </c>
      <c r="N17" s="52" t="n">
        <f aca="false">F17*$K17/1000</f>
        <v>135336.845589897</v>
      </c>
      <c r="O17" s="52" t="n">
        <f aca="false">G17*$K17/1000</f>
        <v>432442.592747458</v>
      </c>
      <c r="P17" s="115" t="n">
        <f aca="false">H17*$K17/1000</f>
        <v>39231.934478843</v>
      </c>
      <c r="Q17" s="147" t="n">
        <f aca="false">SUM(L17:P17)</f>
        <v>1176251.94253172</v>
      </c>
    </row>
    <row r="18" customFormat="false" ht="16" hidden="false" customHeight="false" outlineLevel="0" collapsed="false">
      <c r="C18" s="40" t="n">
        <v>2028</v>
      </c>
      <c r="D18" s="46" t="n">
        <v>5.0179843234948</v>
      </c>
      <c r="E18" s="47" t="n">
        <v>121.636586795441</v>
      </c>
      <c r="F18" s="47" t="n">
        <v>30.2789907875575</v>
      </c>
      <c r="G18" s="47" t="n">
        <v>96.0178881538089</v>
      </c>
      <c r="H18" s="47" t="n">
        <v>8.85109343554143</v>
      </c>
      <c r="I18" s="107" t="n">
        <f aca="false">SUM(D18:H18)</f>
        <v>261.802543495843</v>
      </c>
      <c r="J18" s="29"/>
      <c r="K18" s="110" t="n">
        <v>5886481</v>
      </c>
      <c r="L18" s="114" t="n">
        <f aca="false">D18*$K18/1000</f>
        <v>29538.26937855</v>
      </c>
      <c r="M18" s="52" t="n">
        <f aca="false">E18*$K18/1000</f>
        <v>716011.457076212</v>
      </c>
      <c r="N18" s="52" t="n">
        <f aca="false">F18*$K18/1000</f>
        <v>178236.703970132</v>
      </c>
      <c r="O18" s="52" t="n">
        <f aca="false">G18*$K18/1000</f>
        <v>565207.474277521</v>
      </c>
      <c r="P18" s="115" t="n">
        <f aca="false">H18*$K18/1000</f>
        <v>52101.7933375393</v>
      </c>
      <c r="Q18" s="147" t="n">
        <f aca="false">SUM(L18:P18)</f>
        <v>1541095.69803995</v>
      </c>
    </row>
    <row r="19" customFormat="false" ht="16" hidden="false" customHeight="false" outlineLevel="0" collapsed="false">
      <c r="C19" s="40" t="n">
        <v>2029</v>
      </c>
      <c r="D19" s="46" t="n">
        <v>5.29198492857809</v>
      </c>
      <c r="E19" s="47" t="n">
        <v>127.340303585867</v>
      </c>
      <c r="F19" s="47" t="n">
        <v>31.8742353211326</v>
      </c>
      <c r="G19" s="47" t="n">
        <v>100.35102586095</v>
      </c>
      <c r="H19" s="47" t="n">
        <v>9.39039868462636</v>
      </c>
      <c r="I19" s="107" t="n">
        <f aca="false">SUM(D19:H19)</f>
        <v>274.247948381154</v>
      </c>
      <c r="J19" s="29"/>
      <c r="K19" s="110" t="n">
        <v>7358101</v>
      </c>
      <c r="L19" s="114" t="n">
        <f aca="false">D19*$K19/1000</f>
        <v>38938.9595949554</v>
      </c>
      <c r="M19" s="52" t="n">
        <f aca="false">E19*$K19/1000</f>
        <v>936982.815155471</v>
      </c>
      <c r="N19" s="52" t="n">
        <f aca="false">F19*$K19/1000</f>
        <v>234533.842790661</v>
      </c>
      <c r="O19" s="52" t="n">
        <f aca="false">G19*$K19/1000</f>
        <v>738392.983738479</v>
      </c>
      <c r="P19" s="115" t="n">
        <f aca="false">H19*$K19/1000</f>
        <v>69095.5019517479</v>
      </c>
      <c r="Q19" s="147" t="n">
        <f aca="false">SUM(L19:P19)</f>
        <v>2017944.10323131</v>
      </c>
    </row>
    <row r="20" customFormat="false" ht="16" hidden="false" customHeight="false" outlineLevel="0" collapsed="false">
      <c r="C20" s="41" t="n">
        <v>2030</v>
      </c>
      <c r="D20" s="48" t="n">
        <v>5.47681797533179</v>
      </c>
      <c r="E20" s="49" t="n">
        <v>130.463870872519</v>
      </c>
      <c r="F20" s="49" t="n">
        <v>33.2426092659687</v>
      </c>
      <c r="G20" s="49" t="n">
        <v>104.605919364678</v>
      </c>
      <c r="H20" s="49" t="n">
        <v>9.71313090901009</v>
      </c>
      <c r="I20" s="108" t="n">
        <f aca="false">SUM(D20:H20)</f>
        <v>283.502348387507</v>
      </c>
      <c r="J20" s="29"/>
      <c r="K20" s="116" t="n">
        <v>9197626</v>
      </c>
      <c r="L20" s="117" t="n">
        <f aca="false">D20*$K20/1000</f>
        <v>50373.723407179</v>
      </c>
      <c r="M20" s="54" t="n">
        <f aca="false">E20*$K20/1000</f>
        <v>1199957.89079772</v>
      </c>
      <c r="N20" s="54" t="n">
        <f aca="false">F20*$K20/1000</f>
        <v>305753.087292515</v>
      </c>
      <c r="O20" s="54" t="n">
        <f aca="false">G20*$K20/1000</f>
        <v>962126.123702462</v>
      </c>
      <c r="P20" s="118" t="n">
        <f aca="false">H20*$K20/1000</f>
        <v>89337.7453901148</v>
      </c>
      <c r="Q20" s="148" t="n">
        <f aca="false">SUM(L20:P20)</f>
        <v>2607548.57058999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6" zeroHeight="false" outlineLevelRow="0" outlineLevelCol="0"/>
  <cols>
    <col collapsed="false" customWidth="true" hidden="false" outlineLevel="0" max="2" min="1" style="29" width="10.83"/>
    <col collapsed="false" customWidth="true" hidden="false" outlineLevel="0" max="3" min="3" style="29" width="11"/>
    <col collapsed="false" customWidth="true" hidden="false" outlineLevel="0" max="4" min="4" style="29" width="14.16"/>
    <col collapsed="false" customWidth="true" hidden="false" outlineLevel="0" max="5" min="5" style="29" width="11"/>
    <col collapsed="false" customWidth="true" hidden="false" outlineLevel="0" max="6" min="6" style="29" width="3.33"/>
    <col collapsed="false" customWidth="true" hidden="false" outlineLevel="0" max="7" min="7" style="29" width="11.33"/>
    <col collapsed="false" customWidth="true" hidden="false" outlineLevel="0" max="8" min="8" style="29" width="11"/>
    <col collapsed="false" customWidth="true" hidden="false" outlineLevel="0" max="9" min="9" style="29" width="12.5"/>
    <col collapsed="false" customWidth="true" hidden="false" outlineLevel="0" max="10" min="10" style="29" width="11"/>
    <col collapsed="false" customWidth="true" hidden="false" outlineLevel="0" max="1025" min="11" style="29" width="10.83"/>
  </cols>
  <sheetData>
    <row r="1" customFormat="false" ht="16" hidden="false" customHeight="false" outlineLevel="0" collapsed="false">
      <c r="A1" s="8" t="s">
        <v>30</v>
      </c>
    </row>
    <row r="5" customFormat="false" ht="16" hidden="false" customHeight="false" outlineLevel="0" collapsed="false">
      <c r="C5" s="149" t="s">
        <v>4</v>
      </c>
      <c r="D5" s="150" t="s">
        <v>140</v>
      </c>
      <c r="E5" s="133" t="s">
        <v>141</v>
      </c>
      <c r="F5" s="151"/>
      <c r="G5" s="152" t="s">
        <v>142</v>
      </c>
      <c r="H5" s="34" t="s">
        <v>83</v>
      </c>
      <c r="I5" s="55" t="s">
        <v>143</v>
      </c>
      <c r="J5" s="56" t="s">
        <v>133</v>
      </c>
    </row>
    <row r="6" customFormat="false" ht="16" hidden="false" customHeight="false" outlineLevel="0" collapsed="false">
      <c r="C6" s="153" t="n">
        <v>2008</v>
      </c>
      <c r="D6" s="154" t="n">
        <v>6737700</v>
      </c>
      <c r="E6" s="99"/>
      <c r="F6" s="151"/>
      <c r="G6" s="155"/>
      <c r="H6" s="156"/>
      <c r="I6" s="57"/>
      <c r="J6" s="142"/>
    </row>
    <row r="7" customFormat="false" ht="16" hidden="false" customHeight="false" outlineLevel="0" collapsed="false">
      <c r="C7" s="157" t="n">
        <v>2009</v>
      </c>
      <c r="D7" s="155" t="n">
        <v>10383800</v>
      </c>
      <c r="E7" s="99" t="n">
        <v>0.541149056799799</v>
      </c>
      <c r="F7" s="158"/>
      <c r="G7" s="155"/>
      <c r="H7" s="156"/>
      <c r="I7" s="57"/>
      <c r="J7" s="142"/>
    </row>
    <row r="8" customFormat="false" ht="16" hidden="false" customHeight="false" outlineLevel="0" collapsed="false">
      <c r="C8" s="157" t="n">
        <v>2010</v>
      </c>
      <c r="D8" s="155" t="n">
        <v>13897000</v>
      </c>
      <c r="E8" s="99" t="n">
        <v>0.33833471368863</v>
      </c>
      <c r="F8" s="158"/>
      <c r="G8" s="155"/>
      <c r="H8" s="156"/>
      <c r="I8" s="57"/>
      <c r="J8" s="142"/>
    </row>
    <row r="9" customFormat="false" ht="16" hidden="false" customHeight="false" outlineLevel="0" collapsed="false">
      <c r="C9" s="157" t="n">
        <v>2011</v>
      </c>
      <c r="D9" s="155" t="n">
        <v>14485300</v>
      </c>
      <c r="E9" s="99" t="n">
        <v>0.042332877599482</v>
      </c>
      <c r="F9" s="158"/>
      <c r="G9" s="155"/>
      <c r="H9" s="156"/>
      <c r="I9" s="57"/>
      <c r="J9" s="142"/>
    </row>
    <row r="10" customFormat="false" ht="16" hidden="false" customHeight="false" outlineLevel="0" collapsed="false">
      <c r="C10" s="157" t="n">
        <v>2012</v>
      </c>
      <c r="D10" s="155" t="n">
        <v>15523700</v>
      </c>
      <c r="E10" s="99" t="n">
        <v>0.0716864683506726</v>
      </c>
      <c r="F10" s="158"/>
      <c r="G10" s="155"/>
      <c r="H10" s="156"/>
      <c r="I10" s="57"/>
      <c r="J10" s="142"/>
    </row>
    <row r="11" customFormat="false" ht="16" hidden="false" customHeight="false" outlineLevel="0" collapsed="false">
      <c r="C11" s="157" t="n">
        <v>2013</v>
      </c>
      <c r="D11" s="155" t="n">
        <v>18073200</v>
      </c>
      <c r="E11" s="99" t="n">
        <v>0.164232753789367</v>
      </c>
      <c r="F11" s="158"/>
      <c r="G11" s="155"/>
      <c r="H11" s="156"/>
      <c r="I11" s="57"/>
      <c r="J11" s="142"/>
    </row>
    <row r="12" customFormat="false" ht="16" hidden="false" customHeight="false" outlineLevel="0" collapsed="false">
      <c r="C12" s="157" t="n">
        <v>2014</v>
      </c>
      <c r="D12" s="155" t="n">
        <v>19863800</v>
      </c>
      <c r="E12" s="99" t="n">
        <v>0.0990748732930526</v>
      </c>
      <c r="F12" s="158"/>
      <c r="G12" s="155"/>
      <c r="H12" s="156"/>
      <c r="I12" s="57"/>
      <c r="J12" s="142"/>
    </row>
    <row r="13" customFormat="false" ht="16" hidden="false" customHeight="false" outlineLevel="0" collapsed="false">
      <c r="C13" s="157" t="n">
        <v>2015</v>
      </c>
      <c r="D13" s="155" t="n">
        <v>20864400</v>
      </c>
      <c r="E13" s="99" t="n">
        <v>0.0503730404051592</v>
      </c>
      <c r="F13" s="158"/>
      <c r="G13" s="155"/>
      <c r="H13" s="156"/>
      <c r="I13" s="57"/>
      <c r="J13" s="142"/>
    </row>
    <row r="14" customFormat="false" ht="16" hidden="false" customHeight="false" outlineLevel="0" collapsed="false">
      <c r="C14" s="157" t="n">
        <v>2016</v>
      </c>
      <c r="D14" s="155" t="n">
        <v>24075700</v>
      </c>
      <c r="E14" s="99" t="n">
        <v>0.15391288510573</v>
      </c>
      <c r="F14" s="158"/>
      <c r="G14" s="155" t="n">
        <v>2654715.13627963</v>
      </c>
      <c r="H14" s="156" t="n">
        <f aca="false">G14/D14*1000</f>
        <v>110.265335432807</v>
      </c>
      <c r="I14" s="57" t="n">
        <v>12773406.5002466</v>
      </c>
      <c r="J14" s="142" t="n">
        <f aca="false">G14/I14</f>
        <v>0.207831414135953</v>
      </c>
    </row>
    <row r="15" customFormat="false" ht="16" hidden="false" customHeight="false" outlineLevel="0" collapsed="false">
      <c r="C15" s="157" t="n">
        <v>2017</v>
      </c>
      <c r="D15" s="155" t="n">
        <v>24214700</v>
      </c>
      <c r="E15" s="99" t="n">
        <v>0.00577345622349501</v>
      </c>
      <c r="F15" s="158"/>
      <c r="G15" s="155" t="n">
        <v>2800968.89854214</v>
      </c>
      <c r="H15" s="156" t="n">
        <f aca="false">G15/D15*1000</f>
        <v>115.672252744909</v>
      </c>
      <c r="I15" s="57" t="n">
        <v>13004843.8878005</v>
      </c>
      <c r="J15" s="142" t="n">
        <f aca="false">G15/I15</f>
        <v>0.215378894411001</v>
      </c>
    </row>
    <row r="16" customFormat="false" ht="16" hidden="false" customHeight="false" outlineLevel="0" collapsed="false">
      <c r="C16" s="157" t="n">
        <v>2018</v>
      </c>
      <c r="D16" s="155" t="n">
        <v>22134457.8</v>
      </c>
      <c r="E16" s="99" t="n">
        <v>-0.0859082375581776</v>
      </c>
      <c r="F16" s="158"/>
      <c r="G16" s="155" t="n">
        <v>2626942.80279699</v>
      </c>
      <c r="H16" s="156" t="n">
        <f aca="false">G16/D16*1000</f>
        <v>118.68114532252</v>
      </c>
      <c r="I16" s="57" t="n">
        <v>11837650.9713573</v>
      </c>
      <c r="J16" s="142" t="n">
        <f aca="false">G16/I16</f>
        <v>0.22191419641897</v>
      </c>
    </row>
    <row r="17" customFormat="false" ht="16" hidden="false" customHeight="false" outlineLevel="0" collapsed="false">
      <c r="C17" s="157" t="n">
        <v>2019</v>
      </c>
      <c r="D17" s="155" t="n">
        <v>22416291.2088949</v>
      </c>
      <c r="E17" s="99" t="n">
        <v>0.012732790269429</v>
      </c>
      <c r="F17" s="158"/>
      <c r="G17" s="155" t="n">
        <v>2859965.26194091</v>
      </c>
      <c r="H17" s="156" t="n">
        <f aca="false">G17/D17*1000</f>
        <v>127.584230383573</v>
      </c>
      <c r="I17" s="57" t="n">
        <v>11988377.0784167</v>
      </c>
      <c r="J17" s="142" t="n">
        <f aca="false">G17/I17</f>
        <v>0.238561503632535</v>
      </c>
    </row>
    <row r="18" customFormat="false" ht="16" hidden="false" customHeight="false" outlineLevel="0" collapsed="false">
      <c r="C18" s="157" t="n">
        <v>2020</v>
      </c>
      <c r="D18" s="155" t="n">
        <v>22090128.6265591</v>
      </c>
      <c r="E18" s="99" t="n">
        <v>-0.0145502473757306</v>
      </c>
      <c r="F18" s="158"/>
      <c r="G18" s="155" t="n">
        <v>3013035.82254571</v>
      </c>
      <c r="H18" s="156" t="n">
        <f aca="false">G18/D18*1000</f>
        <v>136.397386972348</v>
      </c>
      <c r="I18" s="57" t="n">
        <v>11813943.5361037</v>
      </c>
      <c r="J18" s="142" t="n">
        <f aca="false">G18/I18</f>
        <v>0.255040648648591</v>
      </c>
    </row>
    <row r="19" customFormat="false" ht="16" hidden="false" customHeight="false" outlineLevel="0" collapsed="false">
      <c r="C19" s="157" t="n">
        <v>2021</v>
      </c>
      <c r="D19" s="155" t="n">
        <v>22384615.675893</v>
      </c>
      <c r="E19" s="99" t="n">
        <v>0.0133311604614148</v>
      </c>
      <c r="F19" s="158"/>
      <c r="G19" s="155" t="n">
        <v>3250482.12692214</v>
      </c>
      <c r="H19" s="156" t="n">
        <f aca="false">G19/D19*1000</f>
        <v>145.210539862997</v>
      </c>
      <c r="I19" s="57" t="n">
        <v>11971437.084019</v>
      </c>
      <c r="J19" s="142" t="n">
        <f aca="false">G19/I19</f>
        <v>0.271519793664647</v>
      </c>
    </row>
    <row r="20" customFormat="false" ht="16" hidden="false" customHeight="false" outlineLevel="0" collapsed="false">
      <c r="C20" s="157" t="n">
        <v>2022</v>
      </c>
      <c r="D20" s="155" t="n">
        <v>22629147.0467749</v>
      </c>
      <c r="E20" s="99" t="n">
        <v>0.0109240817185516</v>
      </c>
      <c r="F20" s="158"/>
      <c r="G20" s="155" t="n">
        <v>3481923.95717057</v>
      </c>
      <c r="H20" s="156" t="n">
        <f aca="false">G20/D20*1000</f>
        <v>153.868988078665</v>
      </c>
      <c r="I20" s="57" t="n">
        <v>12102213.8407698</v>
      </c>
      <c r="J20" s="142" t="n">
        <f aca="false">G20/I20</f>
        <v>0.287709670559671</v>
      </c>
    </row>
    <row r="21" customFormat="false" ht="16" hidden="false" customHeight="false" outlineLevel="0" collapsed="false">
      <c r="C21" s="157" t="n">
        <v>2023</v>
      </c>
      <c r="D21" s="155" t="n">
        <v>22810858.1019497</v>
      </c>
      <c r="E21" s="99" t="n">
        <v>0.00802995600316714</v>
      </c>
      <c r="F21" s="158"/>
      <c r="G21" s="155" t="n">
        <v>3707390.332884</v>
      </c>
      <c r="H21" s="156" t="n">
        <f aca="false">G21/D21*1000</f>
        <v>162.527438306546</v>
      </c>
      <c r="I21" s="57" t="n">
        <v>12199394.0561451</v>
      </c>
      <c r="J21" s="142" t="n">
        <f aca="false">G21/I21</f>
        <v>0.303899547454695</v>
      </c>
    </row>
    <row r="22" customFormat="false" ht="16" hidden="false" customHeight="false" outlineLevel="0" collapsed="false">
      <c r="C22" s="157" t="n">
        <v>2024</v>
      </c>
      <c r="D22" s="155" t="n">
        <v>22914235.422077</v>
      </c>
      <c r="E22" s="99" t="n">
        <v>0.00453193473324243</v>
      </c>
      <c r="F22" s="158"/>
      <c r="G22" s="155" t="n">
        <v>3922593.7045632</v>
      </c>
      <c r="H22" s="156" t="n">
        <f aca="false">G22/D22*1000</f>
        <v>171.18588651594</v>
      </c>
      <c r="I22" s="57" t="n">
        <v>12254680.7428336</v>
      </c>
      <c r="J22" s="142" t="n">
        <f aca="false">G22/I22</f>
        <v>0.320089424349719</v>
      </c>
    </row>
    <row r="23" customFormat="false" ht="16" hidden="false" customHeight="false" outlineLevel="0" collapsed="false">
      <c r="C23" s="157" t="n">
        <v>2025</v>
      </c>
      <c r="D23" s="155" t="n">
        <v>23603867.0167298</v>
      </c>
      <c r="E23" s="99" t="n">
        <v>0.0300962079663531</v>
      </c>
      <c r="F23" s="158"/>
      <c r="G23" s="155" t="n">
        <v>4245021.88927098</v>
      </c>
      <c r="H23" s="156" t="n">
        <f aca="false">G23/D23*1000</f>
        <v>179.844340177913</v>
      </c>
      <c r="I23" s="57" t="n">
        <v>12623500.3866071</v>
      </c>
      <c r="J23" s="142" t="n">
        <f aca="false">G23/I23</f>
        <v>0.336279301244743</v>
      </c>
    </row>
    <row r="24" customFormat="false" ht="16" hidden="false" customHeight="false" outlineLevel="0" collapsed="false">
      <c r="C24" s="157" t="n">
        <v>2026</v>
      </c>
      <c r="D24" s="155" t="n">
        <v>23741396.4721806</v>
      </c>
      <c r="E24" s="99" t="n">
        <v>0.00582656457746578</v>
      </c>
      <c r="F24" s="158"/>
      <c r="G24" s="155" t="n">
        <v>4475319.40684984</v>
      </c>
      <c r="H24" s="156" t="n">
        <f aca="false">G24/D24*1000</f>
        <v>188.502787192567</v>
      </c>
      <c r="I24" s="57" t="n">
        <v>12697051.7832774</v>
      </c>
      <c r="J24" s="142" t="n">
        <f aca="false">G24/I24</f>
        <v>0.352469178139766</v>
      </c>
    </row>
    <row r="25" customFormat="false" ht="16" hidden="false" customHeight="false" outlineLevel="0" collapsed="false">
      <c r="C25" s="157" t="n">
        <v>2027</v>
      </c>
      <c r="D25" s="155" t="n">
        <v>23710647.3771775</v>
      </c>
      <c r="E25" s="99" t="n">
        <v>-0.00129516791647599</v>
      </c>
      <c r="F25" s="158"/>
      <c r="G25" s="155" t="n">
        <v>4674820.60113357</v>
      </c>
      <c r="H25" s="156" t="n">
        <f aca="false">G25/D25*1000</f>
        <v>197.161238441481</v>
      </c>
      <c r="I25" s="57" t="n">
        <v>12680607.0196551</v>
      </c>
      <c r="J25" s="142" t="n">
        <f aca="false">G25/I25</f>
        <v>0.36865905503479</v>
      </c>
    </row>
    <row r="26" customFormat="false" ht="16" hidden="false" customHeight="false" outlineLevel="0" collapsed="false">
      <c r="C26" s="157" t="n">
        <v>2028</v>
      </c>
      <c r="D26" s="155" t="n">
        <v>23464570.8018749</v>
      </c>
      <c r="E26" s="99" t="n">
        <v>-0.0103783153360678</v>
      </c>
      <c r="F26" s="158"/>
      <c r="G26" s="155" t="n">
        <v>4829470.7811547</v>
      </c>
      <c r="H26" s="156" t="n">
        <f aca="false">G26/D26*1000</f>
        <v>205.819693951905</v>
      </c>
      <c r="I26" s="57" t="n">
        <v>12549003.9869344</v>
      </c>
      <c r="J26" s="142" t="n">
        <f aca="false">G26/I26</f>
        <v>0.384848931929814</v>
      </c>
    </row>
    <row r="27" customFormat="false" ht="16" hidden="false" customHeight="false" outlineLevel="0" collapsed="false">
      <c r="C27" s="157" t="n">
        <v>2029</v>
      </c>
      <c r="D27" s="155" t="n">
        <v>22944635.3794713</v>
      </c>
      <c r="E27" s="99" t="n">
        <v>-0.0221583180358894</v>
      </c>
      <c r="F27" s="158"/>
      <c r="G27" s="155" t="n">
        <v>4921122.70317733</v>
      </c>
      <c r="H27" s="156" t="n">
        <f aca="false">G27/D27*1000</f>
        <v>214.478139303111</v>
      </c>
      <c r="I27" s="57" t="n">
        <v>12270938.8590039</v>
      </c>
      <c r="J27" s="142" t="n">
        <f aca="false">G27/I27</f>
        <v>0.401038808824838</v>
      </c>
    </row>
    <row r="28" customFormat="false" ht="16" hidden="false" customHeight="false" outlineLevel="0" collapsed="false">
      <c r="C28" s="159" t="n">
        <v>2030</v>
      </c>
      <c r="D28" s="160" t="n">
        <v>22078050.0878471</v>
      </c>
      <c r="E28" s="161" t="n">
        <v>-0.037768536186873</v>
      </c>
      <c r="F28" s="162"/>
      <c r="G28" s="160" t="n">
        <v>4920048.65600697</v>
      </c>
      <c r="H28" s="163" t="n">
        <f aca="false">G28/D28*1000</f>
        <v>222.847970560372</v>
      </c>
      <c r="I28" s="61" t="n">
        <v>11807483.6089583</v>
      </c>
      <c r="J28" s="164" t="n">
        <f aca="false">G28/I28</f>
        <v>0.416689010033786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6" zeroHeight="false" outlineLevelRow="0" outlineLevelCol="0"/>
  <cols>
    <col collapsed="false" customWidth="true" hidden="false" outlineLevel="0" max="2" min="1" style="29" width="11.5"/>
    <col collapsed="false" customWidth="true" hidden="false" outlineLevel="0" max="3" min="3" style="29" width="16.66"/>
    <col collapsed="false" customWidth="true" hidden="false" outlineLevel="0" max="4" min="4" style="29" width="26.33"/>
    <col collapsed="false" customWidth="true" hidden="false" outlineLevel="0" max="5" min="5" style="29" width="11.83"/>
    <col collapsed="false" customWidth="true" hidden="false" outlineLevel="0" max="6" min="6" style="29" width="35.16"/>
    <col collapsed="false" customWidth="true" hidden="false" outlineLevel="0" max="7" min="7" style="29" width="11.83"/>
    <col collapsed="false" customWidth="true" hidden="false" outlineLevel="0" max="8" min="8" style="29" width="11.5"/>
    <col collapsed="false" customWidth="true" hidden="false" outlineLevel="0" max="9" min="9" style="29" width="11.33"/>
    <col collapsed="false" customWidth="true" hidden="false" outlineLevel="0" max="1025" min="10" style="29" width="10.83"/>
  </cols>
  <sheetData>
    <row r="1" customFormat="false" ht="16" hidden="false" customHeight="false" outlineLevel="0" collapsed="false">
      <c r="A1" s="8" t="s">
        <v>30</v>
      </c>
    </row>
    <row r="5" customFormat="false" ht="19" hidden="false" customHeight="false" outlineLevel="0" collapsed="false">
      <c r="C5" s="165" t="n">
        <v>2018</v>
      </c>
    </row>
    <row r="6" customFormat="false" ht="16" hidden="false" customHeight="false" outlineLevel="0" collapsed="false">
      <c r="C6" s="166" t="s">
        <v>144</v>
      </c>
      <c r="D6" s="82" t="s">
        <v>4</v>
      </c>
      <c r="E6" s="82" t="s">
        <v>145</v>
      </c>
      <c r="F6" s="82" t="s">
        <v>146</v>
      </c>
      <c r="G6" s="82" t="s">
        <v>147</v>
      </c>
      <c r="H6" s="83" t="s">
        <v>133</v>
      </c>
    </row>
    <row r="7" customFormat="false" ht="16" hidden="false" customHeight="false" outlineLevel="0" collapsed="false">
      <c r="C7" s="167" t="s">
        <v>148</v>
      </c>
      <c r="D7" s="84" t="n">
        <v>844178</v>
      </c>
      <c r="E7" s="84" t="n">
        <v>61.2175684976216</v>
      </c>
      <c r="F7" s="77" t="n">
        <f aca="false">E7*D7/1000</f>
        <v>51678.5245391852</v>
      </c>
      <c r="G7" s="84" t="n">
        <v>493.189663117816</v>
      </c>
      <c r="H7" s="168" t="n">
        <f aca="false">E7/G7</f>
        <v>0.124125814216422</v>
      </c>
    </row>
    <row r="8" customFormat="false" ht="16" hidden="false" customHeight="false" outlineLevel="0" collapsed="false">
      <c r="C8" s="169" t="s">
        <v>149</v>
      </c>
      <c r="D8" s="57" t="n">
        <v>10194827</v>
      </c>
      <c r="E8" s="57" t="n">
        <v>89.5719385009336</v>
      </c>
      <c r="F8" s="79" t="n">
        <f aca="false">E8*D8/1000</f>
        <v>913170.417071657</v>
      </c>
      <c r="G8" s="57" t="n">
        <v>474.852779762114</v>
      </c>
      <c r="H8" s="170" t="n">
        <f aca="false">E8/G8</f>
        <v>0.188630965887588</v>
      </c>
    </row>
    <row r="9" customFormat="false" ht="16" hidden="false" customHeight="false" outlineLevel="0" collapsed="false">
      <c r="C9" s="169" t="s">
        <v>150</v>
      </c>
      <c r="D9" s="57" t="n">
        <v>4922091</v>
      </c>
      <c r="E9" s="57" t="n">
        <v>107.445836099452</v>
      </c>
      <c r="F9" s="79" t="n">
        <f aca="false">E9*D9/1000</f>
        <v>528858.182852586</v>
      </c>
      <c r="G9" s="57" t="n">
        <v>504.304684445618</v>
      </c>
      <c r="H9" s="170" t="n">
        <f aca="false">E9/G9</f>
        <v>0.213057382597123</v>
      </c>
    </row>
    <row r="10" customFormat="false" ht="16" hidden="false" customHeight="false" outlineLevel="0" collapsed="false">
      <c r="C10" s="169" t="s">
        <v>151</v>
      </c>
      <c r="D10" s="57" t="n">
        <v>2976555</v>
      </c>
      <c r="E10" s="57" t="n">
        <v>124.18821388758</v>
      </c>
      <c r="F10" s="79" t="n">
        <f aca="false">E10*D10/1000</f>
        <v>369653.048988146</v>
      </c>
      <c r="G10" s="57" t="n">
        <v>520.110283941925</v>
      </c>
      <c r="H10" s="170" t="n">
        <f aca="false">E10/G10</f>
        <v>0.238772848224333</v>
      </c>
    </row>
    <row r="11" customFormat="false" ht="16" hidden="false" customHeight="false" outlineLevel="0" collapsed="false">
      <c r="C11" s="169" t="s">
        <v>152</v>
      </c>
      <c r="D11" s="57" t="n">
        <v>1065711</v>
      </c>
      <c r="E11" s="57" t="n">
        <v>166.094011037074</v>
      </c>
      <c r="F11" s="79" t="n">
        <f aca="false">E11*D11/1000</f>
        <v>177008.214596331</v>
      </c>
      <c r="G11" s="57" t="n">
        <v>612.498428932766</v>
      </c>
      <c r="H11" s="170" t="n">
        <f aca="false">E11/G11</f>
        <v>0.271174591135655</v>
      </c>
    </row>
    <row r="12" customFormat="false" ht="16" hidden="false" customHeight="false" outlineLevel="0" collapsed="false">
      <c r="C12" s="169" t="s">
        <v>153</v>
      </c>
      <c r="D12" s="57" t="n">
        <v>792761</v>
      </c>
      <c r="E12" s="57" t="n">
        <v>199.563002701686</v>
      </c>
      <c r="F12" s="79" t="n">
        <f aca="false">E12*D12/1000</f>
        <v>158205.765584792</v>
      </c>
      <c r="G12" s="57" t="n">
        <v>513.284210634364</v>
      </c>
      <c r="H12" s="170" t="n">
        <f aca="false">E12/G12</f>
        <v>0.388796301477982</v>
      </c>
    </row>
    <row r="13" customFormat="false" ht="16" hidden="false" customHeight="false" outlineLevel="0" collapsed="false">
      <c r="C13" s="169" t="s">
        <v>154</v>
      </c>
      <c r="D13" s="57" t="n">
        <v>299545</v>
      </c>
      <c r="E13" s="57" t="n">
        <v>218.244095225518</v>
      </c>
      <c r="F13" s="79" t="n">
        <f aca="false">E13*D13/1000</f>
        <v>65373.9275043279</v>
      </c>
      <c r="G13" s="57" t="n">
        <v>549.346310275866</v>
      </c>
      <c r="H13" s="170" t="n">
        <f aca="false">E13/G13</f>
        <v>0.397279623332543</v>
      </c>
    </row>
    <row r="14" customFormat="false" ht="16" hidden="false" customHeight="false" outlineLevel="0" collapsed="false">
      <c r="C14" s="169" t="s">
        <v>155</v>
      </c>
      <c r="D14" s="57" t="n">
        <v>436665</v>
      </c>
      <c r="E14" s="57" t="n">
        <v>361.824072293884</v>
      </c>
      <c r="F14" s="79" t="n">
        <f aca="false">E14*D14/1000</f>
        <v>157995.908528209</v>
      </c>
      <c r="G14" s="57" t="n">
        <v>612.530648133455</v>
      </c>
      <c r="H14" s="170" t="n">
        <f aca="false">E14/G14</f>
        <v>0.590703621764002</v>
      </c>
    </row>
    <row r="15" customFormat="false" ht="16" hidden="false" customHeight="false" outlineLevel="0" collapsed="false">
      <c r="C15" s="169" t="s">
        <v>156</v>
      </c>
      <c r="D15" s="57" t="n">
        <v>574396</v>
      </c>
      <c r="E15" s="57" t="n">
        <v>345.944977415686</v>
      </c>
      <c r="F15" s="79" t="n">
        <f aca="false">E15*D15/1000</f>
        <v>198709.41124766</v>
      </c>
      <c r="G15" s="57" t="n">
        <v>529.785502965589</v>
      </c>
      <c r="H15" s="170" t="n">
        <f aca="false">E15/G15</f>
        <v>0.652990645231294</v>
      </c>
    </row>
    <row r="16" customFormat="false" ht="16" hidden="false" customHeight="false" outlineLevel="0" collapsed="false">
      <c r="C16" s="171" t="s">
        <v>157</v>
      </c>
      <c r="D16" s="61" t="n">
        <v>27728</v>
      </c>
      <c r="E16" s="61" t="n">
        <v>226.8186</v>
      </c>
      <c r="F16" s="81" t="n">
        <f aca="false">E16*D16/1000</f>
        <v>6289.2261408</v>
      </c>
      <c r="G16" s="61" t="n">
        <v>723.89012</v>
      </c>
      <c r="H16" s="172" t="n">
        <f aca="false">E16/G16</f>
        <v>0.313332913011715</v>
      </c>
    </row>
    <row r="17" customFormat="false" ht="16" hidden="false" customHeight="false" outlineLevel="0" collapsed="false">
      <c r="C17" s="173" t="s">
        <v>43</v>
      </c>
      <c r="D17" s="87" t="n">
        <f aca="false">SUM(D7:D16)</f>
        <v>22134457</v>
      </c>
      <c r="E17" s="174" t="n">
        <f aca="false">SUMPRODUCT(D7:D16,E7:E16)/D17</f>
        <v>118.681141672176</v>
      </c>
      <c r="F17" s="175" t="n">
        <f aca="false">SUM(F7:F16)</f>
        <v>2626942.62705369</v>
      </c>
      <c r="G17" s="174" t="n">
        <f aca="false">SUMPRODUCT(D7:D16,G7:G16)/D17</f>
        <v>501.652856026797</v>
      </c>
      <c r="H17" s="172" t="n">
        <f aca="false">E17/G17</f>
        <v>0.236580217268486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6" zeroHeight="false" outlineLevelRow="0" outlineLevelCol="0"/>
  <cols>
    <col collapsed="false" customWidth="true" hidden="false" outlineLevel="0" max="3" min="1" style="29" width="10.83"/>
    <col collapsed="false" customWidth="true" hidden="false" outlineLevel="0" max="4" min="4" style="31" width="7.5"/>
    <col collapsed="false" customWidth="true" hidden="false" outlineLevel="0" max="5" min="5" style="31" width="20.83"/>
    <col collapsed="false" customWidth="true" hidden="false" outlineLevel="0" max="6" min="6" style="31" width="16.33"/>
    <col collapsed="false" customWidth="true" hidden="false" outlineLevel="0" max="7" min="7" style="31" width="14.67"/>
    <col collapsed="false" customWidth="true" hidden="false" outlineLevel="0" max="8" min="8" style="31" width="9.16"/>
    <col collapsed="false" customWidth="true" hidden="false" outlineLevel="0" max="9" min="9" style="31" width="13.83"/>
    <col collapsed="false" customWidth="true" hidden="false" outlineLevel="0" max="10" min="10" style="31" width="15.66"/>
    <col collapsed="false" customWidth="true" hidden="false" outlineLevel="0" max="11" min="11" style="31" width="14"/>
    <col collapsed="false" customWidth="true" hidden="false" outlineLevel="0" max="12" min="12" style="31" width="27.33"/>
    <col collapsed="false" customWidth="true" hidden="false" outlineLevel="0" max="13" min="13" style="31" width="17"/>
    <col collapsed="false" customWidth="true" hidden="false" outlineLevel="0" max="14" min="14" style="31" width="10.16"/>
    <col collapsed="false" customWidth="true" hidden="false" outlineLevel="0" max="1025" min="15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146" t="s">
        <v>158</v>
      </c>
      <c r="D4" s="146"/>
      <c r="E4" s="146"/>
    </row>
    <row r="5" customFormat="false" ht="16" hidden="false" customHeight="false" outlineLevel="0" collapsed="false">
      <c r="C5" s="176"/>
      <c r="D5" s="34" t="s">
        <v>94</v>
      </c>
      <c r="E5" s="34" t="s">
        <v>95</v>
      </c>
      <c r="F5" s="34" t="s">
        <v>96</v>
      </c>
      <c r="G5" s="34" t="s">
        <v>97</v>
      </c>
      <c r="H5" s="34" t="s">
        <v>98</v>
      </c>
      <c r="I5" s="34" t="s">
        <v>99</v>
      </c>
      <c r="J5" s="34" t="s">
        <v>100</v>
      </c>
      <c r="K5" s="34" t="s">
        <v>101</v>
      </c>
      <c r="L5" s="34" t="s">
        <v>102</v>
      </c>
      <c r="M5" s="34" t="s">
        <v>103</v>
      </c>
      <c r="N5" s="50" t="s">
        <v>43</v>
      </c>
    </row>
    <row r="6" customFormat="false" ht="16" hidden="false" customHeight="false" outlineLevel="0" collapsed="false">
      <c r="C6" s="167" t="s">
        <v>85</v>
      </c>
      <c r="D6" s="38" t="n">
        <v>17.1309137326627</v>
      </c>
      <c r="E6" s="38" t="n">
        <v>5.673040695016</v>
      </c>
      <c r="F6" s="38" t="n">
        <v>24.00510897729</v>
      </c>
      <c r="G6" s="38" t="n">
        <v>0</v>
      </c>
      <c r="H6" s="38" t="n">
        <v>13.1106718488035</v>
      </c>
      <c r="I6" s="38" t="n">
        <v>8.15661774119799</v>
      </c>
      <c r="J6" s="38" t="n">
        <v>0</v>
      </c>
      <c r="K6" s="38" t="n">
        <v>0</v>
      </c>
      <c r="L6" s="38" t="n">
        <v>0</v>
      </c>
      <c r="M6" s="38" t="n">
        <v>0</v>
      </c>
      <c r="N6" s="177" t="n">
        <f aca="false">SUM(D6:M6)</f>
        <v>68.0763529949703</v>
      </c>
    </row>
    <row r="7" customFormat="false" ht="16" hidden="false" customHeight="false" outlineLevel="0" collapsed="false">
      <c r="C7" s="169" t="s">
        <v>86</v>
      </c>
      <c r="D7" s="38" t="n">
        <v>21.6266832821615</v>
      </c>
      <c r="E7" s="38" t="n">
        <v>0</v>
      </c>
      <c r="F7" s="38" t="n">
        <v>22.1215825337382</v>
      </c>
      <c r="G7" s="38" t="n">
        <v>0</v>
      </c>
      <c r="H7" s="38" t="n">
        <v>15.811908473679</v>
      </c>
      <c r="I7" s="38" t="n">
        <v>7.21897271343353</v>
      </c>
      <c r="J7" s="38" t="n">
        <v>0</v>
      </c>
      <c r="K7" s="38" t="n">
        <v>0</v>
      </c>
      <c r="L7" s="38" t="n">
        <v>0</v>
      </c>
      <c r="M7" s="38" t="n">
        <v>0</v>
      </c>
      <c r="N7" s="177" t="n">
        <f aca="false">SUM(D7:M7)</f>
        <v>66.7791470030122</v>
      </c>
    </row>
    <row r="8" customFormat="false" ht="16" hidden="false" customHeight="false" outlineLevel="0" collapsed="false">
      <c r="C8" s="169" t="s">
        <v>87</v>
      </c>
      <c r="D8" s="38" t="n">
        <v>31.6005422060786</v>
      </c>
      <c r="E8" s="38" t="n">
        <v>6.45849785752071</v>
      </c>
      <c r="F8" s="38" t="n">
        <v>27.9505016033044</v>
      </c>
      <c r="G8" s="38" t="n">
        <v>0</v>
      </c>
      <c r="H8" s="38" t="n">
        <v>22.8877583646205</v>
      </c>
      <c r="I8" s="38" t="n">
        <v>9.77415516965748</v>
      </c>
      <c r="J8" s="38" t="n">
        <v>1.86095085844369</v>
      </c>
      <c r="K8" s="38" t="n">
        <v>0.469901005859074</v>
      </c>
      <c r="L8" s="38" t="n">
        <v>1.54845998055857</v>
      </c>
      <c r="M8" s="38" t="n">
        <v>0.361591497023162</v>
      </c>
      <c r="N8" s="177" t="n">
        <f aca="false">SUM(D8:M8)</f>
        <v>102.912358543066</v>
      </c>
    </row>
    <row r="9" customFormat="false" ht="16" hidden="false" customHeight="false" outlineLevel="0" collapsed="false">
      <c r="C9" s="169" t="s">
        <v>88</v>
      </c>
      <c r="D9" s="38" t="n">
        <v>37.0340737721107</v>
      </c>
      <c r="E9" s="38" t="n">
        <v>22.5325990418491</v>
      </c>
      <c r="F9" s="38" t="n">
        <v>38.7487518315565</v>
      </c>
      <c r="G9" s="38" t="n">
        <v>0</v>
      </c>
      <c r="H9" s="38" t="n">
        <v>21.2783486364952</v>
      </c>
      <c r="I9" s="38" t="n">
        <v>10.29</v>
      </c>
      <c r="J9" s="38" t="n">
        <v>19.5122960713974</v>
      </c>
      <c r="K9" s="38" t="n">
        <v>4.60891802494132</v>
      </c>
      <c r="L9" s="38" t="n">
        <v>4.33158547799606</v>
      </c>
      <c r="M9" s="38" t="n">
        <v>0.450482061080974</v>
      </c>
      <c r="N9" s="177" t="n">
        <f aca="false">SUM(D9:M9)</f>
        <v>158.787054917427</v>
      </c>
    </row>
    <row r="10" customFormat="false" ht="16" hidden="false" customHeight="false" outlineLevel="0" collapsed="false">
      <c r="C10" s="169" t="s">
        <v>159</v>
      </c>
      <c r="D10" s="38" t="n">
        <v>33.5854067390624</v>
      </c>
      <c r="E10" s="38" t="n">
        <v>51.8021149076997</v>
      </c>
      <c r="F10" s="38" t="n">
        <v>50.2048862857288</v>
      </c>
      <c r="G10" s="38" t="n">
        <v>0</v>
      </c>
      <c r="H10" s="38" t="n">
        <v>11.6038434605477</v>
      </c>
      <c r="I10" s="38" t="n">
        <v>10.785</v>
      </c>
      <c r="J10" s="38" t="n">
        <v>83.6002598993909</v>
      </c>
      <c r="K10" s="38" t="n">
        <v>59.1896750265348</v>
      </c>
      <c r="L10" s="38" t="n">
        <v>10.6880129838252</v>
      </c>
      <c r="M10" s="38" t="n">
        <v>3.69909138615454</v>
      </c>
      <c r="N10" s="177" t="n">
        <f aca="false">SUM(D10:M10)</f>
        <v>315.158290688944</v>
      </c>
    </row>
    <row r="11" customFormat="false" ht="16" hidden="false" customHeight="false" outlineLevel="0" collapsed="false">
      <c r="C11" s="169" t="s">
        <v>160</v>
      </c>
      <c r="D11" s="38" t="n">
        <v>21.0690950005422</v>
      </c>
      <c r="E11" s="38" t="n">
        <v>0.230797906951524</v>
      </c>
      <c r="F11" s="38" t="n">
        <v>32.027170898725</v>
      </c>
      <c r="G11" s="38" t="n">
        <v>0</v>
      </c>
      <c r="H11" s="38" t="n">
        <v>17.4824984604242</v>
      </c>
      <c r="I11" s="38" t="n">
        <v>8.78977745867353</v>
      </c>
      <c r="J11" s="38" t="n">
        <v>0.173022047161371</v>
      </c>
      <c r="K11" s="38" t="n">
        <v>3.50183738562598</v>
      </c>
      <c r="L11" s="38" t="n">
        <v>0.932841863293414</v>
      </c>
      <c r="M11" s="38" t="n">
        <v>0</v>
      </c>
      <c r="N11" s="177" t="n">
        <f aca="false">SUM(D11:M11)</f>
        <v>84.2070410213972</v>
      </c>
    </row>
    <row r="12" customFormat="false" ht="16" hidden="false" customHeight="false" outlineLevel="0" collapsed="false">
      <c r="C12" s="169" t="s">
        <v>161</v>
      </c>
      <c r="D12" s="38" t="n">
        <v>29.1861082177315</v>
      </c>
      <c r="E12" s="38" t="n">
        <v>2.87756831654375</v>
      </c>
      <c r="F12" s="38" t="n">
        <v>37.1523042795141</v>
      </c>
      <c r="G12" s="38" t="n">
        <v>0</v>
      </c>
      <c r="H12" s="38" t="n">
        <v>24.4932352541235</v>
      </c>
      <c r="I12" s="38" t="n">
        <v>9.48117775944265</v>
      </c>
      <c r="J12" s="38" t="n">
        <v>0.740463489115083</v>
      </c>
      <c r="K12" s="38" t="n">
        <v>0.934098795521362</v>
      </c>
      <c r="L12" s="38" t="n">
        <v>1.31708997171344</v>
      </c>
      <c r="M12" s="38" t="n">
        <v>0</v>
      </c>
      <c r="N12" s="177" t="n">
        <f aca="false">SUM(D12:M12)</f>
        <v>106.182046083705</v>
      </c>
    </row>
    <row r="13" customFormat="false" ht="16" hidden="false" customHeight="false" outlineLevel="0" collapsed="false">
      <c r="C13" s="169" t="s">
        <v>162</v>
      </c>
      <c r="D13" s="38" t="n">
        <v>28.9608454650684</v>
      </c>
      <c r="E13" s="38" t="n">
        <v>25.2827090074096</v>
      </c>
      <c r="F13" s="38" t="n">
        <v>41.3259353010323</v>
      </c>
      <c r="G13" s="38" t="n">
        <v>0</v>
      </c>
      <c r="H13" s="38" t="n">
        <v>27.0872153968244</v>
      </c>
      <c r="I13" s="38" t="n">
        <v>10.1805766114788</v>
      </c>
      <c r="J13" s="38" t="n">
        <v>31.8015088718315</v>
      </c>
      <c r="K13" s="38" t="n">
        <v>13.4619290767937</v>
      </c>
      <c r="L13" s="38" t="n">
        <v>5.06952279189878</v>
      </c>
      <c r="M13" s="38" t="n">
        <v>0.952191069702554</v>
      </c>
      <c r="N13" s="177" t="n">
        <f aca="false">SUM(D13:M13)</f>
        <v>184.12243359204</v>
      </c>
    </row>
    <row r="14" customFormat="false" ht="16" hidden="false" customHeight="false" outlineLevel="0" collapsed="false">
      <c r="C14" s="169" t="s">
        <v>163</v>
      </c>
      <c r="D14" s="38" t="n">
        <v>21.8593488297901</v>
      </c>
      <c r="E14" s="38" t="n">
        <v>17.9813153673688</v>
      </c>
      <c r="F14" s="38" t="n">
        <v>47.4388176493004</v>
      </c>
      <c r="G14" s="38" t="n">
        <v>0</v>
      </c>
      <c r="H14" s="38" t="n">
        <v>31.96</v>
      </c>
      <c r="I14" s="38" t="n">
        <v>8.5347758833069</v>
      </c>
      <c r="J14" s="38" t="n">
        <v>7.20197578715561</v>
      </c>
      <c r="K14" s="38" t="n">
        <v>0</v>
      </c>
      <c r="L14" s="38" t="n">
        <v>1.90402568169935</v>
      </c>
      <c r="M14" s="38" t="n">
        <v>0</v>
      </c>
      <c r="N14" s="177" t="n">
        <f aca="false">SUM(D14:M14)</f>
        <v>136.880259198621</v>
      </c>
    </row>
    <row r="15" customFormat="false" ht="16" hidden="false" customHeight="false" outlineLevel="0" collapsed="false">
      <c r="C15" s="169" t="s">
        <v>90</v>
      </c>
      <c r="D15" s="38" t="n">
        <v>34.6004870317862</v>
      </c>
      <c r="E15" s="38" t="n">
        <v>3.69980067797562</v>
      </c>
      <c r="F15" s="38" t="n">
        <v>21.6720261364514</v>
      </c>
      <c r="G15" s="38" t="n">
        <v>0</v>
      </c>
      <c r="H15" s="38" t="n">
        <v>31.0024825768688</v>
      </c>
      <c r="I15" s="38" t="n">
        <v>7.27610427647509</v>
      </c>
      <c r="J15" s="38" t="n">
        <v>0.790259680102188</v>
      </c>
      <c r="K15" s="38" t="n">
        <v>1.02111825972221</v>
      </c>
      <c r="L15" s="38" t="n">
        <v>2.59222582694076</v>
      </c>
      <c r="M15" s="38" t="n">
        <v>0</v>
      </c>
      <c r="N15" s="177" t="n">
        <f aca="false">SUM(D15:M15)</f>
        <v>102.654504466322</v>
      </c>
    </row>
    <row r="16" customFormat="false" ht="16" hidden="false" customHeight="false" outlineLevel="0" collapsed="false">
      <c r="C16" s="169" t="s">
        <v>164</v>
      </c>
      <c r="D16" s="38" t="n">
        <v>20.4</v>
      </c>
      <c r="E16" s="38" t="n">
        <v>0</v>
      </c>
      <c r="F16" s="38" t="n">
        <v>0</v>
      </c>
      <c r="G16" s="38" t="n">
        <v>0</v>
      </c>
      <c r="H16" s="38" t="n">
        <v>0</v>
      </c>
      <c r="I16" s="38" t="n">
        <v>10.785</v>
      </c>
      <c r="J16" s="38" t="n">
        <v>0</v>
      </c>
      <c r="K16" s="38" t="n">
        <v>0</v>
      </c>
      <c r="L16" s="38" t="n">
        <v>0</v>
      </c>
      <c r="M16" s="38" t="n">
        <v>0</v>
      </c>
      <c r="N16" s="177" t="n">
        <f aca="false">SUM(D16:M16)</f>
        <v>31.185</v>
      </c>
    </row>
    <row r="17" customFormat="false" ht="16" hidden="false" customHeight="false" outlineLevel="0" collapsed="false">
      <c r="C17" s="171" t="s">
        <v>165</v>
      </c>
      <c r="D17" s="43" t="n">
        <v>12.8248427890685</v>
      </c>
      <c r="E17" s="43" t="n">
        <v>0.61826984482548</v>
      </c>
      <c r="F17" s="43" t="n">
        <v>3.88683989736488</v>
      </c>
      <c r="G17" s="43" t="n">
        <v>0</v>
      </c>
      <c r="H17" s="43" t="n">
        <v>4.1472384230033</v>
      </c>
      <c r="I17" s="43" t="n">
        <v>1.70980230521729</v>
      </c>
      <c r="J17" s="43" t="n">
        <v>0</v>
      </c>
      <c r="K17" s="43" t="n">
        <v>0</v>
      </c>
      <c r="L17" s="43" t="n">
        <v>0</v>
      </c>
      <c r="M17" s="43" t="n">
        <v>0</v>
      </c>
      <c r="N17" s="178" t="n">
        <f aca="false">SUM(D17:M17)</f>
        <v>23.1869932594795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6" zeroHeight="false" outlineLevelRow="0" outlineLevelCol="0"/>
  <cols>
    <col collapsed="false" customWidth="true" hidden="false" outlineLevel="0" max="1" min="1" style="7" width="10.83"/>
    <col collapsed="false" customWidth="true" hidden="false" outlineLevel="0" max="2" min="2" style="7" width="15.66"/>
    <col collapsed="false" customWidth="true" hidden="false" outlineLevel="0" max="17" min="3" style="7" width="13.67"/>
    <col collapsed="false" customWidth="true" hidden="false" outlineLevel="0" max="18" min="18" style="7" width="16.66"/>
    <col collapsed="false" customWidth="true" hidden="false" outlineLevel="0" max="19" min="19" style="7" width="17.33"/>
    <col collapsed="false" customWidth="true" hidden="false" outlineLevel="0" max="1025" min="20" style="7" width="10.83"/>
  </cols>
  <sheetData>
    <row r="1" customFormat="false" ht="16" hidden="false" customHeight="false" outlineLevel="0" collapsed="false">
      <c r="A1" s="8" t="s">
        <v>30</v>
      </c>
    </row>
    <row r="2" customFormat="false" ht="16" hidden="false" customHeight="false" outlineLevel="0" collapsed="false">
      <c r="B2" s="9" t="s">
        <v>31</v>
      </c>
      <c r="C2" s="10" t="n">
        <v>2016</v>
      </c>
      <c r="D2" s="10" t="n">
        <v>2017</v>
      </c>
      <c r="E2" s="10" t="n">
        <v>2018</v>
      </c>
      <c r="F2" s="10" t="n">
        <v>2019</v>
      </c>
      <c r="G2" s="10" t="n">
        <v>2020</v>
      </c>
      <c r="H2" s="10" t="n">
        <v>2021</v>
      </c>
      <c r="I2" s="10" t="n">
        <v>2022</v>
      </c>
      <c r="J2" s="10" t="n">
        <v>2023</v>
      </c>
      <c r="K2" s="10" t="n">
        <v>2024</v>
      </c>
      <c r="L2" s="10" t="n">
        <v>2025</v>
      </c>
      <c r="M2" s="10" t="n">
        <v>2026</v>
      </c>
      <c r="N2" s="10" t="n">
        <v>2027</v>
      </c>
      <c r="O2" s="10" t="n">
        <v>2028</v>
      </c>
      <c r="P2" s="10" t="n">
        <v>2029</v>
      </c>
      <c r="Q2" s="10" t="n">
        <v>2030</v>
      </c>
    </row>
    <row r="3" customFormat="false" ht="19" hidden="false" customHeight="false" outlineLevel="0" collapsed="false">
      <c r="B3" s="11" t="s">
        <v>32</v>
      </c>
      <c r="C3" s="12" t="n">
        <v>2694960.83389707</v>
      </c>
      <c r="D3" s="12" t="n">
        <v>2875578.08891482</v>
      </c>
      <c r="E3" s="12" t="n">
        <v>2773392.15737205</v>
      </c>
      <c r="F3" s="12" t="n">
        <v>3068183.31472287</v>
      </c>
      <c r="G3" s="12" t="n">
        <v>3284542.50871141</v>
      </c>
      <c r="H3" s="12" t="n">
        <v>3602597.32364671</v>
      </c>
      <c r="I3" s="12" t="n">
        <v>3935671.42312393</v>
      </c>
      <c r="J3" s="12" t="n">
        <v>4286628.27192946</v>
      </c>
      <c r="K3" s="12" t="n">
        <v>4658927.31105202</v>
      </c>
      <c r="L3" s="12" t="n">
        <v>5175581.46242979</v>
      </c>
      <c r="M3" s="12" t="n">
        <v>5663091.41535645</v>
      </c>
      <c r="N3" s="12" t="n">
        <v>6192683.69902055</v>
      </c>
      <c r="O3" s="12" t="n">
        <v>6771904.97778225</v>
      </c>
      <c r="P3" s="12" t="n">
        <v>7410364.74973671</v>
      </c>
      <c r="Q3" s="12" t="n">
        <v>8080812.27061445</v>
      </c>
    </row>
    <row r="4" customFormat="false" ht="16" hidden="false" customHeight="false" outlineLevel="0" collapsed="false">
      <c r="B4" s="13" t="s">
        <v>33</v>
      </c>
      <c r="C4" s="14" t="n">
        <v>2654715.13627963</v>
      </c>
      <c r="D4" s="14" t="n">
        <v>2800968.89854214</v>
      </c>
      <c r="E4" s="14" t="n">
        <v>2626942.80279699</v>
      </c>
      <c r="F4" s="14" t="n">
        <v>2859965.26194091</v>
      </c>
      <c r="G4" s="14" t="n">
        <v>3013035.82254571</v>
      </c>
      <c r="H4" s="14" t="n">
        <v>3250482.12692214</v>
      </c>
      <c r="I4" s="14" t="n">
        <v>3481923.95717057</v>
      </c>
      <c r="J4" s="14" t="n">
        <v>3707390.332884</v>
      </c>
      <c r="K4" s="14" t="n">
        <v>3922593.7045632</v>
      </c>
      <c r="L4" s="14" t="n">
        <v>4245021.88927098</v>
      </c>
      <c r="M4" s="14" t="n">
        <v>4475319.40684984</v>
      </c>
      <c r="N4" s="14" t="n">
        <v>4674820.60113357</v>
      </c>
      <c r="O4" s="14" t="n">
        <v>4829470.7811547</v>
      </c>
      <c r="P4" s="14" t="n">
        <v>4921122.70317733</v>
      </c>
      <c r="Q4" s="14" t="n">
        <v>4920048.65600697</v>
      </c>
    </row>
    <row r="5" customFormat="false" ht="16" hidden="false" customHeight="false" outlineLevel="0" collapsed="false">
      <c r="B5" s="13" t="s">
        <v>34</v>
      </c>
      <c r="C5" s="14" t="n">
        <v>28159.4530269091</v>
      </c>
      <c r="D5" s="14" t="n">
        <v>56363.7786696229</v>
      </c>
      <c r="E5" s="14" t="n">
        <v>98851.3169943531</v>
      </c>
      <c r="F5" s="14" t="n">
        <v>143162.47461444</v>
      </c>
      <c r="G5" s="14" t="n">
        <v>189626.237189539</v>
      </c>
      <c r="H5" s="14" t="n">
        <v>249539.192857338</v>
      </c>
      <c r="I5" s="14" t="n">
        <v>325472.903197666</v>
      </c>
      <c r="J5" s="14" t="n">
        <v>419088.478838105</v>
      </c>
      <c r="K5" s="14" t="n">
        <v>536690.2206441</v>
      </c>
      <c r="L5" s="14" t="n">
        <v>683411.442209444</v>
      </c>
      <c r="M5" s="14" t="n">
        <v>897135.369545422</v>
      </c>
      <c r="N5" s="14" t="n">
        <v>1176251.94253172</v>
      </c>
      <c r="O5" s="14" t="n">
        <v>1541095.69803995</v>
      </c>
      <c r="P5" s="14" t="n">
        <v>2017944.10323131</v>
      </c>
      <c r="Q5" s="14" t="n">
        <v>2607548.57058999</v>
      </c>
      <c r="R5" s="15"/>
    </row>
    <row r="6" customFormat="false" ht="16" hidden="false" customHeight="false" outlineLevel="0" collapsed="false">
      <c r="B6" s="13" t="s">
        <v>35</v>
      </c>
      <c r="C6" s="14" t="n">
        <v>12086.2445905362</v>
      </c>
      <c r="D6" s="14" t="n">
        <v>18245.4117030571</v>
      </c>
      <c r="E6" s="14" t="n">
        <v>47598.0375807013</v>
      </c>
      <c r="F6" s="14" t="n">
        <v>65055.5781675215</v>
      </c>
      <c r="G6" s="14" t="n">
        <v>81880.4489761576</v>
      </c>
      <c r="H6" s="14" t="n">
        <v>102576.003867235</v>
      </c>
      <c r="I6" s="14" t="n">
        <v>128274.562755697</v>
      </c>
      <c r="J6" s="14" t="n">
        <v>160149.460207355</v>
      </c>
      <c r="K6" s="14" t="n">
        <v>199643.38584472</v>
      </c>
      <c r="L6" s="14" t="n">
        <v>247148.130949365</v>
      </c>
      <c r="M6" s="14" t="n">
        <v>290636.638961192</v>
      </c>
      <c r="N6" s="14" t="n">
        <v>341611.155355265</v>
      </c>
      <c r="O6" s="14" t="n">
        <v>401338.498587603</v>
      </c>
      <c r="P6" s="14" t="n">
        <v>471297.943328063</v>
      </c>
      <c r="Q6" s="14" t="n">
        <v>553215.04401749</v>
      </c>
    </row>
    <row r="7" customFormat="false" ht="19" hidden="false" customHeight="false" outlineLevel="0" collapsed="false">
      <c r="B7" s="11" t="s">
        <v>36</v>
      </c>
      <c r="C7" s="12" t="n">
        <v>281966.446025282</v>
      </c>
      <c r="D7" s="12" t="n">
        <v>366431.233503324</v>
      </c>
      <c r="E7" s="12" t="n">
        <v>441262.315745069</v>
      </c>
      <c r="F7" s="12" t="n">
        <v>526461.93978725</v>
      </c>
      <c r="G7" s="12" t="n">
        <v>622298.021856229</v>
      </c>
      <c r="H7" s="12" t="n">
        <v>705100.893421566</v>
      </c>
      <c r="I7" s="12" t="n">
        <v>781354.795178861</v>
      </c>
      <c r="J7" s="12" t="n">
        <v>858120.462832584</v>
      </c>
      <c r="K7" s="12" t="n">
        <v>926590.914019478</v>
      </c>
      <c r="L7" s="12" t="n">
        <v>1023510.19179949</v>
      </c>
      <c r="M7" s="12" t="n">
        <v>1120453.20953767</v>
      </c>
      <c r="N7" s="12" t="n">
        <v>1218092.12094493</v>
      </c>
      <c r="O7" s="12" t="n">
        <v>1319541.40573995</v>
      </c>
      <c r="P7" s="12" t="n">
        <v>1425213.18624356</v>
      </c>
      <c r="Q7" s="12" t="n">
        <v>1535601.86832268</v>
      </c>
    </row>
    <row r="8" customFormat="false" ht="19" hidden="false" customHeight="false" outlineLevel="0" collapsed="false">
      <c r="B8" s="13" t="s">
        <v>26</v>
      </c>
      <c r="C8" s="12" t="n">
        <v>49464.6881327821</v>
      </c>
      <c r="D8" s="12" t="n">
        <v>44910.4295273245</v>
      </c>
      <c r="E8" s="12" t="n">
        <v>43741.6875105685</v>
      </c>
      <c r="F8" s="12" t="n">
        <v>46623.3942335495</v>
      </c>
      <c r="G8" s="12" t="n">
        <v>49963.394694017</v>
      </c>
      <c r="H8" s="12" t="n">
        <v>53844.8169258403</v>
      </c>
      <c r="I8" s="12" t="n">
        <v>58367.9263379892</v>
      </c>
      <c r="J8" s="12" t="n">
        <v>63652.5482322338</v>
      </c>
      <c r="K8" s="12" t="n">
        <v>69842.7561316549</v>
      </c>
      <c r="L8" s="12" t="n">
        <v>77113.2699812793</v>
      </c>
      <c r="M8" s="12" t="n">
        <v>85674.4599323161</v>
      </c>
      <c r="N8" s="12" t="n">
        <v>95780.9417507639</v>
      </c>
      <c r="O8" s="12" t="n">
        <v>107740.703732944</v>
      </c>
      <c r="P8" s="12" t="n">
        <v>121927.55373447</v>
      </c>
      <c r="Q8" s="12" t="n">
        <v>138796.823191498</v>
      </c>
    </row>
    <row r="9" customFormat="false" ht="16" hidden="false" customHeight="false" outlineLevel="0" collapsed="false">
      <c r="B9" s="16" t="s">
        <v>37</v>
      </c>
      <c r="C9" s="14" t="n">
        <v>24135.467196917</v>
      </c>
      <c r="D9" s="14" t="n">
        <v>23957.0102960084</v>
      </c>
      <c r="E9" s="14" t="n">
        <v>24196.0298111431</v>
      </c>
      <c r="F9" s="14" t="n">
        <v>24286.5620537671</v>
      </c>
      <c r="G9" s="14" t="n">
        <v>24380.4137037385</v>
      </c>
      <c r="H9" s="14" t="n">
        <v>24477.6559030733</v>
      </c>
      <c r="I9" s="14" t="n">
        <v>24578.2695661926</v>
      </c>
      <c r="J9" s="14" t="n">
        <v>24682.1651487757</v>
      </c>
      <c r="K9" s="14" t="n">
        <v>24789.3096302709</v>
      </c>
      <c r="L9" s="14" t="n">
        <v>24899.9650636509</v>
      </c>
      <c r="M9" s="14" t="n">
        <v>25013.9578195051</v>
      </c>
      <c r="N9" s="14" t="n">
        <v>25131.3589281984</v>
      </c>
      <c r="O9" s="14" t="n">
        <v>25251.9642715048</v>
      </c>
      <c r="P9" s="14" t="n">
        <v>25376.0886725603</v>
      </c>
      <c r="Q9" s="14" t="n">
        <v>25503.5479998379</v>
      </c>
    </row>
    <row r="10" customFormat="false" ht="16" hidden="false" customHeight="false" outlineLevel="0" collapsed="false">
      <c r="B10" s="16" t="s">
        <v>38</v>
      </c>
      <c r="C10" s="14" t="n">
        <v>25329.2209358651</v>
      </c>
      <c r="D10" s="14" t="n">
        <v>20953.419231316</v>
      </c>
      <c r="E10" s="14" t="n">
        <v>19545.6576994253</v>
      </c>
      <c r="F10" s="14" t="n">
        <v>22336.8321797823</v>
      </c>
      <c r="G10" s="14" t="n">
        <v>25582.9809902784</v>
      </c>
      <c r="H10" s="14" t="n">
        <v>29367.161022767</v>
      </c>
      <c r="I10" s="14" t="n">
        <v>33789.6567717966</v>
      </c>
      <c r="J10" s="14" t="n">
        <v>38970.3830834581</v>
      </c>
      <c r="K10" s="14" t="n">
        <v>45053.446501384</v>
      </c>
      <c r="L10" s="14" t="n">
        <v>52213.3049176284</v>
      </c>
      <c r="M10" s="14" t="n">
        <v>60660.502112811</v>
      </c>
      <c r="N10" s="14" t="n">
        <v>70649.5828225655</v>
      </c>
      <c r="O10" s="14" t="n">
        <v>82488.7394614387</v>
      </c>
      <c r="P10" s="14" t="n">
        <v>96551.4650619094</v>
      </c>
      <c r="Q10" s="14" t="n">
        <v>113293.27519166</v>
      </c>
    </row>
    <row r="11" customFormat="false" ht="16" hidden="false" customHeight="false" outlineLevel="0" collapsed="false">
      <c r="A11" s="13"/>
      <c r="B11" s="13" t="s">
        <v>24</v>
      </c>
      <c r="C11" s="14" t="n">
        <v>232501.7578925</v>
      </c>
      <c r="D11" s="14" t="n">
        <v>321520.803976</v>
      </c>
      <c r="E11" s="14" t="n">
        <v>397520.6282345</v>
      </c>
      <c r="F11" s="14" t="n">
        <v>479838.5455537</v>
      </c>
      <c r="G11" s="14" t="n">
        <v>572334.627162213</v>
      </c>
      <c r="H11" s="14" t="n">
        <v>651256.076495726</v>
      </c>
      <c r="I11" s="14" t="n">
        <v>722986.868840871</v>
      </c>
      <c r="J11" s="14" t="n">
        <v>794467.91460035</v>
      </c>
      <c r="K11" s="14" t="n">
        <v>856748.157887823</v>
      </c>
      <c r="L11" s="14" t="n">
        <v>946396.921818209</v>
      </c>
      <c r="M11" s="14" t="n">
        <v>1034778.74960536</v>
      </c>
      <c r="N11" s="14" t="n">
        <v>1122311.17919417</v>
      </c>
      <c r="O11" s="14" t="n">
        <v>1211800.70200701</v>
      </c>
      <c r="P11" s="14" t="n">
        <v>1303285.63250909</v>
      </c>
      <c r="Q11" s="14" t="n">
        <v>1396805.04513119</v>
      </c>
    </row>
    <row r="12" customFormat="false" ht="16" hidden="false" customHeight="false" outlineLevel="0" collapsed="false">
      <c r="B12" s="11" t="s">
        <v>39</v>
      </c>
      <c r="C12" s="14" t="n">
        <v>104836.353587</v>
      </c>
      <c r="D12" s="14" t="n">
        <v>137534.525379061</v>
      </c>
      <c r="E12" s="14" t="n">
        <v>133971.8488687</v>
      </c>
      <c r="F12" s="14" t="n">
        <v>152401.211399469</v>
      </c>
      <c r="G12" s="14" t="n">
        <v>172676.560733995</v>
      </c>
      <c r="H12" s="14" t="n">
        <v>195007.276914618</v>
      </c>
      <c r="I12" s="14" t="n">
        <v>219629.237681281</v>
      </c>
      <c r="J12" s="14" t="n">
        <v>246808.394917542</v>
      </c>
      <c r="K12" s="14" t="n">
        <v>276844.8537323</v>
      </c>
      <c r="L12" s="14" t="n">
        <v>310077.526975734</v>
      </c>
      <c r="M12" s="14" t="n">
        <v>346889.448800124</v>
      </c>
      <c r="N12" s="14" t="n">
        <v>387713.843329961</v>
      </c>
      <c r="O12" s="14" t="n">
        <v>433041.058855127</v>
      </c>
      <c r="P12" s="14" t="n">
        <v>483426.494500225</v>
      </c>
      <c r="Q12" s="14" t="n">
        <v>539499.665392705</v>
      </c>
    </row>
    <row r="13" customFormat="false" ht="19" hidden="false" customHeight="false" outlineLevel="0" collapsed="false">
      <c r="B13" s="11" t="s">
        <v>40</v>
      </c>
      <c r="C13" s="12" t="n">
        <v>510356.2490125</v>
      </c>
      <c r="D13" s="12" t="n">
        <v>508155.9870825</v>
      </c>
      <c r="E13" s="12" t="n">
        <v>499916.769852424</v>
      </c>
      <c r="F13" s="12" t="n">
        <v>504839.044700576</v>
      </c>
      <c r="G13" s="12" t="n">
        <v>510086.950346428</v>
      </c>
      <c r="H13" s="12" t="n">
        <v>515664.968981716</v>
      </c>
      <c r="I13" s="12" t="n">
        <v>521577.763316129</v>
      </c>
      <c r="J13" s="12" t="n">
        <v>527830.179375501</v>
      </c>
      <c r="K13" s="12" t="n">
        <v>534427.249392312</v>
      </c>
      <c r="L13" s="12" t="n">
        <v>541374.194790029</v>
      </c>
      <c r="M13" s="12" t="n">
        <v>548676.429262842</v>
      </c>
      <c r="N13" s="12" t="n">
        <v>556339.561952416</v>
      </c>
      <c r="O13" s="12" t="n">
        <v>564369.400723318</v>
      </c>
      <c r="P13" s="12" t="n">
        <v>572771.955538815</v>
      </c>
      <c r="Q13" s="12" t="n">
        <v>581553.441938814</v>
      </c>
    </row>
    <row r="14" customFormat="false" ht="16" hidden="false" customHeight="false" outlineLevel="0" collapsed="false">
      <c r="B14" s="13" t="s">
        <v>41</v>
      </c>
      <c r="C14" s="14" t="n">
        <v>218432.6415125</v>
      </c>
      <c r="D14" s="14" t="n">
        <v>222474.4205825</v>
      </c>
      <c r="E14" s="14" t="n">
        <v>205441.569822424</v>
      </c>
      <c r="F14" s="14" t="n">
        <v>201332.738425976</v>
      </c>
      <c r="G14" s="14" t="n">
        <v>197306.083657456</v>
      </c>
      <c r="H14" s="14" t="n">
        <v>193359.961984307</v>
      </c>
      <c r="I14" s="14" t="n">
        <v>189492.762744621</v>
      </c>
      <c r="J14" s="14" t="n">
        <v>185702.907489729</v>
      </c>
      <c r="K14" s="14" t="n">
        <v>181988.849339934</v>
      </c>
      <c r="L14" s="14" t="n">
        <v>178349.072353135</v>
      </c>
      <c r="M14" s="14" t="n">
        <v>174782.090906073</v>
      </c>
      <c r="N14" s="14" t="n">
        <v>171286.449087951</v>
      </c>
      <c r="O14" s="14" t="n">
        <v>167860.720106192</v>
      </c>
      <c r="P14" s="14" t="n">
        <v>164503.505704068</v>
      </c>
      <c r="Q14" s="14" t="n">
        <v>161213.435589987</v>
      </c>
    </row>
    <row r="15" customFormat="false" ht="16" hidden="false" customHeight="false" outlineLevel="0" collapsed="false">
      <c r="B15" s="13" t="s">
        <v>42</v>
      </c>
      <c r="C15" s="14" t="n">
        <v>291923.6075</v>
      </c>
      <c r="D15" s="14" t="n">
        <v>285681.5665</v>
      </c>
      <c r="E15" s="14" t="n">
        <v>294475.20003</v>
      </c>
      <c r="F15" s="14" t="n">
        <v>303506.3062746</v>
      </c>
      <c r="G15" s="14" t="n">
        <v>312780.866688972</v>
      </c>
      <c r="H15" s="14" t="n">
        <v>322305.006997409</v>
      </c>
      <c r="I15" s="14" t="n">
        <v>332085.000571508</v>
      </c>
      <c r="J15" s="14" t="n">
        <v>342127.271885772</v>
      </c>
      <c r="K15" s="14" t="n">
        <v>352438.400052378</v>
      </c>
      <c r="L15" s="14" t="n">
        <v>363025.122436894</v>
      </c>
      <c r="M15" s="14" t="n">
        <v>373894.338356769</v>
      </c>
      <c r="N15" s="14" t="n">
        <v>385053.112864465</v>
      </c>
      <c r="O15" s="14" t="n">
        <v>396508.680617126</v>
      </c>
      <c r="P15" s="14" t="n">
        <v>408268.449834747</v>
      </c>
      <c r="Q15" s="14" t="n">
        <v>420340.006348827</v>
      </c>
    </row>
    <row r="16" customFormat="false" ht="19" hidden="false" customHeight="false" outlineLevel="0" collapsed="false">
      <c r="B16" s="7" t="s">
        <v>43</v>
      </c>
      <c r="C16" s="17" t="n">
        <v>3592119.88252185</v>
      </c>
      <c r="D16" s="17" t="n">
        <v>3887699.83487971</v>
      </c>
      <c r="E16" s="17" t="n">
        <v>3848543.09183824</v>
      </c>
      <c r="F16" s="17" t="n">
        <v>4251885.51061017</v>
      </c>
      <c r="G16" s="17" t="n">
        <v>4589604.04164806</v>
      </c>
      <c r="H16" s="17" t="n">
        <v>5018370.46296461</v>
      </c>
      <c r="I16" s="17" t="n">
        <v>5458233.2193002</v>
      </c>
      <c r="J16" s="17" t="n">
        <v>5919387.30905508</v>
      </c>
      <c r="K16" s="17" t="n">
        <v>6396790.32819611</v>
      </c>
      <c r="L16" s="17" t="n">
        <v>7050543.37599504</v>
      </c>
      <c r="M16" s="17" t="n">
        <v>7679110.50295709</v>
      </c>
      <c r="N16" s="17" t="n">
        <v>8354829.22524786</v>
      </c>
      <c r="O16" s="17" t="n">
        <v>9088856.84310065</v>
      </c>
      <c r="P16" s="17" t="n">
        <v>9891776.38601931</v>
      </c>
      <c r="Q16" s="17" t="n">
        <v>10737467.2462687</v>
      </c>
    </row>
    <row r="17" customFormat="false" ht="16" hidden="false" customHeight="false" outlineLevel="0" collapsed="false">
      <c r="K17" s="15"/>
      <c r="L17" s="15"/>
      <c r="M17" s="15"/>
      <c r="N17" s="15"/>
      <c r="O17" s="15"/>
      <c r="P17" s="15"/>
      <c r="Q17" s="15"/>
    </row>
    <row r="18" customFormat="false" ht="16" hidden="false" customHeight="false" outlineLevel="0" collapsed="false">
      <c r="B18" s="9" t="s">
        <v>44</v>
      </c>
      <c r="C18" s="10" t="n">
        <v>2016</v>
      </c>
      <c r="D18" s="10" t="n">
        <v>2017</v>
      </c>
      <c r="E18" s="10" t="n">
        <v>2018</v>
      </c>
      <c r="F18" s="10" t="n">
        <v>2019</v>
      </c>
      <c r="G18" s="10" t="n">
        <v>2020</v>
      </c>
      <c r="H18" s="10" t="n">
        <v>2021</v>
      </c>
      <c r="I18" s="10" t="n">
        <v>2022</v>
      </c>
      <c r="J18" s="10" t="n">
        <v>2023</v>
      </c>
      <c r="K18" s="10" t="n">
        <v>2024</v>
      </c>
      <c r="L18" s="10" t="n">
        <v>2025</v>
      </c>
      <c r="M18" s="10" t="n">
        <v>2026</v>
      </c>
      <c r="N18" s="10" t="n">
        <v>2027</v>
      </c>
      <c r="O18" s="10" t="n">
        <v>2028</v>
      </c>
      <c r="P18" s="10" t="n">
        <v>2029</v>
      </c>
      <c r="Q18" s="10" t="n">
        <v>2030</v>
      </c>
    </row>
    <row r="19" customFormat="false" ht="19" hidden="false" customHeight="false" outlineLevel="0" collapsed="false">
      <c r="B19" s="11" t="s">
        <v>32</v>
      </c>
      <c r="C19" s="12" t="n">
        <v>24420700</v>
      </c>
      <c r="D19" s="12" t="n">
        <v>24806700</v>
      </c>
      <c r="E19" s="12" t="n">
        <v>23169458</v>
      </c>
      <c r="F19" s="12" t="n">
        <v>23761791</v>
      </c>
      <c r="G19" s="12" t="n">
        <v>23704729</v>
      </c>
      <c r="H19" s="12" t="n">
        <v>24322136</v>
      </c>
      <c r="I19" s="12" t="n">
        <v>24954171</v>
      </c>
      <c r="J19" s="12" t="n">
        <v>25600887</v>
      </c>
      <c r="K19" s="12" t="n">
        <v>26262269</v>
      </c>
      <c r="L19" s="12" t="n">
        <v>27654989</v>
      </c>
      <c r="M19" s="12" t="n">
        <v>28701574</v>
      </c>
      <c r="N19" s="12" t="n">
        <v>29791586</v>
      </c>
      <c r="O19" s="12" t="n">
        <v>30928570</v>
      </c>
      <c r="P19" s="12" t="n">
        <v>32116882</v>
      </c>
      <c r="Q19" s="12" t="n">
        <v>33361944</v>
      </c>
    </row>
    <row r="20" customFormat="false" ht="16" hidden="false" customHeight="false" outlineLevel="0" collapsed="false">
      <c r="B20" s="13" t="s">
        <v>33</v>
      </c>
      <c r="C20" s="14" t="n">
        <v>24075700</v>
      </c>
      <c r="D20" s="14" t="n">
        <v>24214700</v>
      </c>
      <c r="E20" s="14" t="n">
        <v>22134458</v>
      </c>
      <c r="F20" s="14" t="n">
        <v>22416291</v>
      </c>
      <c r="G20" s="14" t="n">
        <v>22090129</v>
      </c>
      <c r="H20" s="14" t="n">
        <v>22384616</v>
      </c>
      <c r="I20" s="14" t="n">
        <v>22629147</v>
      </c>
      <c r="J20" s="14" t="n">
        <v>22810858</v>
      </c>
      <c r="K20" s="14" t="n">
        <v>22914235</v>
      </c>
      <c r="L20" s="14" t="n">
        <v>23603867</v>
      </c>
      <c r="M20" s="14" t="n">
        <v>23741396</v>
      </c>
      <c r="N20" s="14" t="n">
        <v>23710647</v>
      </c>
      <c r="O20" s="14" t="n">
        <v>23464571</v>
      </c>
      <c r="P20" s="14" t="n">
        <v>22944635</v>
      </c>
      <c r="Q20" s="14" t="n">
        <v>22078050</v>
      </c>
    </row>
    <row r="21" customFormat="false" ht="16" hidden="false" customHeight="false" outlineLevel="0" collapsed="false">
      <c r="B21" s="13" t="s">
        <v>34</v>
      </c>
      <c r="C21" s="14" t="n">
        <v>263000</v>
      </c>
      <c r="D21" s="14" t="n">
        <v>478000</v>
      </c>
      <c r="E21" s="14" t="n">
        <v>770000</v>
      </c>
      <c r="F21" s="14" t="n">
        <v>1001000</v>
      </c>
      <c r="G21" s="14" t="n">
        <v>1201200</v>
      </c>
      <c r="H21" s="14" t="n">
        <v>1441440</v>
      </c>
      <c r="I21" s="14" t="n">
        <v>1729728</v>
      </c>
      <c r="J21" s="14" t="n">
        <v>2075674</v>
      </c>
      <c r="K21" s="14" t="n">
        <v>2490808</v>
      </c>
      <c r="L21" s="14" t="n">
        <v>3013878</v>
      </c>
      <c r="M21" s="14" t="n">
        <v>3767348</v>
      </c>
      <c r="N21" s="14" t="n">
        <v>4709184</v>
      </c>
      <c r="O21" s="14" t="n">
        <v>5886481</v>
      </c>
      <c r="P21" s="14" t="n">
        <v>7358101</v>
      </c>
      <c r="Q21" s="14" t="n">
        <v>9197626</v>
      </c>
    </row>
    <row r="22" customFormat="false" ht="16" hidden="false" customHeight="false" outlineLevel="0" collapsed="false">
      <c r="B22" s="13" t="s">
        <v>35</v>
      </c>
      <c r="C22" s="14" t="n">
        <v>82000</v>
      </c>
      <c r="D22" s="14" t="n">
        <v>114000</v>
      </c>
      <c r="E22" s="14" t="n">
        <v>265000</v>
      </c>
      <c r="F22" s="14" t="n">
        <v>344500</v>
      </c>
      <c r="G22" s="14" t="n">
        <v>413400</v>
      </c>
      <c r="H22" s="14" t="n">
        <v>496080</v>
      </c>
      <c r="I22" s="14" t="n">
        <v>595296</v>
      </c>
      <c r="J22" s="14" t="n">
        <v>714355</v>
      </c>
      <c r="K22" s="14" t="n">
        <v>857226</v>
      </c>
      <c r="L22" s="14" t="n">
        <v>1037244</v>
      </c>
      <c r="M22" s="14" t="n">
        <v>1192830</v>
      </c>
      <c r="N22" s="14" t="n">
        <v>1371755</v>
      </c>
      <c r="O22" s="14" t="n">
        <v>1577518</v>
      </c>
      <c r="P22" s="14" t="n">
        <v>1814146</v>
      </c>
      <c r="Q22" s="14" t="n">
        <v>2086268</v>
      </c>
    </row>
    <row r="23" customFormat="false" ht="19" hidden="false" customHeight="false" outlineLevel="0" collapsed="false">
      <c r="B23" s="11" t="s">
        <v>36</v>
      </c>
      <c r="C23" s="12" t="n">
        <v>3683959</v>
      </c>
      <c r="D23" s="12" t="n">
        <v>4209733</v>
      </c>
      <c r="E23" s="12" t="n">
        <v>4442073</v>
      </c>
      <c r="F23" s="12" t="n">
        <v>4745564.5</v>
      </c>
      <c r="G23" s="12" t="n">
        <v>5076538.49</v>
      </c>
      <c r="H23" s="12" t="n">
        <v>5264512.80945</v>
      </c>
      <c r="I23" s="12" t="n">
        <v>5385627.0513335</v>
      </c>
      <c r="J23" s="12" t="n">
        <v>5493248.03861547</v>
      </c>
      <c r="K23" s="12" t="n">
        <v>5586314.88411669</v>
      </c>
      <c r="L23" s="12" t="n">
        <v>5683133.50755286</v>
      </c>
      <c r="M23" s="12" t="n">
        <v>5752668.84491919</v>
      </c>
      <c r="N23" s="12" t="n">
        <v>5825254.88414086</v>
      </c>
      <c r="O23" s="12" t="n">
        <v>5901124.40423225</v>
      </c>
      <c r="P23" s="12" t="n">
        <v>5980543.40019191</v>
      </c>
      <c r="Q23" s="12" t="n">
        <v>6063813.08692808</v>
      </c>
    </row>
    <row r="24" customFormat="false" ht="19" hidden="false" customHeight="false" outlineLevel="0" collapsed="false">
      <c r="B24" s="13" t="s">
        <v>26</v>
      </c>
      <c r="C24" s="12" t="n">
        <v>532800</v>
      </c>
      <c r="D24" s="12" t="n">
        <v>488016</v>
      </c>
      <c r="E24" s="12" t="n">
        <v>463516</v>
      </c>
      <c r="F24" s="12" t="n">
        <v>459599</v>
      </c>
      <c r="G24" s="12" t="n">
        <v>456946</v>
      </c>
      <c r="H24" s="12" t="n">
        <v>455643</v>
      </c>
      <c r="I24" s="12" t="n">
        <v>455792</v>
      </c>
      <c r="J24" s="12" t="n">
        <v>457505</v>
      </c>
      <c r="K24" s="12" t="n">
        <v>460912</v>
      </c>
      <c r="L24" s="12" t="n">
        <v>466166</v>
      </c>
      <c r="M24" s="12" t="n">
        <v>473437</v>
      </c>
      <c r="N24" s="12" t="n">
        <v>482920</v>
      </c>
      <c r="O24" s="12" t="n">
        <v>494835</v>
      </c>
      <c r="P24" s="12" t="n">
        <v>509435</v>
      </c>
      <c r="Q24" s="12" t="n">
        <v>527008</v>
      </c>
    </row>
    <row r="25" customFormat="false" ht="16" hidden="false" customHeight="false" outlineLevel="0" collapsed="false">
      <c r="B25" s="16" t="s">
        <v>37</v>
      </c>
      <c r="C25" s="14" t="n">
        <v>398768</v>
      </c>
      <c r="D25" s="14" t="n">
        <v>381336</v>
      </c>
      <c r="E25" s="14" t="n">
        <v>370506</v>
      </c>
      <c r="F25" s="14" t="n">
        <v>358444</v>
      </c>
      <c r="G25" s="14" t="n">
        <v>346791</v>
      </c>
      <c r="H25" s="14" t="n">
        <v>335533</v>
      </c>
      <c r="I25" s="14" t="n">
        <v>324656</v>
      </c>
      <c r="J25" s="14" t="n">
        <v>314145</v>
      </c>
      <c r="K25" s="14" t="n">
        <v>303987</v>
      </c>
      <c r="L25" s="14" t="n">
        <v>294172</v>
      </c>
      <c r="M25" s="14" t="n">
        <v>284686</v>
      </c>
      <c r="N25" s="14" t="n">
        <v>275518</v>
      </c>
      <c r="O25" s="14" t="n">
        <v>266655</v>
      </c>
      <c r="P25" s="14" t="n">
        <v>258089</v>
      </c>
      <c r="Q25" s="14" t="n">
        <v>249808</v>
      </c>
    </row>
    <row r="26" customFormat="false" ht="16" hidden="false" customHeight="false" outlineLevel="0" collapsed="false">
      <c r="B26" s="16" t="s">
        <v>38</v>
      </c>
      <c r="C26" s="14" t="n">
        <v>134032</v>
      </c>
      <c r="D26" s="14" t="n">
        <v>106680</v>
      </c>
      <c r="E26" s="14" t="n">
        <v>93010</v>
      </c>
      <c r="F26" s="14" t="n">
        <v>101155</v>
      </c>
      <c r="G26" s="14" t="n">
        <v>110155</v>
      </c>
      <c r="H26" s="14" t="n">
        <v>120110</v>
      </c>
      <c r="I26" s="14" t="n">
        <v>131136</v>
      </c>
      <c r="J26" s="14" t="n">
        <v>143360</v>
      </c>
      <c r="K26" s="14" t="n">
        <v>156925</v>
      </c>
      <c r="L26" s="14" t="n">
        <v>171994</v>
      </c>
      <c r="M26" s="14" t="n">
        <v>188751</v>
      </c>
      <c r="N26" s="14" t="n">
        <v>207402</v>
      </c>
      <c r="O26" s="14" t="n">
        <v>228180</v>
      </c>
      <c r="P26" s="14" t="n">
        <v>251346</v>
      </c>
      <c r="Q26" s="14" t="n">
        <v>277200</v>
      </c>
    </row>
    <row r="27" customFormat="false" ht="16" hidden="false" customHeight="false" outlineLevel="0" collapsed="false">
      <c r="B27" s="13" t="s">
        <v>24</v>
      </c>
      <c r="C27" s="14" t="n">
        <v>3151159</v>
      </c>
      <c r="D27" s="14" t="n">
        <v>3721717</v>
      </c>
      <c r="E27" s="14" t="n">
        <v>3978557</v>
      </c>
      <c r="F27" s="14" t="n">
        <v>4285965.5</v>
      </c>
      <c r="G27" s="14" t="n">
        <v>4619592.49</v>
      </c>
      <c r="H27" s="14" t="n">
        <v>4808869.80945</v>
      </c>
      <c r="I27" s="14" t="n">
        <v>4929835.0513335</v>
      </c>
      <c r="J27" s="14" t="n">
        <v>5035743.03861547</v>
      </c>
      <c r="K27" s="14" t="n">
        <v>5125402.88411669</v>
      </c>
      <c r="L27" s="14" t="n">
        <v>5216967.50755286</v>
      </c>
      <c r="M27" s="14" t="n">
        <v>5279231.84491919</v>
      </c>
      <c r="N27" s="14" t="n">
        <v>5342334.88414086</v>
      </c>
      <c r="O27" s="14" t="n">
        <v>5406289.40423225</v>
      </c>
      <c r="P27" s="14" t="n">
        <v>5471108.40019191</v>
      </c>
      <c r="Q27" s="14" t="n">
        <v>5536805.08692808</v>
      </c>
    </row>
    <row r="28" customFormat="false" ht="19" hidden="false" customHeight="false" outlineLevel="0" collapsed="false">
      <c r="B28" s="11" t="s">
        <v>39</v>
      </c>
      <c r="C28" s="12" t="n">
        <v>1969326</v>
      </c>
      <c r="D28" s="12" t="n">
        <v>2347817.09</v>
      </c>
      <c r="E28" s="12" t="n">
        <v>2173187.9445</v>
      </c>
      <c r="F28" s="12" t="n">
        <v>2251835.6319941</v>
      </c>
      <c r="G28" s="12" t="n">
        <v>2334072.62043454</v>
      </c>
      <c r="H28" s="12" t="n">
        <v>2420089.61003599</v>
      </c>
      <c r="I28" s="12" t="n">
        <v>2510088.32091198</v>
      </c>
      <c r="J28" s="12" t="n">
        <v>2604282.15881448</v>
      </c>
      <c r="K28" s="12" t="n">
        <v>2702896.92208549</v>
      </c>
      <c r="L28" s="12" t="n">
        <v>2806171.55240841</v>
      </c>
      <c r="M28" s="12" t="n">
        <v>2914358.93211183</v>
      </c>
      <c r="N28" s="12" t="n">
        <v>3027726.73095202</v>
      </c>
      <c r="O28" s="12" t="n">
        <v>3146558.30548683</v>
      </c>
      <c r="P28" s="12" t="n">
        <v>3271153.65435054</v>
      </c>
      <c r="Q28" s="12" t="n">
        <v>3401830.43294974</v>
      </c>
    </row>
    <row r="29" customFormat="false" ht="19" hidden="false" customHeight="false" outlineLevel="0" collapsed="false">
      <c r="B29" s="11" t="s">
        <v>40</v>
      </c>
      <c r="C29" s="12" t="n">
        <v>48967600</v>
      </c>
      <c r="D29" s="12" t="n">
        <v>48269700</v>
      </c>
      <c r="E29" s="12" t="n">
        <v>47576684.8484849</v>
      </c>
      <c r="F29" s="12" t="n">
        <v>47895255.1515152</v>
      </c>
      <c r="G29" s="12" t="n">
        <v>48232856.1284849</v>
      </c>
      <c r="H29" s="12" t="n">
        <v>48589615.2075151</v>
      </c>
      <c r="I29" s="12" t="n">
        <v>48965667.4289969</v>
      </c>
      <c r="J29" s="12" t="n">
        <v>49361155.4965616</v>
      </c>
      <c r="K29" s="12" t="n">
        <v>49776229.8310979</v>
      </c>
      <c r="L29" s="12" t="n">
        <v>50211048.6278328</v>
      </c>
      <c r="M29" s="12" t="n">
        <v>50665777.9165001</v>
      </c>
      <c r="N29" s="12" t="n">
        <v>51140591.6246186</v>
      </c>
      <c r="O29" s="12" t="n">
        <v>51635671.6439037</v>
      </c>
      <c r="P29" s="12" t="n">
        <v>52151207.8998387</v>
      </c>
      <c r="Q29" s="12" t="n">
        <v>52687398.4244312</v>
      </c>
    </row>
    <row r="30" customFormat="false" ht="16" hidden="false" customHeight="false" outlineLevel="0" collapsed="false">
      <c r="B30" s="13" t="s">
        <v>41</v>
      </c>
      <c r="C30" s="14" t="n">
        <v>16817600</v>
      </c>
      <c r="D30" s="14" t="n">
        <v>17139700</v>
      </c>
      <c r="E30" s="14" t="n">
        <v>15824084.8484849</v>
      </c>
      <c r="F30" s="14" t="n">
        <v>15507603.1515152</v>
      </c>
      <c r="G30" s="14" t="n">
        <v>15197451.0884849</v>
      </c>
      <c r="H30" s="14" t="n">
        <v>14893502.0667152</v>
      </c>
      <c r="I30" s="14" t="n">
        <v>14595632.0253809</v>
      </c>
      <c r="J30" s="14" t="n">
        <v>14303719.3848732</v>
      </c>
      <c r="K30" s="14" t="n">
        <v>14017644.9971758</v>
      </c>
      <c r="L30" s="14" t="n">
        <v>13737292.0972323</v>
      </c>
      <c r="M30" s="14" t="n">
        <v>13462546.2552876</v>
      </c>
      <c r="N30" s="14" t="n">
        <v>13193295.3301819</v>
      </c>
      <c r="O30" s="14" t="n">
        <v>12929429.4235782</v>
      </c>
      <c r="P30" s="14" t="n">
        <v>12670840.8351067</v>
      </c>
      <c r="Q30" s="14" t="n">
        <v>12417424.0184045</v>
      </c>
    </row>
    <row r="31" customFormat="false" ht="16" hidden="false" customHeight="false" outlineLevel="0" collapsed="false">
      <c r="B31" s="13" t="s">
        <v>42</v>
      </c>
      <c r="C31" s="14" t="n">
        <v>32150000</v>
      </c>
      <c r="D31" s="14" t="n">
        <v>31130000</v>
      </c>
      <c r="E31" s="14" t="n">
        <v>31752600</v>
      </c>
      <c r="F31" s="14" t="n">
        <v>32387652</v>
      </c>
      <c r="G31" s="14" t="n">
        <v>33035405.04</v>
      </c>
      <c r="H31" s="14" t="n">
        <v>33696113.1408</v>
      </c>
      <c r="I31" s="14" t="n">
        <v>34370035.403616</v>
      </c>
      <c r="J31" s="14" t="n">
        <v>35057436.1116883</v>
      </c>
      <c r="K31" s="14" t="n">
        <v>35758584.8339221</v>
      </c>
      <c r="L31" s="14" t="n">
        <v>36473756.5306005</v>
      </c>
      <c r="M31" s="14" t="n">
        <v>37203231.6612125</v>
      </c>
      <c r="N31" s="14" t="n">
        <v>37947296.2944368</v>
      </c>
      <c r="O31" s="14" t="n">
        <v>38706242.2203255</v>
      </c>
      <c r="P31" s="14" t="n">
        <v>39480367.064732</v>
      </c>
      <c r="Q31" s="14" t="n">
        <v>40269974.4060267</v>
      </c>
    </row>
    <row r="32" customFormat="false" ht="19" hidden="false" customHeight="false" outlineLevel="0" collapsed="false">
      <c r="B32" s="7" t="s">
        <v>43</v>
      </c>
      <c r="C32" s="17" t="n">
        <v>79041585</v>
      </c>
      <c r="D32" s="17" t="n">
        <v>79633950.09</v>
      </c>
      <c r="E32" s="17" t="n">
        <v>77361403.7929848</v>
      </c>
      <c r="F32" s="17" t="n">
        <v>78654446.2835093</v>
      </c>
      <c r="G32" s="17" t="n">
        <v>79348196.2389194</v>
      </c>
      <c r="H32" s="17" t="n">
        <v>80596353.6270012</v>
      </c>
      <c r="I32" s="17" t="n">
        <v>81815553.8012423</v>
      </c>
      <c r="J32" s="17" t="n">
        <v>83059572.6939915</v>
      </c>
      <c r="K32" s="17" t="n">
        <v>84327710.6373001</v>
      </c>
      <c r="L32" s="17" t="n">
        <v>86355342.687794</v>
      </c>
      <c r="M32" s="17" t="n">
        <v>88034379.6935312</v>
      </c>
      <c r="N32" s="17" t="n">
        <v>89785159.2397115</v>
      </c>
      <c r="O32" s="17" t="n">
        <v>91611924.3536228</v>
      </c>
      <c r="P32" s="17" t="n">
        <v>93519786.9543811</v>
      </c>
      <c r="Q32" s="17" t="n">
        <v>95514985.944309</v>
      </c>
    </row>
    <row r="34" customFormat="false" ht="16" hidden="false" customHeight="false" outlineLevel="0" collapsed="false">
      <c r="B34" s="9" t="s">
        <v>45</v>
      </c>
      <c r="C34" s="10" t="n">
        <v>2016</v>
      </c>
      <c r="D34" s="10" t="n">
        <v>2017</v>
      </c>
      <c r="E34" s="10" t="n">
        <v>2018</v>
      </c>
      <c r="F34" s="10" t="n">
        <v>2019</v>
      </c>
      <c r="G34" s="10" t="n">
        <v>2020</v>
      </c>
      <c r="H34" s="10" t="n">
        <v>2021</v>
      </c>
      <c r="I34" s="10" t="n">
        <v>2022</v>
      </c>
      <c r="J34" s="10" t="n">
        <v>2023</v>
      </c>
      <c r="K34" s="10" t="n">
        <v>2024</v>
      </c>
      <c r="L34" s="10" t="n">
        <v>2025</v>
      </c>
      <c r="M34" s="10" t="n">
        <v>2026</v>
      </c>
      <c r="N34" s="10" t="n">
        <v>2027</v>
      </c>
      <c r="O34" s="10" t="n">
        <v>2028</v>
      </c>
      <c r="P34" s="10" t="n">
        <v>2029</v>
      </c>
      <c r="Q34" s="10" t="n">
        <v>2030</v>
      </c>
    </row>
    <row r="35" customFormat="false" ht="19" hidden="false" customHeight="false" outlineLevel="0" collapsed="false">
      <c r="B35" s="11" t="s">
        <v>32</v>
      </c>
      <c r="C35" s="18" t="n">
        <v>110.3555931606</v>
      </c>
      <c r="D35" s="18" t="n">
        <v>115.919412453685</v>
      </c>
      <c r="E35" s="18" t="n">
        <v>119.700346782909</v>
      </c>
      <c r="F35" s="18" t="n">
        <v>129.122561288536</v>
      </c>
      <c r="G35" s="18" t="n">
        <v>138.56064368892</v>
      </c>
      <c r="H35" s="18" t="n">
        <v>148.120104403935</v>
      </c>
      <c r="I35" s="18" t="n">
        <v>157.715975542683</v>
      </c>
      <c r="J35" s="18" t="n">
        <v>167.44061531655</v>
      </c>
      <c r="K35" s="18" t="n">
        <v>177.40003009839</v>
      </c>
      <c r="L35" s="18" t="n">
        <v>187.148201810161</v>
      </c>
      <c r="M35" s="18" t="n">
        <v>197.309437292758</v>
      </c>
      <c r="N35" s="18" t="n">
        <v>207.866868820631</v>
      </c>
      <c r="O35" s="18" t="n">
        <v>218.953057893794</v>
      </c>
      <c r="P35" s="18" t="n">
        <v>230.731138525113</v>
      </c>
      <c r="Q35" s="18" t="n">
        <v>242.216468878865</v>
      </c>
    </row>
    <row r="36" customFormat="false" ht="16" hidden="false" customHeight="false" outlineLevel="0" collapsed="false">
      <c r="B36" s="13" t="s">
        <v>33</v>
      </c>
      <c r="C36" s="19" t="n">
        <v>110.265335432807</v>
      </c>
      <c r="D36" s="19" t="n">
        <v>115.672252744909</v>
      </c>
      <c r="E36" s="19" t="n">
        <v>118.681144250155</v>
      </c>
      <c r="F36" s="19" t="n">
        <v>127.584231572516</v>
      </c>
      <c r="G36" s="19" t="n">
        <v>136.397384666505</v>
      </c>
      <c r="H36" s="19" t="n">
        <v>145.210537760493</v>
      </c>
      <c r="I36" s="19" t="n">
        <v>153.868988396715</v>
      </c>
      <c r="J36" s="19" t="n">
        <v>162.527439032938</v>
      </c>
      <c r="K36" s="19" t="n">
        <v>171.18588966916</v>
      </c>
      <c r="L36" s="19" t="n">
        <v>179.844340305382</v>
      </c>
      <c r="M36" s="19" t="n">
        <v>188.502790941604</v>
      </c>
      <c r="N36" s="19" t="n">
        <v>197.161241577827</v>
      </c>
      <c r="O36" s="19" t="n">
        <v>205.819692214049</v>
      </c>
      <c r="P36" s="19" t="n">
        <v>214.478142850271</v>
      </c>
      <c r="Q36" s="19" t="n">
        <v>222.847971447069</v>
      </c>
    </row>
    <row r="37" customFormat="false" ht="16" hidden="false" customHeight="false" outlineLevel="0" collapsed="false">
      <c r="B37" s="13" t="s">
        <v>34</v>
      </c>
      <c r="C37" s="19" t="n">
        <v>107.070163600415</v>
      </c>
      <c r="D37" s="19" t="n">
        <v>117.91585495737</v>
      </c>
      <c r="E37" s="19" t="n">
        <v>128.3783337589</v>
      </c>
      <c r="F37" s="19" t="n">
        <v>143.01945515928</v>
      </c>
      <c r="G37" s="19" t="n">
        <v>157.864000324292</v>
      </c>
      <c r="H37" s="19" t="n">
        <v>173.117988162766</v>
      </c>
      <c r="I37" s="19" t="n">
        <v>188.164210325361</v>
      </c>
      <c r="J37" s="19" t="n">
        <v>201.90476868627</v>
      </c>
      <c r="K37" s="19" t="n">
        <v>215.468322184649</v>
      </c>
      <c r="L37" s="19" t="n">
        <v>226.754846151518</v>
      </c>
      <c r="M37" s="19" t="n">
        <v>238.134456797042</v>
      </c>
      <c r="N37" s="19" t="n">
        <v>249.778293337385</v>
      </c>
      <c r="O37" s="19" t="n">
        <v>261.802543495843</v>
      </c>
      <c r="P37" s="19" t="n">
        <v>274.247948381154</v>
      </c>
      <c r="Q37" s="19" t="n">
        <v>283.502348387507</v>
      </c>
    </row>
    <row r="38" customFormat="false" ht="16" hidden="false" customHeight="false" outlineLevel="0" collapsed="false">
      <c r="B38" s="13" t="s">
        <v>35</v>
      </c>
      <c r="C38" s="19" t="n">
        <v>147.393226713856</v>
      </c>
      <c r="D38" s="19" t="n">
        <v>160.047471079448</v>
      </c>
      <c r="E38" s="19" t="n">
        <v>179.61523615359</v>
      </c>
      <c r="F38" s="19" t="n">
        <v>188.840575232283</v>
      </c>
      <c r="G38" s="19" t="n">
        <v>198.065914310976</v>
      </c>
      <c r="H38" s="19" t="n">
        <v>206.773108908311</v>
      </c>
      <c r="I38" s="19" t="n">
        <v>215.480303505646</v>
      </c>
      <c r="J38" s="19" t="n">
        <v>224.18749810298</v>
      </c>
      <c r="K38" s="19" t="n">
        <v>232.894692700315</v>
      </c>
      <c r="L38" s="19" t="n">
        <v>238.27385933239</v>
      </c>
      <c r="M38" s="19" t="n">
        <v>243.653025964464</v>
      </c>
      <c r="N38" s="19" t="n">
        <v>249.032192596539</v>
      </c>
      <c r="O38" s="19" t="n">
        <v>254.411359228613</v>
      </c>
      <c r="P38" s="19" t="n">
        <v>259.790525860688</v>
      </c>
      <c r="Q38" s="20" t="n">
        <v>265.169692492762</v>
      </c>
    </row>
    <row r="39" customFormat="false" ht="19" hidden="false" customHeight="false" outlineLevel="0" collapsed="false">
      <c r="B39" s="11" t="s">
        <v>36</v>
      </c>
      <c r="C39" s="18" t="n">
        <v>76.5389750606025</v>
      </c>
      <c r="D39" s="18" t="n">
        <v>87.0438181004174</v>
      </c>
      <c r="E39" s="18" t="n">
        <v>99.3370247956458</v>
      </c>
      <c r="F39" s="18" t="n">
        <v>110.937685029305</v>
      </c>
      <c r="G39" s="18" t="n">
        <v>122.583138704072</v>
      </c>
      <c r="H39" s="18" t="n">
        <v>133.93469043439</v>
      </c>
      <c r="I39" s="18" t="n">
        <v>145.081489626244</v>
      </c>
      <c r="J39" s="18" t="n">
        <v>156.213674824133</v>
      </c>
      <c r="K39" s="18" t="n">
        <v>165.868006591252</v>
      </c>
      <c r="L39" s="18" t="n">
        <v>180.096101990081</v>
      </c>
      <c r="M39" s="18" t="n">
        <v>194.771025369776</v>
      </c>
      <c r="N39" s="18" t="n">
        <v>209.105377390638</v>
      </c>
      <c r="O39" s="18" t="n">
        <v>223.608471089608</v>
      </c>
      <c r="P39" s="18" t="n">
        <v>238.308309274677</v>
      </c>
      <c r="Q39" s="18" t="n">
        <v>253.240303800429</v>
      </c>
    </row>
    <row r="40" customFormat="false" ht="19" hidden="false" customHeight="false" outlineLevel="0" collapsed="false">
      <c r="B40" s="13" t="s">
        <v>26</v>
      </c>
      <c r="C40" s="18" t="n">
        <v>92.8391293783448</v>
      </c>
      <c r="D40" s="18" t="n">
        <v>92.0265514395521</v>
      </c>
      <c r="E40" s="18" t="n">
        <v>94.3693152136463</v>
      </c>
      <c r="F40" s="18" t="n">
        <v>101.443637243661</v>
      </c>
      <c r="G40" s="18" t="n">
        <v>109.342011296777</v>
      </c>
      <c r="H40" s="18" t="n">
        <v>118.173256092687</v>
      </c>
      <c r="I40" s="18" t="n">
        <v>128.058250996045</v>
      </c>
      <c r="J40" s="18" t="n">
        <v>139.129732423108</v>
      </c>
      <c r="K40" s="18" t="n">
        <v>151.531650578971</v>
      </c>
      <c r="L40" s="18" t="n">
        <v>165.420193624759</v>
      </c>
      <c r="M40" s="18" t="n">
        <v>180.962746748387</v>
      </c>
      <c r="N40" s="18" t="n">
        <v>198.33707808905</v>
      </c>
      <c r="O40" s="18" t="n">
        <v>217.730564194011</v>
      </c>
      <c r="P40" s="18" t="n">
        <v>239.338784603472</v>
      </c>
      <c r="Q40" s="18" t="n">
        <v>263.36758301866</v>
      </c>
    </row>
    <row r="41" customFormat="false" ht="16" hidden="false" customHeight="false" outlineLevel="0" collapsed="false">
      <c r="B41" s="16" t="s">
        <v>37</v>
      </c>
      <c r="C41" s="19" t="n">
        <v>60.5250852548776</v>
      </c>
      <c r="D41" s="19" t="n">
        <v>62.8238883714321</v>
      </c>
      <c r="E41" s="19" t="n">
        <v>65.3053656651799</v>
      </c>
      <c r="F41" s="19" t="n">
        <v>67.7555268152546</v>
      </c>
      <c r="G41" s="19" t="n">
        <v>70.302902046877</v>
      </c>
      <c r="H41" s="19" t="n">
        <v>72.9515603623885</v>
      </c>
      <c r="I41" s="19" t="n">
        <v>75.7055762597721</v>
      </c>
      <c r="J41" s="19" t="n">
        <v>78.5693394730959</v>
      </c>
      <c r="K41" s="19" t="n">
        <v>81.5472688972584</v>
      </c>
      <c r="L41" s="19" t="n">
        <v>84.6442389610531</v>
      </c>
      <c r="M41" s="19" t="n">
        <v>87.8650787868216</v>
      </c>
      <c r="N41" s="19" t="n">
        <v>91.2149439535652</v>
      </c>
      <c r="O41" s="19" t="n">
        <v>94.6990090997912</v>
      </c>
      <c r="P41" s="19" t="n">
        <v>98.3230152101033</v>
      </c>
      <c r="Q41" s="19" t="n">
        <v>102.092599115472</v>
      </c>
    </row>
    <row r="42" customFormat="false" ht="16" hidden="false" customHeight="false" outlineLevel="0" collapsed="false">
      <c r="B42" s="16" t="s">
        <v>38</v>
      </c>
      <c r="C42" s="19" t="n">
        <v>188.978907543461</v>
      </c>
      <c r="D42" s="19" t="n">
        <v>196.413753574391</v>
      </c>
      <c r="E42" s="19" t="n">
        <v>210.145766040483</v>
      </c>
      <c r="F42" s="19" t="n">
        <v>220.817875337673</v>
      </c>
      <c r="G42" s="19" t="n">
        <v>232.245299716567</v>
      </c>
      <c r="H42" s="19" t="n">
        <v>244.502214826134</v>
      </c>
      <c r="I42" s="19" t="n">
        <v>257.668807740031</v>
      </c>
      <c r="J42" s="19" t="n">
        <v>271.835819499568</v>
      </c>
      <c r="K42" s="19" t="n">
        <v>287.101777928208</v>
      </c>
      <c r="L42" s="19" t="n">
        <v>303.576316136775</v>
      </c>
      <c r="M42" s="19" t="n">
        <v>321.378440976795</v>
      </c>
      <c r="N42" s="19" t="n">
        <v>340.640798172465</v>
      </c>
      <c r="O42" s="19" t="n">
        <v>361.507316423169</v>
      </c>
      <c r="P42" s="19" t="n">
        <v>384.137663069671</v>
      </c>
      <c r="Q42" s="19" t="n">
        <v>408.705898959813</v>
      </c>
    </row>
    <row r="43" customFormat="false" ht="16" hidden="false" customHeight="false" outlineLevel="0" collapsed="false">
      <c r="B43" s="13" t="s">
        <v>24</v>
      </c>
      <c r="C43" s="19" t="n">
        <v>73.7829344353935</v>
      </c>
      <c r="D43" s="19" t="n">
        <v>86.3904493479757</v>
      </c>
      <c r="E43" s="19" t="n">
        <v>99.9157805793659</v>
      </c>
      <c r="F43" s="19" t="n">
        <v>111.955764822115</v>
      </c>
      <c r="G43" s="19" t="n">
        <v>123.892881980638</v>
      </c>
      <c r="H43" s="19" t="n">
        <v>135.428094812617</v>
      </c>
      <c r="I43" s="19" t="n">
        <v>146.655387312666</v>
      </c>
      <c r="J43" s="19" t="n">
        <v>157.765777266265</v>
      </c>
      <c r="K43" s="19" t="n">
        <v>167.157231784224</v>
      </c>
      <c r="L43" s="19" t="n">
        <v>181.407478664198</v>
      </c>
      <c r="M43" s="19" t="n">
        <v>196.009339995409</v>
      </c>
      <c r="N43" s="19" t="n">
        <v>210.078777076637</v>
      </c>
      <c r="O43" s="19" t="n">
        <v>224.146473005748</v>
      </c>
      <c r="P43" s="19" t="n">
        <v>238.212357931599</v>
      </c>
      <c r="Q43" s="19" t="n">
        <v>252.276362126043</v>
      </c>
    </row>
    <row r="44" customFormat="false" ht="16" hidden="false" customHeight="false" outlineLevel="0" collapsed="false">
      <c r="B44" s="11" t="s">
        <v>39</v>
      </c>
      <c r="C44" s="19" t="n">
        <v>53.2346364121532</v>
      </c>
      <c r="D44" s="19" t="n">
        <v>58.5797445486098</v>
      </c>
      <c r="E44" s="19" t="n">
        <v>61.6476127652749</v>
      </c>
      <c r="F44" s="19" t="n">
        <v>67.6786570183682</v>
      </c>
      <c r="G44" s="19" t="n">
        <v>73.9808004353553</v>
      </c>
      <c r="H44" s="19" t="n">
        <v>80.5785356484043</v>
      </c>
      <c r="I44" s="19" t="n">
        <v>87.4986094519112</v>
      </c>
      <c r="J44" s="19" t="n">
        <v>94.7702206852629</v>
      </c>
      <c r="K44" s="19" t="n">
        <v>102.425235483525</v>
      </c>
      <c r="L44" s="19" t="n">
        <v>110.49842149159</v>
      </c>
      <c r="M44" s="19" t="n">
        <v>119.027702791831</v>
      </c>
      <c r="N44" s="19" t="n">
        <v>128.054437465052</v>
      </c>
      <c r="O44" s="19" t="n">
        <v>137.623719891034</v>
      </c>
      <c r="P44" s="19" t="n">
        <v>147.784710099839</v>
      </c>
      <c r="Q44" s="19" t="n">
        <v>158.590992710034</v>
      </c>
    </row>
    <row r="45" customFormat="false" ht="19" hidden="false" customHeight="false" outlineLevel="0" collapsed="false">
      <c r="B45" s="11" t="s">
        <v>40</v>
      </c>
      <c r="C45" s="18" t="n">
        <v>10.4223251499461</v>
      </c>
      <c r="D45" s="18" t="n">
        <v>10.5274320553577</v>
      </c>
      <c r="E45" s="18" t="n">
        <v>10.507599918836</v>
      </c>
      <c r="F45" s="18" t="n">
        <v>10.5404813713495</v>
      </c>
      <c r="G45" s="18" t="n">
        <v>10.5755078859032</v>
      </c>
      <c r="H45" s="18" t="n">
        <v>10.6126580089064</v>
      </c>
      <c r="I45" s="18" t="n">
        <v>10.6519075650801</v>
      </c>
      <c r="J45" s="18" t="n">
        <v>10.6932298092631</v>
      </c>
      <c r="K45" s="18" t="n">
        <v>10.7365955839915</v>
      </c>
      <c r="L45" s="18" t="n">
        <v>10.781973481628</v>
      </c>
      <c r="M45" s="18" t="n">
        <v>10.829330009836</v>
      </c>
      <c r="N45" s="18" t="n">
        <v>10.8786297592341</v>
      </c>
      <c r="O45" s="18" t="n">
        <v>10.9298355721098</v>
      </c>
      <c r="P45" s="18" t="n">
        <v>10.9829087111247</v>
      </c>
      <c r="Q45" s="18" t="n">
        <v>11.0378090270091</v>
      </c>
    </row>
    <row r="46" customFormat="false" ht="16" hidden="false" customHeight="false" outlineLevel="0" collapsed="false">
      <c r="B46" s="13" t="s">
        <v>41</v>
      </c>
      <c r="C46" s="19" t="n">
        <v>12.9883361188576</v>
      </c>
      <c r="D46" s="19" t="n">
        <v>12.9800650292887</v>
      </c>
      <c r="E46" s="19" t="n">
        <v>12.9828405111273</v>
      </c>
      <c r="F46" s="19" t="n">
        <v>12.9828405111273</v>
      </c>
      <c r="G46" s="19" t="n">
        <v>12.9828405111273</v>
      </c>
      <c r="H46" s="19" t="n">
        <v>12.9828405111273</v>
      </c>
      <c r="I46" s="19" t="n">
        <v>12.9828405111273</v>
      </c>
      <c r="J46" s="19" t="n">
        <v>12.9828405111273</v>
      </c>
      <c r="K46" s="19" t="n">
        <v>12.9828405111273</v>
      </c>
      <c r="L46" s="19" t="n">
        <v>12.9828405111273</v>
      </c>
      <c r="M46" s="19" t="n">
        <v>12.9828405111273</v>
      </c>
      <c r="N46" s="19" t="n">
        <v>12.9828405111273</v>
      </c>
      <c r="O46" s="19" t="n">
        <v>12.9828405111273</v>
      </c>
      <c r="P46" s="19" t="n">
        <v>12.9828405111273</v>
      </c>
      <c r="Q46" s="19" t="n">
        <v>12.9828405111273</v>
      </c>
    </row>
    <row r="47" customFormat="false" ht="16" hidden="false" customHeight="false" outlineLevel="0" collapsed="false">
      <c r="B47" s="13" t="s">
        <v>42</v>
      </c>
      <c r="C47" s="19" t="n">
        <v>9.08005</v>
      </c>
      <c r="D47" s="19" t="n">
        <v>9.17705</v>
      </c>
      <c r="E47" s="19" t="n">
        <v>9.27405</v>
      </c>
      <c r="F47" s="19" t="n">
        <v>9.37105</v>
      </c>
      <c r="G47" s="19" t="n">
        <v>9.46805</v>
      </c>
      <c r="H47" s="19" t="n">
        <v>9.56505</v>
      </c>
      <c r="I47" s="19" t="n">
        <v>9.66205</v>
      </c>
      <c r="J47" s="19" t="n">
        <v>9.75905</v>
      </c>
      <c r="K47" s="19" t="n">
        <v>9.85605</v>
      </c>
      <c r="L47" s="19" t="n">
        <v>9.95305</v>
      </c>
      <c r="M47" s="19" t="n">
        <v>10.05005</v>
      </c>
      <c r="N47" s="19" t="n">
        <v>10.14705</v>
      </c>
      <c r="O47" s="19" t="n">
        <v>10.24405</v>
      </c>
      <c r="P47" s="19" t="n">
        <v>10.34105</v>
      </c>
      <c r="Q47" s="19" t="n">
        <v>10.43805</v>
      </c>
    </row>
    <row r="48" customFormat="false" ht="19" hidden="false" customHeight="false" outlineLevel="0" collapsed="false">
      <c r="B48" s="7" t="s">
        <v>43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50" customFormat="false" ht="16" hidden="false" customHeight="false" outlineLevel="0" collapsed="false">
      <c r="B50" s="9" t="s">
        <v>46</v>
      </c>
      <c r="C50" s="21" t="n">
        <v>0.750242453491021</v>
      </c>
      <c r="D50" s="21" t="n">
        <v>0.739660521914701</v>
      </c>
      <c r="E50" s="21" t="n">
        <v>0.720634300094935</v>
      </c>
      <c r="F50" s="21" t="n">
        <v>0.7216053459263</v>
      </c>
      <c r="G50" s="21" t="n">
        <v>0.715648338921189</v>
      </c>
      <c r="H50" s="21" t="n">
        <v>0.717881900157381</v>
      </c>
      <c r="I50" s="21" t="n">
        <v>0.721052264532684</v>
      </c>
      <c r="J50" s="21" t="n">
        <v>0.724167561290011</v>
      </c>
      <c r="K50" s="21" t="n">
        <v>0.728322654334339</v>
      </c>
      <c r="L50" s="21" t="n">
        <v>0.734068452092795</v>
      </c>
      <c r="M50" s="21" t="n">
        <v>0.737467108094836</v>
      </c>
      <c r="N50" s="21" t="n">
        <v>0.741210087251883</v>
      </c>
      <c r="O50" s="21" t="n">
        <v>0.74507774681508</v>
      </c>
      <c r="P50" s="21" t="n">
        <v>0.749143981884816</v>
      </c>
      <c r="Q50" s="21" t="n">
        <v>0.752580854057794</v>
      </c>
    </row>
    <row r="54" customFormat="false" ht="16" hidden="false" customHeight="false" outlineLevel="0" collapsed="false">
      <c r="C54" s="10" t="n">
        <v>2016</v>
      </c>
      <c r="D54" s="10" t="n">
        <v>2017</v>
      </c>
      <c r="E54" s="10" t="n">
        <v>2018</v>
      </c>
      <c r="F54" s="10" t="n">
        <v>2019</v>
      </c>
      <c r="G54" s="10" t="n">
        <v>2020</v>
      </c>
      <c r="H54" s="10" t="n">
        <v>2021</v>
      </c>
      <c r="I54" s="10" t="n">
        <v>2022</v>
      </c>
      <c r="J54" s="10" t="n">
        <v>2023</v>
      </c>
      <c r="K54" s="10" t="n">
        <v>2024</v>
      </c>
      <c r="L54" s="10" t="n">
        <v>2025</v>
      </c>
      <c r="M54" s="10" t="n">
        <v>2026</v>
      </c>
      <c r="N54" s="10" t="n">
        <v>2027</v>
      </c>
      <c r="O54" s="10" t="n">
        <v>2028</v>
      </c>
      <c r="P54" s="10" t="n">
        <v>2029</v>
      </c>
      <c r="Q54" s="10" t="n">
        <v>2030</v>
      </c>
      <c r="T54" s="10" t="n">
        <v>2016</v>
      </c>
      <c r="U54" s="10" t="n">
        <v>2017</v>
      </c>
      <c r="V54" s="10" t="n">
        <v>2018</v>
      </c>
      <c r="W54" s="10" t="n">
        <v>2019</v>
      </c>
      <c r="X54" s="10" t="n">
        <v>2020</v>
      </c>
      <c r="Y54" s="10" t="n">
        <v>2021</v>
      </c>
      <c r="Z54" s="10" t="n">
        <v>2022</v>
      </c>
      <c r="AA54" s="10" t="n">
        <v>2023</v>
      </c>
      <c r="AB54" s="10" t="n">
        <v>2024</v>
      </c>
      <c r="AC54" s="10" t="n">
        <v>2025</v>
      </c>
      <c r="AD54" s="10" t="n">
        <v>2026</v>
      </c>
      <c r="AE54" s="10" t="n">
        <v>2027</v>
      </c>
      <c r="AF54" s="10" t="n">
        <v>2028</v>
      </c>
      <c r="AG54" s="10" t="n">
        <v>2029</v>
      </c>
      <c r="AH54" s="10" t="n">
        <v>2030</v>
      </c>
    </row>
    <row r="55" customFormat="false" ht="16" hidden="false" customHeight="false" outlineLevel="0" collapsed="false">
      <c r="B55" s="9" t="s">
        <v>47</v>
      </c>
      <c r="C55" s="9"/>
      <c r="S55" s="9" t="s">
        <v>48</v>
      </c>
      <c r="T55" s="22"/>
      <c r="U55" s="9"/>
    </row>
    <row r="56" customFormat="false" ht="19" hidden="false" customHeight="false" outlineLevel="0" collapsed="false">
      <c r="B56" s="11" t="s">
        <v>32</v>
      </c>
      <c r="C56" s="12" t="n">
        <v>1392891.77124931</v>
      </c>
      <c r="D56" s="12" t="n">
        <v>1447654.06490588</v>
      </c>
      <c r="E56" s="12" t="n">
        <v>1362040.89857017</v>
      </c>
      <c r="F56" s="12" t="n">
        <v>1451522.09298538</v>
      </c>
      <c r="G56" s="12" t="n">
        <v>1503524.76593298</v>
      </c>
      <c r="H56" s="12" t="n">
        <v>1601546.43120362</v>
      </c>
      <c r="I56" s="12" t="n">
        <v>1704640.77187617</v>
      </c>
      <c r="J56" s="12" t="n">
        <v>1810908.47177717</v>
      </c>
      <c r="K56" s="12" t="n">
        <v>1921760.61058822</v>
      </c>
      <c r="L56" s="12" t="n">
        <v>2090514.77971073</v>
      </c>
      <c r="M56" s="12" t="n">
        <v>2233241.89810352</v>
      </c>
      <c r="N56" s="12" t="n">
        <v>2382473.71452146</v>
      </c>
      <c r="O56" s="12" t="n">
        <v>2538425.64082943</v>
      </c>
      <c r="P56" s="12" t="n">
        <v>2701420.77671872</v>
      </c>
      <c r="Q56" s="12" t="n">
        <v>2849888.52192052</v>
      </c>
      <c r="S56" s="11" t="s">
        <v>32</v>
      </c>
      <c r="T56" s="18" t="n">
        <v>57.0373400946456</v>
      </c>
      <c r="U56" s="18" t="n">
        <v>58.3573818728761</v>
      </c>
      <c r="V56" s="18" t="n">
        <v>58.7860492278312</v>
      </c>
      <c r="W56" s="18" t="n">
        <v>61.0863925612923</v>
      </c>
      <c r="X56" s="18" t="n">
        <v>63.4272075387564</v>
      </c>
      <c r="Y56" s="18" t="n">
        <v>65.8472771965267</v>
      </c>
      <c r="Z56" s="18" t="n">
        <v>68.3108556031042</v>
      </c>
      <c r="AA56" s="18" t="n">
        <v>70.7361612813325</v>
      </c>
      <c r="AB56" s="18" t="n">
        <v>73.1757263848077</v>
      </c>
      <c r="AC56" s="18" t="n">
        <v>75.5926816572132</v>
      </c>
      <c r="AD56" s="18" t="n">
        <v>77.8090392569939</v>
      </c>
      <c r="AE56" s="18" t="n">
        <v>79.971362200101</v>
      </c>
      <c r="AF56" s="18" t="n">
        <v>82.0738120394649</v>
      </c>
      <c r="AG56" s="18" t="n">
        <v>84.1121742988225</v>
      </c>
      <c r="AH56" s="18" t="n">
        <v>85.423335100632</v>
      </c>
    </row>
    <row r="57" customFormat="false" ht="16" hidden="false" customHeight="false" outlineLevel="0" collapsed="false">
      <c r="B57" s="13" t="s">
        <v>33</v>
      </c>
      <c r="C57" s="19" t="n">
        <v>1382861.10141059</v>
      </c>
      <c r="D57" s="19" t="n">
        <v>1429748.54903698</v>
      </c>
      <c r="E57" s="19" t="n">
        <v>1324142.77163806</v>
      </c>
      <c r="F57" s="19" t="n">
        <v>1397333.7798999</v>
      </c>
      <c r="G57" s="19" t="n">
        <v>1432893.41944814</v>
      </c>
      <c r="H57" s="19" t="n">
        <v>1509717.79826912</v>
      </c>
      <c r="I57" s="19" t="n">
        <v>1585660.72983603</v>
      </c>
      <c r="J57" s="19" t="n">
        <v>1659428.25444337</v>
      </c>
      <c r="K57" s="19" t="n">
        <v>1729371.69444489</v>
      </c>
      <c r="L57" s="19" t="n">
        <v>1846866.15027808</v>
      </c>
      <c r="M57" s="19" t="n">
        <v>1924607.04862379</v>
      </c>
      <c r="N57" s="19" t="n">
        <v>1990157.99978739</v>
      </c>
      <c r="O57" s="19" t="n">
        <v>2037979.41200463</v>
      </c>
      <c r="P57" s="19" t="n">
        <v>2060892.87685557</v>
      </c>
      <c r="Q57" s="19" t="n">
        <v>2044007.57391252</v>
      </c>
      <c r="S57" s="13" t="s">
        <v>33</v>
      </c>
      <c r="T57" s="19" t="n">
        <v>57.4380433968937</v>
      </c>
      <c r="U57" s="19" t="n">
        <v>59.0446525885921</v>
      </c>
      <c r="V57" s="19" t="n">
        <v>59.822687848876</v>
      </c>
      <c r="W57" s="19" t="n">
        <v>62.3356370552067</v>
      </c>
      <c r="X57" s="19" t="n">
        <v>64.8657787126613</v>
      </c>
      <c r="Y57" s="19" t="n">
        <v>67.4444358692201</v>
      </c>
      <c r="Z57" s="19" t="n">
        <v>70.0716085248831</v>
      </c>
      <c r="AA57" s="19" t="n">
        <v>72.7472966796502</v>
      </c>
      <c r="AB57" s="19" t="n">
        <v>75.4715003335215</v>
      </c>
      <c r="AC57" s="19" t="n">
        <v>78.244219486497</v>
      </c>
      <c r="AD57" s="19" t="n">
        <v>81.0654541385766</v>
      </c>
      <c r="AE57" s="19" t="n">
        <v>83.9352042897604</v>
      </c>
      <c r="AF57" s="19" t="n">
        <v>86.8534699400484</v>
      </c>
      <c r="AG57" s="19" t="n">
        <v>89.8202510894405</v>
      </c>
      <c r="AH57" s="19" t="n">
        <v>92.5809830991651</v>
      </c>
      <c r="AI57" s="23"/>
    </row>
    <row r="58" customFormat="false" ht="16" hidden="false" customHeight="false" outlineLevel="0" collapsed="false">
      <c r="B58" s="13" t="s">
        <v>34</v>
      </c>
      <c r="C58" s="19" t="n">
        <v>4640.16872181437</v>
      </c>
      <c r="D58" s="19" t="n">
        <v>9866.97599701999</v>
      </c>
      <c r="E58" s="19" t="n">
        <v>17521.3149932067</v>
      </c>
      <c r="F58" s="19" t="n">
        <v>26520.4909846394</v>
      </c>
      <c r="G58" s="19" t="n">
        <v>36392.5294944571</v>
      </c>
      <c r="H58" s="19" t="n">
        <v>49467.5987357407</v>
      </c>
      <c r="I58" s="19" t="n">
        <v>66582.0117327676</v>
      </c>
      <c r="J58" s="19" t="n">
        <v>86682.3183481886</v>
      </c>
      <c r="K58" s="19" t="n">
        <v>112276.060746998</v>
      </c>
      <c r="L58" s="19" t="n">
        <v>145428.822983553</v>
      </c>
      <c r="M58" s="19" t="n">
        <v>194179.919058489</v>
      </c>
      <c r="N58" s="19" t="n">
        <v>258934.445952379</v>
      </c>
      <c r="O58" s="19" t="n">
        <v>345000.950683829</v>
      </c>
      <c r="P58" s="19" t="n">
        <v>459360.082177961</v>
      </c>
      <c r="Q58" s="19" t="n">
        <v>594724.971327794</v>
      </c>
      <c r="S58" s="13" t="s">
        <v>34</v>
      </c>
      <c r="T58" s="19" t="n">
        <v>17.6432270791421</v>
      </c>
      <c r="U58" s="19" t="n">
        <v>20.6422091987866</v>
      </c>
      <c r="V58" s="19" t="n">
        <v>22.754954536632</v>
      </c>
      <c r="W58" s="19" t="n">
        <v>26.4939969876518</v>
      </c>
      <c r="X58" s="19" t="n">
        <v>30.2968111009467</v>
      </c>
      <c r="Y58" s="19" t="n">
        <v>34.3181809411011</v>
      </c>
      <c r="Z58" s="19" t="n">
        <v>38.4927640257703</v>
      </c>
      <c r="AA58" s="19" t="n">
        <v>41.7610464592169</v>
      </c>
      <c r="AB58" s="19" t="n">
        <v>45.0761603250823</v>
      </c>
      <c r="AC58" s="19" t="n">
        <v>48.2530556922189</v>
      </c>
      <c r="AD58" s="19" t="n">
        <v>51.5428675711638</v>
      </c>
      <c r="AE58" s="19" t="n">
        <v>54.9849922942869</v>
      </c>
      <c r="AF58" s="19" t="n">
        <v>58.6090315561758</v>
      </c>
      <c r="AG58" s="19" t="n">
        <v>62.4291623855069</v>
      </c>
      <c r="AH58" s="19" t="n">
        <v>64.6607038955263</v>
      </c>
      <c r="AI58" s="23"/>
    </row>
    <row r="59" customFormat="false" ht="16" hidden="false" customHeight="false" outlineLevel="0" collapsed="false">
      <c r="B59" s="13" t="s">
        <v>35</v>
      </c>
      <c r="C59" s="19" t="n">
        <v>5390.50111690402</v>
      </c>
      <c r="D59" s="19" t="n">
        <v>8038.53987187533</v>
      </c>
      <c r="E59" s="19" t="n">
        <v>20376.811938906</v>
      </c>
      <c r="F59" s="19" t="n">
        <v>27667.8221008472</v>
      </c>
      <c r="G59" s="19" t="n">
        <v>34238.8169903787</v>
      </c>
      <c r="H59" s="19" t="n">
        <v>42361.0341987622</v>
      </c>
      <c r="I59" s="19" t="n">
        <v>52398.030307372</v>
      </c>
      <c r="J59" s="19" t="n">
        <v>64797.8989856087</v>
      </c>
      <c r="K59" s="19" t="n">
        <v>80112.8553963287</v>
      </c>
      <c r="L59" s="19" t="n">
        <v>98219.8064490977</v>
      </c>
      <c r="M59" s="19" t="n">
        <v>114454.930421241</v>
      </c>
      <c r="N59" s="19" t="n">
        <v>133381.268781684</v>
      </c>
      <c r="O59" s="19" t="n">
        <v>155445.278140973</v>
      </c>
      <c r="P59" s="19" t="n">
        <v>181167.81768519</v>
      </c>
      <c r="Q59" s="19" t="n">
        <v>211155.976680203</v>
      </c>
      <c r="S59" s="13" t="s">
        <v>35</v>
      </c>
      <c r="T59" s="19" t="n">
        <v>65.7378184988295</v>
      </c>
      <c r="U59" s="19" t="n">
        <v>70.5135076480292</v>
      </c>
      <c r="V59" s="19" t="n">
        <v>76.893629958136</v>
      </c>
      <c r="W59" s="19" t="n">
        <v>80.3129814248103</v>
      </c>
      <c r="X59" s="19" t="n">
        <v>82.8224890913853</v>
      </c>
      <c r="Y59" s="19" t="n">
        <v>85.3915380558826</v>
      </c>
      <c r="Z59" s="19" t="n">
        <v>88.0201283183021</v>
      </c>
      <c r="AA59" s="19" t="n">
        <v>90.7082598786439</v>
      </c>
      <c r="AB59" s="19" t="n">
        <v>93.455932736908</v>
      </c>
      <c r="AC59" s="19" t="n">
        <v>94.693058189874</v>
      </c>
      <c r="AD59" s="19" t="n">
        <v>95.9524244202789</v>
      </c>
      <c r="AE59" s="19" t="n">
        <v>97.2340314281227</v>
      </c>
      <c r="AF59" s="19" t="n">
        <v>98.5378792134054</v>
      </c>
      <c r="AG59" s="19" t="n">
        <v>99.8639677761271</v>
      </c>
      <c r="AH59" s="19" t="n">
        <v>101.212297116288</v>
      </c>
      <c r="AI59" s="23"/>
    </row>
    <row r="60" customFormat="false" ht="19" hidden="false" customHeight="false" outlineLevel="0" collapsed="false">
      <c r="B60" s="11" t="s">
        <v>36</v>
      </c>
      <c r="C60" s="12" t="n">
        <v>159193.953878234</v>
      </c>
      <c r="D60" s="12" t="n">
        <v>207162.716779974</v>
      </c>
      <c r="E60" s="12" t="n">
        <v>249080.510803693</v>
      </c>
      <c r="F60" s="12" t="n">
        <v>284364.915937627</v>
      </c>
      <c r="G60" s="12" t="n">
        <v>323340.228162582</v>
      </c>
      <c r="H60" s="12" t="n">
        <v>354527.938119765</v>
      </c>
      <c r="I60" s="12" t="n">
        <v>381039.587226295</v>
      </c>
      <c r="J60" s="12" t="n">
        <v>407161.614750793</v>
      </c>
      <c r="K60" s="12" t="n">
        <v>425611.225078016</v>
      </c>
      <c r="L60" s="12" t="n">
        <v>451964.949904251</v>
      </c>
      <c r="M60" s="12" t="n">
        <v>463466.177047327</v>
      </c>
      <c r="N60" s="12" t="n">
        <v>473025.461192032</v>
      </c>
      <c r="O60" s="12" t="n">
        <v>482881.182186656</v>
      </c>
      <c r="P60" s="12" t="n">
        <v>493060.210960305</v>
      </c>
      <c r="Q60" s="12" t="n">
        <v>503593.551501764</v>
      </c>
      <c r="S60" s="11" t="s">
        <v>36</v>
      </c>
      <c r="T60" s="18" t="n">
        <v>43.2127376765685</v>
      </c>
      <c r="U60" s="18" t="n">
        <v>49.2104170929544</v>
      </c>
      <c r="V60" s="18" t="n">
        <v>56.0730341000009</v>
      </c>
      <c r="W60" s="18" t="n">
        <v>59.9222528610932</v>
      </c>
      <c r="X60" s="18" t="n">
        <v>63.6930516334136</v>
      </c>
      <c r="Y60" s="18" t="n">
        <v>67.3429718859026</v>
      </c>
      <c r="Z60" s="18" t="n">
        <v>70.7512019667141</v>
      </c>
      <c r="AA60" s="18" t="n">
        <v>74.1203768496526</v>
      </c>
      <c r="AB60" s="18" t="n">
        <v>76.1881909464388</v>
      </c>
      <c r="AC60" s="18" t="n">
        <v>79.5274207976271</v>
      </c>
      <c r="AD60" s="18" t="n">
        <v>80.5654192065419</v>
      </c>
      <c r="AE60" s="18" t="n">
        <v>81.2025345843379</v>
      </c>
      <c r="AF60" s="18" t="n">
        <v>81.8286735050589</v>
      </c>
      <c r="AG60" s="18" t="n">
        <v>82.4440486368652</v>
      </c>
      <c r="AH60" s="18" t="n">
        <v>83.0489898488748</v>
      </c>
    </row>
    <row r="61" customFormat="false" ht="19" hidden="false" customHeight="false" outlineLevel="0" collapsed="false">
      <c r="B61" s="13" t="s">
        <v>26</v>
      </c>
      <c r="C61" s="12" t="n">
        <v>12719.5232117337</v>
      </c>
      <c r="D61" s="12" t="n">
        <v>12027.5347514743</v>
      </c>
      <c r="E61" s="12" t="n">
        <v>11851.816171193</v>
      </c>
      <c r="F61" s="12" t="n">
        <v>12229.8465993595</v>
      </c>
      <c r="G61" s="12" t="n">
        <v>12657.0488514832</v>
      </c>
      <c r="H61" s="12" t="n">
        <v>13140.6948954438</v>
      </c>
      <c r="I61" s="12" t="n">
        <v>13689.2915613383</v>
      </c>
      <c r="J61" s="12" t="n">
        <v>14312.5805666954</v>
      </c>
      <c r="K61" s="12" t="n">
        <v>15021.9002790019</v>
      </c>
      <c r="L61" s="12" t="n">
        <v>15830.6080825429</v>
      </c>
      <c r="M61" s="12" t="n">
        <v>16754.0753246484</v>
      </c>
      <c r="N61" s="12" t="n">
        <v>17810.2611532362</v>
      </c>
      <c r="O61" s="12" t="n">
        <v>19019.9866424671</v>
      </c>
      <c r="P61" s="12" t="n">
        <v>20407.656509862</v>
      </c>
      <c r="Q61" s="12" t="n">
        <v>22001.7630223965</v>
      </c>
      <c r="S61" s="13" t="s">
        <v>26</v>
      </c>
      <c r="T61" s="18" t="n">
        <v>23.8729790010016</v>
      </c>
      <c r="U61" s="18" t="n">
        <v>24.6457795471343</v>
      </c>
      <c r="V61" s="18" t="n">
        <v>25.5693787726703</v>
      </c>
      <c r="W61" s="18" t="n">
        <v>26.6098198633145</v>
      </c>
      <c r="X61" s="18" t="n">
        <v>27.6992223402398</v>
      </c>
      <c r="Y61" s="18" t="n">
        <v>28.8398919668333</v>
      </c>
      <c r="Z61" s="18" t="n">
        <v>30.034075984963</v>
      </c>
      <c r="AA61" s="18" t="n">
        <v>31.2839872060315</v>
      </c>
      <c r="AB61" s="18" t="n">
        <v>32.5916883895448</v>
      </c>
      <c r="AC61" s="18" t="n">
        <v>33.9591649381183</v>
      </c>
      <c r="AD61" s="18" t="n">
        <v>35.3881832739063</v>
      </c>
      <c r="AE61" s="18" t="n">
        <v>36.8803552415228</v>
      </c>
      <c r="AF61" s="18" t="n">
        <v>38.4370277819214</v>
      </c>
      <c r="AG61" s="18" t="n">
        <v>40.0593922872634</v>
      </c>
      <c r="AH61" s="18" t="n">
        <v>41.7484421913832</v>
      </c>
    </row>
    <row r="62" customFormat="false" ht="16" hidden="false" customHeight="false" outlineLevel="0" collapsed="false">
      <c r="B62" s="16" t="s">
        <v>37</v>
      </c>
      <c r="C62" s="19" t="n">
        <v>9124.65278425654</v>
      </c>
      <c r="D62" s="19" t="n">
        <v>9040.9971558103</v>
      </c>
      <c r="E62" s="19" t="n">
        <v>9100.97238639303</v>
      </c>
      <c r="F62" s="19" t="n">
        <v>9132.29487515947</v>
      </c>
      <c r="G62" s="19" t="n">
        <v>9164.5656319864</v>
      </c>
      <c r="H62" s="19" t="n">
        <v>9197.80498789418</v>
      </c>
      <c r="I62" s="19" t="n">
        <v>9232.00730199243</v>
      </c>
      <c r="J62" s="19" t="n">
        <v>9267.1308664382</v>
      </c>
      <c r="K62" s="19" t="n">
        <v>9303.16560486041</v>
      </c>
      <c r="L62" s="19" t="n">
        <v>9340.19744172958</v>
      </c>
      <c r="M62" s="19" t="n">
        <v>9378.1614344573</v>
      </c>
      <c r="N62" s="19" t="n">
        <v>9417.07861090383</v>
      </c>
      <c r="O62" s="19" t="n">
        <v>9456.8745989771</v>
      </c>
      <c r="P62" s="19" t="n">
        <v>9497.65466325513</v>
      </c>
      <c r="Q62" s="19" t="n">
        <v>9539.35282509844</v>
      </c>
      <c r="S62" s="16" t="s">
        <v>37</v>
      </c>
      <c r="T62" s="19" t="n">
        <v>22.8821088559176</v>
      </c>
      <c r="U62" s="19" t="n">
        <v>23.7087428299723</v>
      </c>
      <c r="V62" s="19" t="n">
        <v>24.5636302418666</v>
      </c>
      <c r="W62" s="19" t="n">
        <v>25.4776056375877</v>
      </c>
      <c r="X62" s="19" t="n">
        <v>26.4267689530189</v>
      </c>
      <c r="Y62" s="19" t="n">
        <v>27.4125197458795</v>
      </c>
      <c r="Z62" s="19" t="n">
        <v>28.4362750172257</v>
      </c>
      <c r="AA62" s="19" t="n">
        <v>29.4995332296812</v>
      </c>
      <c r="AB62" s="19" t="n">
        <v>30.6038271533336</v>
      </c>
      <c r="AC62" s="19" t="n">
        <v>31.7508037533469</v>
      </c>
      <c r="AD62" s="19" t="n">
        <v>32.9421237238828</v>
      </c>
      <c r="AE62" s="19" t="n">
        <v>34.1795403962856</v>
      </c>
      <c r="AF62" s="19" t="n">
        <v>35.4648313325349</v>
      </c>
      <c r="AG62" s="19" t="n">
        <v>36.799920427663</v>
      </c>
      <c r="AH62" s="19" t="n">
        <v>38.1867387157274</v>
      </c>
    </row>
    <row r="63" customFormat="false" ht="16" hidden="false" customHeight="false" outlineLevel="0" collapsed="false">
      <c r="B63" s="16" t="s">
        <v>38</v>
      </c>
      <c r="C63" s="19" t="n">
        <v>3594.87042747712</v>
      </c>
      <c r="D63" s="19" t="n">
        <v>2986.537595664</v>
      </c>
      <c r="E63" s="19" t="n">
        <v>2750.8437848</v>
      </c>
      <c r="F63" s="19" t="n">
        <v>3097.5517242</v>
      </c>
      <c r="G63" s="19" t="n">
        <v>3492.4832194968</v>
      </c>
      <c r="H63" s="19" t="n">
        <v>3942.88990754965</v>
      </c>
      <c r="I63" s="19" t="n">
        <v>4457.28425934583</v>
      </c>
      <c r="J63" s="19" t="n">
        <v>5045.44970025724</v>
      </c>
      <c r="K63" s="19" t="n">
        <v>5718.73467414145</v>
      </c>
      <c r="L63" s="19" t="n">
        <v>6490.41064081329</v>
      </c>
      <c r="M63" s="19" t="n">
        <v>7375.91389019109</v>
      </c>
      <c r="N63" s="19" t="n">
        <v>8393.18254233237</v>
      </c>
      <c r="O63" s="19" t="n">
        <v>9563.11204348998</v>
      </c>
      <c r="P63" s="19" t="n">
        <v>10910.0018466069</v>
      </c>
      <c r="Q63" s="19" t="n">
        <v>12462.4101972981</v>
      </c>
      <c r="S63" s="16" t="s">
        <v>38</v>
      </c>
      <c r="T63" s="19" t="n">
        <v>26.8209862381903</v>
      </c>
      <c r="U63" s="19" t="n">
        <v>27.9952905480315</v>
      </c>
      <c r="V63" s="19" t="n">
        <v>29.5757852359961</v>
      </c>
      <c r="W63" s="19" t="n">
        <v>30.6218350472048</v>
      </c>
      <c r="X63" s="19" t="n">
        <v>31.7051719803622</v>
      </c>
      <c r="Y63" s="19" t="n">
        <v>32.8273241824132</v>
      </c>
      <c r="Z63" s="19" t="n">
        <v>33.9897835784668</v>
      </c>
      <c r="AA63" s="19" t="n">
        <v>35.1942640921961</v>
      </c>
      <c r="AB63" s="19" t="n">
        <v>36.442470442195</v>
      </c>
      <c r="AC63" s="19" t="n">
        <v>37.7362619673552</v>
      </c>
      <c r="AD63" s="19" t="n">
        <v>39.0774824514365</v>
      </c>
      <c r="AE63" s="19" t="n">
        <v>40.4681851782161</v>
      </c>
      <c r="AF63" s="19" t="n">
        <v>41.9103867275396</v>
      </c>
      <c r="AG63" s="19" t="n">
        <v>43.4063078250974</v>
      </c>
      <c r="AH63" s="19" t="n">
        <v>44.9581897449425</v>
      </c>
    </row>
    <row r="64" customFormat="false" ht="16" hidden="false" customHeight="false" outlineLevel="0" collapsed="false">
      <c r="B64" s="13" t="s">
        <v>24</v>
      </c>
      <c r="C64" s="19" t="n">
        <v>146474.4306665</v>
      </c>
      <c r="D64" s="19" t="n">
        <v>195135.1820285</v>
      </c>
      <c r="E64" s="19" t="n">
        <v>237228.6946325</v>
      </c>
      <c r="F64" s="19" t="n">
        <v>272135.069338268</v>
      </c>
      <c r="G64" s="19" t="n">
        <v>310683.179311098</v>
      </c>
      <c r="H64" s="19" t="n">
        <v>341387.243224321</v>
      </c>
      <c r="I64" s="19" t="n">
        <v>367350.295664957</v>
      </c>
      <c r="J64" s="19" t="n">
        <v>392849.034184098</v>
      </c>
      <c r="K64" s="19" t="n">
        <v>410589.324799014</v>
      </c>
      <c r="L64" s="19" t="n">
        <v>436134.341821708</v>
      </c>
      <c r="M64" s="19" t="n">
        <v>446712.101722679</v>
      </c>
      <c r="N64" s="19" t="n">
        <v>455215.200038796</v>
      </c>
      <c r="O64" s="19" t="n">
        <v>463861.195544189</v>
      </c>
      <c r="P64" s="19" t="n">
        <v>472652.554450443</v>
      </c>
      <c r="Q64" s="19" t="n">
        <v>481591.788479368</v>
      </c>
      <c r="S64" s="13" t="s">
        <v>24</v>
      </c>
      <c r="T64" s="19" t="n">
        <v>46.4827165707919</v>
      </c>
      <c r="U64" s="19" t="n">
        <v>52.4314938584798</v>
      </c>
      <c r="V64" s="19" t="n">
        <v>59.6268181233799</v>
      </c>
      <c r="W64" s="19" t="n">
        <v>63.4944610119396</v>
      </c>
      <c r="X64" s="19" t="n">
        <v>67.2533735353567</v>
      </c>
      <c r="Y64" s="19" t="n">
        <v>70.9911594099418</v>
      </c>
      <c r="Z64" s="19" t="n">
        <v>74.5157377153198</v>
      </c>
      <c r="AA64" s="19" t="n">
        <v>78.0121287308791</v>
      </c>
      <c r="AB64" s="19" t="n">
        <v>80.1086927373855</v>
      </c>
      <c r="AC64" s="19" t="n">
        <v>83.5992060886511</v>
      </c>
      <c r="AD64" s="19" t="n">
        <v>84.6168751146251</v>
      </c>
      <c r="AE64" s="19" t="n">
        <v>85.2090349839613</v>
      </c>
      <c r="AF64" s="19" t="n">
        <v>85.8002894149656</v>
      </c>
      <c r="AG64" s="19" t="n">
        <v>86.3906396798616</v>
      </c>
      <c r="AH64" s="19" t="n">
        <v>86.9800870571306</v>
      </c>
    </row>
    <row r="65" customFormat="false" ht="16" hidden="false" customHeight="false" outlineLevel="0" collapsed="false">
      <c r="B65" s="11" t="s">
        <v>39</v>
      </c>
      <c r="C65" s="19" t="n">
        <v>61452.766403325</v>
      </c>
      <c r="D65" s="19" t="n">
        <v>80345.3092084518</v>
      </c>
      <c r="E65" s="19" t="n">
        <v>80790.9147592991</v>
      </c>
      <c r="F65" s="19" t="n">
        <v>91685.1413246087</v>
      </c>
      <c r="G65" s="19" t="n">
        <v>103636.876568638</v>
      </c>
      <c r="H65" s="19" t="n">
        <v>116763.680304297</v>
      </c>
      <c r="I65" s="19" t="n">
        <v>131197.774160264</v>
      </c>
      <c r="J65" s="19" t="n">
        <v>147087.99339965</v>
      </c>
      <c r="K65" s="19" t="n">
        <v>164602.00918211</v>
      </c>
      <c r="L65" s="19" t="n">
        <v>183928.859881314</v>
      </c>
      <c r="M65" s="19" t="n">
        <v>205281.835725495</v>
      </c>
      <c r="N65" s="19" t="n">
        <v>228901.767532393</v>
      </c>
      <c r="O65" s="19" t="n">
        <v>255060.777791054</v>
      </c>
      <c r="P65" s="19" t="n">
        <v>284066.560951683</v>
      </c>
      <c r="Q65" s="19" t="n">
        <v>316267.269694478</v>
      </c>
      <c r="S65" s="11" t="s">
        <v>39</v>
      </c>
      <c r="T65" s="19" t="n">
        <v>31.2049738861544</v>
      </c>
      <c r="U65" s="19" t="n">
        <v>34.2212813556322</v>
      </c>
      <c r="V65" s="19" t="n">
        <v>37.1762207515316</v>
      </c>
      <c r="W65" s="19" t="n">
        <v>40.7157343200123</v>
      </c>
      <c r="X65" s="19" t="n">
        <v>44.4017361162241</v>
      </c>
      <c r="Y65" s="19" t="n">
        <v>48.2476681111656</v>
      </c>
      <c r="Z65" s="19" t="n">
        <v>52.2681903529978</v>
      </c>
      <c r="AA65" s="19" t="n">
        <v>56.4792846665307</v>
      </c>
      <c r="AB65" s="19" t="n">
        <v>60.8983671693657</v>
      </c>
      <c r="AC65" s="19" t="n">
        <v>65.544410399092</v>
      </c>
      <c r="AD65" s="19" t="n">
        <v>70.4380759224952</v>
      </c>
      <c r="AE65" s="19" t="n">
        <v>75.6018583818554</v>
      </c>
      <c r="AF65" s="19" t="n">
        <v>81.0602420258</v>
      </c>
      <c r="AG65" s="19" t="n">
        <v>86.8398708736542</v>
      </c>
      <c r="AH65" s="19" t="n">
        <v>92.9697337736618</v>
      </c>
    </row>
    <row r="66" customFormat="false" ht="19" hidden="false" customHeight="false" outlineLevel="0" collapsed="false">
      <c r="B66" s="11" t="s">
        <v>40</v>
      </c>
      <c r="C66" s="12" t="n">
        <v>354699.69710375</v>
      </c>
      <c r="D66" s="12" t="n">
        <v>353000.79827475</v>
      </c>
      <c r="E66" s="12" t="n">
        <v>343889.451219606</v>
      </c>
      <c r="F66" s="12" t="n">
        <v>345120.412564494</v>
      </c>
      <c r="G66" s="12" t="n">
        <v>346522.858994105</v>
      </c>
      <c r="H66" s="12" t="n">
        <v>348097.961479062</v>
      </c>
      <c r="I66" s="12" t="n">
        <v>349846.973155742</v>
      </c>
      <c r="J66" s="12" t="n">
        <v>351771.230066103</v>
      </c>
      <c r="K66" s="12" t="n">
        <v>353872.151935797</v>
      </c>
      <c r="L66" s="12" t="n">
        <v>356151.242990989</v>
      </c>
      <c r="M66" s="12" t="n">
        <v>358610.092814298</v>
      </c>
      <c r="N66" s="12" t="n">
        <v>361250.37724029</v>
      </c>
      <c r="O66" s="12" t="n">
        <v>364073.859291007</v>
      </c>
      <c r="P66" s="12" t="n">
        <v>367082.39015197</v>
      </c>
      <c r="Q66" s="12" t="n">
        <v>370277.910189186</v>
      </c>
      <c r="S66" s="11" t="s">
        <v>40</v>
      </c>
      <c r="T66" s="18" t="n">
        <v>7.24355894721714</v>
      </c>
      <c r="U66" s="18" t="n">
        <v>7.31309285690091</v>
      </c>
      <c r="V66" s="18" t="n">
        <v>7.22810873256037</v>
      </c>
      <c r="W66" s="18" t="n">
        <v>7.2057328324636</v>
      </c>
      <c r="X66" s="18" t="n">
        <v>7.18437361600611</v>
      </c>
      <c r="Y66" s="18" t="n">
        <v>7.16404029940173</v>
      </c>
      <c r="Z66" s="18" t="n">
        <v>7.14474021339628</v>
      </c>
      <c r="AA66" s="18" t="n">
        <v>7.12647883801276</v>
      </c>
      <c r="AB66" s="18" t="n">
        <v>7.10925984423823</v>
      </c>
      <c r="AC66" s="18" t="n">
        <v>7.09308514209299</v>
      </c>
      <c r="AD66" s="18" t="n">
        <v>7.07795493449851</v>
      </c>
      <c r="AE66" s="18" t="n">
        <v>7.06386777634359</v>
      </c>
      <c r="AF66" s="18" t="n">
        <v>7.05082063813903</v>
      </c>
      <c r="AG66" s="18" t="n">
        <v>7.03880897364805</v>
      </c>
      <c r="AH66" s="18" t="n">
        <v>7.02782679088379</v>
      </c>
    </row>
    <row r="67" customFormat="false" ht="16" hidden="false" customHeight="false" outlineLevel="0" collapsed="false">
      <c r="B67" s="13" t="s">
        <v>41</v>
      </c>
      <c r="C67" s="19" t="n">
        <v>172599.04285375</v>
      </c>
      <c r="D67" s="19" t="n">
        <v>175862.22622475</v>
      </c>
      <c r="E67" s="19" t="n">
        <v>162376.507134606</v>
      </c>
      <c r="F67" s="19" t="n">
        <v>159128.976991914</v>
      </c>
      <c r="G67" s="19" t="n">
        <v>155946.397452076</v>
      </c>
      <c r="H67" s="19" t="n">
        <v>152827.469503034</v>
      </c>
      <c r="I67" s="19" t="n">
        <v>149770.920112973</v>
      </c>
      <c r="J67" s="19" t="n">
        <v>146775.501710714</v>
      </c>
      <c r="K67" s="19" t="n">
        <v>143839.9916765</v>
      </c>
      <c r="L67" s="19" t="n">
        <v>140963.19184297</v>
      </c>
      <c r="M67" s="19" t="n">
        <v>138143.92800611</v>
      </c>
      <c r="N67" s="19" t="n">
        <v>135381.049445988</v>
      </c>
      <c r="O67" s="19" t="n">
        <v>132673.428457068</v>
      </c>
      <c r="P67" s="19" t="n">
        <v>130019.959887927</v>
      </c>
      <c r="Q67" s="19" t="n">
        <v>127419.560690168</v>
      </c>
      <c r="S67" s="13" t="s">
        <v>41</v>
      </c>
      <c r="T67" s="19" t="n">
        <v>10.2630008356573</v>
      </c>
      <c r="U67" s="19" t="n">
        <v>10.2605195087866</v>
      </c>
      <c r="V67" s="19" t="n">
        <v>10.2613521533382</v>
      </c>
      <c r="W67" s="19" t="n">
        <v>10.2613521533382</v>
      </c>
      <c r="X67" s="19" t="n">
        <v>10.2613521533382</v>
      </c>
      <c r="Y67" s="19" t="n">
        <v>10.2613521533382</v>
      </c>
      <c r="Z67" s="19" t="n">
        <v>10.2613521533382</v>
      </c>
      <c r="AA67" s="19" t="n">
        <v>10.2613521533382</v>
      </c>
      <c r="AB67" s="19" t="n">
        <v>10.2613521533382</v>
      </c>
      <c r="AC67" s="19" t="n">
        <v>10.2613521533382</v>
      </c>
      <c r="AD67" s="19" t="n">
        <v>10.2613521533382</v>
      </c>
      <c r="AE67" s="19" t="n">
        <v>10.2613521533382</v>
      </c>
      <c r="AF67" s="19" t="n">
        <v>10.2613521533382</v>
      </c>
      <c r="AG67" s="19" t="n">
        <v>10.2613521533382</v>
      </c>
      <c r="AH67" s="19" t="n">
        <v>10.2613521533382</v>
      </c>
    </row>
    <row r="68" customFormat="false" ht="16" hidden="false" customHeight="false" outlineLevel="0" collapsed="false">
      <c r="B68" s="13" t="s">
        <v>42</v>
      </c>
      <c r="C68" s="19" t="n">
        <v>182100.65425</v>
      </c>
      <c r="D68" s="19" t="n">
        <v>177138.57205</v>
      </c>
      <c r="E68" s="19" t="n">
        <v>181512.944085</v>
      </c>
      <c r="F68" s="19" t="n">
        <v>185991.43557258</v>
      </c>
      <c r="G68" s="19" t="n">
        <v>190576.461542029</v>
      </c>
      <c r="H68" s="19" t="n">
        <v>195270.491976027</v>
      </c>
      <c r="I68" s="19" t="n">
        <v>200076.053042769</v>
      </c>
      <c r="J68" s="19" t="n">
        <v>204995.728355389</v>
      </c>
      <c r="K68" s="19" t="n">
        <v>210032.160259297</v>
      </c>
      <c r="L68" s="19" t="n">
        <v>215188.05114802</v>
      </c>
      <c r="M68" s="19" t="n">
        <v>220466.164808187</v>
      </c>
      <c r="N68" s="19" t="n">
        <v>225869.327794302</v>
      </c>
      <c r="O68" s="19" t="n">
        <v>231400.430833939</v>
      </c>
      <c r="P68" s="19" t="n">
        <v>237062.430264043</v>
      </c>
      <c r="Q68" s="19" t="n">
        <v>242858.349499017</v>
      </c>
      <c r="S68" s="13" t="s">
        <v>42</v>
      </c>
      <c r="T68" s="19" t="n">
        <v>5.664095</v>
      </c>
      <c r="U68" s="19" t="n">
        <v>5.690285</v>
      </c>
      <c r="V68" s="19" t="n">
        <v>5.716475</v>
      </c>
      <c r="W68" s="19" t="n">
        <v>5.742665</v>
      </c>
      <c r="X68" s="19" t="n">
        <v>5.768855</v>
      </c>
      <c r="Y68" s="19" t="n">
        <v>5.795045</v>
      </c>
      <c r="Z68" s="19" t="n">
        <v>5.821235</v>
      </c>
      <c r="AA68" s="19" t="n">
        <v>5.847425</v>
      </c>
      <c r="AB68" s="19" t="n">
        <v>5.873615</v>
      </c>
      <c r="AC68" s="19" t="n">
        <v>5.899805</v>
      </c>
      <c r="AD68" s="19" t="n">
        <v>5.925995</v>
      </c>
      <c r="AE68" s="19" t="n">
        <v>5.952185</v>
      </c>
      <c r="AF68" s="19" t="n">
        <v>5.978375</v>
      </c>
      <c r="AG68" s="19" t="n">
        <v>6.004565</v>
      </c>
      <c r="AH68" s="19" t="n">
        <v>6.030755</v>
      </c>
    </row>
    <row r="69" customFormat="false" ht="19" hidden="false" customHeight="false" outlineLevel="0" collapsed="false">
      <c r="B69" s="7" t="s">
        <v>43</v>
      </c>
      <c r="C69" s="17" t="n">
        <v>1968238.18863462</v>
      </c>
      <c r="D69" s="17" t="n">
        <v>2088162.88916905</v>
      </c>
      <c r="E69" s="17" t="n">
        <v>2035801.77535277</v>
      </c>
      <c r="F69" s="17" t="n">
        <v>2172692.56281211</v>
      </c>
      <c r="G69" s="17" t="n">
        <v>2277024.7296583</v>
      </c>
      <c r="H69" s="17" t="n">
        <v>2420936.01110674</v>
      </c>
      <c r="I69" s="17" t="n">
        <v>2566725.10641847</v>
      </c>
      <c r="J69" s="17" t="n">
        <v>2716929.30999372</v>
      </c>
      <c r="K69" s="17" t="n">
        <v>2865845.99678414</v>
      </c>
      <c r="L69" s="17" t="n">
        <v>3082559.83248729</v>
      </c>
      <c r="M69" s="17" t="n">
        <v>3260600.00369064</v>
      </c>
      <c r="N69" s="17" t="n">
        <v>3445651.32048617</v>
      </c>
      <c r="O69" s="17" t="n">
        <v>3640441.46009815</v>
      </c>
      <c r="P69" s="17" t="n">
        <v>3845629.93878267</v>
      </c>
      <c r="Q69" s="17" t="n">
        <v>4040027.25330595</v>
      </c>
      <c r="S69" s="7" t="s">
        <v>43</v>
      </c>
      <c r="T69" s="24" t="n">
        <v>24.9012995960875</v>
      </c>
      <c r="U69" s="24" t="n">
        <v>26.2220182071726</v>
      </c>
      <c r="V69" s="24" t="n">
        <v>26.3154709653469</v>
      </c>
      <c r="W69" s="24" t="n">
        <v>27.6232643604236</v>
      </c>
      <c r="X69" s="24" t="n">
        <v>28.696616149939</v>
      </c>
      <c r="Y69" s="24" t="n">
        <v>30.0377858570476</v>
      </c>
      <c r="Z69" s="24" t="n">
        <v>31.3720923121039</v>
      </c>
      <c r="AA69" s="24" t="n">
        <v>32.7106102508309</v>
      </c>
      <c r="AB69" s="24" t="n">
        <v>33.9846294311293</v>
      </c>
      <c r="AC69" s="24" t="n">
        <v>35.6962260416459</v>
      </c>
      <c r="AD69" s="24" t="n">
        <v>37.0378029020204</v>
      </c>
      <c r="AE69" s="24" t="n">
        <v>38.3766242624447</v>
      </c>
      <c r="AF69" s="24" t="n">
        <v>39.7376377123792</v>
      </c>
      <c r="AG69" s="24" t="n">
        <v>41.1210297202513</v>
      </c>
      <c r="AH69" s="24" t="n">
        <v>42.2973129647062</v>
      </c>
    </row>
    <row r="71" customFormat="false" ht="16" hidden="false" customHeight="false" outlineLevel="0" collapsed="false">
      <c r="B71" s="9" t="s">
        <v>49</v>
      </c>
      <c r="C71" s="9"/>
      <c r="S71" s="9" t="s">
        <v>50</v>
      </c>
      <c r="T71" s="22"/>
      <c r="U71" s="9"/>
    </row>
    <row r="72" customFormat="false" ht="19" hidden="false" customHeight="false" outlineLevel="0" collapsed="false">
      <c r="B72" s="11" t="s">
        <v>32</v>
      </c>
      <c r="C72" s="12" t="n">
        <v>1302069.06264776</v>
      </c>
      <c r="D72" s="12" t="n">
        <v>1427924.02400894</v>
      </c>
      <c r="E72" s="12" t="n">
        <v>1411351.25880188</v>
      </c>
      <c r="F72" s="12" t="n">
        <v>1616661.22173749</v>
      </c>
      <c r="G72" s="12" t="n">
        <v>1781017.74277843</v>
      </c>
      <c r="H72" s="12" t="n">
        <v>2001050.89244309</v>
      </c>
      <c r="I72" s="12" t="n">
        <v>2231030.65124776</v>
      </c>
      <c r="J72" s="12" t="n">
        <v>2475719.80015229</v>
      </c>
      <c r="K72" s="12" t="n">
        <v>2737166.70046381</v>
      </c>
      <c r="L72" s="12" t="n">
        <v>3085066.68271905</v>
      </c>
      <c r="M72" s="12" t="n">
        <v>3429849.51725294</v>
      </c>
      <c r="N72" s="12" t="n">
        <v>3810209.98449909</v>
      </c>
      <c r="O72" s="12" t="n">
        <v>4233479.33695282</v>
      </c>
      <c r="P72" s="12" t="n">
        <v>4708943.97301799</v>
      </c>
      <c r="Q72" s="12" t="n">
        <v>5230923.74869393</v>
      </c>
      <c r="S72" s="11" t="s">
        <v>32</v>
      </c>
      <c r="T72" s="25" t="n">
        <v>53.3182530659548</v>
      </c>
      <c r="U72" s="25" t="n">
        <v>57.5620305808086</v>
      </c>
      <c r="V72" s="25" t="n">
        <v>60.9142975550778</v>
      </c>
      <c r="W72" s="25" t="n">
        <v>68.0361687272433</v>
      </c>
      <c r="X72" s="25" t="n">
        <v>75.1334361501636</v>
      </c>
      <c r="Y72" s="25" t="n">
        <v>82.2728272074086</v>
      </c>
      <c r="Z72" s="25" t="n">
        <v>89.4051199395788</v>
      </c>
      <c r="AA72" s="25" t="n">
        <v>96.7044540352171</v>
      </c>
      <c r="AB72" s="25" t="n">
        <v>104.224303713583</v>
      </c>
      <c r="AC72" s="25" t="n">
        <v>111.555520152948</v>
      </c>
      <c r="AD72" s="25" t="n">
        <v>119.500398035764</v>
      </c>
      <c r="AE72" s="25" t="n">
        <v>127.89550662053</v>
      </c>
      <c r="AF72" s="25" t="n">
        <v>136.879245854329</v>
      </c>
      <c r="AG72" s="25" t="n">
        <v>146.61896422629</v>
      </c>
      <c r="AH72" s="25" t="n">
        <v>156.793133778233</v>
      </c>
    </row>
    <row r="73" customFormat="false" ht="16" hidden="false" customHeight="false" outlineLevel="0" collapsed="false">
      <c r="B73" s="13" t="s">
        <v>33</v>
      </c>
      <c r="C73" s="26" t="n">
        <v>1271854.03486903</v>
      </c>
      <c r="D73" s="26" t="n">
        <v>1371220.34950516</v>
      </c>
      <c r="E73" s="26" t="n">
        <v>1302800.03115894</v>
      </c>
      <c r="F73" s="26" t="n">
        <v>1462631.48204102</v>
      </c>
      <c r="G73" s="26" t="n">
        <v>1580142.40309757</v>
      </c>
      <c r="H73" s="26" t="n">
        <v>1740764.32865302</v>
      </c>
      <c r="I73" s="26" t="n">
        <v>1896263.22733454</v>
      </c>
      <c r="J73" s="26" t="n">
        <v>2047962.07844062</v>
      </c>
      <c r="K73" s="26" t="n">
        <v>2193222.01011831</v>
      </c>
      <c r="L73" s="26" t="n">
        <v>2398155.7389929</v>
      </c>
      <c r="M73" s="26" t="n">
        <v>2550712.35822605</v>
      </c>
      <c r="N73" s="26" t="n">
        <v>2684662.60134617</v>
      </c>
      <c r="O73" s="26" t="n">
        <v>2791491.36915006</v>
      </c>
      <c r="P73" s="26" t="n">
        <v>2860229.82632176</v>
      </c>
      <c r="Q73" s="26" t="n">
        <v>2876041.08209445</v>
      </c>
      <c r="S73" s="13" t="s">
        <v>33</v>
      </c>
      <c r="T73" s="26" t="n">
        <v>52.8272920359132</v>
      </c>
      <c r="U73" s="26" t="n">
        <v>56.6276001563166</v>
      </c>
      <c r="V73" s="26" t="n">
        <v>58.8584564012788</v>
      </c>
      <c r="W73" s="26" t="n">
        <v>65.2485945173096</v>
      </c>
      <c r="X73" s="26" t="n">
        <v>71.5316059538434</v>
      </c>
      <c r="Y73" s="26" t="n">
        <v>77.7661018912731</v>
      </c>
      <c r="Z73" s="26" t="n">
        <v>83.7973798718323</v>
      </c>
      <c r="AA73" s="26" t="n">
        <v>89.7801423532874</v>
      </c>
      <c r="AB73" s="26" t="n">
        <v>95.7143893356384</v>
      </c>
      <c r="AC73" s="26" t="n">
        <v>101.600120818885</v>
      </c>
      <c r="AD73" s="26" t="n">
        <v>107.437336803028</v>
      </c>
      <c r="AE73" s="26" t="n">
        <v>113.226037288066</v>
      </c>
      <c r="AF73" s="26" t="n">
        <v>118.966222274</v>
      </c>
      <c r="AG73" s="26" t="n">
        <v>124.65789176083</v>
      </c>
      <c r="AH73" s="26" t="n">
        <v>130.266988347904</v>
      </c>
    </row>
    <row r="74" customFormat="false" ht="16" hidden="false" customHeight="false" outlineLevel="0" collapsed="false">
      <c r="B74" s="13" t="s">
        <v>34</v>
      </c>
      <c r="C74" s="26" t="n">
        <v>23519.2843050948</v>
      </c>
      <c r="D74" s="26" t="n">
        <v>46496.802672603</v>
      </c>
      <c r="E74" s="26" t="n">
        <v>81330.0020011464</v>
      </c>
      <c r="F74" s="26" t="n">
        <v>116641.9836298</v>
      </c>
      <c r="G74" s="26" t="n">
        <v>153233.707695082</v>
      </c>
      <c r="H74" s="26" t="n">
        <v>200071.594121597</v>
      </c>
      <c r="I74" s="26" t="n">
        <v>258890.891464898</v>
      </c>
      <c r="J74" s="26" t="n">
        <v>332406.160489916</v>
      </c>
      <c r="K74" s="26" t="n">
        <v>424414.159897103</v>
      </c>
      <c r="L74" s="26" t="n">
        <v>537982.619225891</v>
      </c>
      <c r="M74" s="26" t="n">
        <v>702955.450486934</v>
      </c>
      <c r="N74" s="26" t="n">
        <v>917317.49657934</v>
      </c>
      <c r="O74" s="26" t="n">
        <v>1196094.74735613</v>
      </c>
      <c r="P74" s="26" t="n">
        <v>1558584.02105335</v>
      </c>
      <c r="Q74" s="26" t="n">
        <v>2012823.5992622</v>
      </c>
      <c r="S74" s="13" t="s">
        <v>34</v>
      </c>
      <c r="T74" s="26" t="n">
        <v>89.4269365212728</v>
      </c>
      <c r="U74" s="26" t="n">
        <v>97.2736457585836</v>
      </c>
      <c r="V74" s="26" t="n">
        <v>105.623379222268</v>
      </c>
      <c r="W74" s="26" t="n">
        <v>116.525458171629</v>
      </c>
      <c r="X74" s="26" t="n">
        <v>127.567189223345</v>
      </c>
      <c r="Y74" s="26" t="n">
        <v>138.799807221665</v>
      </c>
      <c r="Z74" s="26" t="n">
        <v>149.671446299591</v>
      </c>
      <c r="AA74" s="26" t="n">
        <v>160.143722227053</v>
      </c>
      <c r="AB74" s="26" t="n">
        <v>170.392161859566</v>
      </c>
      <c r="AC74" s="26" t="n">
        <v>178.501790459299</v>
      </c>
      <c r="AD74" s="26" t="n">
        <v>186.591589225878</v>
      </c>
      <c r="AE74" s="26" t="n">
        <v>194.793301043098</v>
      </c>
      <c r="AF74" s="26" t="n">
        <v>203.193511939667</v>
      </c>
      <c r="AG74" s="26" t="n">
        <v>211.818785995647</v>
      </c>
      <c r="AH74" s="26" t="n">
        <v>218.841644491981</v>
      </c>
    </row>
    <row r="75" customFormat="false" ht="16" hidden="false" customHeight="false" outlineLevel="0" collapsed="false">
      <c r="B75" s="13" t="s">
        <v>35</v>
      </c>
      <c r="C75" s="26" t="n">
        <v>6695.74347363221</v>
      </c>
      <c r="D75" s="26" t="n">
        <v>10206.8718311818</v>
      </c>
      <c r="E75" s="26" t="n">
        <v>27221.2256417952</v>
      </c>
      <c r="F75" s="26" t="n">
        <v>37387.7560666743</v>
      </c>
      <c r="G75" s="26" t="n">
        <v>47641.6319857789</v>
      </c>
      <c r="H75" s="26" t="n">
        <v>60214.9696684727</v>
      </c>
      <c r="I75" s="26" t="n">
        <v>75876.5324483249</v>
      </c>
      <c r="J75" s="26" t="n">
        <v>95351.5612217459</v>
      </c>
      <c r="K75" s="26" t="n">
        <v>119530.530448392</v>
      </c>
      <c r="L75" s="26" t="n">
        <v>148928.324500267</v>
      </c>
      <c r="M75" s="26" t="n">
        <v>176181.70853995</v>
      </c>
      <c r="N75" s="26" t="n">
        <v>208229.88657358</v>
      </c>
      <c r="O75" s="26" t="n">
        <v>245893.22044663</v>
      </c>
      <c r="P75" s="26" t="n">
        <v>290130.125642873</v>
      </c>
      <c r="Q75" s="26" t="n">
        <v>342059.067337287</v>
      </c>
      <c r="S75" s="13" t="s">
        <v>35</v>
      </c>
      <c r="T75" s="26" t="n">
        <v>81.6554082150269</v>
      </c>
      <c r="U75" s="26" t="n">
        <v>89.5339634314189</v>
      </c>
      <c r="V75" s="26" t="n">
        <v>102.721606195454</v>
      </c>
      <c r="W75" s="26" t="n">
        <v>108.527593807473</v>
      </c>
      <c r="X75" s="26" t="n">
        <v>115.243425219591</v>
      </c>
      <c r="Y75" s="26" t="n">
        <v>121.381570852428</v>
      </c>
      <c r="Z75" s="26" t="n">
        <v>127.460175187344</v>
      </c>
      <c r="AA75" s="26" t="n">
        <v>133.479238224337</v>
      </c>
      <c r="AB75" s="26" t="n">
        <v>139.438759963407</v>
      </c>
      <c r="AC75" s="26" t="n">
        <v>143.580801142516</v>
      </c>
      <c r="AD75" s="26" t="n">
        <v>147.700601544185</v>
      </c>
      <c r="AE75" s="26" t="n">
        <v>151.798161168416</v>
      </c>
      <c r="AF75" s="26" t="n">
        <v>155.873480015208</v>
      </c>
      <c r="AG75" s="26" t="n">
        <v>159.926558084561</v>
      </c>
      <c r="AH75" s="26" t="n">
        <v>163.957395376475</v>
      </c>
    </row>
    <row r="76" customFormat="false" ht="19" hidden="false" customHeight="false" outlineLevel="0" collapsed="false">
      <c r="B76" s="11" t="s">
        <v>36</v>
      </c>
      <c r="C76" s="12" t="n">
        <v>122772.492147048</v>
      </c>
      <c r="D76" s="12" t="n">
        <v>159268.51672335</v>
      </c>
      <c r="E76" s="12" t="n">
        <v>192181.804941375</v>
      </c>
      <c r="F76" s="12" t="n">
        <v>242097.023849622</v>
      </c>
      <c r="G76" s="12" t="n">
        <v>298957.793693648</v>
      </c>
      <c r="H76" s="12" t="n">
        <v>350572.955301801</v>
      </c>
      <c r="I76" s="12" t="n">
        <v>400315.207952565</v>
      </c>
      <c r="J76" s="12" t="n">
        <v>450958.848081791</v>
      </c>
      <c r="K76" s="12" t="n">
        <v>500979.688941462</v>
      </c>
      <c r="L76" s="12" t="n">
        <v>571545.241895238</v>
      </c>
      <c r="M76" s="12" t="n">
        <v>656987.032490346</v>
      </c>
      <c r="N76" s="12" t="n">
        <v>745066.659752903</v>
      </c>
      <c r="O76" s="12" t="n">
        <v>836660.223553294</v>
      </c>
      <c r="P76" s="12" t="n">
        <v>932152.975283259</v>
      </c>
      <c r="Q76" s="12" t="n">
        <v>1032008.31682092</v>
      </c>
      <c r="S76" s="11" t="s">
        <v>36</v>
      </c>
      <c r="T76" s="25" t="n">
        <v>33.326237384034</v>
      </c>
      <c r="U76" s="25" t="n">
        <v>37.833401007463</v>
      </c>
      <c r="V76" s="25" t="n">
        <v>43.2639906956449</v>
      </c>
      <c r="W76" s="25" t="n">
        <v>51.0154321682114</v>
      </c>
      <c r="X76" s="25" t="n">
        <v>58.8900870706582</v>
      </c>
      <c r="Y76" s="25" t="n">
        <v>66.5917185484874</v>
      </c>
      <c r="Z76" s="25" t="n">
        <v>74.3302876595299</v>
      </c>
      <c r="AA76" s="25" t="n">
        <v>82.0932979744806</v>
      </c>
      <c r="AB76" s="25" t="n">
        <v>89.6798156448134</v>
      </c>
      <c r="AC76" s="25" t="n">
        <v>100.568681192454</v>
      </c>
      <c r="AD76" s="25" t="n">
        <v>114.205606163234</v>
      </c>
      <c r="AE76" s="25" t="n">
        <v>127.902842806301</v>
      </c>
      <c r="AF76" s="25" t="n">
        <v>141.77979758455</v>
      </c>
      <c r="AG76" s="25" t="n">
        <v>155.864260637812</v>
      </c>
      <c r="AH76" s="25" t="n">
        <v>170.191313951554</v>
      </c>
    </row>
    <row r="77" customFormat="false" ht="19" hidden="false" customHeight="false" outlineLevel="0" collapsed="false">
      <c r="B77" s="13" t="s">
        <v>26</v>
      </c>
      <c r="C77" s="12" t="n">
        <v>36745.1649210485</v>
      </c>
      <c r="D77" s="12" t="n">
        <v>32882.8947758502</v>
      </c>
      <c r="E77" s="12" t="n">
        <v>31889.8713393754</v>
      </c>
      <c r="F77" s="12" t="n">
        <v>34393.54763419</v>
      </c>
      <c r="G77" s="12" t="n">
        <v>37306.3458425338</v>
      </c>
      <c r="H77" s="12" t="n">
        <v>40704.1220303965</v>
      </c>
      <c r="I77" s="12" t="n">
        <v>44678.634776651</v>
      </c>
      <c r="J77" s="12" t="n">
        <v>49339.9676655384</v>
      </c>
      <c r="K77" s="12" t="n">
        <v>54820.855852653</v>
      </c>
      <c r="L77" s="12" t="n">
        <v>61282.6618987365</v>
      </c>
      <c r="M77" s="12" t="n">
        <v>68920.3846076677</v>
      </c>
      <c r="N77" s="12" t="n">
        <v>77970.6805975277</v>
      </c>
      <c r="O77" s="12" t="n">
        <v>88720.7170904765</v>
      </c>
      <c r="P77" s="12" t="n">
        <v>101519.897224608</v>
      </c>
      <c r="Q77" s="12" t="n">
        <v>116795.060169102</v>
      </c>
      <c r="S77" s="13" t="s">
        <v>26</v>
      </c>
      <c r="T77" s="25" t="n">
        <v>68.9661503773432</v>
      </c>
      <c r="U77" s="25" t="n">
        <v>67.3807718924178</v>
      </c>
      <c r="V77" s="25" t="n">
        <v>68.799936440976</v>
      </c>
      <c r="W77" s="25" t="n">
        <v>74.8338173803468</v>
      </c>
      <c r="X77" s="25" t="n">
        <v>81.642788956537</v>
      </c>
      <c r="Y77" s="25" t="n">
        <v>89.3333641258539</v>
      </c>
      <c r="Z77" s="25" t="n">
        <v>98.0241750110817</v>
      </c>
      <c r="AA77" s="25" t="n">
        <v>107.845745217076</v>
      </c>
      <c r="AB77" s="25" t="n">
        <v>118.939962189427</v>
      </c>
      <c r="AC77" s="25" t="n">
        <v>131.461028686641</v>
      </c>
      <c r="AD77" s="25" t="n">
        <v>145.574563474481</v>
      </c>
      <c r="AE77" s="25" t="n">
        <v>161.456722847527</v>
      </c>
      <c r="AF77" s="25" t="n">
        <v>179.29353641209</v>
      </c>
      <c r="AG77" s="25" t="n">
        <v>199.279392316209</v>
      </c>
      <c r="AH77" s="25" t="n">
        <v>221.619140827277</v>
      </c>
    </row>
    <row r="78" customFormat="false" ht="16" hidden="false" customHeight="false" outlineLevel="0" collapsed="false">
      <c r="B78" s="16" t="s">
        <v>37</v>
      </c>
      <c r="C78" s="26" t="n">
        <v>15010.8144126605</v>
      </c>
      <c r="D78" s="26" t="n">
        <v>14916.0131401981</v>
      </c>
      <c r="E78" s="26" t="n">
        <v>15095.0574247501</v>
      </c>
      <c r="F78" s="26" t="n">
        <v>15154.2671786077</v>
      </c>
      <c r="G78" s="26" t="n">
        <v>15215.8480717521</v>
      </c>
      <c r="H78" s="26" t="n">
        <v>15279.8509151791</v>
      </c>
      <c r="I78" s="26" t="n">
        <v>15346.2622642001</v>
      </c>
      <c r="J78" s="26" t="n">
        <v>15415.0342823375</v>
      </c>
      <c r="K78" s="26" t="n">
        <v>15486.1440254105</v>
      </c>
      <c r="L78" s="26" t="n">
        <v>15559.7676219213</v>
      </c>
      <c r="M78" s="26" t="n">
        <v>15635.7963850478</v>
      </c>
      <c r="N78" s="26" t="n">
        <v>15714.2803172946</v>
      </c>
      <c r="O78" s="26" t="n">
        <v>15795.0896725277</v>
      </c>
      <c r="P78" s="26" t="n">
        <v>15878.4340093052</v>
      </c>
      <c r="Q78" s="26" t="n">
        <v>15964.1951747395</v>
      </c>
      <c r="S78" s="16" t="s">
        <v>37</v>
      </c>
      <c r="T78" s="26" t="n">
        <v>37.64297639896</v>
      </c>
      <c r="U78" s="26" t="n">
        <v>39.1151455414598</v>
      </c>
      <c r="V78" s="26" t="n">
        <v>40.7417354233133</v>
      </c>
      <c r="W78" s="26" t="n">
        <v>42.277921177667</v>
      </c>
      <c r="X78" s="26" t="n">
        <v>43.876133093858</v>
      </c>
      <c r="Y78" s="26" t="n">
        <v>45.539040616509</v>
      </c>
      <c r="Z78" s="26" t="n">
        <v>47.2693012425464</v>
      </c>
      <c r="AA78" s="26" t="n">
        <v>49.0698062434147</v>
      </c>
      <c r="AB78" s="26" t="n">
        <v>50.9434417439248</v>
      </c>
      <c r="AC78" s="26" t="n">
        <v>52.8934352077062</v>
      </c>
      <c r="AD78" s="26" t="n">
        <v>54.9229550629388</v>
      </c>
      <c r="AE78" s="26" t="n">
        <v>57.0354035572796</v>
      </c>
      <c r="AF78" s="26" t="n">
        <v>59.2341777672563</v>
      </c>
      <c r="AG78" s="26" t="n">
        <v>61.5230947824402</v>
      </c>
      <c r="AH78" s="26" t="n">
        <v>63.9058603997449</v>
      </c>
    </row>
    <row r="79" customFormat="false" ht="16" hidden="false" customHeight="false" outlineLevel="0" collapsed="false">
      <c r="B79" s="16" t="s">
        <v>38</v>
      </c>
      <c r="C79" s="26" t="n">
        <v>21734.350508388</v>
      </c>
      <c r="D79" s="26" t="n">
        <v>17966.881635652</v>
      </c>
      <c r="E79" s="26" t="n">
        <v>16794.8139146253</v>
      </c>
      <c r="F79" s="26" t="n">
        <v>19239.2804555824</v>
      </c>
      <c r="G79" s="26" t="n">
        <v>22090.4977707816</v>
      </c>
      <c r="H79" s="26" t="n">
        <v>25424.2711152173</v>
      </c>
      <c r="I79" s="26" t="n">
        <v>29332.3725124508</v>
      </c>
      <c r="J79" s="26" t="n">
        <v>33924.9333832009</v>
      </c>
      <c r="K79" s="26" t="n">
        <v>39334.7118272425</v>
      </c>
      <c r="L79" s="26" t="n">
        <v>45722.8942768151</v>
      </c>
      <c r="M79" s="26" t="n">
        <v>53284.5882226199</v>
      </c>
      <c r="N79" s="26" t="n">
        <v>62256.4002802332</v>
      </c>
      <c r="O79" s="26" t="n">
        <v>72925.6274179487</v>
      </c>
      <c r="P79" s="26" t="n">
        <v>85641.4632153025</v>
      </c>
      <c r="Q79" s="26" t="n">
        <v>100830.864994362</v>
      </c>
      <c r="S79" s="16" t="s">
        <v>38</v>
      </c>
      <c r="T79" s="26" t="n">
        <v>162.15792130527</v>
      </c>
      <c r="U79" s="26" t="n">
        <v>168.41846302636</v>
      </c>
      <c r="V79" s="26" t="n">
        <v>180.569980804487</v>
      </c>
      <c r="W79" s="26" t="n">
        <v>190.196040290469</v>
      </c>
      <c r="X79" s="26" t="n">
        <v>200.540127736205</v>
      </c>
      <c r="Y79" s="26" t="n">
        <v>211.674890643721</v>
      </c>
      <c r="Z79" s="26" t="n">
        <v>223.679024161564</v>
      </c>
      <c r="AA79" s="26" t="n">
        <v>236.641555407372</v>
      </c>
      <c r="AB79" s="26" t="n">
        <v>250.659307486013</v>
      </c>
      <c r="AC79" s="26" t="n">
        <v>265.840054169419</v>
      </c>
      <c r="AD79" s="26" t="n">
        <v>282.300958525358</v>
      </c>
      <c r="AE79" s="26" t="n">
        <v>300.172612994249</v>
      </c>
      <c r="AF79" s="26" t="n">
        <v>319.596929695629</v>
      </c>
      <c r="AG79" s="26" t="n">
        <v>340.731355244573</v>
      </c>
      <c r="AH79" s="26" t="n">
        <v>363.747709214871</v>
      </c>
    </row>
    <row r="80" customFormat="false" ht="16" hidden="false" customHeight="false" outlineLevel="0" collapsed="false">
      <c r="B80" s="13" t="s">
        <v>24</v>
      </c>
      <c r="C80" s="26" t="n">
        <v>86027.327226</v>
      </c>
      <c r="D80" s="26" t="n">
        <v>126385.6219475</v>
      </c>
      <c r="E80" s="26" t="n">
        <v>160291.933602</v>
      </c>
      <c r="F80" s="26" t="n">
        <v>207703.476215432</v>
      </c>
      <c r="G80" s="26" t="n">
        <v>261651.447851114</v>
      </c>
      <c r="H80" s="26" t="n">
        <v>309868.833271405</v>
      </c>
      <c r="I80" s="26" t="n">
        <v>355636.573175914</v>
      </c>
      <c r="J80" s="26" t="n">
        <v>401618.880416252</v>
      </c>
      <c r="K80" s="26" t="n">
        <v>446158.833088809</v>
      </c>
      <c r="L80" s="26" t="n">
        <v>510262.579996501</v>
      </c>
      <c r="M80" s="26" t="n">
        <v>588066.647882679</v>
      </c>
      <c r="N80" s="26" t="n">
        <v>667095.979155375</v>
      </c>
      <c r="O80" s="26" t="n">
        <v>747939.506462817</v>
      </c>
      <c r="P80" s="26" t="n">
        <v>830633.078058652</v>
      </c>
      <c r="Q80" s="26" t="n">
        <v>915213.256651818</v>
      </c>
      <c r="S80" s="13" t="s">
        <v>24</v>
      </c>
      <c r="T80" s="26" t="n">
        <v>27.3002178646016</v>
      </c>
      <c r="U80" s="26" t="n">
        <v>33.9589554894958</v>
      </c>
      <c r="V80" s="26" t="n">
        <v>40.2889624559859</v>
      </c>
      <c r="W80" s="26" t="n">
        <v>48.4613038101758</v>
      </c>
      <c r="X80" s="26" t="n">
        <v>56.6395084452815</v>
      </c>
      <c r="Y80" s="26" t="n">
        <v>64.4369354026752</v>
      </c>
      <c r="Z80" s="26" t="n">
        <v>72.1396495973462</v>
      </c>
      <c r="AA80" s="26" t="n">
        <v>79.7536485353856</v>
      </c>
      <c r="AB80" s="26" t="n">
        <v>87.0485390468382</v>
      </c>
      <c r="AC80" s="26" t="n">
        <v>97.8082725755469</v>
      </c>
      <c r="AD80" s="26" t="n">
        <v>111.392464880784</v>
      </c>
      <c r="AE80" s="26" t="n">
        <v>124.869742092676</v>
      </c>
      <c r="AF80" s="26" t="n">
        <v>138.346183590783</v>
      </c>
      <c r="AG80" s="26" t="n">
        <v>151.821718251738</v>
      </c>
      <c r="AH80" s="26" t="n">
        <v>165.296275068913</v>
      </c>
    </row>
    <row r="81" customFormat="false" ht="16" hidden="false" customHeight="false" outlineLevel="0" collapsed="false">
      <c r="B81" s="11" t="s">
        <v>39</v>
      </c>
      <c r="C81" s="26" t="n">
        <v>43383.587183675</v>
      </c>
      <c r="D81" s="26" t="n">
        <v>57189.2161706088</v>
      </c>
      <c r="E81" s="26" t="n">
        <v>53180.9341094006</v>
      </c>
      <c r="F81" s="26" t="n">
        <v>60716.0700748602</v>
      </c>
      <c r="G81" s="26" t="n">
        <v>69039.6841653565</v>
      </c>
      <c r="H81" s="26" t="n">
        <v>78243.5966103214</v>
      </c>
      <c r="I81" s="26" t="n">
        <v>88431.4635210167</v>
      </c>
      <c r="J81" s="26" t="n">
        <v>99720.4015178914</v>
      </c>
      <c r="K81" s="26" t="n">
        <v>112242.84455019</v>
      </c>
      <c r="L81" s="26" t="n">
        <v>126148.66709442</v>
      </c>
      <c r="M81" s="26" t="n">
        <v>141607.613074629</v>
      </c>
      <c r="N81" s="26" t="n">
        <v>158812.075797568</v>
      </c>
      <c r="O81" s="26" t="n">
        <v>177980.281064073</v>
      </c>
      <c r="P81" s="26" t="n">
        <v>199359.933548542</v>
      </c>
      <c r="Q81" s="26" t="n">
        <v>223232.395698227</v>
      </c>
      <c r="S81" s="11" t="s">
        <v>39</v>
      </c>
      <c r="T81" s="26" t="n">
        <v>22.0296625259987</v>
      </c>
      <c r="U81" s="26" t="n">
        <v>24.3584631929776</v>
      </c>
      <c r="V81" s="26" t="n">
        <v>24.4713920137433</v>
      </c>
      <c r="W81" s="26" t="n">
        <v>26.9629226983559</v>
      </c>
      <c r="X81" s="26" t="n">
        <v>29.5790643191313</v>
      </c>
      <c r="Y81" s="26" t="n">
        <v>32.3308675372387</v>
      </c>
      <c r="Z81" s="26" t="n">
        <v>35.2304190989134</v>
      </c>
      <c r="AA81" s="26" t="n">
        <v>38.2909360187323</v>
      </c>
      <c r="AB81" s="26" t="n">
        <v>41.5268683141591</v>
      </c>
      <c r="AC81" s="26" t="n">
        <v>44.954011092498</v>
      </c>
      <c r="AD81" s="26" t="n">
        <v>48.5896268693357</v>
      </c>
      <c r="AE81" s="26" t="n">
        <v>52.4525790831961</v>
      </c>
      <c r="AF81" s="26" t="n">
        <v>56.5634778652342</v>
      </c>
      <c r="AG81" s="26" t="n">
        <v>60.9448392261852</v>
      </c>
      <c r="AH81" s="26" t="n">
        <v>65.6212589363724</v>
      </c>
    </row>
    <row r="82" customFormat="false" ht="19" hidden="false" customHeight="false" outlineLevel="0" collapsed="false">
      <c r="B82" s="11" t="s">
        <v>40</v>
      </c>
      <c r="C82" s="12" t="n">
        <v>155656.55190875</v>
      </c>
      <c r="D82" s="12" t="n">
        <v>155155.18880775</v>
      </c>
      <c r="E82" s="12" t="n">
        <v>156027.318632818</v>
      </c>
      <c r="F82" s="12" t="n">
        <v>159718.632136082</v>
      </c>
      <c r="G82" s="12" t="n">
        <v>163564.091352323</v>
      </c>
      <c r="H82" s="12" t="n">
        <v>167567.007502655</v>
      </c>
      <c r="I82" s="12" t="n">
        <v>171730.790160387</v>
      </c>
      <c r="J82" s="12" t="n">
        <v>176058.949309397</v>
      </c>
      <c r="K82" s="12" t="n">
        <v>180555.097456515</v>
      </c>
      <c r="L82" s="12" t="n">
        <v>185222.95179904</v>
      </c>
      <c r="M82" s="12" t="n">
        <v>190066.336448544</v>
      </c>
      <c r="N82" s="12" t="n">
        <v>195089.184712126</v>
      </c>
      <c r="O82" s="12" t="n">
        <v>200295.541432311</v>
      </c>
      <c r="P82" s="12" t="n">
        <v>205689.565386846</v>
      </c>
      <c r="Q82" s="12" t="n">
        <v>211275.531749628</v>
      </c>
      <c r="S82" s="11" t="s">
        <v>40</v>
      </c>
      <c r="T82" s="25" t="n">
        <v>3.17876620272895</v>
      </c>
      <c r="U82" s="25" t="n">
        <v>3.2143391984568</v>
      </c>
      <c r="V82" s="25" t="n">
        <v>3.27949118627561</v>
      </c>
      <c r="W82" s="25" t="n">
        <v>3.33474853888589</v>
      </c>
      <c r="X82" s="25" t="n">
        <v>3.39113426989714</v>
      </c>
      <c r="Y82" s="25" t="n">
        <v>3.44861770950468</v>
      </c>
      <c r="Z82" s="25" t="n">
        <v>3.50716735168385</v>
      </c>
      <c r="AA82" s="25" t="n">
        <v>3.56675097125029</v>
      </c>
      <c r="AB82" s="25" t="n">
        <v>3.62733573975328</v>
      </c>
      <c r="AC82" s="25" t="n">
        <v>3.68888833953505</v>
      </c>
      <c r="AD82" s="25" t="n">
        <v>3.75137507533751</v>
      </c>
      <c r="AE82" s="25" t="n">
        <v>3.81476198289054</v>
      </c>
      <c r="AF82" s="25" t="n">
        <v>3.87901493397072</v>
      </c>
      <c r="AG82" s="25" t="n">
        <v>3.94409973747668</v>
      </c>
      <c r="AH82" s="25" t="n">
        <v>4.00998223612535</v>
      </c>
    </row>
    <row r="83" customFormat="false" ht="16" hidden="false" customHeight="false" outlineLevel="0" collapsed="false">
      <c r="B83" s="13" t="s">
        <v>41</v>
      </c>
      <c r="C83" s="26" t="n">
        <v>45833.59865875</v>
      </c>
      <c r="D83" s="26" t="n">
        <v>46612.19435775</v>
      </c>
      <c r="E83" s="26" t="n">
        <v>43065.0626878182</v>
      </c>
      <c r="F83" s="26" t="n">
        <v>42203.7614340619</v>
      </c>
      <c r="G83" s="26" t="n">
        <v>41359.6862053806</v>
      </c>
      <c r="H83" s="26" t="n">
        <v>40532.492481273</v>
      </c>
      <c r="I83" s="26" t="n">
        <v>39721.8426316475</v>
      </c>
      <c r="J83" s="26" t="n">
        <v>38927.4057790146</v>
      </c>
      <c r="K83" s="26" t="n">
        <v>38148.8576634343</v>
      </c>
      <c r="L83" s="26" t="n">
        <v>37385.8805101656</v>
      </c>
      <c r="M83" s="26" t="n">
        <v>36638.1628999623</v>
      </c>
      <c r="N83" s="26" t="n">
        <v>35905.399641963</v>
      </c>
      <c r="O83" s="26" t="n">
        <v>35187.2916491238</v>
      </c>
      <c r="P83" s="26" t="n">
        <v>34483.5458161413</v>
      </c>
      <c r="Q83" s="26" t="n">
        <v>33793.8748998185</v>
      </c>
      <c r="S83" s="13" t="s">
        <v>41</v>
      </c>
      <c r="T83" s="26" t="n">
        <v>2.72533528320034</v>
      </c>
      <c r="U83" s="26" t="n">
        <v>2.71954552050211</v>
      </c>
      <c r="V83" s="26" t="n">
        <v>2.72148835778909</v>
      </c>
      <c r="W83" s="26" t="n">
        <v>2.72148835778909</v>
      </c>
      <c r="X83" s="26" t="n">
        <v>2.72148835778909</v>
      </c>
      <c r="Y83" s="26" t="n">
        <v>2.72148835778909</v>
      </c>
      <c r="Z83" s="26" t="n">
        <v>2.72148835778909</v>
      </c>
      <c r="AA83" s="26" t="n">
        <v>2.72148835778909</v>
      </c>
      <c r="AB83" s="26" t="n">
        <v>2.72148835778909</v>
      </c>
      <c r="AC83" s="26" t="n">
        <v>2.72148835778909</v>
      </c>
      <c r="AD83" s="26" t="n">
        <v>2.72148835778909</v>
      </c>
      <c r="AE83" s="26" t="n">
        <v>2.72148835778909</v>
      </c>
      <c r="AF83" s="26" t="n">
        <v>2.72148835778909</v>
      </c>
      <c r="AG83" s="26" t="n">
        <v>2.72148835778909</v>
      </c>
      <c r="AH83" s="26" t="n">
        <v>2.72148835778909</v>
      </c>
    </row>
    <row r="84" customFormat="false" ht="16" hidden="false" customHeight="false" outlineLevel="0" collapsed="false">
      <c r="B84" s="13" t="s">
        <v>42</v>
      </c>
      <c r="C84" s="26" t="n">
        <v>109822.95325</v>
      </c>
      <c r="D84" s="26" t="n">
        <v>108542.99445</v>
      </c>
      <c r="E84" s="26" t="n">
        <v>112962.255945</v>
      </c>
      <c r="F84" s="26" t="n">
        <v>117514.87070202</v>
      </c>
      <c r="G84" s="26" t="n">
        <v>122204.405146943</v>
      </c>
      <c r="H84" s="26" t="n">
        <v>127034.515021382</v>
      </c>
      <c r="I84" s="26" t="n">
        <v>132008.947528739</v>
      </c>
      <c r="J84" s="26" t="n">
        <v>137131.543530383</v>
      </c>
      <c r="K84" s="26" t="n">
        <v>142406.239793081</v>
      </c>
      <c r="L84" s="26" t="n">
        <v>147837.071288874</v>
      </c>
      <c r="M84" s="26" t="n">
        <v>153428.173548582</v>
      </c>
      <c r="N84" s="26" t="n">
        <v>159183.785070163</v>
      </c>
      <c r="O84" s="26" t="n">
        <v>165108.249783187</v>
      </c>
      <c r="P84" s="26" t="n">
        <v>171206.019570704</v>
      </c>
      <c r="Q84" s="26" t="n">
        <v>177481.656849809</v>
      </c>
      <c r="S84" s="13" t="s">
        <v>42</v>
      </c>
      <c r="T84" s="26" t="n">
        <v>3.415955</v>
      </c>
      <c r="U84" s="26" t="n">
        <v>3.486765</v>
      </c>
      <c r="V84" s="26" t="n">
        <v>3.557575</v>
      </c>
      <c r="W84" s="26" t="n">
        <v>3.628385</v>
      </c>
      <c r="X84" s="26" t="n">
        <v>3.699195</v>
      </c>
      <c r="Y84" s="26" t="n">
        <v>3.770005</v>
      </c>
      <c r="Z84" s="26" t="n">
        <v>3.840815</v>
      </c>
      <c r="AA84" s="26" t="n">
        <v>3.911625</v>
      </c>
      <c r="AB84" s="26" t="n">
        <v>3.982435</v>
      </c>
      <c r="AC84" s="26" t="n">
        <v>4.053245</v>
      </c>
      <c r="AD84" s="26" t="n">
        <v>4.124055</v>
      </c>
      <c r="AE84" s="26" t="n">
        <v>4.194865</v>
      </c>
      <c r="AF84" s="26" t="n">
        <v>4.265675</v>
      </c>
      <c r="AG84" s="26" t="n">
        <v>4.336485</v>
      </c>
      <c r="AH84" s="26" t="n">
        <v>4.407295</v>
      </c>
    </row>
    <row r="85" customFormat="false" ht="19" hidden="false" customHeight="false" outlineLevel="0" collapsed="false">
      <c r="B85" s="7" t="s">
        <v>43</v>
      </c>
      <c r="C85" s="17" t="n">
        <v>1623881.69388724</v>
      </c>
      <c r="D85" s="17" t="n">
        <v>1799536.94571065</v>
      </c>
      <c r="E85" s="17" t="n">
        <v>1812741.31648547</v>
      </c>
      <c r="F85" s="17" t="n">
        <v>2079192.94779805</v>
      </c>
      <c r="G85" s="17" t="n">
        <v>2312579.31198976</v>
      </c>
      <c r="H85" s="17" t="n">
        <v>2597434.45185787</v>
      </c>
      <c r="I85" s="17" t="n">
        <v>2891508.11288173</v>
      </c>
      <c r="J85" s="17" t="n">
        <v>3202457.99906136</v>
      </c>
      <c r="K85" s="17" t="n">
        <v>3530944.33141197</v>
      </c>
      <c r="L85" s="17" t="n">
        <v>3967983.54350775</v>
      </c>
      <c r="M85" s="17" t="n">
        <v>4418510.49926646</v>
      </c>
      <c r="N85" s="17" t="n">
        <v>4909177.90476169</v>
      </c>
      <c r="O85" s="17" t="n">
        <v>5448415.3830025</v>
      </c>
      <c r="P85" s="17" t="n">
        <v>6046146.44723664</v>
      </c>
      <c r="Q85" s="17" t="n">
        <v>6697439.99296271</v>
      </c>
      <c r="S85" s="7" t="s">
        <v>43</v>
      </c>
      <c r="T85" s="27" t="n">
        <v>20.5446499318964</v>
      </c>
      <c r="U85" s="27" t="n">
        <v>22.5976099851492</v>
      </c>
      <c r="V85" s="27" t="n">
        <v>23.4321150807485</v>
      </c>
      <c r="W85" s="27" t="n">
        <v>26.4345252689673</v>
      </c>
      <c r="X85" s="27" t="n">
        <v>29.1446992068543</v>
      </c>
      <c r="Y85" s="27" t="n">
        <v>32.2276918863943</v>
      </c>
      <c r="Z85" s="27" t="n">
        <v>35.3417898986075</v>
      </c>
      <c r="AA85" s="27" t="n">
        <v>38.5561578899506</v>
      </c>
      <c r="AB85" s="27" t="n">
        <v>41.8716967972584</v>
      </c>
      <c r="AC85" s="27" t="n">
        <v>45.9494852316603</v>
      </c>
      <c r="AD85" s="27" t="n">
        <v>50.1907381485319</v>
      </c>
      <c r="AE85" s="27" t="n">
        <v>54.6769415606314</v>
      </c>
      <c r="AF85" s="27" t="n">
        <v>59.4727752030573</v>
      </c>
      <c r="AG85" s="27" t="n">
        <v>64.6509861082761</v>
      </c>
      <c r="AH85" s="27" t="n">
        <v>70.1192585304647</v>
      </c>
    </row>
    <row r="87" customFormat="false" ht="16" hidden="false" customHeight="false" outlineLevel="0" collapsed="false">
      <c r="B87" s="9" t="s">
        <v>51</v>
      </c>
      <c r="C87" s="9"/>
      <c r="S87" s="9" t="s">
        <v>52</v>
      </c>
      <c r="T87" s="9"/>
      <c r="U87" s="9"/>
    </row>
    <row r="88" customFormat="false" ht="19" hidden="false" customHeight="false" outlineLevel="0" collapsed="false">
      <c r="B88" s="11" t="s">
        <v>32</v>
      </c>
      <c r="C88" s="12" t="n">
        <v>2090493.60951192</v>
      </c>
      <c r="D88" s="12" t="n">
        <v>2193129.19648106</v>
      </c>
      <c r="E88" s="12" t="n">
        <v>2072094.01139492</v>
      </c>
      <c r="F88" s="12" t="n">
        <v>2212968.73470319</v>
      </c>
      <c r="G88" s="12" t="n">
        <v>2295464.72423375</v>
      </c>
      <c r="H88" s="12" t="n">
        <v>2447498.38886874</v>
      </c>
      <c r="I88" s="12" t="n">
        <v>2607702.91830265</v>
      </c>
      <c r="J88" s="12" t="n">
        <v>2774577.79040045</v>
      </c>
      <c r="K88" s="12" t="n">
        <v>2950382.59864237</v>
      </c>
      <c r="L88" s="12" t="n">
        <v>3210529.97951697</v>
      </c>
      <c r="M88" s="12" t="n">
        <v>3437479.61578484</v>
      </c>
      <c r="N88" s="12" t="n">
        <v>3678963.39769043</v>
      </c>
      <c r="O88" s="12" t="n">
        <v>3937196.80025569</v>
      </c>
      <c r="P88" s="12" t="n">
        <v>4215050.22573696</v>
      </c>
      <c r="Q88" s="12" t="n">
        <v>4485055.64057467</v>
      </c>
      <c r="S88" s="11" t="s">
        <v>32</v>
      </c>
      <c r="T88" s="25" t="n">
        <v>85.6033450929712</v>
      </c>
      <c r="U88" s="25" t="n">
        <v>88.4087442699377</v>
      </c>
      <c r="V88" s="25" t="n">
        <v>89.4321313599533</v>
      </c>
      <c r="W88" s="25" t="n">
        <v>93.1313946285948</v>
      </c>
      <c r="X88" s="25" t="n">
        <v>96.835729454395</v>
      </c>
      <c r="Y88" s="25" t="n">
        <v>100.628431189955</v>
      </c>
      <c r="Z88" s="25" t="n">
        <v>104.499681368002</v>
      </c>
      <c r="AA88" s="25" t="n">
        <v>108.378189802582</v>
      </c>
      <c r="AB88" s="25" t="n">
        <v>112.343019509943</v>
      </c>
      <c r="AC88" s="25" t="n">
        <v>116.092252993374</v>
      </c>
      <c r="AD88" s="25" t="n">
        <v>119.766240547812</v>
      </c>
      <c r="AE88" s="25" t="n">
        <v>123.49001485488</v>
      </c>
      <c r="AF88" s="25" t="n">
        <v>127.299671477074</v>
      </c>
      <c r="AG88" s="25" t="n">
        <v>131.240953768082</v>
      </c>
      <c r="AH88" s="25" t="n">
        <v>134.436279869503</v>
      </c>
    </row>
    <row r="89" customFormat="false" ht="16" hidden="false" customHeight="false" outlineLevel="0" collapsed="false">
      <c r="B89" s="13" t="s">
        <v>33</v>
      </c>
      <c r="C89" s="14" t="n">
        <v>2069452.75819808</v>
      </c>
      <c r="D89" s="14" t="n">
        <v>2156344.48625598</v>
      </c>
      <c r="E89" s="14" t="n">
        <v>1996832.07623802</v>
      </c>
      <c r="F89" s="14" t="n">
        <v>2105123.7933031</v>
      </c>
      <c r="G89" s="14" t="n">
        <v>2155156.60672704</v>
      </c>
      <c r="H89" s="14" t="n">
        <v>2265625.49988767</v>
      </c>
      <c r="I89" s="14" t="n">
        <v>2373006.41298238</v>
      </c>
      <c r="J89" s="14" t="n">
        <v>2475356.14089393</v>
      </c>
      <c r="K89" s="14" t="n">
        <v>2570246.33975161</v>
      </c>
      <c r="L89" s="14" t="n">
        <v>2733791.34996354</v>
      </c>
      <c r="M89" s="14" t="n">
        <v>2836412.39567742</v>
      </c>
      <c r="N89" s="14" t="n">
        <v>2919318.98225001</v>
      </c>
      <c r="O89" s="14" t="n">
        <v>2974703.09067538</v>
      </c>
      <c r="P89" s="14" t="n">
        <v>2992571.68853428</v>
      </c>
      <c r="Q89" s="14" t="n">
        <v>2954430.40606051</v>
      </c>
      <c r="S89" s="13" t="s">
        <v>33</v>
      </c>
      <c r="T89" s="19" t="n">
        <v>85.9560784607752</v>
      </c>
      <c r="U89" s="19" t="n">
        <v>89.0510510663348</v>
      </c>
      <c r="V89" s="19" t="n">
        <v>90.2137326442788</v>
      </c>
      <c r="W89" s="19" t="n">
        <v>93.9104418881385</v>
      </c>
      <c r="X89" s="19" t="n">
        <v>97.5619747049482</v>
      </c>
      <c r="Y89" s="19" t="n">
        <v>101.213507521758</v>
      </c>
      <c r="Z89" s="19" t="n">
        <v>104.865040338568</v>
      </c>
      <c r="AA89" s="19" t="n">
        <v>108.516573155378</v>
      </c>
      <c r="AB89" s="19" t="n">
        <v>112.168105972188</v>
      </c>
      <c r="AC89" s="19" t="n">
        <v>115.819638788997</v>
      </c>
      <c r="AD89" s="19" t="n">
        <v>119.471171605807</v>
      </c>
      <c r="AE89" s="19" t="n">
        <v>123.122704422617</v>
      </c>
      <c r="AF89" s="19" t="n">
        <v>126.774237239427</v>
      </c>
      <c r="AG89" s="19" t="n">
        <v>130.425770056237</v>
      </c>
      <c r="AH89" s="19" t="n">
        <v>133.817543037565</v>
      </c>
      <c r="AI89" s="28"/>
    </row>
    <row r="90" customFormat="false" ht="16" hidden="false" customHeight="false" outlineLevel="0" collapsed="false">
      <c r="B90" s="13" t="s">
        <v>34</v>
      </c>
      <c r="C90" s="14" t="n">
        <v>11921.7547108941</v>
      </c>
      <c r="D90" s="14" t="n">
        <v>23236.3808919642</v>
      </c>
      <c r="E90" s="14" t="n">
        <v>41029.789655739</v>
      </c>
      <c r="F90" s="14" t="n">
        <v>61232.2793391632</v>
      </c>
      <c r="G90" s="14" t="n">
        <v>83013.5616686683</v>
      </c>
      <c r="H90" s="14" t="n">
        <v>111488.188337513</v>
      </c>
      <c r="I90" s="14" t="n">
        <v>148277.384182499</v>
      </c>
      <c r="J90" s="14" t="n">
        <v>193169.757394252</v>
      </c>
      <c r="K90" s="14" t="n">
        <v>250055.217418915</v>
      </c>
      <c r="L90" s="14" t="n">
        <v>318173.490420624</v>
      </c>
      <c r="M90" s="14" t="n">
        <v>417375.355942605</v>
      </c>
      <c r="N90" s="14" t="n">
        <v>546855.341322215</v>
      </c>
      <c r="O90" s="14" t="n">
        <v>716011.457076212</v>
      </c>
      <c r="P90" s="14" t="n">
        <v>936982.815155471</v>
      </c>
      <c r="Q90" s="14" t="n">
        <v>1199957.89079772</v>
      </c>
      <c r="S90" s="13" t="s">
        <v>34</v>
      </c>
      <c r="T90" s="19" t="n">
        <v>45.32986582089</v>
      </c>
      <c r="U90" s="19" t="n">
        <v>48.6116755062012</v>
      </c>
      <c r="V90" s="19" t="n">
        <v>53.2854411113494</v>
      </c>
      <c r="W90" s="19" t="n">
        <v>61.1711082309323</v>
      </c>
      <c r="X90" s="19" t="n">
        <v>69.1088591980256</v>
      </c>
      <c r="Y90" s="19" t="n">
        <v>77.3450080041574</v>
      </c>
      <c r="Z90" s="19" t="n">
        <v>85.7229484534555</v>
      </c>
      <c r="AA90" s="19" t="n">
        <v>93.0636301241199</v>
      </c>
      <c r="AB90" s="19" t="n">
        <v>100.391205351402</v>
      </c>
      <c r="AC90" s="19" t="n">
        <v>105.569465791457</v>
      </c>
      <c r="AD90" s="19" t="n">
        <v>110.787576816</v>
      </c>
      <c r="AE90" s="19" t="n">
        <v>116.125286529941</v>
      </c>
      <c r="AF90" s="19" t="n">
        <v>121.636586795441</v>
      </c>
      <c r="AG90" s="19" t="n">
        <v>127.340303585867</v>
      </c>
      <c r="AH90" s="19" t="n">
        <v>130.463870872519</v>
      </c>
    </row>
    <row r="91" customFormat="false" ht="16" hidden="false" customHeight="false" outlineLevel="0" collapsed="false">
      <c r="B91" s="13" t="s">
        <v>35</v>
      </c>
      <c r="C91" s="14" t="n">
        <v>9119.09660294248</v>
      </c>
      <c r="D91" s="14" t="n">
        <v>13548.3293331206</v>
      </c>
      <c r="E91" s="14" t="n">
        <v>34232.1455011634</v>
      </c>
      <c r="F91" s="14" t="n">
        <v>46612.6620609282</v>
      </c>
      <c r="G91" s="14" t="n">
        <v>57294.55583804</v>
      </c>
      <c r="H91" s="14" t="n">
        <v>70384.7006435594</v>
      </c>
      <c r="I91" s="14" t="n">
        <v>86419.121137765</v>
      </c>
      <c r="J91" s="14" t="n">
        <v>106051.892112261</v>
      </c>
      <c r="K91" s="14" t="n">
        <v>130081.041471844</v>
      </c>
      <c r="L91" s="14" t="n">
        <v>158565.139132811</v>
      </c>
      <c r="M91" s="14" t="n">
        <v>183691.86416481</v>
      </c>
      <c r="N91" s="14" t="n">
        <v>212789.074118205</v>
      </c>
      <c r="O91" s="14" t="n">
        <v>246482.252504101</v>
      </c>
      <c r="P91" s="14" t="n">
        <v>285495.722047206</v>
      </c>
      <c r="Q91" s="14" t="n">
        <v>330667.343716435</v>
      </c>
      <c r="S91" s="13" t="s">
        <v>35</v>
      </c>
      <c r="T91" s="19" t="n">
        <v>111.208495157835</v>
      </c>
      <c r="U91" s="19" t="n">
        <v>118.84499415018</v>
      </c>
      <c r="V91" s="19" t="n">
        <v>129.17790755156</v>
      </c>
      <c r="W91" s="19" t="n">
        <v>135.305259973667</v>
      </c>
      <c r="X91" s="19" t="n">
        <v>138.593507107015</v>
      </c>
      <c r="Y91" s="19" t="n">
        <v>141.881754240363</v>
      </c>
      <c r="Z91" s="19" t="n">
        <v>145.170001373712</v>
      </c>
      <c r="AA91" s="19" t="n">
        <v>148.45824850706</v>
      </c>
      <c r="AB91" s="19" t="n">
        <v>151.746495640408</v>
      </c>
      <c r="AC91" s="19" t="n">
        <v>152.871589647962</v>
      </c>
      <c r="AD91" s="19" t="n">
        <v>153.996683655516</v>
      </c>
      <c r="AE91" s="19" t="n">
        <v>155.121777663071</v>
      </c>
      <c r="AF91" s="19" t="n">
        <v>156.246871670625</v>
      </c>
      <c r="AG91" s="19" t="n">
        <v>157.371965678179</v>
      </c>
      <c r="AH91" s="19" t="n">
        <v>158.497059685733</v>
      </c>
    </row>
    <row r="92" customFormat="false" ht="19" hidden="false" customHeight="false" outlineLevel="0" collapsed="false">
      <c r="B92" s="11" t="s">
        <v>36</v>
      </c>
      <c r="C92" s="12" t="n">
        <v>195001.410989246</v>
      </c>
      <c r="D92" s="12" t="n">
        <v>251408.379616579</v>
      </c>
      <c r="E92" s="12" t="n">
        <v>300693.797188524</v>
      </c>
      <c r="F92" s="12" t="n">
        <v>344345.905631847</v>
      </c>
      <c r="G92" s="12" t="n">
        <v>392627.089671853</v>
      </c>
      <c r="H92" s="12" t="n">
        <v>431854.927953092</v>
      </c>
      <c r="I92" s="12" t="n">
        <v>465611.119769455</v>
      </c>
      <c r="J92" s="12" t="n">
        <v>499070.431806727</v>
      </c>
      <c r="K92" s="12" t="n">
        <v>523786.423191689</v>
      </c>
      <c r="L92" s="12" t="n">
        <v>557670.229484621</v>
      </c>
      <c r="M92" s="12" t="n">
        <v>575346.213194985</v>
      </c>
      <c r="N92" s="12" t="n">
        <v>590869.18362173</v>
      </c>
      <c r="O92" s="12" t="n">
        <v>607084.929708515</v>
      </c>
      <c r="P92" s="12" t="n">
        <v>624085.269899622</v>
      </c>
      <c r="Q92" s="12" t="n">
        <v>641980.229852924</v>
      </c>
      <c r="S92" s="11" t="s">
        <v>36</v>
      </c>
      <c r="T92" s="25" t="n">
        <v>52.9325681934154</v>
      </c>
      <c r="U92" s="25" t="n">
        <v>59.7207422932949</v>
      </c>
      <c r="V92" s="25" t="n">
        <v>67.6922232454361</v>
      </c>
      <c r="W92" s="25" t="n">
        <v>72.5616321581651</v>
      </c>
      <c r="X92" s="25" t="n">
        <v>77.3414976455448</v>
      </c>
      <c r="Y92" s="25" t="n">
        <v>82.0313186773705</v>
      </c>
      <c r="Z92" s="25" t="n">
        <v>86.4543933940186</v>
      </c>
      <c r="AA92" s="25" t="n">
        <v>90.8516106133293</v>
      </c>
      <c r="AB92" s="25" t="n">
        <v>93.7624237188897</v>
      </c>
      <c r="AC92" s="25" t="n">
        <v>98.1272441943304</v>
      </c>
      <c r="AD92" s="25" t="n">
        <v>100.013789895648</v>
      </c>
      <c r="AE92" s="25" t="n">
        <v>101.432331352635</v>
      </c>
      <c r="AF92" s="25" t="n">
        <v>102.876144972154</v>
      </c>
      <c r="AG92" s="25" t="n">
        <v>104.352602788502</v>
      </c>
      <c r="AH92" s="25" t="n">
        <v>105.870715447489</v>
      </c>
    </row>
    <row r="93" customFormat="false" ht="19" hidden="false" customHeight="false" outlineLevel="0" collapsed="false">
      <c r="B93" s="13" t="s">
        <v>26</v>
      </c>
      <c r="C93" s="12" t="n">
        <v>21839.7520457465</v>
      </c>
      <c r="D93" s="12" t="n">
        <v>20431.2688685791</v>
      </c>
      <c r="E93" s="12" t="n">
        <v>20068.137023524</v>
      </c>
      <c r="F93" s="12" t="n">
        <v>20891.1530087866</v>
      </c>
      <c r="G93" s="12" t="n">
        <v>21836.5934731496</v>
      </c>
      <c r="H93" s="12" t="n">
        <v>22925.3665339358</v>
      </c>
      <c r="I93" s="12" t="n">
        <v>24182.5106187886</v>
      </c>
      <c r="J93" s="12" t="n">
        <v>25637.5737769789</v>
      </c>
      <c r="K93" s="12" t="n">
        <v>27325.8347856604</v>
      </c>
      <c r="L93" s="12" t="n">
        <v>29289.7816667448</v>
      </c>
      <c r="M93" s="12" t="n">
        <v>31580.0064488744</v>
      </c>
      <c r="N93" s="12" t="n">
        <v>34257.2220583951</v>
      </c>
      <c r="O93" s="12" t="n">
        <v>37394.1969720463</v>
      </c>
      <c r="P93" s="12" t="n">
        <v>41078.5733822524</v>
      </c>
      <c r="Q93" s="12" t="n">
        <v>45416.1218705663</v>
      </c>
      <c r="S93" s="13" t="s">
        <v>26</v>
      </c>
      <c r="T93" s="25" t="n">
        <v>40.990525611386</v>
      </c>
      <c r="U93" s="25" t="n">
        <v>41.8659815837578</v>
      </c>
      <c r="V93" s="25" t="n">
        <v>43.2954569497579</v>
      </c>
      <c r="W93" s="25" t="n">
        <v>45.455175073894</v>
      </c>
      <c r="X93" s="25" t="n">
        <v>47.7881269846976</v>
      </c>
      <c r="Y93" s="25" t="n">
        <v>50.3143174238072</v>
      </c>
      <c r="Z93" s="25" t="n">
        <v>53.056022525162</v>
      </c>
      <c r="AA93" s="25" t="n">
        <v>56.0378001923015</v>
      </c>
      <c r="AB93" s="25" t="n">
        <v>59.2864468394409</v>
      </c>
      <c r="AC93" s="25" t="n">
        <v>62.831226787764</v>
      </c>
      <c r="AD93" s="25" t="n">
        <v>66.7037144305882</v>
      </c>
      <c r="AE93" s="25" t="n">
        <v>70.9376750981427</v>
      </c>
      <c r="AF93" s="25" t="n">
        <v>75.5690219407405</v>
      </c>
      <c r="AG93" s="25" t="n">
        <v>80.635553863108</v>
      </c>
      <c r="AH93" s="25" t="n">
        <v>86.1772911807151</v>
      </c>
    </row>
    <row r="94" customFormat="false" ht="16" hidden="false" customHeight="false" outlineLevel="0" collapsed="false">
      <c r="B94" s="16" t="s">
        <v>37</v>
      </c>
      <c r="C94" s="14" t="n">
        <v>14290.4723307394</v>
      </c>
      <c r="D94" s="14" t="n">
        <v>14179.5608852337</v>
      </c>
      <c r="E94" s="14" t="n">
        <v>14296.1821324367</v>
      </c>
      <c r="F94" s="14" t="n">
        <v>14337.0135698927</v>
      </c>
      <c r="G94" s="14" t="n">
        <v>14379.3964904759</v>
      </c>
      <c r="H94" s="14" t="n">
        <v>14423.3615213621</v>
      </c>
      <c r="I94" s="14" t="n">
        <v>14468.8960818917</v>
      </c>
      <c r="J94" s="14" t="n">
        <v>14515.9333471244</v>
      </c>
      <c r="K94" s="14" t="n">
        <v>14564.4539595441</v>
      </c>
      <c r="L94" s="14" t="n">
        <v>14614.5925209833</v>
      </c>
      <c r="M94" s="14" t="n">
        <v>14666.2440778241</v>
      </c>
      <c r="N94" s="14" t="n">
        <v>14719.4399035075</v>
      </c>
      <c r="O94" s="14" t="n">
        <v>14774.0598611782</v>
      </c>
      <c r="P94" s="14" t="n">
        <v>14830.2686784857</v>
      </c>
      <c r="Q94" s="14" t="n">
        <v>14887.9595384832</v>
      </c>
      <c r="S94" s="16" t="s">
        <v>37</v>
      </c>
      <c r="T94" s="19" t="n">
        <v>35.8365574237137</v>
      </c>
      <c r="U94" s="19" t="n">
        <v>37.1839031332832</v>
      </c>
      <c r="V94" s="19" t="n">
        <v>38.5855617248754</v>
      </c>
      <c r="W94" s="19" t="n">
        <v>39.9979175823636</v>
      </c>
      <c r="X94" s="19" t="n">
        <v>41.4641570585047</v>
      </c>
      <c r="Y94" s="19" t="n">
        <v>42.9864171970033</v>
      </c>
      <c r="Z94" s="19" t="n">
        <v>44.5668525512902</v>
      </c>
      <c r="AA94" s="19" t="n">
        <v>46.2077491194332</v>
      </c>
      <c r="AB94" s="19" t="n">
        <v>47.9114368691558</v>
      </c>
      <c r="AC94" s="19" t="n">
        <v>49.6804336272088</v>
      </c>
      <c r="AD94" s="19" t="n">
        <v>51.5172649087912</v>
      </c>
      <c r="AE94" s="19" t="n">
        <v>53.4246034869136</v>
      </c>
      <c r="AF94" s="19" t="n">
        <v>55.4051484546631</v>
      </c>
      <c r="AG94" s="19" t="n">
        <v>57.4618394371156</v>
      </c>
      <c r="AH94" s="19" t="n">
        <v>59.5976091177353</v>
      </c>
    </row>
    <row r="95" customFormat="false" ht="16" hidden="false" customHeight="false" outlineLevel="0" collapsed="false">
      <c r="B95" s="16" t="s">
        <v>38</v>
      </c>
      <c r="C95" s="14" t="n">
        <v>7549.27971500703</v>
      </c>
      <c r="D95" s="14" t="n">
        <v>6251.70798334549</v>
      </c>
      <c r="E95" s="14" t="n">
        <v>5771.95489108729</v>
      </c>
      <c r="F95" s="14" t="n">
        <v>6554.13943889385</v>
      </c>
      <c r="G95" s="14" t="n">
        <v>7457.19698267373</v>
      </c>
      <c r="H95" s="14" t="n">
        <v>8502.00501257371</v>
      </c>
      <c r="I95" s="14" t="n">
        <v>9713.61453689696</v>
      </c>
      <c r="J95" s="14" t="n">
        <v>11121.6404298545</v>
      </c>
      <c r="K95" s="14" t="n">
        <v>12761.3808261163</v>
      </c>
      <c r="L95" s="14" t="n">
        <v>14675.1891457615</v>
      </c>
      <c r="M95" s="14" t="n">
        <v>16913.7623710503</v>
      </c>
      <c r="N95" s="14" t="n">
        <v>19537.7821548876</v>
      </c>
      <c r="O95" s="14" t="n">
        <v>22620.1371108681</v>
      </c>
      <c r="P95" s="14" t="n">
        <v>26248.3047037667</v>
      </c>
      <c r="Q95" s="14" t="n">
        <v>30528.1623320831</v>
      </c>
      <c r="S95" s="16" t="s">
        <v>38</v>
      </c>
      <c r="T95" s="19" t="n">
        <v>56.3244577041828</v>
      </c>
      <c r="U95" s="19" t="n">
        <v>58.602437039234</v>
      </c>
      <c r="V95" s="19" t="n">
        <v>62.0573582527394</v>
      </c>
      <c r="W95" s="19" t="n">
        <v>64.793034836576</v>
      </c>
      <c r="X95" s="19" t="n">
        <v>67.6973081809607</v>
      </c>
      <c r="Y95" s="19" t="n">
        <v>70.7851553790168</v>
      </c>
      <c r="Z95" s="19" t="n">
        <v>74.0728292528136</v>
      </c>
      <c r="AA95" s="19" t="n">
        <v>77.5784070162845</v>
      </c>
      <c r="AB95" s="19" t="n">
        <v>81.3215282849533</v>
      </c>
      <c r="AC95" s="19" t="n">
        <v>85.3238435396674</v>
      </c>
      <c r="AD95" s="19" t="n">
        <v>89.6088623162276</v>
      </c>
      <c r="AE95" s="19" t="n">
        <v>94.2024770970753</v>
      </c>
      <c r="AF95" s="19" t="n">
        <v>99.1328648911743</v>
      </c>
      <c r="AG95" s="19" t="n">
        <v>104.430962512897</v>
      </c>
      <c r="AH95" s="19" t="n">
        <v>110.130455743445</v>
      </c>
    </row>
    <row r="96" customFormat="false" ht="16" hidden="false" customHeight="false" outlineLevel="0" collapsed="false">
      <c r="B96" s="13" t="s">
        <v>24</v>
      </c>
      <c r="C96" s="14" t="n">
        <v>173161.6589435</v>
      </c>
      <c r="D96" s="14" t="n">
        <v>230977.110748</v>
      </c>
      <c r="E96" s="14" t="n">
        <v>280625.660165</v>
      </c>
      <c r="F96" s="14" t="n">
        <v>323454.75262306</v>
      </c>
      <c r="G96" s="14" t="n">
        <v>370790.496198703</v>
      </c>
      <c r="H96" s="14" t="n">
        <v>408929.561419156</v>
      </c>
      <c r="I96" s="14" t="n">
        <v>441428.609150666</v>
      </c>
      <c r="J96" s="14" t="n">
        <v>473432.858029748</v>
      </c>
      <c r="K96" s="14" t="n">
        <v>496460.588406029</v>
      </c>
      <c r="L96" s="14" t="n">
        <v>528380.447817876</v>
      </c>
      <c r="M96" s="14" t="n">
        <v>543766.206746111</v>
      </c>
      <c r="N96" s="14" t="n">
        <v>556611.961563335</v>
      </c>
      <c r="O96" s="14" t="n">
        <v>569690.732736469</v>
      </c>
      <c r="P96" s="14" t="n">
        <v>583006.69651737</v>
      </c>
      <c r="Q96" s="14" t="n">
        <v>596564.107982358</v>
      </c>
      <c r="S96" s="13" t="s">
        <v>24</v>
      </c>
      <c r="T96" s="19" t="n">
        <v>54.9517364701369</v>
      </c>
      <c r="U96" s="19" t="n">
        <v>62.061975896609</v>
      </c>
      <c r="V96" s="19" t="n">
        <v>70.5345330392401</v>
      </c>
      <c r="W96" s="19" t="n">
        <v>75.4683519088196</v>
      </c>
      <c r="X96" s="19" t="n">
        <v>80.2647629636923</v>
      </c>
      <c r="Y96" s="19" t="n">
        <v>85.0365215992251</v>
      </c>
      <c r="Z96" s="19" t="n">
        <v>89.5422675513781</v>
      </c>
      <c r="AA96" s="19" t="n">
        <v>94.0144988335057</v>
      </c>
      <c r="AB96" s="19" t="n">
        <v>96.8627441843703</v>
      </c>
      <c r="AC96" s="19" t="n">
        <v>101.281146001564</v>
      </c>
      <c r="AD96" s="19" t="n">
        <v>103.00100899517</v>
      </c>
      <c r="AE96" s="19" t="n">
        <v>104.188893739268</v>
      </c>
      <c r="AF96" s="19" t="n">
        <v>105.375552461267</v>
      </c>
      <c r="AG96" s="19" t="n">
        <v>106.560984333069</v>
      </c>
      <c r="AH96" s="19" t="n">
        <v>107.74518853676</v>
      </c>
    </row>
    <row r="97" customFormat="false" ht="16" hidden="false" customHeight="false" outlineLevel="0" collapsed="false">
      <c r="B97" s="11" t="s">
        <v>39</v>
      </c>
      <c r="C97" s="14" t="n">
        <v>35374.9930793</v>
      </c>
      <c r="D97" s="14" t="n">
        <v>48240.2102042493</v>
      </c>
      <c r="E97" s="14" t="n">
        <v>48416.4401342704</v>
      </c>
      <c r="F97" s="14" t="n">
        <v>53730.8045735055</v>
      </c>
      <c r="G97" s="14" t="n">
        <v>59534.208221222</v>
      </c>
      <c r="H97" s="14" t="n">
        <v>65879.989890874</v>
      </c>
      <c r="I97" s="14" t="n">
        <v>72828.0655026749</v>
      </c>
      <c r="J97" s="14" t="n">
        <v>80445.8017331486</v>
      </c>
      <c r="K97" s="14" t="n">
        <v>88809.0118046533</v>
      </c>
      <c r="L97" s="14" t="n">
        <v>98003.09117986</v>
      </c>
      <c r="M97" s="14" t="n">
        <v>108124.313594815</v>
      </c>
      <c r="N97" s="14" t="n">
        <v>119281.310944589</v>
      </c>
      <c r="O97" s="14" t="n">
        <v>131596.764092502</v>
      </c>
      <c r="P97" s="14" t="n">
        <v>145209.335782898</v>
      </c>
      <c r="Q97" s="14" t="n">
        <v>160275.881585846</v>
      </c>
      <c r="S97" s="11" t="s">
        <v>39</v>
      </c>
      <c r="T97" s="19" t="n">
        <v>17.962994993871</v>
      </c>
      <c r="U97" s="19" t="n">
        <v>20.5468349343386</v>
      </c>
      <c r="V97" s="19" t="n">
        <v>22.278993520466</v>
      </c>
      <c r="W97" s="19" t="n">
        <v>23.8608910038094</v>
      </c>
      <c r="X97" s="19" t="n">
        <v>25.5065792298007</v>
      </c>
      <c r="Y97" s="19" t="n">
        <v>27.2221283119736</v>
      </c>
      <c r="Z97" s="19" t="n">
        <v>29.0141446003839</v>
      </c>
      <c r="AA97" s="19" t="n">
        <v>30.8898179334642</v>
      </c>
      <c r="AB97" s="19" t="n">
        <v>32.8569732271294</v>
      </c>
      <c r="AC97" s="19" t="n">
        <v>34.9241268217362</v>
      </c>
      <c r="AD97" s="19" t="n">
        <v>37.1005480496753</v>
      </c>
      <c r="AE97" s="19" t="n">
        <v>39.3963265327724</v>
      </c>
      <c r="AF97" s="19" t="n">
        <v>41.8224457697253</v>
      </c>
      <c r="AG97" s="19" t="n">
        <v>44.3908636299531</v>
      </c>
      <c r="AH97" s="19" t="n">
        <v>47.1146004320005</v>
      </c>
    </row>
    <row r="98" customFormat="false" ht="19" hidden="false" customHeight="false" outlineLevel="0" collapsed="false">
      <c r="B98" s="11" t="s">
        <v>40</v>
      </c>
      <c r="C98" s="12" t="n">
        <v>484160.4290125</v>
      </c>
      <c r="D98" s="12" t="n">
        <v>480677.5360825</v>
      </c>
      <c r="E98" s="12" t="n">
        <v>469732.748292424</v>
      </c>
      <c r="F98" s="12" t="n">
        <v>471852.221138576</v>
      </c>
      <c r="G98" s="12" t="n">
        <v>474197.286310972</v>
      </c>
      <c r="H98" s="12" t="n">
        <v>476769.545583291</v>
      </c>
      <c r="I98" s="12" t="n">
        <v>479570.70604583</v>
      </c>
      <c r="J98" s="12" t="n">
        <v>482602.581047811</v>
      </c>
      <c r="K98" s="12" t="n">
        <v>485867.091187846</v>
      </c>
      <c r="L98" s="12" t="n">
        <v>489366.265353046</v>
      </c>
      <c r="M98" s="12" t="n">
        <v>493102.241807322</v>
      </c>
      <c r="N98" s="12" t="n">
        <v>497077.269329394</v>
      </c>
      <c r="O98" s="12" t="n">
        <v>501293.708401076</v>
      </c>
      <c r="P98" s="12" t="n">
        <v>505754.032446433</v>
      </c>
      <c r="Q98" s="12" t="n">
        <v>510460.829122414</v>
      </c>
      <c r="S98" s="11" t="s">
        <v>40</v>
      </c>
      <c r="T98" s="25" t="n">
        <v>9.88736284834258</v>
      </c>
      <c r="U98" s="25" t="n">
        <v>9.95816290721716</v>
      </c>
      <c r="V98" s="25" t="n">
        <v>9.87317106663399</v>
      </c>
      <c r="W98" s="25" t="n">
        <v>9.85175294809237</v>
      </c>
      <c r="X98" s="25" t="n">
        <v>9.83141626628504</v>
      </c>
      <c r="Y98" s="25" t="n">
        <v>9.81216960758213</v>
      </c>
      <c r="Z98" s="25" t="n">
        <v>9.79401959017991</v>
      </c>
      <c r="AA98" s="25" t="n">
        <v>9.77697090339445</v>
      </c>
      <c r="AB98" s="25" t="n">
        <v>9.76102635407511</v>
      </c>
      <c r="AC98" s="25" t="n">
        <v>9.74618691954149</v>
      </c>
      <c r="AD98" s="25" t="n">
        <v>9.73245180642407</v>
      </c>
      <c r="AE98" s="25" t="n">
        <v>9.71981851477263</v>
      </c>
      <c r="AF98" s="25" t="n">
        <v>9.70828290678891</v>
      </c>
      <c r="AG98" s="25" t="n">
        <v>9.69783927953847</v>
      </c>
      <c r="AH98" s="25" t="n">
        <v>9.68848044100263</v>
      </c>
    </row>
    <row r="99" customFormat="false" ht="16" hidden="false" customHeight="false" outlineLevel="0" collapsed="false">
      <c r="B99" s="13" t="s">
        <v>41</v>
      </c>
      <c r="C99" s="14" t="n">
        <v>218432.6415125</v>
      </c>
      <c r="D99" s="14" t="n">
        <v>222474.4205825</v>
      </c>
      <c r="E99" s="14" t="n">
        <v>205441.569822424</v>
      </c>
      <c r="F99" s="14" t="n">
        <v>201332.738425976</v>
      </c>
      <c r="G99" s="14" t="n">
        <v>197306.083657456</v>
      </c>
      <c r="H99" s="14" t="n">
        <v>193359.961984307</v>
      </c>
      <c r="I99" s="14" t="n">
        <v>189492.762744621</v>
      </c>
      <c r="J99" s="14" t="n">
        <v>185702.907489729</v>
      </c>
      <c r="K99" s="14" t="n">
        <v>181988.849339934</v>
      </c>
      <c r="L99" s="14" t="n">
        <v>178349.072353135</v>
      </c>
      <c r="M99" s="14" t="n">
        <v>174782.090906073</v>
      </c>
      <c r="N99" s="14" t="n">
        <v>171286.449087951</v>
      </c>
      <c r="O99" s="14" t="n">
        <v>167860.720106192</v>
      </c>
      <c r="P99" s="14" t="n">
        <v>164503.505704068</v>
      </c>
      <c r="Q99" s="14" t="n">
        <v>161213.435589987</v>
      </c>
      <c r="S99" s="13" t="s">
        <v>41</v>
      </c>
      <c r="T99" s="19" t="n">
        <v>12.9883361188576</v>
      </c>
      <c r="U99" s="19" t="n">
        <v>12.9800650292887</v>
      </c>
      <c r="V99" s="19" t="n">
        <v>12.9828405111273</v>
      </c>
      <c r="W99" s="19" t="n">
        <v>12.9828405111273</v>
      </c>
      <c r="X99" s="19" t="n">
        <v>12.9828405111273</v>
      </c>
      <c r="Y99" s="19" t="n">
        <v>12.9828405111273</v>
      </c>
      <c r="Z99" s="19" t="n">
        <v>12.9828405111273</v>
      </c>
      <c r="AA99" s="19" t="n">
        <v>12.9828405111273</v>
      </c>
      <c r="AB99" s="19" t="n">
        <v>12.9828405111273</v>
      </c>
      <c r="AC99" s="19" t="n">
        <v>12.9828405111273</v>
      </c>
      <c r="AD99" s="19" t="n">
        <v>12.9828405111273</v>
      </c>
      <c r="AE99" s="19" t="n">
        <v>12.9828405111273</v>
      </c>
      <c r="AF99" s="19" t="n">
        <v>12.9828405111273</v>
      </c>
      <c r="AG99" s="19" t="n">
        <v>12.9828405111273</v>
      </c>
      <c r="AH99" s="19" t="n">
        <v>12.9828405111273</v>
      </c>
    </row>
    <row r="100" customFormat="false" ht="16" hidden="false" customHeight="false" outlineLevel="0" collapsed="false">
      <c r="B100" s="13" t="s">
        <v>42</v>
      </c>
      <c r="C100" s="14" t="n">
        <v>265727.7875</v>
      </c>
      <c r="D100" s="14" t="n">
        <v>258203.1155</v>
      </c>
      <c r="E100" s="14" t="n">
        <v>264291.17847</v>
      </c>
      <c r="F100" s="14" t="n">
        <v>270519.4827126</v>
      </c>
      <c r="G100" s="14" t="n">
        <v>276891.202653516</v>
      </c>
      <c r="H100" s="14" t="n">
        <v>283409.583598984</v>
      </c>
      <c r="I100" s="14" t="n">
        <v>290077.943301209</v>
      </c>
      <c r="J100" s="14" t="n">
        <v>296899.673558083</v>
      </c>
      <c r="K100" s="14" t="n">
        <v>303878.241847912</v>
      </c>
      <c r="L100" s="14" t="n">
        <v>311017.19299991</v>
      </c>
      <c r="M100" s="14" t="n">
        <v>318320.15090125</v>
      </c>
      <c r="N100" s="14" t="n">
        <v>325790.820241443</v>
      </c>
      <c r="O100" s="14" t="n">
        <v>333432.988294883</v>
      </c>
      <c r="P100" s="14" t="n">
        <v>341250.526742365</v>
      </c>
      <c r="Q100" s="14" t="n">
        <v>349247.393532427</v>
      </c>
      <c r="S100" s="13" t="s">
        <v>42</v>
      </c>
      <c r="T100" s="19" t="n">
        <v>8.26525</v>
      </c>
      <c r="U100" s="19" t="n">
        <v>8.29435</v>
      </c>
      <c r="V100" s="19" t="n">
        <v>8.32345</v>
      </c>
      <c r="W100" s="19" t="n">
        <v>8.35255</v>
      </c>
      <c r="X100" s="19" t="n">
        <v>8.38165</v>
      </c>
      <c r="Y100" s="19" t="n">
        <v>8.41075</v>
      </c>
      <c r="Z100" s="19" t="n">
        <v>8.43985</v>
      </c>
      <c r="AA100" s="19" t="n">
        <v>8.46895</v>
      </c>
      <c r="AB100" s="19" t="n">
        <v>8.49805</v>
      </c>
      <c r="AC100" s="19" t="n">
        <v>8.52715</v>
      </c>
      <c r="AD100" s="19" t="n">
        <v>8.55625</v>
      </c>
      <c r="AE100" s="19" t="n">
        <v>8.58535</v>
      </c>
      <c r="AF100" s="19" t="n">
        <v>8.61445</v>
      </c>
      <c r="AG100" s="19" t="n">
        <v>8.64355</v>
      </c>
      <c r="AH100" s="19" t="n">
        <v>8.67265</v>
      </c>
    </row>
    <row r="101" customFormat="false" ht="19" hidden="false" customHeight="false" outlineLevel="0" collapsed="false">
      <c r="B101" s="7" t="s">
        <v>43</v>
      </c>
      <c r="C101" s="17" t="n">
        <v>2805030.44259297</v>
      </c>
      <c r="D101" s="17" t="n">
        <v>2973455.32238439</v>
      </c>
      <c r="E101" s="17" t="n">
        <v>2890936.99701014</v>
      </c>
      <c r="F101" s="17" t="n">
        <v>3082897.66604712</v>
      </c>
      <c r="G101" s="17" t="n">
        <v>3221823.3084378</v>
      </c>
      <c r="H101" s="17" t="n">
        <v>3422002.852296</v>
      </c>
      <c r="I101" s="17" t="n">
        <v>3625712.80962061</v>
      </c>
      <c r="J101" s="17" t="n">
        <v>3836696.60498813</v>
      </c>
      <c r="K101" s="17" t="n">
        <v>4048845.12482656</v>
      </c>
      <c r="L101" s="17" t="n">
        <v>4355569.5655345</v>
      </c>
      <c r="M101" s="17" t="n">
        <v>4614052.38438196</v>
      </c>
      <c r="N101" s="17" t="n">
        <v>4886191.16158614</v>
      </c>
      <c r="O101" s="17" t="n">
        <v>5177172.20245778</v>
      </c>
      <c r="P101" s="17" t="n">
        <v>5490098.86386591</v>
      </c>
      <c r="Q101" s="17" t="n">
        <v>5797772.58113586</v>
      </c>
      <c r="S101" s="7" t="s">
        <v>43</v>
      </c>
      <c r="T101" s="27" t="n">
        <v>35.4880338317225</v>
      </c>
      <c r="U101" s="27" t="n">
        <v>37.3390409369858</v>
      </c>
      <c r="V101" s="27" t="n">
        <v>37.3692417054135</v>
      </c>
      <c r="W101" s="27" t="n">
        <v>39.1954658854865</v>
      </c>
      <c r="X101" s="27" t="n">
        <v>40.6036111865329</v>
      </c>
      <c r="Y101" s="27" t="n">
        <v>42.4585319099296</v>
      </c>
      <c r="Z101" s="27" t="n">
        <v>44.315691102314</v>
      </c>
      <c r="AA101" s="27" t="n">
        <v>46.1921062262542</v>
      </c>
      <c r="AB101" s="27" t="n">
        <v>48.0132223942489</v>
      </c>
      <c r="AC101" s="27" t="n">
        <v>50.4377543990702</v>
      </c>
      <c r="AD101" s="27" t="n">
        <v>52.4119372504763</v>
      </c>
      <c r="AE101" s="27" t="n">
        <v>54.4209221541928</v>
      </c>
      <c r="AF101" s="27" t="n">
        <v>56.5119905403783</v>
      </c>
      <c r="AG101" s="27" t="n">
        <v>58.7052114066938</v>
      </c>
      <c r="AH101" s="27" t="n">
        <v>60.7001354166173</v>
      </c>
    </row>
    <row r="103" customFormat="false" ht="16" hidden="false" customHeight="false" outlineLevel="0" collapsed="false">
      <c r="B103" s="9" t="s">
        <v>53</v>
      </c>
      <c r="C103" s="9"/>
      <c r="S103" s="9" t="s">
        <v>54</v>
      </c>
      <c r="T103" s="9"/>
      <c r="U103" s="9"/>
    </row>
    <row r="104" customFormat="false" ht="19" hidden="false" customHeight="false" outlineLevel="0" collapsed="false">
      <c r="B104" s="11" t="s">
        <v>32</v>
      </c>
      <c r="C104" s="12" t="n">
        <v>311112.59797321</v>
      </c>
      <c r="D104" s="12" t="n">
        <v>348426.778800556</v>
      </c>
      <c r="E104" s="12" t="n">
        <v>360128.21970911</v>
      </c>
      <c r="F104" s="12" t="n">
        <v>423408.034465405</v>
      </c>
      <c r="G104" s="12" t="n">
        <v>477511.509707446</v>
      </c>
      <c r="H104" s="12" t="n">
        <v>547561.370435916</v>
      </c>
      <c r="I104" s="12" t="n">
        <v>620082.448654849</v>
      </c>
      <c r="J104" s="12" t="n">
        <v>699371.310555247</v>
      </c>
      <c r="K104" s="12" t="n">
        <v>786467.846814349</v>
      </c>
      <c r="L104" s="12" t="n">
        <v>902863.238972021</v>
      </c>
      <c r="M104" s="12" t="n">
        <v>1030329.79671113</v>
      </c>
      <c r="N104" s="12" t="n">
        <v>1178130.69723361</v>
      </c>
      <c r="O104" s="12" t="n">
        <v>1351480.03675593</v>
      </c>
      <c r="P104" s="12" t="n">
        <v>1557058.65517862</v>
      </c>
      <c r="Q104" s="12" t="n">
        <v>1801403.15269383</v>
      </c>
      <c r="S104" s="11" t="s">
        <v>32</v>
      </c>
      <c r="T104" s="25" t="n">
        <v>12.7397084429689</v>
      </c>
      <c r="U104" s="25" t="n">
        <v>14.0456722901698</v>
      </c>
      <c r="V104" s="25" t="n">
        <v>15.5432302175178</v>
      </c>
      <c r="W104" s="25" t="n">
        <v>17.8188603066749</v>
      </c>
      <c r="X104" s="25" t="n">
        <v>20.1441454870649</v>
      </c>
      <c r="Y104" s="25" t="n">
        <v>22.5128816990381</v>
      </c>
      <c r="Z104" s="25" t="n">
        <v>24.8488498638103</v>
      </c>
      <c r="AA104" s="25" t="n">
        <v>27.31824528405</v>
      </c>
      <c r="AB104" s="25" t="n">
        <v>29.9466830841748</v>
      </c>
      <c r="AC104" s="25" t="n">
        <v>32.6473909995777</v>
      </c>
      <c r="AD104" s="25" t="n">
        <v>35.8980241540456</v>
      </c>
      <c r="AE104" s="25" t="n">
        <v>39.5457528589989</v>
      </c>
      <c r="AF104" s="25" t="n">
        <v>43.6968161397675</v>
      </c>
      <c r="AG104" s="25" t="n">
        <v>48.4810030805175</v>
      </c>
      <c r="AH104" s="25" t="n">
        <v>53.9957489495764</v>
      </c>
    </row>
    <row r="105" customFormat="false" ht="16" hidden="false" customHeight="false" outlineLevel="0" collapsed="false">
      <c r="B105" s="13" t="s">
        <v>33</v>
      </c>
      <c r="C105" s="14" t="n">
        <v>298624.309750588</v>
      </c>
      <c r="D105" s="14" t="n">
        <v>321986.626267833</v>
      </c>
      <c r="E105" s="14" t="n">
        <v>313675.163440854</v>
      </c>
      <c r="F105" s="14" t="n">
        <v>358397.947970583</v>
      </c>
      <c r="G105" s="14" t="n">
        <v>393182.34071415</v>
      </c>
      <c r="H105" s="14" t="n">
        <v>438956.31405802</v>
      </c>
      <c r="I105" s="14" t="n">
        <v>481454.658350551</v>
      </c>
      <c r="J105" s="14" t="n">
        <v>523326.628498438</v>
      </c>
      <c r="K105" s="14" t="n">
        <v>563876.45465711</v>
      </c>
      <c r="L105" s="14" t="n">
        <v>620174.177639007</v>
      </c>
      <c r="M105" s="14" t="n">
        <v>663343.96175292</v>
      </c>
      <c r="N105" s="14" t="n">
        <v>701989.901848236</v>
      </c>
      <c r="O105" s="14" t="n">
        <v>733799.530257686</v>
      </c>
      <c r="P105" s="14" t="n">
        <v>755768.550761505</v>
      </c>
      <c r="Q105" s="14" t="n">
        <v>764009.244410384</v>
      </c>
      <c r="S105" s="13" t="s">
        <v>33</v>
      </c>
      <c r="T105" s="19" t="n">
        <v>12.4035566878881</v>
      </c>
      <c r="U105" s="19" t="n">
        <v>13.2971552927698</v>
      </c>
      <c r="V105" s="19" t="n">
        <v>14.1713505449672</v>
      </c>
      <c r="W105" s="19" t="n">
        <v>15.9882804863027</v>
      </c>
      <c r="X105" s="19" t="n">
        <v>17.7990060951727</v>
      </c>
      <c r="Y105" s="19" t="n">
        <v>19.6097317040426</v>
      </c>
      <c r="Z105" s="19" t="n">
        <v>21.2758641919004</v>
      </c>
      <c r="AA105" s="19" t="n">
        <v>22.9419966797583</v>
      </c>
      <c r="AB105" s="19" t="n">
        <v>24.6081291676161</v>
      </c>
      <c r="AC105" s="19" t="n">
        <v>26.2742616554739</v>
      </c>
      <c r="AD105" s="19" t="n">
        <v>27.9403941433318</v>
      </c>
      <c r="AE105" s="19" t="n">
        <v>29.6065266311896</v>
      </c>
      <c r="AF105" s="19" t="n">
        <v>31.2726591190474</v>
      </c>
      <c r="AG105" s="19" t="n">
        <v>32.9387916069053</v>
      </c>
      <c r="AH105" s="19" t="n">
        <v>34.6049240947631</v>
      </c>
    </row>
    <row r="106" customFormat="false" ht="16" hidden="false" customHeight="false" outlineLevel="0" collapsed="false">
      <c r="B106" s="13" t="s">
        <v>34</v>
      </c>
      <c r="C106" s="14" t="n">
        <v>11430.4771254451</v>
      </c>
      <c r="D106" s="14" t="n">
        <v>24611.6437155354</v>
      </c>
      <c r="E106" s="14" t="n">
        <v>41639.4942488584</v>
      </c>
      <c r="F106" s="14" t="n">
        <v>58449.660958861</v>
      </c>
      <c r="G106" s="14" t="n">
        <v>75585.9891599522</v>
      </c>
      <c r="H106" s="14" t="n">
        <v>97309.0674202875</v>
      </c>
      <c r="I106" s="14" t="n">
        <v>124107.59576605</v>
      </c>
      <c r="J106" s="14" t="n">
        <v>157462.444466494</v>
      </c>
      <c r="K106" s="14" t="n">
        <v>198903.096221586</v>
      </c>
      <c r="L106" s="14" t="n">
        <v>252566.451405624</v>
      </c>
      <c r="M106" s="14" t="n">
        <v>330666.131349183</v>
      </c>
      <c r="N106" s="14" t="n">
        <v>432442.592747458</v>
      </c>
      <c r="O106" s="14" t="n">
        <v>565207.474277521</v>
      </c>
      <c r="P106" s="14" t="n">
        <v>738392.983738479</v>
      </c>
      <c r="Q106" s="14" t="n">
        <v>962126.123702462</v>
      </c>
      <c r="S106" s="13" t="s">
        <v>34</v>
      </c>
      <c r="T106" s="19" t="n">
        <v>43.4618902108179</v>
      </c>
      <c r="U106" s="19" t="n">
        <v>51.4887943839653</v>
      </c>
      <c r="V106" s="19" t="n">
        <v>54.0772652582577</v>
      </c>
      <c r="W106" s="19" t="n">
        <v>58.3912696891718</v>
      </c>
      <c r="X106" s="19" t="n">
        <v>62.9253989010591</v>
      </c>
      <c r="Y106" s="19" t="n">
        <v>67.5082330310575</v>
      </c>
      <c r="Z106" s="19" t="n">
        <v>71.7497755520233</v>
      </c>
      <c r="AA106" s="19" t="n">
        <v>75.8608743311783</v>
      </c>
      <c r="AB106" s="19" t="n">
        <v>79.8548487966902</v>
      </c>
      <c r="AC106" s="19" t="n">
        <v>83.8011530014234</v>
      </c>
      <c r="AD106" s="19" t="n">
        <v>87.771591939259</v>
      </c>
      <c r="AE106" s="19" t="n">
        <v>91.829623295131</v>
      </c>
      <c r="AF106" s="19" t="n">
        <v>96.0178881538089</v>
      </c>
      <c r="AG106" s="19" t="n">
        <v>100.35102586095</v>
      </c>
      <c r="AH106" s="19" t="n">
        <v>104.605919364678</v>
      </c>
    </row>
    <row r="107" customFormat="false" ht="16" hidden="false" customHeight="false" outlineLevel="0" collapsed="false">
      <c r="B107" s="13" t="s">
        <v>35</v>
      </c>
      <c r="C107" s="14" t="n">
        <v>1057.81109717759</v>
      </c>
      <c r="D107" s="14" t="n">
        <v>1828.50881718682</v>
      </c>
      <c r="E107" s="14" t="n">
        <v>4813.56201939765</v>
      </c>
      <c r="F107" s="14" t="n">
        <v>6560.42553596131</v>
      </c>
      <c r="G107" s="14" t="n">
        <v>8743.1798333431</v>
      </c>
      <c r="H107" s="14" t="n">
        <v>11295.9889576089</v>
      </c>
      <c r="I107" s="14" t="n">
        <v>14520.1945382474</v>
      </c>
      <c r="J107" s="14" t="n">
        <v>18582.2375903149</v>
      </c>
      <c r="K107" s="14" t="n">
        <v>23688.2959356526</v>
      </c>
      <c r="L107" s="14" t="n">
        <v>30122.6099273906</v>
      </c>
      <c r="M107" s="14" t="n">
        <v>36319.7036090228</v>
      </c>
      <c r="N107" s="14" t="n">
        <v>43698.2026379182</v>
      </c>
      <c r="O107" s="14" t="n">
        <v>52473.0322207207</v>
      </c>
      <c r="P107" s="14" t="n">
        <v>62897.1206786341</v>
      </c>
      <c r="Q107" s="14" t="n">
        <v>75267.7845809807</v>
      </c>
      <c r="S107" s="13" t="s">
        <v>35</v>
      </c>
      <c r="T107" s="19" t="n">
        <v>12.9001353314341</v>
      </c>
      <c r="U107" s="19" t="n">
        <v>16.0395510279546</v>
      </c>
      <c r="V107" s="19" t="n">
        <v>18.164384978859</v>
      </c>
      <c r="W107" s="19" t="n">
        <v>19.0433252132404</v>
      </c>
      <c r="X107" s="19" t="n">
        <v>21.1494432349857</v>
      </c>
      <c r="Y107" s="19" t="n">
        <v>22.7704986244334</v>
      </c>
      <c r="Z107" s="19" t="n">
        <v>24.3915540138811</v>
      </c>
      <c r="AA107" s="19" t="n">
        <v>26.0126094033288</v>
      </c>
      <c r="AB107" s="19" t="n">
        <v>27.6336647927765</v>
      </c>
      <c r="AC107" s="19" t="n">
        <v>29.0410066747945</v>
      </c>
      <c r="AD107" s="19" t="n">
        <v>30.4483485568126</v>
      </c>
      <c r="AE107" s="19" t="n">
        <v>31.8556904388307</v>
      </c>
      <c r="AF107" s="19" t="n">
        <v>33.2630323208488</v>
      </c>
      <c r="AG107" s="19" t="n">
        <v>34.6703742028669</v>
      </c>
      <c r="AH107" s="19" t="n">
        <v>36.0777160848849</v>
      </c>
    </row>
    <row r="108" customFormat="false" ht="19" hidden="false" customHeight="false" outlineLevel="0" collapsed="false">
      <c r="B108" s="11" t="s">
        <v>36</v>
      </c>
      <c r="C108" s="12" t="n">
        <v>14713.202068179</v>
      </c>
      <c r="D108" s="12" t="n">
        <v>14148.7359532039</v>
      </c>
      <c r="E108" s="12" t="n">
        <v>15284.7018014483</v>
      </c>
      <c r="F108" s="12" t="n">
        <v>21501.3868435858</v>
      </c>
      <c r="G108" s="12" t="n">
        <v>28650.634232291</v>
      </c>
      <c r="H108" s="12" t="n">
        <v>36178.6304814184</v>
      </c>
      <c r="I108" s="12" t="n">
        <v>44076.4152717171</v>
      </c>
      <c r="J108" s="12" t="n">
        <v>52562.1802780832</v>
      </c>
      <c r="K108" s="12" t="n">
        <v>61674.5696908871</v>
      </c>
      <c r="L108" s="12" t="n">
        <v>75148.90176402</v>
      </c>
      <c r="M108" s="12" t="n">
        <v>91087.6385493727</v>
      </c>
      <c r="N108" s="12" t="n">
        <v>108120.268333996</v>
      </c>
      <c r="O108" s="12" t="n">
        <v>126420.828122552</v>
      </c>
      <c r="P108" s="12" t="n">
        <v>146200.42272167</v>
      </c>
      <c r="Q108" s="12" t="n">
        <v>167716.7116289</v>
      </c>
      <c r="S108" s="11" t="s">
        <v>36</v>
      </c>
      <c r="T108" s="25" t="n">
        <v>3.99385608476615</v>
      </c>
      <c r="U108" s="25" t="n">
        <v>3.36095803539177</v>
      </c>
      <c r="V108" s="25" t="n">
        <v>3.44089388027804</v>
      </c>
      <c r="W108" s="25" t="n">
        <v>4.53083860594157</v>
      </c>
      <c r="X108" s="25" t="n">
        <v>5.64373426671113</v>
      </c>
      <c r="Y108" s="25" t="n">
        <v>6.87217066249252</v>
      </c>
      <c r="Z108" s="25" t="n">
        <v>8.1840823457695</v>
      </c>
      <c r="AA108" s="25" t="n">
        <v>9.56850663006492</v>
      </c>
      <c r="AB108" s="25" t="n">
        <v>11.0402959679633</v>
      </c>
      <c r="AC108" s="25" t="n">
        <v>13.223145587579</v>
      </c>
      <c r="AD108" s="25" t="n">
        <v>15.8339791503594</v>
      </c>
      <c r="AE108" s="25" t="n">
        <v>18.5606073012104</v>
      </c>
      <c r="AF108" s="25" t="n">
        <v>21.4231762394102</v>
      </c>
      <c r="AG108" s="25" t="n">
        <v>24.4460098252909</v>
      </c>
      <c r="AH108" s="25" t="n">
        <v>27.6586216007303</v>
      </c>
    </row>
    <row r="109" customFormat="false" ht="19" hidden="false" customHeight="false" outlineLevel="0" collapsed="false">
      <c r="B109" s="13" t="s">
        <v>26</v>
      </c>
      <c r="C109" s="12" t="n">
        <v>13388.317407429</v>
      </c>
      <c r="D109" s="12" t="n">
        <v>11190.1747462039</v>
      </c>
      <c r="E109" s="12" t="n">
        <v>10538.5022046983</v>
      </c>
      <c r="F109" s="12" t="n">
        <v>11889.6120041508</v>
      </c>
      <c r="G109" s="12" t="n">
        <v>13469.0070008522</v>
      </c>
      <c r="H109" s="12" t="n">
        <v>15319.9385930633</v>
      </c>
      <c r="I109" s="12" t="n">
        <v>17494.934861576</v>
      </c>
      <c r="J109" s="12" t="n">
        <v>20057.2780453117</v>
      </c>
      <c r="K109" s="12" t="n">
        <v>23083.5287725544</v>
      </c>
      <c r="L109" s="12" t="n">
        <v>26666.9883299356</v>
      </c>
      <c r="M109" s="12" t="n">
        <v>30920.9702029172</v>
      </c>
      <c r="N109" s="12" t="n">
        <v>35983.3976391341</v>
      </c>
      <c r="O109" s="12" t="n">
        <v>42022.3286683063</v>
      </c>
      <c r="P109" s="12" t="n">
        <v>49242.7635858881</v>
      </c>
      <c r="Q109" s="12" t="n">
        <v>57896.129125768</v>
      </c>
      <c r="S109" s="13" t="s">
        <v>26</v>
      </c>
      <c r="T109" s="25" t="n">
        <v>25.1282233622917</v>
      </c>
      <c r="U109" s="25" t="n">
        <v>22.929934154216</v>
      </c>
      <c r="V109" s="25" t="n">
        <v>22.7360052397292</v>
      </c>
      <c r="W109" s="25" t="n">
        <v>25.8695341028827</v>
      </c>
      <c r="X109" s="25" t="n">
        <v>29.4761459797268</v>
      </c>
      <c r="Y109" s="25" t="n">
        <v>33.622679582619</v>
      </c>
      <c r="Z109" s="25" t="n">
        <v>38.3835935285745</v>
      </c>
      <c r="AA109" s="25" t="n">
        <v>43.8405657759188</v>
      </c>
      <c r="AB109" s="25" t="n">
        <v>50.0822907031155</v>
      </c>
      <c r="AC109" s="25" t="n">
        <v>57.204919127383</v>
      </c>
      <c r="AD109" s="25" t="n">
        <v>65.3116892066255</v>
      </c>
      <c r="AE109" s="25" t="n">
        <v>74.5121296263028</v>
      </c>
      <c r="AF109" s="25" t="n">
        <v>84.9219005694956</v>
      </c>
      <c r="AG109" s="25" t="n">
        <v>96.6615242099348</v>
      </c>
      <c r="AH109" s="25" t="n">
        <v>109.858159887076</v>
      </c>
    </row>
    <row r="110" customFormat="false" ht="16" hidden="false" customHeight="false" outlineLevel="0" collapsed="false">
      <c r="B110" s="16" t="s">
        <v>37</v>
      </c>
      <c r="C110" s="14" t="n">
        <v>1237.8255288192</v>
      </c>
      <c r="D110" s="14" t="n">
        <v>1213.5448748</v>
      </c>
      <c r="E110" s="14" t="n">
        <v>1209.1802685</v>
      </c>
      <c r="F110" s="14" t="n">
        <v>1201.68611586</v>
      </c>
      <c r="G110" s="14" t="n">
        <v>1194.4058445216</v>
      </c>
      <c r="H110" s="14" t="n">
        <v>1187.3387996185</v>
      </c>
      <c r="I110" s="14" t="n">
        <v>1180.48077013986</v>
      </c>
      <c r="J110" s="14" t="n">
        <v>1173.82331800128</v>
      </c>
      <c r="K110" s="14" t="n">
        <v>1167.36196619691</v>
      </c>
      <c r="L110" s="14" t="n">
        <v>1161.1046342661</v>
      </c>
      <c r="M110" s="14" t="n">
        <v>1155.04001423345</v>
      </c>
      <c r="N110" s="14" t="n">
        <v>1149.16778352704</v>
      </c>
      <c r="O110" s="14" t="n">
        <v>1143.47588197835</v>
      </c>
      <c r="P110" s="14" t="n">
        <v>1137.97447989898</v>
      </c>
      <c r="Q110" s="14" t="n">
        <v>1132.6526615606</v>
      </c>
      <c r="S110" s="16" t="s">
        <v>37</v>
      </c>
      <c r="T110" s="19" t="n">
        <v>3.10412452558681</v>
      </c>
      <c r="U110" s="19" t="n">
        <v>3.18235066922609</v>
      </c>
      <c r="V110" s="19" t="n">
        <v>3.26359159770692</v>
      </c>
      <c r="W110" s="19" t="n">
        <v>3.35250726992222</v>
      </c>
      <c r="X110" s="19" t="n">
        <v>3.44416621112313</v>
      </c>
      <c r="Y110" s="19" t="n">
        <v>3.53866475016912</v>
      </c>
      <c r="Z110" s="19" t="n">
        <v>3.63609719253568</v>
      </c>
      <c r="AA110" s="19" t="n">
        <v>3.73656533766661</v>
      </c>
      <c r="AB110" s="19" t="n">
        <v>3.84017068557837</v>
      </c>
      <c r="AC110" s="19" t="n">
        <v>3.94702634603598</v>
      </c>
      <c r="AD110" s="19" t="n">
        <v>4.05724206400542</v>
      </c>
      <c r="AE110" s="19" t="n">
        <v>4.17093541448122</v>
      </c>
      <c r="AF110" s="19" t="n">
        <v>4.28822216713861</v>
      </c>
      <c r="AG110" s="19" t="n">
        <v>4.4092327836482</v>
      </c>
      <c r="AH110" s="19" t="n">
        <v>4.53409282953549</v>
      </c>
    </row>
    <row r="111" customFormat="false" ht="16" hidden="false" customHeight="false" outlineLevel="0" collapsed="false">
      <c r="B111" s="16" t="s">
        <v>38</v>
      </c>
      <c r="C111" s="14" t="n">
        <v>12150.4918786098</v>
      </c>
      <c r="D111" s="14" t="n">
        <v>9976.6298714039</v>
      </c>
      <c r="E111" s="14" t="n">
        <v>9329.32193619833</v>
      </c>
      <c r="F111" s="14" t="n">
        <v>10687.9258882908</v>
      </c>
      <c r="G111" s="14" t="n">
        <v>12274.6011563306</v>
      </c>
      <c r="H111" s="14" t="n">
        <v>14132.5997934448</v>
      </c>
      <c r="I111" s="14" t="n">
        <v>16314.4540914362</v>
      </c>
      <c r="J111" s="14" t="n">
        <v>18883.4547273104</v>
      </c>
      <c r="K111" s="14" t="n">
        <v>21916.1668063574</v>
      </c>
      <c r="L111" s="14" t="n">
        <v>25505.8836956696</v>
      </c>
      <c r="M111" s="14" t="n">
        <v>29765.9301886837</v>
      </c>
      <c r="N111" s="14" t="n">
        <v>34834.2298556071</v>
      </c>
      <c r="O111" s="14" t="n">
        <v>40878.852786328</v>
      </c>
      <c r="P111" s="14" t="n">
        <v>48104.7891059891</v>
      </c>
      <c r="Q111" s="14" t="n">
        <v>56763.4764642074</v>
      </c>
      <c r="S111" s="16" t="s">
        <v>38</v>
      </c>
      <c r="T111" s="19" t="n">
        <v>90.653663890786</v>
      </c>
      <c r="U111" s="19" t="n">
        <v>93.5192151425187</v>
      </c>
      <c r="V111" s="19" t="n">
        <v>100.304504205981</v>
      </c>
      <c r="W111" s="19" t="n">
        <v>105.658898604031</v>
      </c>
      <c r="X111" s="19" t="n">
        <v>111.430267861928</v>
      </c>
      <c r="Y111" s="19" t="n">
        <v>117.663806456122</v>
      </c>
      <c r="Z111" s="19" t="n">
        <v>124.408660409317</v>
      </c>
      <c r="AA111" s="19" t="n">
        <v>131.720526836708</v>
      </c>
      <c r="AB111" s="19" t="n">
        <v>139.660135774143</v>
      </c>
      <c r="AC111" s="19" t="n">
        <v>148.295194574634</v>
      </c>
      <c r="AD111" s="19" t="n">
        <v>157.699456896566</v>
      </c>
      <c r="AE111" s="19" t="n">
        <v>167.955129919707</v>
      </c>
      <c r="AF111" s="19" t="n">
        <v>179.151778360628</v>
      </c>
      <c r="AG111" s="19" t="n">
        <v>191.388719557857</v>
      </c>
      <c r="AH111" s="19" t="n">
        <v>204.774446119074</v>
      </c>
    </row>
    <row r="112" customFormat="false" ht="16" hidden="false" customHeight="false" outlineLevel="0" collapsed="false">
      <c r="B112" s="13" t="s">
        <v>24</v>
      </c>
      <c r="C112" s="14" t="n">
        <v>1324.88466075</v>
      </c>
      <c r="D112" s="14" t="n">
        <v>2958.561207</v>
      </c>
      <c r="E112" s="14" t="n">
        <v>4746.19959675</v>
      </c>
      <c r="F112" s="14" t="n">
        <v>9611.774839435</v>
      </c>
      <c r="G112" s="14" t="n">
        <v>15181.6272314388</v>
      </c>
      <c r="H112" s="14" t="n">
        <v>20858.6918883551</v>
      </c>
      <c r="I112" s="14" t="n">
        <v>26581.4804101411</v>
      </c>
      <c r="J112" s="14" t="n">
        <v>32504.9022327715</v>
      </c>
      <c r="K112" s="14" t="n">
        <v>38591.0409183327</v>
      </c>
      <c r="L112" s="14" t="n">
        <v>48481.9134340843</v>
      </c>
      <c r="M112" s="14" t="n">
        <v>60166.6683464555</v>
      </c>
      <c r="N112" s="14" t="n">
        <v>72136.8706948621</v>
      </c>
      <c r="O112" s="14" t="n">
        <v>84398.4994542457</v>
      </c>
      <c r="P112" s="14" t="n">
        <v>96957.659135782</v>
      </c>
      <c r="Q112" s="14" t="n">
        <v>109820.582503132</v>
      </c>
      <c r="S112" s="13" t="s">
        <v>24</v>
      </c>
      <c r="T112" s="19" t="n">
        <v>0.420443608446924</v>
      </c>
      <c r="U112" s="19" t="n">
        <v>0.794945238179045</v>
      </c>
      <c r="V112" s="19" t="n">
        <v>1.19294497898359</v>
      </c>
      <c r="W112" s="19" t="n">
        <v>2.24261600785984</v>
      </c>
      <c r="X112" s="19" t="n">
        <v>3.28635637543838</v>
      </c>
      <c r="Y112" s="19" t="n">
        <v>4.33754555953361</v>
      </c>
      <c r="Z112" s="19" t="n">
        <v>5.39196142129561</v>
      </c>
      <c r="AA112" s="19" t="n">
        <v>6.45483734644817</v>
      </c>
      <c r="AB112" s="19" t="n">
        <v>7.52936730845568</v>
      </c>
      <c r="AC112" s="19" t="n">
        <v>9.29312160060317</v>
      </c>
      <c r="AD112" s="19" t="n">
        <v>11.396860398234</v>
      </c>
      <c r="AE112" s="19" t="n">
        <v>13.5028732303933</v>
      </c>
      <c r="AF112" s="19" t="n">
        <v>15.6111693517878</v>
      </c>
      <c r="AG112" s="19" t="n">
        <v>17.7217580138571</v>
      </c>
      <c r="AH112" s="19" t="n">
        <v>19.8346484622348</v>
      </c>
    </row>
    <row r="113" customFormat="false" ht="16" hidden="false" customHeight="false" outlineLevel="0" collapsed="false">
      <c r="B113" s="11" t="s">
        <v>39</v>
      </c>
      <c r="C113" s="14" t="n">
        <v>26604.364115775</v>
      </c>
      <c r="D113" s="14" t="n">
        <v>33108.3408088849</v>
      </c>
      <c r="E113" s="14" t="n">
        <v>36649.9492945766</v>
      </c>
      <c r="F113" s="14" t="n">
        <v>43169.4316949245</v>
      </c>
      <c r="G113" s="14" t="n">
        <v>50341.0419611963</v>
      </c>
      <c r="H113" s="14" t="n">
        <v>58237.2452954255</v>
      </c>
      <c r="I113" s="14" t="n">
        <v>66939.5276279959</v>
      </c>
      <c r="J113" s="14" t="n">
        <v>76539.5864313278</v>
      </c>
      <c r="K113" s="14" t="n">
        <v>87140.6832361818</v>
      </c>
      <c r="L113" s="14" t="n">
        <v>98859.1801864795</v>
      </c>
      <c r="M113" s="14" t="n">
        <v>111826.286096526</v>
      </c>
      <c r="N113" s="14" t="n">
        <v>126190.041046354</v>
      </c>
      <c r="O113" s="14" t="n">
        <v>142117.572630411</v>
      </c>
      <c r="P113" s="14" t="n">
        <v>159797.661635157</v>
      </c>
      <c r="Q113" s="14" t="n">
        <v>179443.66024606</v>
      </c>
      <c r="S113" s="11" t="s">
        <v>39</v>
      </c>
      <c r="T113" s="19" t="n">
        <v>13.5093753475935</v>
      </c>
      <c r="U113" s="19" t="n">
        <v>14.1017547533419</v>
      </c>
      <c r="V113" s="19" t="n">
        <v>16.8646017880469</v>
      </c>
      <c r="W113" s="19" t="n">
        <v>19.1707738706915</v>
      </c>
      <c r="X113" s="19" t="n">
        <v>21.567898753649</v>
      </c>
      <c r="Y113" s="19" t="n">
        <v>24.0640863271833</v>
      </c>
      <c r="Z113" s="19" t="n">
        <v>26.6681961229456</v>
      </c>
      <c r="AA113" s="19" t="n">
        <v>29.3898977775012</v>
      </c>
      <c r="AB113" s="19" t="n">
        <v>32.2397360121844</v>
      </c>
      <c r="AC113" s="19" t="n">
        <v>35.229200474801</v>
      </c>
      <c r="AD113" s="19" t="n">
        <v>38.3708008181044</v>
      </c>
      <c r="AE113" s="19" t="n">
        <v>41.6781474220678</v>
      </c>
      <c r="AF113" s="19" t="n">
        <v>45.1660382019911</v>
      </c>
      <c r="AG113" s="19" t="n">
        <v>48.8505519826714</v>
      </c>
      <c r="AH113" s="19" t="n">
        <v>52.7491489605095</v>
      </c>
    </row>
    <row r="114" customFormat="false" ht="19" hidden="false" customHeight="false" outlineLevel="0" collapsed="false">
      <c r="B114" s="11" t="s">
        <v>40</v>
      </c>
      <c r="C114" s="12" t="n">
        <v>0</v>
      </c>
      <c r="D114" s="12" t="n">
        <v>0</v>
      </c>
      <c r="E114" s="12" t="n">
        <v>0</v>
      </c>
      <c r="F114" s="12" t="n">
        <v>0</v>
      </c>
      <c r="G114" s="12" t="n">
        <v>0</v>
      </c>
      <c r="H114" s="12" t="n">
        <v>0</v>
      </c>
      <c r="I114" s="12" t="n">
        <v>0</v>
      </c>
      <c r="J114" s="12" t="n">
        <v>0</v>
      </c>
      <c r="K114" s="12" t="n">
        <v>0</v>
      </c>
      <c r="L114" s="12" t="n">
        <v>0</v>
      </c>
      <c r="M114" s="12" t="n">
        <v>0</v>
      </c>
      <c r="N114" s="12" t="n">
        <v>0</v>
      </c>
      <c r="O114" s="12" t="n">
        <v>0</v>
      </c>
      <c r="P114" s="12" t="n">
        <v>0</v>
      </c>
      <c r="Q114" s="12" t="n">
        <v>0</v>
      </c>
      <c r="S114" s="11" t="s">
        <v>40</v>
      </c>
      <c r="T114" s="25" t="n">
        <v>0</v>
      </c>
      <c r="U114" s="25" t="n">
        <v>0</v>
      </c>
      <c r="V114" s="25" t="n">
        <v>0</v>
      </c>
      <c r="W114" s="25" t="n">
        <v>0</v>
      </c>
      <c r="X114" s="25" t="n">
        <v>0</v>
      </c>
      <c r="Y114" s="25" t="n">
        <v>0</v>
      </c>
      <c r="Z114" s="25" t="n">
        <v>0</v>
      </c>
      <c r="AA114" s="25" t="n">
        <v>0</v>
      </c>
      <c r="AB114" s="25" t="n">
        <v>0</v>
      </c>
      <c r="AC114" s="25" t="n">
        <v>0</v>
      </c>
      <c r="AD114" s="25" t="n">
        <v>0</v>
      </c>
      <c r="AE114" s="25" t="n">
        <v>0</v>
      </c>
      <c r="AF114" s="25" t="n">
        <v>0</v>
      </c>
      <c r="AG114" s="25" t="n">
        <v>0</v>
      </c>
      <c r="AH114" s="25" t="n">
        <v>0</v>
      </c>
    </row>
    <row r="115" customFormat="false" ht="16" hidden="false" customHeight="false" outlineLevel="0" collapsed="false">
      <c r="B115" s="13" t="s">
        <v>41</v>
      </c>
      <c r="C115" s="14" t="n">
        <v>0</v>
      </c>
      <c r="D115" s="14" t="n">
        <v>0</v>
      </c>
      <c r="E115" s="14" t="n">
        <v>0</v>
      </c>
      <c r="F115" s="14" t="n">
        <v>0</v>
      </c>
      <c r="G115" s="14" t="n">
        <v>0</v>
      </c>
      <c r="H115" s="14" t="n">
        <v>0</v>
      </c>
      <c r="I115" s="14" t="n">
        <v>0</v>
      </c>
      <c r="J115" s="14" t="n">
        <v>0</v>
      </c>
      <c r="K115" s="14" t="n">
        <v>0</v>
      </c>
      <c r="L115" s="14" t="n">
        <v>0</v>
      </c>
      <c r="M115" s="14" t="n">
        <v>0</v>
      </c>
      <c r="N115" s="14" t="n">
        <v>0</v>
      </c>
      <c r="O115" s="14" t="n">
        <v>0</v>
      </c>
      <c r="P115" s="14" t="n">
        <v>0</v>
      </c>
      <c r="Q115" s="14" t="n">
        <v>0</v>
      </c>
      <c r="S115" s="13" t="s">
        <v>41</v>
      </c>
      <c r="T115" s="19" t="n">
        <v>0</v>
      </c>
      <c r="U115" s="19" t="n">
        <v>0</v>
      </c>
      <c r="V115" s="19" t="n">
        <v>0</v>
      </c>
      <c r="W115" s="19" t="n">
        <v>0</v>
      </c>
      <c r="X115" s="19" t="n">
        <v>0</v>
      </c>
      <c r="Y115" s="19" t="n">
        <v>0</v>
      </c>
      <c r="Z115" s="19" t="n">
        <v>0</v>
      </c>
      <c r="AA115" s="19" t="n">
        <v>0</v>
      </c>
      <c r="AB115" s="19" t="n">
        <v>0</v>
      </c>
      <c r="AC115" s="19" t="n">
        <v>0</v>
      </c>
      <c r="AD115" s="19" t="n">
        <v>0</v>
      </c>
      <c r="AE115" s="19" t="n">
        <v>0</v>
      </c>
      <c r="AF115" s="19" t="n">
        <v>0</v>
      </c>
      <c r="AG115" s="19" t="n">
        <v>0</v>
      </c>
      <c r="AH115" s="19" t="n">
        <v>0</v>
      </c>
    </row>
    <row r="116" customFormat="false" ht="16" hidden="false" customHeight="false" outlineLevel="0" collapsed="false">
      <c r="B116" s="13" t="s">
        <v>42</v>
      </c>
      <c r="C116" s="14" t="n">
        <v>0</v>
      </c>
      <c r="D116" s="14" t="n">
        <v>0</v>
      </c>
      <c r="E116" s="14" t="n">
        <v>0</v>
      </c>
      <c r="F116" s="14" t="n">
        <v>0</v>
      </c>
      <c r="G116" s="14" t="n">
        <v>0</v>
      </c>
      <c r="H116" s="14" t="n">
        <v>0</v>
      </c>
      <c r="I116" s="14" t="n">
        <v>0</v>
      </c>
      <c r="J116" s="14" t="n">
        <v>0</v>
      </c>
      <c r="K116" s="14" t="n">
        <v>0</v>
      </c>
      <c r="L116" s="14" t="n">
        <v>0</v>
      </c>
      <c r="M116" s="14" t="n">
        <v>0</v>
      </c>
      <c r="N116" s="14" t="n">
        <v>0</v>
      </c>
      <c r="O116" s="14" t="n">
        <v>0</v>
      </c>
      <c r="P116" s="14" t="n">
        <v>0</v>
      </c>
      <c r="Q116" s="14" t="n">
        <v>0</v>
      </c>
      <c r="S116" s="13" t="s">
        <v>42</v>
      </c>
      <c r="T116" s="19" t="n">
        <v>0</v>
      </c>
      <c r="U116" s="19" t="n">
        <v>0</v>
      </c>
      <c r="V116" s="19" t="n">
        <v>0</v>
      </c>
      <c r="W116" s="19" t="n">
        <v>0</v>
      </c>
      <c r="X116" s="19" t="n">
        <v>0</v>
      </c>
      <c r="Y116" s="19" t="n">
        <v>0</v>
      </c>
      <c r="Z116" s="19" t="n">
        <v>0</v>
      </c>
      <c r="AA116" s="19" t="n">
        <v>0</v>
      </c>
      <c r="AB116" s="19" t="n">
        <v>0</v>
      </c>
      <c r="AC116" s="19" t="n">
        <v>0</v>
      </c>
      <c r="AD116" s="19" t="n">
        <v>0</v>
      </c>
      <c r="AE116" s="19" t="n">
        <v>0</v>
      </c>
      <c r="AF116" s="19" t="n">
        <v>0</v>
      </c>
      <c r="AG116" s="19" t="n">
        <v>0</v>
      </c>
      <c r="AH116" s="19" t="n">
        <v>0</v>
      </c>
    </row>
    <row r="117" customFormat="false" ht="19" hidden="false" customHeight="false" outlineLevel="0" collapsed="false">
      <c r="B117" s="7" t="s">
        <v>43</v>
      </c>
      <c r="C117" s="17" t="n">
        <v>352430.164157164</v>
      </c>
      <c r="D117" s="17" t="n">
        <v>395683.855562644</v>
      </c>
      <c r="E117" s="17" t="n">
        <v>412062.870805134</v>
      </c>
      <c r="F117" s="17" t="n">
        <v>488078.853003916</v>
      </c>
      <c r="G117" s="17" t="n">
        <v>556503.185900933</v>
      </c>
      <c r="H117" s="17" t="n">
        <v>641977.24621276</v>
      </c>
      <c r="I117" s="17" t="n">
        <v>731098.391554562</v>
      </c>
      <c r="J117" s="17" t="n">
        <v>828473.077264657</v>
      </c>
      <c r="K117" s="17" t="n">
        <v>935283.099741418</v>
      </c>
      <c r="L117" s="17" t="n">
        <v>1076871.32092252</v>
      </c>
      <c r="M117" s="17" t="n">
        <v>1233243.72135703</v>
      </c>
      <c r="N117" s="17" t="n">
        <v>1412441.00661396</v>
      </c>
      <c r="O117" s="17" t="n">
        <v>1620018.43750889</v>
      </c>
      <c r="P117" s="17" t="n">
        <v>1863056.73953544</v>
      </c>
      <c r="Q117" s="17" t="n">
        <v>2148563.52456879</v>
      </c>
      <c r="S117" s="7" t="s">
        <v>43</v>
      </c>
      <c r="T117" s="27" t="n">
        <v>4.45879424301985</v>
      </c>
      <c r="U117" s="27" t="n">
        <v>4.96878347884858</v>
      </c>
      <c r="V117" s="27" t="n">
        <v>5.32646579045791</v>
      </c>
      <c r="W117" s="27" t="n">
        <v>6.20535616314226</v>
      </c>
      <c r="X117" s="27" t="n">
        <v>7.01343209145282</v>
      </c>
      <c r="Y117" s="27" t="n">
        <v>7.965338595637</v>
      </c>
      <c r="Z117" s="27" t="n">
        <v>8.93593403194028</v>
      </c>
      <c r="AA117" s="27" t="n">
        <v>9.97444424999539</v>
      </c>
      <c r="AB117" s="27" t="n">
        <v>11.0910529015088</v>
      </c>
      <c r="AC117" s="27" t="n">
        <v>12.4702338894746</v>
      </c>
      <c r="AD117" s="27" t="n">
        <v>14.0086603171425</v>
      </c>
      <c r="AE117" s="27" t="n">
        <v>15.73134155549</v>
      </c>
      <c r="AF117" s="27" t="n">
        <v>17.6834887918696</v>
      </c>
      <c r="AG117" s="27" t="n">
        <v>19.9215246335435</v>
      </c>
      <c r="AH117" s="27" t="n">
        <v>22.4945175181361</v>
      </c>
    </row>
    <row r="119" customFormat="false" ht="16" hidden="false" customHeight="false" outlineLevel="0" collapsed="false">
      <c r="B119" s="9" t="s">
        <v>55</v>
      </c>
      <c r="C119" s="9"/>
      <c r="S119" s="9" t="s">
        <v>56</v>
      </c>
      <c r="T119" s="9"/>
      <c r="U119" s="9"/>
    </row>
    <row r="120" customFormat="false" ht="19" hidden="false" customHeight="false" outlineLevel="0" collapsed="false">
      <c r="B120" s="11" t="s">
        <v>32</v>
      </c>
      <c r="C120" s="12" t="n">
        <v>205014.721226551</v>
      </c>
      <c r="D120" s="12" t="n">
        <v>234164.896919468</v>
      </c>
      <c r="E120" s="12" t="n">
        <v>240839.591333932</v>
      </c>
      <c r="F120" s="12" t="n">
        <v>309403.438615831</v>
      </c>
      <c r="G120" s="12" t="n">
        <v>370201.438523276</v>
      </c>
      <c r="H120" s="12" t="n">
        <v>442681.800094007</v>
      </c>
      <c r="I120" s="12" t="n">
        <v>518488.715659833</v>
      </c>
      <c r="J120" s="12" t="n">
        <v>597371.477876661</v>
      </c>
      <c r="K120" s="12" t="n">
        <v>679439.727485516</v>
      </c>
      <c r="L120" s="12" t="n">
        <v>784136.887144186</v>
      </c>
      <c r="M120" s="12" t="n">
        <v>883018.890095254</v>
      </c>
      <c r="N120" s="12" t="n">
        <v>986527.291285564</v>
      </c>
      <c r="O120" s="12" t="n">
        <v>1094448.46487952</v>
      </c>
      <c r="P120" s="12" t="n">
        <v>1206427.73151347</v>
      </c>
      <c r="Q120" s="12" t="n">
        <v>1318700.71634535</v>
      </c>
      <c r="S120" s="11" t="s">
        <v>32</v>
      </c>
      <c r="T120" s="25" t="n">
        <v>8.39512058321634</v>
      </c>
      <c r="U120" s="25" t="n">
        <v>9.43958273045055</v>
      </c>
      <c r="V120" s="25" t="n">
        <v>10.3947011334461</v>
      </c>
      <c r="W120" s="25" t="n">
        <v>13.0210487339036</v>
      </c>
      <c r="X120" s="25" t="n">
        <v>15.6171976706958</v>
      </c>
      <c r="Y120" s="25" t="n">
        <v>18.200778093421</v>
      </c>
      <c r="Z120" s="25" t="n">
        <v>20.7776373600963</v>
      </c>
      <c r="AA120" s="25" t="n">
        <v>23.3340148674013</v>
      </c>
      <c r="AB120" s="25" t="n">
        <v>25.8713261784622</v>
      </c>
      <c r="AC120" s="25" t="n">
        <v>28.3542650168541</v>
      </c>
      <c r="AD120" s="25" t="n">
        <v>30.7655214343037</v>
      </c>
      <c r="AE120" s="25" t="n">
        <v>33.1142924477255</v>
      </c>
      <c r="AF120" s="25" t="n">
        <v>35.3863261340413</v>
      </c>
      <c r="AG120" s="25" t="n">
        <v>37.5636629830215</v>
      </c>
      <c r="AH120" s="25" t="n">
        <v>39.527094594528</v>
      </c>
    </row>
    <row r="121" customFormat="false" ht="16" hidden="false" customHeight="false" outlineLevel="0" collapsed="false">
      <c r="B121" s="13" t="s">
        <v>33</v>
      </c>
      <c r="C121" s="14" t="n">
        <v>200204.089708636</v>
      </c>
      <c r="D121" s="14" t="n">
        <v>226270.791672457</v>
      </c>
      <c r="E121" s="14" t="n">
        <v>223304.904727866</v>
      </c>
      <c r="F121" s="14" t="n">
        <v>284453.912606307</v>
      </c>
      <c r="G121" s="14" t="n">
        <v>337157.414559254</v>
      </c>
      <c r="H121" s="14" t="n">
        <v>399252.257329547</v>
      </c>
      <c r="I121" s="14" t="n">
        <v>461843.086658382</v>
      </c>
      <c r="J121" s="14" t="n">
        <v>524248.616079867</v>
      </c>
      <c r="K121" s="14" t="n">
        <v>585587.430046751</v>
      </c>
      <c r="L121" s="14" t="n">
        <v>663948.925215267</v>
      </c>
      <c r="M121" s="14" t="n">
        <v>728908.867034131</v>
      </c>
      <c r="N121" s="14" t="n">
        <v>788977.100496398</v>
      </c>
      <c r="O121" s="14" t="n">
        <v>841167.952996348</v>
      </c>
      <c r="P121" s="14" t="n">
        <v>881570.251573268</v>
      </c>
      <c r="Q121" s="14" t="n">
        <v>904448.710785194</v>
      </c>
      <c r="S121" s="13" t="s">
        <v>33</v>
      </c>
      <c r="T121" s="19" t="n">
        <v>8.31560825681648</v>
      </c>
      <c r="U121" s="19" t="n">
        <v>9.34435659630128</v>
      </c>
      <c r="V121" s="19" t="n">
        <v>10.0885643880625</v>
      </c>
      <c r="W121" s="19" t="n">
        <v>12.6896065279625</v>
      </c>
      <c r="X121" s="19" t="n">
        <v>15.2628087667236</v>
      </c>
      <c r="Y121" s="19" t="n">
        <v>17.8360110054846</v>
      </c>
      <c r="Z121" s="19" t="n">
        <v>20.4092132442457</v>
      </c>
      <c r="AA121" s="19" t="n">
        <v>22.9824154830067</v>
      </c>
      <c r="AB121" s="19" t="n">
        <v>25.5556177217677</v>
      </c>
      <c r="AC121" s="19" t="n">
        <v>28.1288199605288</v>
      </c>
      <c r="AD121" s="19" t="n">
        <v>30.7020221992898</v>
      </c>
      <c r="AE121" s="19" t="n">
        <v>33.2752244380509</v>
      </c>
      <c r="AF121" s="19" t="n">
        <v>35.8484266768119</v>
      </c>
      <c r="AG121" s="19" t="n">
        <v>38.421628915573</v>
      </c>
      <c r="AH121" s="19" t="n">
        <v>40.9659689503916</v>
      </c>
    </row>
    <row r="122" customFormat="false" ht="16" hidden="false" customHeight="false" outlineLevel="0" collapsed="false">
      <c r="B122" s="13" t="s">
        <v>34</v>
      </c>
      <c r="C122" s="14" t="n">
        <v>3522.14734318343</v>
      </c>
      <c r="D122" s="14" t="n">
        <v>5974.73927379719</v>
      </c>
      <c r="E122" s="14" t="n">
        <v>11587.6608472411</v>
      </c>
      <c r="F122" s="14" t="n">
        <v>16681.8832849263</v>
      </c>
      <c r="G122" s="14" t="n">
        <v>21907.3724041675</v>
      </c>
      <c r="H122" s="14" t="n">
        <v>28606.9845442307</v>
      </c>
      <c r="I122" s="14" t="n">
        <v>37108.2675190896</v>
      </c>
      <c r="J122" s="14" t="n">
        <v>47577.6852282127</v>
      </c>
      <c r="K122" s="14" t="n">
        <v>60677.6663320739</v>
      </c>
      <c r="L122" s="14" t="n">
        <v>77746.3344010167</v>
      </c>
      <c r="M122" s="14" t="n">
        <v>102656.828845834</v>
      </c>
      <c r="N122" s="14" t="n">
        <v>135336.845589897</v>
      </c>
      <c r="O122" s="14" t="n">
        <v>178236.703970132</v>
      </c>
      <c r="P122" s="14" t="n">
        <v>234533.842790661</v>
      </c>
      <c r="Q122" s="14" t="n">
        <v>305753.087292515</v>
      </c>
      <c r="S122" s="13" t="s">
        <v>34</v>
      </c>
      <c r="T122" s="19" t="n">
        <v>13.3921952212298</v>
      </c>
      <c r="U122" s="19" t="n">
        <v>12.4994545476929</v>
      </c>
      <c r="V122" s="19" t="n">
        <v>15.0489101912221</v>
      </c>
      <c r="W122" s="19" t="n">
        <v>16.6652180668595</v>
      </c>
      <c r="X122" s="19" t="n">
        <v>18.2379057643752</v>
      </c>
      <c r="Y122" s="19" t="n">
        <v>19.8461153736754</v>
      </c>
      <c r="Z122" s="19" t="n">
        <v>21.4532386127123</v>
      </c>
      <c r="AA122" s="19" t="n">
        <v>22.9215595648511</v>
      </c>
      <c r="AB122" s="19" t="n">
        <v>24.3606357182384</v>
      </c>
      <c r="AC122" s="19" t="n">
        <v>25.7961119862903</v>
      </c>
      <c r="AD122" s="19" t="n">
        <v>27.2490964057035</v>
      </c>
      <c r="AE122" s="19" t="n">
        <v>28.738916464062</v>
      </c>
      <c r="AF122" s="19" t="n">
        <v>30.2789907875575</v>
      </c>
      <c r="AG122" s="19" t="n">
        <v>31.8742353211326</v>
      </c>
      <c r="AH122" s="19" t="n">
        <v>33.2426092659687</v>
      </c>
    </row>
    <row r="123" customFormat="false" ht="16" hidden="false" customHeight="false" outlineLevel="0" collapsed="false">
      <c r="B123" s="13" t="s">
        <v>35</v>
      </c>
      <c r="C123" s="14" t="n">
        <v>1288.48417473145</v>
      </c>
      <c r="D123" s="14" t="n">
        <v>1919.36597321377</v>
      </c>
      <c r="E123" s="14" t="n">
        <v>5947.02575882527</v>
      </c>
      <c r="F123" s="14" t="n">
        <v>8267.64272459707</v>
      </c>
      <c r="G123" s="14" t="n">
        <v>11136.6515598539</v>
      </c>
      <c r="H123" s="14" t="n">
        <v>14822.5582202295</v>
      </c>
      <c r="I123" s="14" t="n">
        <v>19537.3614823612</v>
      </c>
      <c r="J123" s="14" t="n">
        <v>25545.1765685808</v>
      </c>
      <c r="K123" s="14" t="n">
        <v>33174.6311066916</v>
      </c>
      <c r="L123" s="14" t="n">
        <v>42441.6275279028</v>
      </c>
      <c r="M123" s="14" t="n">
        <v>51453.1942152886</v>
      </c>
      <c r="N123" s="14" t="n">
        <v>62213.345199269</v>
      </c>
      <c r="O123" s="14" t="n">
        <v>75043.8079130447</v>
      </c>
      <c r="P123" s="14" t="n">
        <v>90323.6371495413</v>
      </c>
      <c r="Q123" s="14" t="n">
        <v>108498.918267636</v>
      </c>
      <c r="S123" s="13" t="s">
        <v>35</v>
      </c>
      <c r="T123" s="19" t="n">
        <v>15.7132216430664</v>
      </c>
      <c r="U123" s="19" t="n">
        <v>16.8365436246822</v>
      </c>
      <c r="V123" s="19" t="n">
        <v>22.4416066370765</v>
      </c>
      <c r="W123" s="19" t="n">
        <v>23.9989629161018</v>
      </c>
      <c r="X123" s="19" t="n">
        <v>26.9391668114511</v>
      </c>
      <c r="Y123" s="19" t="n">
        <v>29.8793707068003</v>
      </c>
      <c r="Z123" s="19" t="n">
        <v>32.8195746021496</v>
      </c>
      <c r="AA123" s="19" t="n">
        <v>35.7597784974988</v>
      </c>
      <c r="AB123" s="19" t="n">
        <v>38.6999823928481</v>
      </c>
      <c r="AC123" s="19" t="n">
        <v>40.9176891145216</v>
      </c>
      <c r="AD123" s="19" t="n">
        <v>43.1353958361951</v>
      </c>
      <c r="AE123" s="19" t="n">
        <v>45.3531025578686</v>
      </c>
      <c r="AF123" s="19" t="n">
        <v>47.5708092795421</v>
      </c>
      <c r="AG123" s="19" t="n">
        <v>49.7885160012156</v>
      </c>
      <c r="AH123" s="19" t="n">
        <v>52.0062227228891</v>
      </c>
    </row>
    <row r="124" customFormat="false" ht="19" hidden="false" customHeight="false" outlineLevel="0" collapsed="false">
      <c r="B124" s="11" t="s">
        <v>36</v>
      </c>
      <c r="C124" s="12" t="n">
        <v>7273.84626173143</v>
      </c>
      <c r="D124" s="12" t="n">
        <v>9932.89276304549</v>
      </c>
      <c r="E124" s="12" t="n">
        <v>12931.6575083373</v>
      </c>
      <c r="F124" s="12" t="n">
        <v>25882.5534194438</v>
      </c>
      <c r="G124" s="12" t="n">
        <v>40771.416861885</v>
      </c>
      <c r="H124" s="12" t="n">
        <v>56047.8328938406</v>
      </c>
      <c r="I124" s="12" t="n">
        <v>71523.7227698091</v>
      </c>
      <c r="J124" s="12" t="n">
        <v>87546.8204491402</v>
      </c>
      <c r="K124" s="12" t="n">
        <v>103999.384111532</v>
      </c>
      <c r="L124" s="12" t="n">
        <v>128114.183775724</v>
      </c>
      <c r="M124" s="12" t="n">
        <v>156773.986800135</v>
      </c>
      <c r="N124" s="12" t="n">
        <v>186230.905530842</v>
      </c>
      <c r="O124" s="12" t="n">
        <v>216524.232116069</v>
      </c>
      <c r="P124" s="12" t="n">
        <v>247699.068584438</v>
      </c>
      <c r="Q124" s="12" t="n">
        <v>279807.71569332</v>
      </c>
      <c r="S124" s="11" t="s">
        <v>36</v>
      </c>
      <c r="T124" s="25" t="n">
        <v>1.97446449912484</v>
      </c>
      <c r="U124" s="25" t="n">
        <v>2.35950659175902</v>
      </c>
      <c r="V124" s="25" t="n">
        <v>2.91117627025429</v>
      </c>
      <c r="W124" s="25" t="n">
        <v>5.45405155054659</v>
      </c>
      <c r="X124" s="25" t="n">
        <v>8.03134201428757</v>
      </c>
      <c r="Y124" s="25" t="n">
        <v>10.6463475201794</v>
      </c>
      <c r="Z124" s="25" t="n">
        <v>13.2804819361006</v>
      </c>
      <c r="AA124" s="25" t="n">
        <v>15.9371686539037</v>
      </c>
      <c r="AB124" s="25" t="n">
        <v>18.6168138153523</v>
      </c>
      <c r="AC124" s="25" t="n">
        <v>22.5428777285385</v>
      </c>
      <c r="AD124" s="25" t="n">
        <v>27.2523920681789</v>
      </c>
      <c r="AE124" s="25" t="n">
        <v>31.9695720161279</v>
      </c>
      <c r="AF124" s="25" t="n">
        <v>36.6920297360244</v>
      </c>
      <c r="AG124" s="25" t="n">
        <v>41.4174853369495</v>
      </c>
      <c r="AH124" s="25" t="n">
        <v>46.1438556370593</v>
      </c>
    </row>
    <row r="125" customFormat="false" ht="19" hidden="false" customHeight="false" outlineLevel="0" collapsed="false">
      <c r="B125" s="13" t="s">
        <v>26</v>
      </c>
      <c r="C125" s="12" t="n">
        <v>3379.91944698143</v>
      </c>
      <c r="D125" s="12" t="n">
        <v>2984.59540004549</v>
      </c>
      <c r="E125" s="12" t="n">
        <v>2858.46295708729</v>
      </c>
      <c r="F125" s="12" t="n">
        <v>3071.07513176385</v>
      </c>
      <c r="G125" s="12" t="n">
        <v>3320.07826593173</v>
      </c>
      <c r="H125" s="12" t="n">
        <v>3612.17156396825</v>
      </c>
      <c r="I125" s="12" t="n">
        <v>3955.46865557787</v>
      </c>
      <c r="J125" s="12" t="n">
        <v>4359.69972853391</v>
      </c>
      <c r="K125" s="12" t="n">
        <v>4836.60640494127</v>
      </c>
      <c r="L125" s="12" t="n">
        <v>5400.46541826777</v>
      </c>
      <c r="M125" s="12" t="n">
        <v>6068.54712606075</v>
      </c>
      <c r="N125" s="12" t="n">
        <v>6861.81455556159</v>
      </c>
      <c r="O125" s="12" t="n">
        <v>7805.73242023874</v>
      </c>
      <c r="P125" s="12" t="n">
        <v>8931.28943075291</v>
      </c>
      <c r="Q125" s="12" t="n">
        <v>10276.3810263553</v>
      </c>
      <c r="S125" s="13" t="s">
        <v>26</v>
      </c>
      <c r="T125" s="25" t="n">
        <v>6.34369265574593</v>
      </c>
      <c r="U125" s="25" t="n">
        <v>6.11577366325179</v>
      </c>
      <c r="V125" s="25" t="n">
        <v>6.16691323942926</v>
      </c>
      <c r="W125" s="25" t="n">
        <v>6.68207531296597</v>
      </c>
      <c r="X125" s="25" t="n">
        <v>7.26580004186869</v>
      </c>
      <c r="Y125" s="25" t="n">
        <v>7.92763537236005</v>
      </c>
      <c r="Z125" s="25" t="n">
        <v>8.67823185922058</v>
      </c>
      <c r="AA125" s="25" t="n">
        <v>9.52929416844386</v>
      </c>
      <c r="AB125" s="25" t="n">
        <v>10.4935571322536</v>
      </c>
      <c r="AC125" s="25" t="n">
        <v>11.584854790499</v>
      </c>
      <c r="AD125" s="25" t="n">
        <v>12.8180668728062</v>
      </c>
      <c r="AE125" s="25" t="n">
        <v>14.2090088535608</v>
      </c>
      <c r="AF125" s="25" t="n">
        <v>15.7744145427036</v>
      </c>
      <c r="AG125" s="25" t="n">
        <v>17.531754651237</v>
      </c>
      <c r="AH125" s="25" t="n">
        <v>19.4994782362987</v>
      </c>
    </row>
    <row r="126" customFormat="false" ht="16" hidden="false" customHeight="false" outlineLevel="0" collapsed="false">
      <c r="B126" s="16" t="s">
        <v>37</v>
      </c>
      <c r="C126" s="14" t="n">
        <v>1320.523015274</v>
      </c>
      <c r="D126" s="14" t="n">
        <v>1293.8815753</v>
      </c>
      <c r="E126" s="14" t="n">
        <v>1288.5943825</v>
      </c>
      <c r="F126" s="14" t="n">
        <v>1280.03148558</v>
      </c>
      <c r="G126" s="14" t="n">
        <v>1271.7007644672</v>
      </c>
      <c r="H126" s="14" t="n">
        <v>1263.60138765802</v>
      </c>
      <c r="I126" s="14" t="n">
        <v>1255.72865906323</v>
      </c>
      <c r="J126" s="14" t="n">
        <v>1248.0734751894</v>
      </c>
      <c r="K126" s="14" t="n">
        <v>1240.6308702463</v>
      </c>
      <c r="L126" s="14" t="n">
        <v>1233.40917626826</v>
      </c>
      <c r="M126" s="14" t="n">
        <v>1226.39618069503</v>
      </c>
      <c r="N126" s="14" t="n">
        <v>1219.59139889388</v>
      </c>
      <c r="O126" s="14" t="n">
        <v>1212.98182720756</v>
      </c>
      <c r="P126" s="14" t="n">
        <v>1206.57817336499</v>
      </c>
      <c r="Q126" s="14" t="n">
        <v>1200.36865410627</v>
      </c>
      <c r="S126" s="16" t="s">
        <v>37</v>
      </c>
      <c r="T126" s="19" t="n">
        <v>3.31150697968242</v>
      </c>
      <c r="U126" s="19" t="n">
        <v>3.39302236164432</v>
      </c>
      <c r="V126" s="19" t="n">
        <v>3.47793121433931</v>
      </c>
      <c r="W126" s="19" t="n">
        <v>3.57107800822444</v>
      </c>
      <c r="X126" s="19" t="n">
        <v>3.66705238736645</v>
      </c>
      <c r="Y126" s="19" t="n">
        <v>3.76595264149283</v>
      </c>
      <c r="Z126" s="19" t="n">
        <v>3.86787448580414</v>
      </c>
      <c r="AA126" s="19" t="n">
        <v>3.97292166098268</v>
      </c>
      <c r="AB126" s="19" t="n">
        <v>4.08119712437142</v>
      </c>
      <c r="AC126" s="19" t="n">
        <v>4.19281636684749</v>
      </c>
      <c r="AD126" s="19" t="n">
        <v>4.3078907311741</v>
      </c>
      <c r="AE126" s="19" t="n">
        <v>4.4265398227843</v>
      </c>
      <c r="AF126" s="19" t="n">
        <v>4.54888086556622</v>
      </c>
      <c r="AG126" s="19" t="n">
        <v>4.67504687671692</v>
      </c>
      <c r="AH126" s="19" t="n">
        <v>4.80516498313214</v>
      </c>
    </row>
    <row r="127" customFormat="false" ht="16" hidden="false" customHeight="false" outlineLevel="0" collapsed="false">
      <c r="B127" s="16" t="s">
        <v>38</v>
      </c>
      <c r="C127" s="14" t="n">
        <v>2059.39643170743</v>
      </c>
      <c r="D127" s="14" t="n">
        <v>1690.71382474549</v>
      </c>
      <c r="E127" s="14" t="n">
        <v>1569.86857458729</v>
      </c>
      <c r="F127" s="14" t="n">
        <v>1791.04364618385</v>
      </c>
      <c r="G127" s="14" t="n">
        <v>2048.37750146453</v>
      </c>
      <c r="H127" s="14" t="n">
        <v>2348.57017631024</v>
      </c>
      <c r="I127" s="14" t="n">
        <v>2699.73999651464</v>
      </c>
      <c r="J127" s="14" t="n">
        <v>3111.6262533445</v>
      </c>
      <c r="K127" s="14" t="n">
        <v>3595.97553469497</v>
      </c>
      <c r="L127" s="14" t="n">
        <v>4167.05624199951</v>
      </c>
      <c r="M127" s="14" t="n">
        <v>4842.15094536572</v>
      </c>
      <c r="N127" s="14" t="n">
        <v>5642.2231566677</v>
      </c>
      <c r="O127" s="14" t="n">
        <v>6592.75059303118</v>
      </c>
      <c r="P127" s="14" t="n">
        <v>7724.71125738792</v>
      </c>
      <c r="Q127" s="14" t="n">
        <v>9076.01237224904</v>
      </c>
      <c r="S127" s="16" t="s">
        <v>38</v>
      </c>
      <c r="T127" s="19" t="n">
        <v>15.3649608429885</v>
      </c>
      <c r="U127" s="19" t="n">
        <v>15.8484610493578</v>
      </c>
      <c r="V127" s="19" t="n">
        <v>16.878492361975</v>
      </c>
      <c r="W127" s="19" t="n">
        <v>17.7059329364228</v>
      </c>
      <c r="X127" s="19" t="n">
        <v>18.5954110250513</v>
      </c>
      <c r="Y127" s="19" t="n">
        <v>19.5534940996606</v>
      </c>
      <c r="Z127" s="19" t="n">
        <v>20.58732915839</v>
      </c>
      <c r="AA127" s="19" t="n">
        <v>21.704982235941</v>
      </c>
      <c r="AB127" s="19" t="n">
        <v>22.9152495440176</v>
      </c>
      <c r="AC127" s="19" t="n">
        <v>24.2279163342879</v>
      </c>
      <c r="AD127" s="19" t="n">
        <v>25.6536439296519</v>
      </c>
      <c r="AE127" s="19" t="n">
        <v>27.2042851885117</v>
      </c>
      <c r="AF127" s="19" t="n">
        <v>28.8927627006362</v>
      </c>
      <c r="AG127" s="19" t="n">
        <v>30.7333765303125</v>
      </c>
      <c r="AH127" s="19" t="n">
        <v>32.7417473746358</v>
      </c>
    </row>
    <row r="128" customFormat="false" ht="16" hidden="false" customHeight="false" outlineLevel="0" collapsed="false">
      <c r="B128" s="13" t="s">
        <v>24</v>
      </c>
      <c r="C128" s="14" t="n">
        <v>3893.92681475</v>
      </c>
      <c r="D128" s="14" t="n">
        <v>6948.297363</v>
      </c>
      <c r="E128" s="14" t="n">
        <v>10073.19455125</v>
      </c>
      <c r="F128" s="14" t="n">
        <v>22811.47828768</v>
      </c>
      <c r="G128" s="14" t="n">
        <v>37451.3385959532</v>
      </c>
      <c r="H128" s="14" t="n">
        <v>52435.6613298723</v>
      </c>
      <c r="I128" s="14" t="n">
        <v>67568.2541142313</v>
      </c>
      <c r="J128" s="14" t="n">
        <v>83187.1207206063</v>
      </c>
      <c r="K128" s="14" t="n">
        <v>99162.7777065905</v>
      </c>
      <c r="L128" s="14" t="n">
        <v>122713.718357456</v>
      </c>
      <c r="M128" s="14" t="n">
        <v>150705.439674075</v>
      </c>
      <c r="N128" s="14" t="n">
        <v>179369.09097528</v>
      </c>
      <c r="O128" s="14" t="n">
        <v>208718.49969583</v>
      </c>
      <c r="P128" s="14" t="n">
        <v>238767.779153685</v>
      </c>
      <c r="Q128" s="14" t="n">
        <v>269531.334666965</v>
      </c>
      <c r="S128" s="13" t="s">
        <v>24</v>
      </c>
      <c r="T128" s="19" t="n">
        <v>1.23571257900664</v>
      </c>
      <c r="U128" s="19" t="n">
        <v>1.86696015924908</v>
      </c>
      <c r="V128" s="19" t="n">
        <v>2.53187136724446</v>
      </c>
      <c r="W128" s="19" t="n">
        <v>5.32236628775477</v>
      </c>
      <c r="X128" s="19" t="n">
        <v>8.1070654342399</v>
      </c>
      <c r="Y128" s="19" t="n">
        <v>10.903946957938</v>
      </c>
      <c r="Z128" s="19" t="n">
        <v>13.7059867948227</v>
      </c>
      <c r="AA128" s="19" t="n">
        <v>16.5193339061792</v>
      </c>
      <c r="AB128" s="19" t="n">
        <v>19.3473137524252</v>
      </c>
      <c r="AC128" s="19" t="n">
        <v>23.5220399935015</v>
      </c>
      <c r="AD128" s="19" t="n">
        <v>28.5468500155218</v>
      </c>
      <c r="AE128" s="19" t="n">
        <v>33.5750369202334</v>
      </c>
      <c r="AF128" s="19" t="n">
        <v>38.6066087273163</v>
      </c>
      <c r="AG128" s="19" t="n">
        <v>43.6415734598331</v>
      </c>
      <c r="AH128" s="19" t="n">
        <v>48.6799391409507</v>
      </c>
    </row>
    <row r="129" customFormat="false" ht="16" hidden="false" customHeight="false" outlineLevel="0" collapsed="false">
      <c r="B129" s="11" t="s">
        <v>39</v>
      </c>
      <c r="C129" s="14" t="n">
        <v>27363.609298375</v>
      </c>
      <c r="D129" s="14" t="n">
        <v>35700.4457184799</v>
      </c>
      <c r="E129" s="14" t="n">
        <v>30517.4418585191</v>
      </c>
      <c r="F129" s="14" t="n">
        <v>34701.5452593019</v>
      </c>
      <c r="G129" s="14" t="n">
        <v>39336.5333176384</v>
      </c>
      <c r="H129" s="14" t="n">
        <v>44475.9930742952</v>
      </c>
      <c r="I129" s="14" t="n">
        <v>50180.5052228951</v>
      </c>
      <c r="J129" s="14" t="n">
        <v>56518.614829327</v>
      </c>
      <c r="K129" s="14" t="n">
        <v>63567.9426409474</v>
      </c>
      <c r="L129" s="14" t="n">
        <v>71416.458021016</v>
      </c>
      <c r="M129" s="14" t="n">
        <v>80163.937775284</v>
      </c>
      <c r="N129" s="14" t="n">
        <v>89923.6388764368</v>
      </c>
      <c r="O129" s="14" t="n">
        <v>100824.217419261</v>
      </c>
      <c r="P129" s="14" t="n">
        <v>113011.93114918</v>
      </c>
      <c r="Q129" s="14" t="n">
        <v>126653.168708699</v>
      </c>
      <c r="S129" s="11" t="s">
        <v>39</v>
      </c>
      <c r="T129" s="19" t="n">
        <v>13.8949108976244</v>
      </c>
      <c r="U129" s="19" t="n">
        <v>15.2058036678146</v>
      </c>
      <c r="V129" s="19" t="n">
        <v>14.0427071371134</v>
      </c>
      <c r="W129" s="19" t="n">
        <v>15.4103366898818</v>
      </c>
      <c r="X129" s="19" t="n">
        <v>16.8531745641723</v>
      </c>
      <c r="Y129" s="19" t="n">
        <v>18.3778290232954</v>
      </c>
      <c r="Z129" s="19" t="n">
        <v>19.9915297022948</v>
      </c>
      <c r="AA129" s="19" t="n">
        <v>21.702185624562</v>
      </c>
      <c r="AB129" s="19" t="n">
        <v>23.518448713871</v>
      </c>
      <c r="AC129" s="19" t="n">
        <v>25.4497833390558</v>
      </c>
      <c r="AD129" s="19" t="n">
        <v>27.5065424824645</v>
      </c>
      <c r="AE129" s="19" t="n">
        <v>29.7000511826778</v>
      </c>
      <c r="AF129" s="19" t="n">
        <v>32.0426979673149</v>
      </c>
      <c r="AG129" s="19" t="n">
        <v>34.5480350636776</v>
      </c>
      <c r="AH129" s="19" t="n">
        <v>37.2308882541442</v>
      </c>
    </row>
    <row r="130" customFormat="false" ht="19" hidden="false" customHeight="false" outlineLevel="0" collapsed="false">
      <c r="B130" s="11" t="s">
        <v>40</v>
      </c>
      <c r="C130" s="12" t="n">
        <v>26195.82</v>
      </c>
      <c r="D130" s="12" t="n">
        <v>27478.451</v>
      </c>
      <c r="E130" s="12" t="n">
        <v>30184.02156</v>
      </c>
      <c r="F130" s="12" t="n">
        <v>32986.823562</v>
      </c>
      <c r="G130" s="12" t="n">
        <v>35889.664035456</v>
      </c>
      <c r="H130" s="12" t="n">
        <v>38895.4233984254</v>
      </c>
      <c r="I130" s="12" t="n">
        <v>42007.0572702995</v>
      </c>
      <c r="J130" s="12" t="n">
        <v>45227.5983276891</v>
      </c>
      <c r="K130" s="12" t="n">
        <v>48560.1582044662</v>
      </c>
      <c r="L130" s="12" t="n">
        <v>52007.9294369833</v>
      </c>
      <c r="M130" s="12" t="n">
        <v>55574.1874555193</v>
      </c>
      <c r="N130" s="12" t="n">
        <v>59262.2926230219</v>
      </c>
      <c r="O130" s="12" t="n">
        <v>63075.6923222425</v>
      </c>
      <c r="P130" s="12" t="n">
        <v>67017.9230923826</v>
      </c>
      <c r="Q130" s="12" t="n">
        <v>71092.6128163995</v>
      </c>
      <c r="S130" s="11" t="s">
        <v>40</v>
      </c>
      <c r="T130" s="25" t="n">
        <v>0.534962301603509</v>
      </c>
      <c r="U130" s="25" t="n">
        <v>0.569269148140552</v>
      </c>
      <c r="V130" s="25" t="n">
        <v>0.634428852201989</v>
      </c>
      <c r="W130" s="25" t="n">
        <v>0.68872842325711</v>
      </c>
      <c r="X130" s="25" t="n">
        <v>0.744091619618202</v>
      </c>
      <c r="Y130" s="25" t="n">
        <v>0.800488401324274</v>
      </c>
      <c r="Z130" s="25" t="n">
        <v>0.857887974900214</v>
      </c>
      <c r="AA130" s="25" t="n">
        <v>0.916258905868596</v>
      </c>
      <c r="AB130" s="25" t="n">
        <v>0.975569229916407</v>
      </c>
      <c r="AC130" s="25" t="n">
        <v>1.03578656208655</v>
      </c>
      <c r="AD130" s="25" t="n">
        <v>1.09687820341195</v>
      </c>
      <c r="AE130" s="25" t="n">
        <v>1.1588112444615</v>
      </c>
      <c r="AF130" s="25" t="n">
        <v>1.22155266532084</v>
      </c>
      <c r="AG130" s="25" t="n">
        <v>1.28506943158626</v>
      </c>
      <c r="AH130" s="25" t="n">
        <v>1.34932858600651</v>
      </c>
    </row>
    <row r="131" customFormat="false" ht="16" hidden="false" customHeight="false" outlineLevel="0" collapsed="false">
      <c r="B131" s="13" t="s">
        <v>41</v>
      </c>
      <c r="C131" s="14" t="n">
        <v>0</v>
      </c>
      <c r="D131" s="14" t="n">
        <v>0</v>
      </c>
      <c r="E131" s="14" t="n">
        <v>0</v>
      </c>
      <c r="F131" s="14" t="n">
        <v>0</v>
      </c>
      <c r="G131" s="14" t="n">
        <v>0</v>
      </c>
      <c r="H131" s="14" t="n">
        <v>0</v>
      </c>
      <c r="I131" s="14" t="n">
        <v>0</v>
      </c>
      <c r="J131" s="14" t="n">
        <v>0</v>
      </c>
      <c r="K131" s="14" t="n">
        <v>0</v>
      </c>
      <c r="L131" s="14" t="n">
        <v>0</v>
      </c>
      <c r="M131" s="14" t="n">
        <v>0</v>
      </c>
      <c r="N131" s="14" t="n">
        <v>0</v>
      </c>
      <c r="O131" s="14" t="n">
        <v>0</v>
      </c>
      <c r="P131" s="14" t="n">
        <v>0</v>
      </c>
      <c r="Q131" s="14" t="n">
        <v>0</v>
      </c>
      <c r="S131" s="13" t="s">
        <v>41</v>
      </c>
      <c r="T131" s="19" t="n">
        <v>0</v>
      </c>
      <c r="U131" s="19" t="n">
        <v>0</v>
      </c>
      <c r="V131" s="19" t="n">
        <v>0</v>
      </c>
      <c r="W131" s="19" t="n">
        <v>0</v>
      </c>
      <c r="X131" s="19" t="n">
        <v>0</v>
      </c>
      <c r="Y131" s="19" t="n">
        <v>0</v>
      </c>
      <c r="Z131" s="19" t="n">
        <v>0</v>
      </c>
      <c r="AA131" s="19" t="n">
        <v>0</v>
      </c>
      <c r="AB131" s="19" t="n">
        <v>0</v>
      </c>
      <c r="AC131" s="19" t="n">
        <v>0</v>
      </c>
      <c r="AD131" s="19" t="n">
        <v>0</v>
      </c>
      <c r="AE131" s="19" t="n">
        <v>0</v>
      </c>
      <c r="AF131" s="19" t="n">
        <v>0</v>
      </c>
      <c r="AG131" s="19" t="n">
        <v>0</v>
      </c>
      <c r="AH131" s="19" t="n">
        <v>0</v>
      </c>
    </row>
    <row r="132" customFormat="false" ht="16" hidden="false" customHeight="false" outlineLevel="0" collapsed="false">
      <c r="B132" s="13" t="s">
        <v>42</v>
      </c>
      <c r="C132" s="14" t="n">
        <v>26195.82</v>
      </c>
      <c r="D132" s="14" t="n">
        <v>27478.451</v>
      </c>
      <c r="E132" s="14" t="n">
        <v>30184.02156</v>
      </c>
      <c r="F132" s="14" t="n">
        <v>32986.823562</v>
      </c>
      <c r="G132" s="14" t="n">
        <v>35889.664035456</v>
      </c>
      <c r="H132" s="14" t="n">
        <v>38895.4233984254</v>
      </c>
      <c r="I132" s="14" t="n">
        <v>42007.0572702995</v>
      </c>
      <c r="J132" s="14" t="n">
        <v>45227.5983276891</v>
      </c>
      <c r="K132" s="14" t="n">
        <v>48560.1582044662</v>
      </c>
      <c r="L132" s="14" t="n">
        <v>52007.9294369833</v>
      </c>
      <c r="M132" s="14" t="n">
        <v>55574.1874555193</v>
      </c>
      <c r="N132" s="14" t="n">
        <v>59262.2926230219</v>
      </c>
      <c r="O132" s="14" t="n">
        <v>63075.6923222425</v>
      </c>
      <c r="P132" s="14" t="n">
        <v>67017.9230923826</v>
      </c>
      <c r="Q132" s="14" t="n">
        <v>71092.6128163995</v>
      </c>
      <c r="S132" s="13" t="s">
        <v>42</v>
      </c>
      <c r="T132" s="19" t="n">
        <v>0.8148</v>
      </c>
      <c r="U132" s="19" t="n">
        <v>0.8827</v>
      </c>
      <c r="V132" s="19" t="n">
        <v>0.9506</v>
      </c>
      <c r="W132" s="19" t="n">
        <v>1.0185</v>
      </c>
      <c r="X132" s="19" t="n">
        <v>1.0864</v>
      </c>
      <c r="Y132" s="19" t="n">
        <v>1.1543</v>
      </c>
      <c r="Z132" s="19" t="n">
        <v>1.2222</v>
      </c>
      <c r="AA132" s="19" t="n">
        <v>1.2901</v>
      </c>
      <c r="AB132" s="19" t="n">
        <v>1.358</v>
      </c>
      <c r="AC132" s="19" t="n">
        <v>1.4259</v>
      </c>
      <c r="AD132" s="19" t="n">
        <v>1.4938</v>
      </c>
      <c r="AE132" s="19" t="n">
        <v>1.5617</v>
      </c>
      <c r="AF132" s="19" t="n">
        <v>1.6296</v>
      </c>
      <c r="AG132" s="19" t="n">
        <v>1.6975</v>
      </c>
      <c r="AH132" s="19" t="n">
        <v>1.7654</v>
      </c>
    </row>
    <row r="133" customFormat="false" ht="19" hidden="false" customHeight="false" outlineLevel="0" collapsed="false">
      <c r="B133" s="7" t="s">
        <v>43</v>
      </c>
      <c r="C133" s="17" t="n">
        <v>265847.996786658</v>
      </c>
      <c r="D133" s="17" t="n">
        <v>307276.686400993</v>
      </c>
      <c r="E133" s="17" t="n">
        <v>314472.712260789</v>
      </c>
      <c r="F133" s="17" t="n">
        <v>402974.360856577</v>
      </c>
      <c r="G133" s="17" t="n">
        <v>486199.052738255</v>
      </c>
      <c r="H133" s="17" t="n">
        <v>582101.049460568</v>
      </c>
      <c r="I133" s="17" t="n">
        <v>682200.000922836</v>
      </c>
      <c r="J133" s="17" t="n">
        <v>786664.511482817</v>
      </c>
      <c r="K133" s="17" t="n">
        <v>895567.212442461</v>
      </c>
      <c r="L133" s="17" t="n">
        <v>1035675.45837791</v>
      </c>
      <c r="M133" s="17" t="n">
        <v>1175531.00212619</v>
      </c>
      <c r="N133" s="17" t="n">
        <v>1321944.12831586</v>
      </c>
      <c r="O133" s="17" t="n">
        <v>1474872.6067371</v>
      </c>
      <c r="P133" s="17" t="n">
        <v>1634156.65433947</v>
      </c>
      <c r="Q133" s="17" t="n">
        <v>1796254.21356376</v>
      </c>
      <c r="S133" s="7" t="s">
        <v>43</v>
      </c>
      <c r="T133" s="27" t="n">
        <v>3.36339405120302</v>
      </c>
      <c r="U133" s="27" t="n">
        <v>3.85861414702797</v>
      </c>
      <c r="V133" s="27" t="n">
        <v>4.06498197864017</v>
      </c>
      <c r="W133" s="27" t="n">
        <v>5.12335131575473</v>
      </c>
      <c r="X133" s="27" t="n">
        <v>6.12741153276248</v>
      </c>
      <c r="Y133" s="27" t="n">
        <v>7.22242413291455</v>
      </c>
      <c r="Z133" s="27" t="n">
        <v>8.33826783816841</v>
      </c>
      <c r="AA133" s="27" t="n">
        <v>9.47108787064256</v>
      </c>
      <c r="AB133" s="27" t="n">
        <v>10.6200821257245</v>
      </c>
      <c r="AC133" s="27" t="n">
        <v>11.9931833531395</v>
      </c>
      <c r="AD133" s="27" t="n">
        <v>13.353090079336</v>
      </c>
      <c r="AE133" s="27" t="n">
        <v>14.7234146434657</v>
      </c>
      <c r="AF133" s="27" t="n">
        <v>16.0991335696004</v>
      </c>
      <c r="AG133" s="27" t="n">
        <v>17.4739133562891</v>
      </c>
      <c r="AH133" s="27" t="n">
        <v>18.8059935915301</v>
      </c>
    </row>
    <row r="135" customFormat="false" ht="16" hidden="false" customHeight="false" outlineLevel="0" collapsed="false">
      <c r="B135" s="9" t="s">
        <v>57</v>
      </c>
      <c r="C135" s="9"/>
      <c r="S135" s="9" t="s">
        <v>58</v>
      </c>
      <c r="T135" s="9"/>
    </row>
    <row r="136" customFormat="false" ht="19" hidden="false" customHeight="false" outlineLevel="0" collapsed="false">
      <c r="B136" s="11" t="s">
        <v>32</v>
      </c>
      <c r="C136" s="12" t="n">
        <v>88339.9051853891</v>
      </c>
      <c r="D136" s="12" t="n">
        <v>99857.2167137352</v>
      </c>
      <c r="E136" s="12" t="n">
        <v>100330.334934084</v>
      </c>
      <c r="F136" s="12" t="n">
        <v>122403.106938445</v>
      </c>
      <c r="G136" s="12" t="n">
        <v>141364.836246935</v>
      </c>
      <c r="H136" s="12" t="n">
        <v>164855.764248051</v>
      </c>
      <c r="I136" s="12" t="n">
        <v>189397.340506602</v>
      </c>
      <c r="J136" s="12" t="n">
        <v>215307.693097102</v>
      </c>
      <c r="K136" s="12" t="n">
        <v>242637.138109787</v>
      </c>
      <c r="L136" s="12" t="n">
        <v>278051.356796608</v>
      </c>
      <c r="M136" s="12" t="n">
        <v>312263.112765234</v>
      </c>
      <c r="N136" s="12" t="n">
        <v>349062.312810943</v>
      </c>
      <c r="O136" s="12" t="n">
        <v>388779.675891112</v>
      </c>
      <c r="P136" s="12" t="n">
        <v>431828.13730766</v>
      </c>
      <c r="Q136" s="12" t="n">
        <v>475652.76100061</v>
      </c>
      <c r="S136" s="11" t="s">
        <v>32</v>
      </c>
      <c r="T136" s="25" t="n">
        <v>3.6174190414439</v>
      </c>
      <c r="U136" s="25" t="n">
        <v>4.0254131631267</v>
      </c>
      <c r="V136" s="25" t="n">
        <v>4.33028407199184</v>
      </c>
      <c r="W136" s="25" t="n">
        <v>5.15125761936232</v>
      </c>
      <c r="X136" s="25" t="n">
        <v>5.96357107676425</v>
      </c>
      <c r="Y136" s="25" t="n">
        <v>6.77801342152065</v>
      </c>
      <c r="Z136" s="25" t="n">
        <v>7.58980695077395</v>
      </c>
      <c r="AA136" s="25" t="n">
        <v>8.41016536251661</v>
      </c>
      <c r="AB136" s="25" t="n">
        <v>9.23900132581033</v>
      </c>
      <c r="AC136" s="25" t="n">
        <v>10.0542928003554</v>
      </c>
      <c r="AD136" s="25" t="n">
        <v>10.8796511565963</v>
      </c>
      <c r="AE136" s="25" t="n">
        <v>11.7168086590268</v>
      </c>
      <c r="AF136" s="25" t="n">
        <v>12.570244142911</v>
      </c>
      <c r="AG136" s="25" t="n">
        <v>13.4455186934915</v>
      </c>
      <c r="AH136" s="25" t="n">
        <v>14.2573454652586</v>
      </c>
    </row>
    <row r="137" customFormat="false" ht="16" hidden="false" customHeight="false" outlineLevel="0" collapsed="false">
      <c r="B137" s="13" t="s">
        <v>33</v>
      </c>
      <c r="C137" s="26" t="n">
        <v>86433.9786223182</v>
      </c>
      <c r="D137" s="26" t="n">
        <v>96366.9943458733</v>
      </c>
      <c r="E137" s="26" t="n">
        <v>93130.6583902543</v>
      </c>
      <c r="F137" s="26" t="n">
        <v>111989.608060921</v>
      </c>
      <c r="G137" s="26" t="n">
        <v>127539.460545263</v>
      </c>
      <c r="H137" s="26" t="n">
        <v>146648.055646906</v>
      </c>
      <c r="I137" s="26" t="n">
        <v>165619.799179251</v>
      </c>
      <c r="J137" s="26" t="n">
        <v>184458.947411758</v>
      </c>
      <c r="K137" s="26" t="n">
        <v>202883.480107731</v>
      </c>
      <c r="L137" s="26" t="n">
        <v>227107.436453168</v>
      </c>
      <c r="M137" s="26" t="n">
        <v>246654.182385363</v>
      </c>
      <c r="N137" s="26" t="n">
        <v>264534.616538923</v>
      </c>
      <c r="O137" s="26" t="n">
        <v>279800.207225286</v>
      </c>
      <c r="P137" s="26" t="n">
        <v>291212.212308275</v>
      </c>
      <c r="Q137" s="26" t="n">
        <v>297160.294750878</v>
      </c>
      <c r="S137" s="13" t="s">
        <v>33</v>
      </c>
      <c r="T137" s="26" t="n">
        <v>3.59009202732707</v>
      </c>
      <c r="U137" s="26" t="n">
        <v>3.97968978950279</v>
      </c>
      <c r="V137" s="26" t="n">
        <v>4.20749667284622</v>
      </c>
      <c r="W137" s="26" t="n">
        <v>4.9959026701126</v>
      </c>
      <c r="X137" s="26" t="n">
        <v>5.77359509966026</v>
      </c>
      <c r="Y137" s="26" t="n">
        <v>6.55128752920784</v>
      </c>
      <c r="Z137" s="26" t="n">
        <v>7.31887062200139</v>
      </c>
      <c r="AA137" s="26" t="n">
        <v>8.08645371479487</v>
      </c>
      <c r="AB137" s="26" t="n">
        <v>8.85403680758842</v>
      </c>
      <c r="AC137" s="26" t="n">
        <v>9.62161990038193</v>
      </c>
      <c r="AD137" s="26" t="n">
        <v>10.3892029931754</v>
      </c>
      <c r="AE137" s="26" t="n">
        <v>11.156786085969</v>
      </c>
      <c r="AF137" s="26" t="n">
        <v>11.9243691787626</v>
      </c>
      <c r="AG137" s="26" t="n">
        <v>12.6919522715561</v>
      </c>
      <c r="AH137" s="26" t="n">
        <v>13.4595353643496</v>
      </c>
    </row>
    <row r="138" customFormat="false" ht="16" hidden="false" customHeight="false" outlineLevel="0" collapsed="false">
      <c r="B138" s="13" t="s">
        <v>34</v>
      </c>
      <c r="C138" s="26" t="n">
        <v>1285.07384738652</v>
      </c>
      <c r="D138" s="26" t="n">
        <v>2541.01478832618</v>
      </c>
      <c r="E138" s="26" t="n">
        <v>4594.37224251455</v>
      </c>
      <c r="F138" s="26" t="n">
        <v>6798.6510314892</v>
      </c>
      <c r="G138" s="26" t="n">
        <v>9119.31395675117</v>
      </c>
      <c r="H138" s="26" t="n">
        <v>12134.9525553073</v>
      </c>
      <c r="I138" s="26" t="n">
        <v>15979.6557300273</v>
      </c>
      <c r="J138" s="26" t="n">
        <v>20878.5917491455</v>
      </c>
      <c r="K138" s="26" t="n">
        <v>27054.2406715249</v>
      </c>
      <c r="L138" s="26" t="n">
        <v>34925.1659821793</v>
      </c>
      <c r="M138" s="26" t="n">
        <v>46437.0534078001</v>
      </c>
      <c r="N138" s="26" t="n">
        <v>61617.1628721487</v>
      </c>
      <c r="O138" s="26" t="n">
        <v>81640.0627160893</v>
      </c>
      <c r="P138" s="26" t="n">
        <v>108034.461546703</v>
      </c>
      <c r="Q138" s="26" t="n">
        <v>139711.468797294</v>
      </c>
      <c r="S138" s="13" t="s">
        <v>34</v>
      </c>
      <c r="T138" s="26" t="n">
        <v>4.88621234747726</v>
      </c>
      <c r="U138" s="26" t="n">
        <v>5.31593051951084</v>
      </c>
      <c r="V138" s="26" t="n">
        <v>5.96671719807084</v>
      </c>
      <c r="W138" s="26" t="n">
        <v>6.79185917231688</v>
      </c>
      <c r="X138" s="26" t="n">
        <v>7.59183646083181</v>
      </c>
      <c r="Y138" s="26" t="n">
        <v>8.41863175387616</v>
      </c>
      <c r="Z138" s="26" t="n">
        <v>9.23824770716977</v>
      </c>
      <c r="AA138" s="26" t="n">
        <v>10.0587046661207</v>
      </c>
      <c r="AB138" s="26" t="n">
        <v>10.861632318318</v>
      </c>
      <c r="AC138" s="26" t="n">
        <v>11.5881153723473</v>
      </c>
      <c r="AD138" s="26" t="n">
        <v>12.3261916360793</v>
      </c>
      <c r="AE138" s="26" t="n">
        <v>13.0844670482505</v>
      </c>
      <c r="AF138" s="26" t="n">
        <v>13.8690777590362</v>
      </c>
      <c r="AG138" s="26" t="n">
        <v>14.6823836132044</v>
      </c>
      <c r="AH138" s="26" t="n">
        <v>15.1899488843419</v>
      </c>
    </row>
    <row r="139" customFormat="false" ht="16" hidden="false" customHeight="false" outlineLevel="0" collapsed="false">
      <c r="B139" s="13" t="s">
        <v>35</v>
      </c>
      <c r="C139" s="26" t="n">
        <v>620.852715684706</v>
      </c>
      <c r="D139" s="26" t="n">
        <v>949.207579535929</v>
      </c>
      <c r="E139" s="26" t="n">
        <v>2605.30430131499</v>
      </c>
      <c r="F139" s="26" t="n">
        <v>3614.8478460349</v>
      </c>
      <c r="G139" s="26" t="n">
        <v>4706.06174492059</v>
      </c>
      <c r="H139" s="26" t="n">
        <v>6072.75604583707</v>
      </c>
      <c r="I139" s="26" t="n">
        <v>7797.88559732326</v>
      </c>
      <c r="J139" s="26" t="n">
        <v>9970.15393619813</v>
      </c>
      <c r="K139" s="26" t="n">
        <v>12699.4173305316</v>
      </c>
      <c r="L139" s="26" t="n">
        <v>16018.7543612607</v>
      </c>
      <c r="M139" s="26" t="n">
        <v>19171.8769720706</v>
      </c>
      <c r="N139" s="26" t="n">
        <v>22910.5333998721</v>
      </c>
      <c r="O139" s="26" t="n">
        <v>27339.4059497372</v>
      </c>
      <c r="P139" s="26" t="n">
        <v>32581.4634526821</v>
      </c>
      <c r="Q139" s="26" t="n">
        <v>38780.9974524376</v>
      </c>
      <c r="S139" s="13" t="s">
        <v>35</v>
      </c>
      <c r="T139" s="26" t="n">
        <v>7.5713745815208</v>
      </c>
      <c r="U139" s="26" t="n">
        <v>8.32638227663096</v>
      </c>
      <c r="V139" s="26" t="n">
        <v>9.8313369860943</v>
      </c>
      <c r="W139" s="26" t="n">
        <v>10.493027129274</v>
      </c>
      <c r="X139" s="26" t="n">
        <v>11.3837971575244</v>
      </c>
      <c r="Y139" s="26" t="n">
        <v>12.241485336714</v>
      </c>
      <c r="Z139" s="26" t="n">
        <v>13.0991735159035</v>
      </c>
      <c r="AA139" s="26" t="n">
        <v>13.956861695093</v>
      </c>
      <c r="AB139" s="26" t="n">
        <v>14.8145498742824</v>
      </c>
      <c r="AC139" s="26" t="n">
        <v>15.4435738951112</v>
      </c>
      <c r="AD139" s="26" t="n">
        <v>16.0725979159399</v>
      </c>
      <c r="AE139" s="26" t="n">
        <v>16.7016219367687</v>
      </c>
      <c r="AF139" s="26" t="n">
        <v>17.3306459575974</v>
      </c>
      <c r="AG139" s="26" t="n">
        <v>17.9596699784263</v>
      </c>
      <c r="AH139" s="26" t="n">
        <v>18.588693999255</v>
      </c>
    </row>
    <row r="140" customFormat="false" ht="19" hidden="false" customHeight="false" outlineLevel="0" collapsed="false">
      <c r="B140" s="11" t="s">
        <v>36</v>
      </c>
      <c r="C140" s="12" t="n">
        <v>64977.9867061252</v>
      </c>
      <c r="D140" s="12" t="n">
        <v>90941.2251704959</v>
      </c>
      <c r="E140" s="12" t="n">
        <v>112352.159246759</v>
      </c>
      <c r="F140" s="12" t="n">
        <v>134732.093892373</v>
      </c>
      <c r="G140" s="12" t="n">
        <v>160248.881090201</v>
      </c>
      <c r="H140" s="12" t="n">
        <v>181019.502093215</v>
      </c>
      <c r="I140" s="12" t="n">
        <v>200143.53736788</v>
      </c>
      <c r="J140" s="12" t="n">
        <v>218941.030298634</v>
      </c>
      <c r="K140" s="12" t="n">
        <v>237130.53702537</v>
      </c>
      <c r="L140" s="12" t="n">
        <v>262576.876775124</v>
      </c>
      <c r="M140" s="12" t="n">
        <v>297245.37099318</v>
      </c>
      <c r="N140" s="12" t="n">
        <v>332871.763458366</v>
      </c>
      <c r="O140" s="12" t="n">
        <v>369511.415792814</v>
      </c>
      <c r="P140" s="12" t="n">
        <v>407228.425037834</v>
      </c>
      <c r="Q140" s="12" t="n">
        <v>446097.211147539</v>
      </c>
      <c r="S140" s="11" t="s">
        <v>36</v>
      </c>
      <c r="T140" s="25" t="n">
        <v>17.6380862832961</v>
      </c>
      <c r="U140" s="25" t="n">
        <v>21.6026111799717</v>
      </c>
      <c r="V140" s="25" t="n">
        <v>25.2927313996773</v>
      </c>
      <c r="W140" s="25" t="n">
        <v>28.3911627146514</v>
      </c>
      <c r="X140" s="25" t="n">
        <v>31.5665647775283</v>
      </c>
      <c r="Y140" s="25" t="n">
        <v>34.3848535743475</v>
      </c>
      <c r="Z140" s="25" t="n">
        <v>37.1625319503554</v>
      </c>
      <c r="AA140" s="25" t="n">
        <v>39.8563889268354</v>
      </c>
      <c r="AB140" s="25" t="n">
        <v>42.4484730890469</v>
      </c>
      <c r="AC140" s="25" t="n">
        <v>46.2028344796335</v>
      </c>
      <c r="AD140" s="25" t="n">
        <v>51.6708642555899</v>
      </c>
      <c r="AE140" s="25" t="n">
        <v>57.1428667206654</v>
      </c>
      <c r="AF140" s="25" t="n">
        <v>62.6171201420194</v>
      </c>
      <c r="AG140" s="25" t="n">
        <v>68.0922113239353</v>
      </c>
      <c r="AH140" s="25" t="n">
        <v>73.5671111151501</v>
      </c>
    </row>
    <row r="141" customFormat="false" ht="19" hidden="false" customHeight="false" outlineLevel="0" collapsed="false">
      <c r="B141" s="13" t="s">
        <v>26</v>
      </c>
      <c r="C141" s="12" t="n">
        <v>10856.6992326252</v>
      </c>
      <c r="D141" s="12" t="n">
        <v>10304.3905124959</v>
      </c>
      <c r="E141" s="12" t="n">
        <v>10276.5853252589</v>
      </c>
      <c r="F141" s="12" t="n">
        <v>10771.5540888483</v>
      </c>
      <c r="G141" s="12" t="n">
        <v>11337.7159540834</v>
      </c>
      <c r="H141" s="12" t="n">
        <v>11987.340234873</v>
      </c>
      <c r="I141" s="12" t="n">
        <v>12735.0122020467</v>
      </c>
      <c r="J141" s="12" t="n">
        <v>13597.9966814093</v>
      </c>
      <c r="K141" s="12" t="n">
        <v>14596.7861684989</v>
      </c>
      <c r="L141" s="12" t="n">
        <v>15756.0345663311</v>
      </c>
      <c r="M141" s="12" t="n">
        <v>17104.9361544638</v>
      </c>
      <c r="N141" s="12" t="n">
        <v>18678.5074976731</v>
      </c>
      <c r="O141" s="12" t="n">
        <v>20518.4456723521</v>
      </c>
      <c r="P141" s="12" t="n">
        <v>22674.9273355763</v>
      </c>
      <c r="Q141" s="12" t="n">
        <v>25208.1911688085</v>
      </c>
      <c r="S141" s="13" t="s">
        <v>26</v>
      </c>
      <c r="T141" s="25" t="n">
        <v>20.3766877489212</v>
      </c>
      <c r="U141" s="25" t="n">
        <v>21.1148620383265</v>
      </c>
      <c r="V141" s="25" t="n">
        <v>22.1709397847299</v>
      </c>
      <c r="W141" s="25" t="n">
        <v>23.4368527539187</v>
      </c>
      <c r="X141" s="25" t="n">
        <v>24.8119382904837</v>
      </c>
      <c r="Y141" s="25" t="n">
        <v>26.3086237139009</v>
      </c>
      <c r="Z141" s="25" t="n">
        <v>27.9404030830876</v>
      </c>
      <c r="AA141" s="25" t="n">
        <v>29.7220722864434</v>
      </c>
      <c r="AB141" s="25" t="n">
        <v>31.6693559041615</v>
      </c>
      <c r="AC141" s="25" t="n">
        <v>33.7991929191127</v>
      </c>
      <c r="AD141" s="25" t="n">
        <v>36.1292762383671</v>
      </c>
      <c r="AE141" s="25" t="n">
        <v>38.6782645110435</v>
      </c>
      <c r="AF141" s="25" t="n">
        <v>41.4652271410715</v>
      </c>
      <c r="AG141" s="25" t="n">
        <v>44.5099518791922</v>
      </c>
      <c r="AH141" s="25" t="n">
        <v>47.8326537145708</v>
      </c>
    </row>
    <row r="142" customFormat="false" ht="16" hidden="false" customHeight="false" outlineLevel="0" collapsed="false">
      <c r="B142" s="16" t="s">
        <v>37</v>
      </c>
      <c r="C142" s="26" t="n">
        <v>7286.64632208437</v>
      </c>
      <c r="D142" s="26" t="n">
        <v>7270.02296067476</v>
      </c>
      <c r="E142" s="26" t="n">
        <v>7402.07302770644</v>
      </c>
      <c r="F142" s="26" t="n">
        <v>7467.83088243439</v>
      </c>
      <c r="G142" s="26" t="n">
        <v>7534.9106042738</v>
      </c>
      <c r="H142" s="26" t="n">
        <v>7603.35419443469</v>
      </c>
      <c r="I142" s="26" t="n">
        <v>7673.16405509782</v>
      </c>
      <c r="J142" s="26" t="n">
        <v>7744.33500846067</v>
      </c>
      <c r="K142" s="26" t="n">
        <v>7816.86283428362</v>
      </c>
      <c r="L142" s="26" t="n">
        <v>7890.8587321333</v>
      </c>
      <c r="M142" s="26" t="n">
        <v>7966.27754675249</v>
      </c>
      <c r="N142" s="26" t="n">
        <v>8043.15984227001</v>
      </c>
      <c r="O142" s="26" t="n">
        <v>8121.44670114074</v>
      </c>
      <c r="P142" s="26" t="n">
        <v>8201.26734081064</v>
      </c>
      <c r="Q142" s="26" t="n">
        <v>8282.56714568783</v>
      </c>
      <c r="S142" s="16" t="s">
        <v>37</v>
      </c>
      <c r="T142" s="26" t="n">
        <v>18.2728963258947</v>
      </c>
      <c r="U142" s="26" t="n">
        <v>19.0646122072785</v>
      </c>
      <c r="V142" s="26" t="n">
        <v>19.9782811282582</v>
      </c>
      <c r="W142" s="26" t="n">
        <v>20.8340239547444</v>
      </c>
      <c r="X142" s="26" t="n">
        <v>21.7275263898827</v>
      </c>
      <c r="Y142" s="26" t="n">
        <v>22.6605257737233</v>
      </c>
      <c r="Z142" s="26" t="n">
        <v>23.6347520301421</v>
      </c>
      <c r="AA142" s="26" t="n">
        <v>24.6521033550134</v>
      </c>
      <c r="AB142" s="26" t="n">
        <v>25.7144642181528</v>
      </c>
      <c r="AC142" s="26" t="n">
        <v>26.8239626209608</v>
      </c>
      <c r="AD142" s="26" t="n">
        <v>27.9826810828509</v>
      </c>
      <c r="AE142" s="26" t="n">
        <v>29.1928652293861</v>
      </c>
      <c r="AF142" s="26" t="n">
        <v>30.4567576124233</v>
      </c>
      <c r="AG142" s="26" t="n">
        <v>31.7768961126225</v>
      </c>
      <c r="AH142" s="26" t="n">
        <v>33.1557321850695</v>
      </c>
    </row>
    <row r="143" customFormat="false" ht="16" hidden="false" customHeight="false" outlineLevel="0" collapsed="false">
      <c r="B143" s="16" t="s">
        <v>38</v>
      </c>
      <c r="C143" s="26" t="n">
        <v>3570.05291054082</v>
      </c>
      <c r="D143" s="26" t="n">
        <v>3034.36755182117</v>
      </c>
      <c r="E143" s="26" t="n">
        <v>2874.51229755243</v>
      </c>
      <c r="F143" s="26" t="n">
        <v>3303.72320641387</v>
      </c>
      <c r="G143" s="26" t="n">
        <v>3802.80534980955</v>
      </c>
      <c r="H143" s="26" t="n">
        <v>4383.98604043827</v>
      </c>
      <c r="I143" s="26" t="n">
        <v>5061.84814694887</v>
      </c>
      <c r="J143" s="26" t="n">
        <v>5853.66167294863</v>
      </c>
      <c r="K143" s="26" t="n">
        <v>6779.92333421526</v>
      </c>
      <c r="L143" s="26" t="n">
        <v>7865.1758341978</v>
      </c>
      <c r="M143" s="26" t="n">
        <v>9138.65860771131</v>
      </c>
      <c r="N143" s="26" t="n">
        <v>10635.3476554031</v>
      </c>
      <c r="O143" s="26" t="n">
        <v>12396.9989712114</v>
      </c>
      <c r="P143" s="26" t="n">
        <v>14473.6599947657</v>
      </c>
      <c r="Q143" s="26" t="n">
        <v>16925.6240231207</v>
      </c>
      <c r="S143" s="16" t="s">
        <v>38</v>
      </c>
      <c r="T143" s="26" t="n">
        <v>26.6358251055033</v>
      </c>
      <c r="U143" s="26" t="n">
        <v>28.4436403432805</v>
      </c>
      <c r="V143" s="26" t="n">
        <v>30.9054112197874</v>
      </c>
      <c r="W143" s="26" t="n">
        <v>32.6600089606433</v>
      </c>
      <c r="X143" s="26" t="n">
        <v>34.5223126486274</v>
      </c>
      <c r="Y143" s="26" t="n">
        <v>36.4997588913352</v>
      </c>
      <c r="Z143" s="26" t="n">
        <v>38.59998891951</v>
      </c>
      <c r="AA143" s="26" t="n">
        <v>40.831903410635</v>
      </c>
      <c r="AB143" s="26" t="n">
        <v>43.2048643250933</v>
      </c>
      <c r="AC143" s="26" t="n">
        <v>45.7293616881857</v>
      </c>
      <c r="AD143" s="26" t="n">
        <v>48.4164778343495</v>
      </c>
      <c r="AE143" s="26" t="n">
        <v>51.2789059671706</v>
      </c>
      <c r="AF143" s="26" t="n">
        <v>54.3299104707309</v>
      </c>
      <c r="AG143" s="26" t="n">
        <v>57.5846044686037</v>
      </c>
      <c r="AH143" s="26" t="n">
        <v>61.0592497226577</v>
      </c>
    </row>
    <row r="144" customFormat="false" ht="16" hidden="false" customHeight="false" outlineLevel="0" collapsed="false">
      <c r="B144" s="13" t="s">
        <v>24</v>
      </c>
      <c r="C144" s="26" t="n">
        <v>54121.2874735</v>
      </c>
      <c r="D144" s="26" t="n">
        <v>80636.834658</v>
      </c>
      <c r="E144" s="26" t="n">
        <v>102075.5739215</v>
      </c>
      <c r="F144" s="26" t="n">
        <v>123960.539803525</v>
      </c>
      <c r="G144" s="26" t="n">
        <v>148911.165136117</v>
      </c>
      <c r="H144" s="26" t="n">
        <v>169032.161858342</v>
      </c>
      <c r="I144" s="26" t="n">
        <v>187408.525165833</v>
      </c>
      <c r="J144" s="26" t="n">
        <v>205343.033617224</v>
      </c>
      <c r="K144" s="26" t="n">
        <v>222533.750856871</v>
      </c>
      <c r="L144" s="26" t="n">
        <v>246820.842208793</v>
      </c>
      <c r="M144" s="26" t="n">
        <v>280140.434838716</v>
      </c>
      <c r="N144" s="26" t="n">
        <v>314193.255960693</v>
      </c>
      <c r="O144" s="26" t="n">
        <v>348992.970120461</v>
      </c>
      <c r="P144" s="26" t="n">
        <v>384553.497702258</v>
      </c>
      <c r="Q144" s="26" t="n">
        <v>420889.01997873</v>
      </c>
      <c r="S144" s="13" t="s">
        <v>24</v>
      </c>
      <c r="T144" s="26" t="n">
        <v>17.175041777803</v>
      </c>
      <c r="U144" s="26" t="n">
        <v>21.6665680539385</v>
      </c>
      <c r="V144" s="26" t="n">
        <v>25.6564311938977</v>
      </c>
      <c r="W144" s="26" t="n">
        <v>28.9224306176811</v>
      </c>
      <c r="X144" s="26" t="n">
        <v>32.2346972072676</v>
      </c>
      <c r="Y144" s="26" t="n">
        <v>35.1500806959203</v>
      </c>
      <c r="Z144" s="26" t="n">
        <v>38.0151715451696</v>
      </c>
      <c r="AA144" s="26" t="n">
        <v>40.7771071801316</v>
      </c>
      <c r="AB144" s="26" t="n">
        <v>43.4178065389726</v>
      </c>
      <c r="AC144" s="26" t="n">
        <v>47.3111710685294</v>
      </c>
      <c r="AD144" s="26" t="n">
        <v>53.0646205864832</v>
      </c>
      <c r="AE144" s="26" t="n">
        <v>58.8119731867428</v>
      </c>
      <c r="AF144" s="26" t="n">
        <v>64.5531424653767</v>
      </c>
      <c r="AG144" s="26" t="n">
        <v>70.2880421248406</v>
      </c>
      <c r="AH144" s="26" t="n">
        <v>76.0165859860975</v>
      </c>
    </row>
    <row r="145" customFormat="false" ht="16" hidden="false" customHeight="false" outlineLevel="0" collapsed="false">
      <c r="B145" s="11" t="s">
        <v>39</v>
      </c>
      <c r="C145" s="26" t="n">
        <v>15493.38709355</v>
      </c>
      <c r="D145" s="26" t="n">
        <v>20485.5286474465</v>
      </c>
      <c r="E145" s="26" t="n">
        <v>18388.0175813338</v>
      </c>
      <c r="F145" s="26" t="n">
        <v>20799.4298717369</v>
      </c>
      <c r="G145" s="26" t="n">
        <v>23464.7772339379</v>
      </c>
      <c r="H145" s="26" t="n">
        <v>26414.0486540237</v>
      </c>
      <c r="I145" s="26" t="n">
        <v>29681.1393277148</v>
      </c>
      <c r="J145" s="26" t="n">
        <v>33304.3919237383</v>
      </c>
      <c r="K145" s="26" t="n">
        <v>37327.2160505179</v>
      </c>
      <c r="L145" s="26" t="n">
        <v>41798.7975883787</v>
      </c>
      <c r="M145" s="26" t="n">
        <v>46774.9113334988</v>
      </c>
      <c r="N145" s="26" t="n">
        <v>52318.8524625808</v>
      </c>
      <c r="O145" s="26" t="n">
        <v>58502.5047129537</v>
      </c>
      <c r="P145" s="26" t="n">
        <v>65407.5659329912</v>
      </c>
      <c r="Q145" s="26" t="n">
        <v>73126.9548520997</v>
      </c>
      <c r="S145" s="11" t="s">
        <v>39</v>
      </c>
      <c r="T145" s="26" t="n">
        <v>7.86735517306428</v>
      </c>
      <c r="U145" s="26" t="n">
        <v>8.72535119311465</v>
      </c>
      <c r="V145" s="26" t="n">
        <v>8.4613103196486</v>
      </c>
      <c r="W145" s="26" t="n">
        <v>9.2366554539854</v>
      </c>
      <c r="X145" s="26" t="n">
        <v>10.0531478877334</v>
      </c>
      <c r="Y145" s="26" t="n">
        <v>10.9144919859521</v>
      </c>
      <c r="Z145" s="26" t="n">
        <v>11.8247390262869</v>
      </c>
      <c r="AA145" s="26" t="n">
        <v>12.7883193497355</v>
      </c>
      <c r="AB145" s="26" t="n">
        <v>13.81007753034</v>
      </c>
      <c r="AC145" s="26" t="n">
        <v>14.8953108559969</v>
      </c>
      <c r="AD145" s="26" t="n">
        <v>16.0498114415867</v>
      </c>
      <c r="AE145" s="26" t="n">
        <v>17.2799123275336</v>
      </c>
      <c r="AF145" s="26" t="n">
        <v>18.5925379520028</v>
      </c>
      <c r="AG145" s="26" t="n">
        <v>19.9952594235373</v>
      </c>
      <c r="AH145" s="26" t="n">
        <v>21.4963550633801</v>
      </c>
    </row>
    <row r="146" customFormat="false" ht="19" hidden="false" customHeight="false" outlineLevel="0" collapsed="false">
      <c r="B146" s="11" t="s">
        <v>40</v>
      </c>
      <c r="C146" s="12" t="n">
        <v>-4.36557456851006E-011</v>
      </c>
      <c r="D146" s="12" t="n">
        <v>1.23691279441118E-010</v>
      </c>
      <c r="E146" s="12" t="n">
        <v>-3.27418092638254E-011</v>
      </c>
      <c r="F146" s="12" t="n">
        <v>0</v>
      </c>
      <c r="G146" s="12" t="n">
        <v>8.00355337560177E-011</v>
      </c>
      <c r="H146" s="12" t="n">
        <v>0</v>
      </c>
      <c r="I146" s="12" t="n">
        <v>-1.23691279441118E-010</v>
      </c>
      <c r="J146" s="12" t="n">
        <v>0</v>
      </c>
      <c r="K146" s="12" t="n">
        <v>0</v>
      </c>
      <c r="L146" s="12" t="n">
        <v>0</v>
      </c>
      <c r="M146" s="12" t="n">
        <v>0</v>
      </c>
      <c r="N146" s="12" t="n">
        <v>-5.82076609134674E-011</v>
      </c>
      <c r="O146" s="12" t="n">
        <v>-5.82076609134674E-011</v>
      </c>
      <c r="P146" s="12" t="n">
        <v>0</v>
      </c>
      <c r="Q146" s="12" t="n">
        <v>-1.16415321826935E-010</v>
      </c>
      <c r="S146" s="11" t="s">
        <v>40</v>
      </c>
      <c r="T146" s="25" t="n">
        <v>-8.91523082305454E-016</v>
      </c>
      <c r="U146" s="25" t="n">
        <v>2.56250358798829E-015</v>
      </c>
      <c r="V146" s="25" t="n">
        <v>-6.8819022107355E-016</v>
      </c>
      <c r="W146" s="25" t="n">
        <v>0</v>
      </c>
      <c r="X146" s="25" t="n">
        <v>1.65935713080759E-015</v>
      </c>
      <c r="Y146" s="25" t="n">
        <v>0</v>
      </c>
      <c r="Z146" s="25" t="n">
        <v>-2.52608176168492E-015</v>
      </c>
      <c r="AA146" s="25" t="n">
        <v>0</v>
      </c>
      <c r="AB146" s="25" t="n">
        <v>0</v>
      </c>
      <c r="AC146" s="25" t="n">
        <v>0</v>
      </c>
      <c r="AD146" s="25" t="n">
        <v>0</v>
      </c>
      <c r="AE146" s="25" t="n">
        <v>-1.13818904053208E-015</v>
      </c>
      <c r="AF146" s="25" t="n">
        <v>-1.12727614574061E-015</v>
      </c>
      <c r="AG146" s="25" t="n">
        <v>0</v>
      </c>
      <c r="AH146" s="25" t="n">
        <v>-2.20954773452912E-015</v>
      </c>
    </row>
    <row r="147" customFormat="false" ht="16" hidden="false" customHeight="false" outlineLevel="0" collapsed="false">
      <c r="B147" s="13" t="s">
        <v>41</v>
      </c>
      <c r="C147" s="26" t="n">
        <v>0</v>
      </c>
      <c r="D147" s="26" t="n">
        <v>2.91038304567337E-011</v>
      </c>
      <c r="E147" s="26" t="n">
        <v>0</v>
      </c>
      <c r="F147" s="26" t="n">
        <v>0</v>
      </c>
      <c r="G147" s="26" t="n">
        <v>2.91038304567337E-011</v>
      </c>
      <c r="H147" s="26" t="n">
        <v>-2.91038304567337E-011</v>
      </c>
      <c r="I147" s="26" t="n">
        <v>0</v>
      </c>
      <c r="J147" s="26" t="n">
        <v>0</v>
      </c>
      <c r="K147" s="26" t="n">
        <v>2.91038304567337E-011</v>
      </c>
      <c r="L147" s="26" t="n">
        <v>2.91038304567337E-011</v>
      </c>
      <c r="M147" s="26" t="n">
        <v>-2.91038304567337E-011</v>
      </c>
      <c r="N147" s="26" t="n">
        <v>0</v>
      </c>
      <c r="O147" s="26" t="n">
        <v>2.91038304567337E-011</v>
      </c>
      <c r="P147" s="26" t="n">
        <v>0</v>
      </c>
      <c r="Q147" s="26" t="n">
        <v>0</v>
      </c>
      <c r="S147" s="13" t="s">
        <v>41</v>
      </c>
      <c r="T147" s="26" t="n">
        <v>0</v>
      </c>
      <c r="U147" s="26" t="n">
        <v>1.69803616496985E-015</v>
      </c>
      <c r="V147" s="26" t="n">
        <v>0</v>
      </c>
      <c r="W147" s="26" t="n">
        <v>0</v>
      </c>
      <c r="X147" s="26" t="n">
        <v>1.91504682510778E-015</v>
      </c>
      <c r="Y147" s="26" t="n">
        <v>-1.95412941337529E-015</v>
      </c>
      <c r="Z147" s="26" t="n">
        <v>0</v>
      </c>
      <c r="AA147" s="26" t="n">
        <v>0</v>
      </c>
      <c r="AB147" s="26" t="n">
        <v>2.07622824394522E-015</v>
      </c>
      <c r="AC147" s="26" t="n">
        <v>2.11860024892369E-015</v>
      </c>
      <c r="AD147" s="26" t="n">
        <v>-2.16183698869764E-015</v>
      </c>
      <c r="AE147" s="26" t="n">
        <v>0</v>
      </c>
      <c r="AF147" s="26" t="n">
        <v>2.25097562338364E-015</v>
      </c>
      <c r="AG147" s="26" t="n">
        <v>0</v>
      </c>
      <c r="AH147" s="26" t="n">
        <v>0</v>
      </c>
    </row>
    <row r="148" customFormat="false" ht="16" hidden="false" customHeight="false" outlineLevel="0" collapsed="false">
      <c r="B148" s="13" t="s">
        <v>42</v>
      </c>
      <c r="C148" s="26" t="n">
        <v>-4.36557456851006E-011</v>
      </c>
      <c r="D148" s="26" t="n">
        <v>3.63797880709171E-011</v>
      </c>
      <c r="E148" s="26" t="n">
        <v>-3.27418092638254E-011</v>
      </c>
      <c r="F148" s="26" t="n">
        <v>0</v>
      </c>
      <c r="G148" s="26" t="n">
        <v>0</v>
      </c>
      <c r="H148" s="26" t="n">
        <v>0</v>
      </c>
      <c r="I148" s="26" t="n">
        <v>-1.23691279441118E-010</v>
      </c>
      <c r="J148" s="26" t="n">
        <v>0</v>
      </c>
      <c r="K148" s="26" t="n">
        <v>0</v>
      </c>
      <c r="L148" s="26" t="n">
        <v>-5.82076609134674E-011</v>
      </c>
      <c r="M148" s="26" t="n">
        <v>0</v>
      </c>
      <c r="N148" s="26" t="n">
        <v>0</v>
      </c>
      <c r="O148" s="26" t="n">
        <v>0</v>
      </c>
      <c r="P148" s="26" t="n">
        <v>0</v>
      </c>
      <c r="Q148" s="26" t="n">
        <v>0</v>
      </c>
      <c r="S148" s="13" t="s">
        <v>42</v>
      </c>
      <c r="T148" s="26" t="n">
        <v>-1.35787700420219E-015</v>
      </c>
      <c r="U148" s="26" t="n">
        <v>1.16864079893727E-015</v>
      </c>
      <c r="V148" s="26" t="n">
        <v>-1.03115364612112E-015</v>
      </c>
      <c r="W148" s="26" t="n">
        <v>0</v>
      </c>
      <c r="X148" s="26" t="n">
        <v>0</v>
      </c>
      <c r="Y148" s="26" t="n">
        <v>0</v>
      </c>
      <c r="Z148" s="26" t="n">
        <v>-3.59881152255388E-015</v>
      </c>
      <c r="AA148" s="26" t="n">
        <v>0</v>
      </c>
      <c r="AB148" s="26" t="n">
        <v>0</v>
      </c>
      <c r="AC148" s="26" t="n">
        <v>-1.5958778708366E-015</v>
      </c>
      <c r="AD148" s="26" t="n">
        <v>0</v>
      </c>
      <c r="AE148" s="26" t="n">
        <v>0</v>
      </c>
      <c r="AF148" s="26" t="n">
        <v>0</v>
      </c>
      <c r="AG148" s="26" t="n">
        <v>0</v>
      </c>
      <c r="AH148" s="26" t="n">
        <v>0</v>
      </c>
    </row>
    <row r="149" customFormat="false" ht="19" hidden="false" customHeight="false" outlineLevel="0" collapsed="false">
      <c r="B149" s="7" t="s">
        <v>43</v>
      </c>
      <c r="C149" s="17" t="n">
        <v>168811.278985064</v>
      </c>
      <c r="D149" s="17" t="n">
        <v>211283.970531677</v>
      </c>
      <c r="E149" s="17" t="n">
        <v>231070.511762177</v>
      </c>
      <c r="F149" s="17" t="n">
        <v>277934.630702555</v>
      </c>
      <c r="G149" s="17" t="n">
        <v>325078.494571073</v>
      </c>
      <c r="H149" s="17" t="n">
        <v>372289.314995289</v>
      </c>
      <c r="I149" s="17" t="n">
        <v>419222.017202197</v>
      </c>
      <c r="J149" s="17" t="n">
        <v>467553.115319473</v>
      </c>
      <c r="K149" s="17" t="n">
        <v>517094.891185676</v>
      </c>
      <c r="L149" s="17" t="n">
        <v>582427.031160112</v>
      </c>
      <c r="M149" s="17" t="n">
        <v>656283.395091914</v>
      </c>
      <c r="N149" s="17" t="n">
        <v>734252.92873189</v>
      </c>
      <c r="O149" s="17" t="n">
        <v>816793.59639688</v>
      </c>
      <c r="P149" s="17" t="n">
        <v>904464.128278485</v>
      </c>
      <c r="Q149" s="17" t="n">
        <v>994876.927000249</v>
      </c>
      <c r="S149" s="7" t="s">
        <v>43</v>
      </c>
      <c r="T149" s="27" t="n">
        <v>2.13572740203862</v>
      </c>
      <c r="U149" s="27" t="n">
        <v>2.65318962945942</v>
      </c>
      <c r="V149" s="27" t="n">
        <v>2.98689657158381</v>
      </c>
      <c r="W149" s="27" t="n">
        <v>3.53361626500735</v>
      </c>
      <c r="X149" s="27" t="n">
        <v>4.0968605460451</v>
      </c>
      <c r="Y149" s="27" t="n">
        <v>4.61918310496079</v>
      </c>
      <c r="Z149" s="27" t="n">
        <v>5.12398923828871</v>
      </c>
      <c r="AA149" s="27" t="n">
        <v>5.62912979388943</v>
      </c>
      <c r="AB149" s="27" t="n">
        <v>6.13196880690548</v>
      </c>
      <c r="AC149" s="27" t="n">
        <v>6.74453963162183</v>
      </c>
      <c r="AD149" s="27" t="n">
        <v>7.45485340359748</v>
      </c>
      <c r="AE149" s="27" t="n">
        <v>8.17788746992759</v>
      </c>
      <c r="AF149" s="27" t="n">
        <v>8.91580001358829</v>
      </c>
      <c r="AG149" s="27" t="n">
        <v>9.67136643200098</v>
      </c>
      <c r="AH149" s="27" t="n">
        <v>10.4159249688873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6" zeroHeight="false" outlineLevelRow="0" outlineLevelCol="0"/>
  <cols>
    <col collapsed="false" customWidth="true" hidden="false" outlineLevel="0" max="2" min="1" style="0" width="10.61"/>
    <col collapsed="false" customWidth="true" hidden="false" outlineLevel="0" max="3" min="3" style="0" width="9"/>
    <col collapsed="false" customWidth="true" hidden="false" outlineLevel="0" max="6" min="4" style="0" width="11.33"/>
    <col collapsed="false" customWidth="true" hidden="false" outlineLevel="0" max="7" min="7" style="0" width="10.61"/>
    <col collapsed="false" customWidth="true" hidden="false" outlineLevel="0" max="8" min="8" style="0" width="13.83"/>
    <col collapsed="false" customWidth="true" hidden="false" outlineLevel="0" max="11" min="9" style="0" width="12.33"/>
    <col collapsed="false" customWidth="true" hidden="false" outlineLevel="0" max="1025" min="12" style="0" width="10.61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146" t="s">
        <v>166</v>
      </c>
      <c r="D4" s="146"/>
    </row>
    <row r="5" customFormat="false" ht="16" hidden="false" customHeight="false" outlineLevel="0" collapsed="false">
      <c r="C5" s="179"/>
      <c r="D5" s="109" t="n">
        <v>2016</v>
      </c>
      <c r="E5" s="82" t="n">
        <v>2017</v>
      </c>
      <c r="F5" s="133" t="n">
        <v>2018</v>
      </c>
      <c r="G5" s="29"/>
      <c r="H5" s="176"/>
      <c r="I5" s="109" t="n">
        <v>2016</v>
      </c>
      <c r="J5" s="82" t="n">
        <v>2017</v>
      </c>
      <c r="K5" s="133" t="n">
        <v>2018</v>
      </c>
    </row>
    <row r="6" customFormat="false" ht="16" hidden="false" customHeight="false" outlineLevel="0" collapsed="false">
      <c r="C6" s="180" t="s">
        <v>43</v>
      </c>
      <c r="D6" s="181" t="n">
        <v>2654715.13627963</v>
      </c>
      <c r="E6" s="182" t="n">
        <v>2800968.89854214</v>
      </c>
      <c r="F6" s="183" t="n">
        <v>2626942.80279699</v>
      </c>
      <c r="G6" s="29"/>
      <c r="H6" s="180" t="s">
        <v>167</v>
      </c>
      <c r="I6" s="181" t="n">
        <v>79.9208996525515</v>
      </c>
      <c r="J6" s="182" t="n">
        <v>85.1070610081735</v>
      </c>
      <c r="K6" s="183" t="n">
        <v>84.5938328277486</v>
      </c>
    </row>
    <row r="7" customFormat="false" ht="16" hidden="false" customHeight="false" outlineLevel="0" collapsed="false">
      <c r="C7" s="184" t="s">
        <v>85</v>
      </c>
      <c r="D7" s="155" t="n">
        <v>9741.98424431713</v>
      </c>
      <c r="E7" s="57" t="n">
        <v>7239.54718712132</v>
      </c>
      <c r="F7" s="185" t="n">
        <v>4779.03620957154</v>
      </c>
      <c r="G7" s="29"/>
      <c r="H7" s="186" t="s">
        <v>168</v>
      </c>
      <c r="I7" s="187" t="n">
        <v>129.941841454979</v>
      </c>
      <c r="J7" s="163" t="n">
        <v>136.71223733742</v>
      </c>
      <c r="K7" s="188" t="n">
        <v>140.191241715307</v>
      </c>
    </row>
    <row r="8" customFormat="false" ht="16" hidden="false" customHeight="false" outlineLevel="0" collapsed="false">
      <c r="C8" s="184" t="s">
        <v>86</v>
      </c>
      <c r="D8" s="155" t="n">
        <v>83825.2363771268</v>
      </c>
      <c r="E8" s="57" t="n">
        <v>73275.6463968069</v>
      </c>
      <c r="F8" s="185" t="n">
        <v>63974.5473875547</v>
      </c>
      <c r="G8" s="29"/>
    </row>
    <row r="9" customFormat="false" ht="16" hidden="false" customHeight="false" outlineLevel="0" collapsed="false">
      <c r="C9" s="184" t="s">
        <v>87</v>
      </c>
      <c r="D9" s="155" t="n">
        <v>880270.074534922</v>
      </c>
      <c r="E9" s="57" t="n">
        <v>813140.287056406</v>
      </c>
      <c r="F9" s="185" t="n">
        <v>735623.462104204</v>
      </c>
      <c r="G9" s="29"/>
      <c r="H9" s="176"/>
      <c r="I9" s="109" t="n">
        <v>2016</v>
      </c>
      <c r="J9" s="82" t="n">
        <v>2017</v>
      </c>
      <c r="K9" s="133" t="n">
        <v>2018</v>
      </c>
    </row>
    <row r="10" customFormat="false" ht="16" hidden="false" customHeight="false" outlineLevel="0" collapsed="false">
      <c r="C10" s="184" t="s">
        <v>88</v>
      </c>
      <c r="D10" s="155" t="n">
        <v>315406.405379702</v>
      </c>
      <c r="E10" s="57" t="n">
        <v>327265.950497608</v>
      </c>
      <c r="F10" s="185" t="n">
        <v>369887.340870438</v>
      </c>
      <c r="G10" s="29"/>
      <c r="H10" s="180" t="s">
        <v>167</v>
      </c>
      <c r="I10" s="181" t="n">
        <v>8591489</v>
      </c>
      <c r="J10" s="182" t="n">
        <v>9227698</v>
      </c>
      <c r="K10" s="183" t="n">
        <v>8003551</v>
      </c>
    </row>
    <row r="11" customFormat="false" ht="16" hidden="false" customHeight="false" outlineLevel="0" collapsed="false">
      <c r="C11" s="184" t="s">
        <v>159</v>
      </c>
      <c r="D11" s="155" t="n">
        <v>174259.440375624</v>
      </c>
      <c r="E11" s="57" t="n">
        <v>209966.740453908</v>
      </c>
      <c r="F11" s="185" t="n">
        <v>239043.361277326</v>
      </c>
      <c r="G11" s="29"/>
      <c r="H11" s="186" t="s">
        <v>168</v>
      </c>
      <c r="I11" s="187" t="n">
        <v>13249501</v>
      </c>
      <c r="J11" s="163" t="n">
        <v>13405255</v>
      </c>
      <c r="K11" s="188" t="n">
        <v>12683324</v>
      </c>
    </row>
    <row r="12" customFormat="false" ht="16" hidden="false" customHeight="false" outlineLevel="0" collapsed="false">
      <c r="C12" s="184" t="s">
        <v>160</v>
      </c>
      <c r="D12" s="155" t="n">
        <v>196183.590344269</v>
      </c>
      <c r="E12" s="57" t="n">
        <v>209934.403217002</v>
      </c>
      <c r="F12" s="185" t="n">
        <v>186100.889502718</v>
      </c>
      <c r="G12" s="29"/>
      <c r="H12" s="29"/>
      <c r="I12" s="29"/>
      <c r="J12" s="29"/>
      <c r="K12" s="29"/>
    </row>
    <row r="13" customFormat="false" ht="16" hidden="false" customHeight="false" outlineLevel="0" collapsed="false">
      <c r="C13" s="184" t="s">
        <v>161</v>
      </c>
      <c r="D13" s="155" t="n">
        <v>572541.016562442</v>
      </c>
      <c r="E13" s="57" t="n">
        <v>591127.877445323</v>
      </c>
      <c r="F13" s="185" t="n">
        <v>506316.774193685</v>
      </c>
      <c r="G13" s="29"/>
      <c r="H13" s="29"/>
      <c r="I13" s="29"/>
      <c r="J13" s="29"/>
      <c r="K13" s="29"/>
    </row>
    <row r="14" customFormat="false" ht="16" hidden="false" customHeight="false" outlineLevel="0" collapsed="false">
      <c r="C14" s="184" t="s">
        <v>162</v>
      </c>
      <c r="D14" s="155" t="n">
        <v>285621.108149805</v>
      </c>
      <c r="E14" s="57" t="n">
        <v>388862.008864787</v>
      </c>
      <c r="F14" s="185" t="n">
        <v>350774.727782244</v>
      </c>
      <c r="G14" s="29"/>
      <c r="H14" s="29"/>
      <c r="I14" s="29"/>
      <c r="J14" s="29"/>
      <c r="K14" s="29"/>
    </row>
    <row r="15" customFormat="false" ht="16" hidden="false" customHeight="false" outlineLevel="0" collapsed="false">
      <c r="C15" s="184" t="s">
        <v>163</v>
      </c>
      <c r="D15" s="155" t="n">
        <v>9488.77077280728</v>
      </c>
      <c r="E15" s="57" t="n">
        <v>35712.6533834886</v>
      </c>
      <c r="F15" s="185" t="n">
        <v>33053.6512072331</v>
      </c>
      <c r="G15" s="29"/>
      <c r="H15" s="29"/>
      <c r="I15" s="29"/>
      <c r="J15" s="29"/>
      <c r="K15" s="29"/>
    </row>
    <row r="16" customFormat="false" ht="16" hidden="false" customHeight="false" outlineLevel="0" collapsed="false">
      <c r="C16" s="184" t="s">
        <v>90</v>
      </c>
      <c r="D16" s="155" t="n">
        <v>114452.292577304</v>
      </c>
      <c r="E16" s="57" t="n">
        <v>129254.672397661</v>
      </c>
      <c r="F16" s="185" t="n">
        <v>125200.207988897</v>
      </c>
      <c r="G16" s="29"/>
      <c r="H16" s="29"/>
      <c r="I16" s="29"/>
      <c r="J16" s="29"/>
      <c r="K16" s="29"/>
    </row>
    <row r="17" customFormat="false" ht="16" hidden="false" customHeight="false" outlineLevel="0" collapsed="false">
      <c r="C17" s="184" t="s">
        <v>164</v>
      </c>
      <c r="D17" s="155" t="n">
        <v>0</v>
      </c>
      <c r="E17" s="57" t="n">
        <v>16.582118272039</v>
      </c>
      <c r="F17" s="185" t="n">
        <v>5.83925980737787</v>
      </c>
      <c r="G17" s="29"/>
      <c r="H17" s="29"/>
      <c r="I17" s="29"/>
      <c r="J17" s="29"/>
      <c r="K17" s="29"/>
    </row>
    <row r="18" customFormat="false" ht="16" hidden="false" customHeight="false" outlineLevel="0" collapsed="false">
      <c r="C18" s="186" t="s">
        <v>165</v>
      </c>
      <c r="D18" s="160" t="n">
        <v>12925.2169613077</v>
      </c>
      <c r="E18" s="61" t="n">
        <v>15172.5295237557</v>
      </c>
      <c r="F18" s="189" t="n">
        <v>12182.9650133135</v>
      </c>
      <c r="G18" s="29"/>
      <c r="H18" s="29"/>
      <c r="I18" s="29"/>
      <c r="J18" s="29"/>
      <c r="K18" s="29"/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6" zeroHeight="false" outlineLevelRow="0" outlineLevelCol="0"/>
  <cols>
    <col collapsed="false" customWidth="true" hidden="false" outlineLevel="0" max="3" min="1" style="0" width="10.61"/>
    <col collapsed="false" customWidth="true" hidden="false" outlineLevel="0" max="4" min="4" style="0" width="7.5"/>
    <col collapsed="false" customWidth="true" hidden="false" outlineLevel="0" max="5" min="5" style="0" width="20.83"/>
    <col collapsed="false" customWidth="true" hidden="false" outlineLevel="0" max="6" min="6" style="0" width="16.33"/>
    <col collapsed="false" customWidth="true" hidden="false" outlineLevel="0" max="7" min="7" style="0" width="14.67"/>
    <col collapsed="false" customWidth="true" hidden="false" outlineLevel="0" max="8" min="8" style="0" width="9.16"/>
    <col collapsed="false" customWidth="true" hidden="false" outlineLevel="0" max="9" min="9" style="0" width="13.83"/>
    <col collapsed="false" customWidth="true" hidden="false" outlineLevel="0" max="10" min="10" style="0" width="15.66"/>
    <col collapsed="false" customWidth="true" hidden="false" outlineLevel="0" max="11" min="11" style="0" width="14"/>
    <col collapsed="false" customWidth="true" hidden="false" outlineLevel="0" max="12" min="12" style="0" width="27.33"/>
    <col collapsed="false" customWidth="true" hidden="false" outlineLevel="0" max="13" min="13" style="0" width="17"/>
    <col collapsed="false" customWidth="true" hidden="false" outlineLevel="0" max="14" min="14" style="0" width="9.33"/>
    <col collapsed="false" customWidth="true" hidden="false" outlineLevel="0" max="1025" min="15" style="0" width="10.61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146" t="s">
        <v>169</v>
      </c>
      <c r="D4" s="146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customFormat="false" ht="19" hidden="false" customHeight="false" outlineLevel="0" collapsed="false">
      <c r="C5" s="32"/>
      <c r="D5" s="33" t="s">
        <v>94</v>
      </c>
      <c r="E5" s="34" t="s">
        <v>95</v>
      </c>
      <c r="F5" s="34" t="s">
        <v>96</v>
      </c>
      <c r="G5" s="34" t="s">
        <v>97</v>
      </c>
      <c r="H5" s="34" t="s">
        <v>98</v>
      </c>
      <c r="I5" s="34" t="s">
        <v>99</v>
      </c>
      <c r="J5" s="34" t="s">
        <v>100</v>
      </c>
      <c r="K5" s="34" t="s">
        <v>101</v>
      </c>
      <c r="L5" s="34" t="s">
        <v>102</v>
      </c>
      <c r="M5" s="34" t="s">
        <v>103</v>
      </c>
      <c r="N5" s="35" t="s">
        <v>43</v>
      </c>
    </row>
    <row r="6" customFormat="false" ht="16" hidden="false" customHeight="false" outlineLevel="0" collapsed="false">
      <c r="C6" s="36" t="n">
        <v>2016</v>
      </c>
      <c r="D6" s="46" t="n">
        <v>29.4107809604784</v>
      </c>
      <c r="E6" s="47" t="n">
        <v>8.05145976212617</v>
      </c>
      <c r="F6" s="47" t="n">
        <v>30.6454006297334</v>
      </c>
      <c r="G6" s="47" t="n">
        <v>0</v>
      </c>
      <c r="H6" s="47" t="n">
        <v>21.5329407503964</v>
      </c>
      <c r="I6" s="47" t="n">
        <v>8.94436721687066</v>
      </c>
      <c r="J6" s="47" t="n">
        <v>6.1387429955556</v>
      </c>
      <c r="K6" s="47" t="n">
        <v>3.15594246625634</v>
      </c>
      <c r="L6" s="47" t="n">
        <v>2.05111197203057</v>
      </c>
      <c r="M6" s="47" t="n">
        <v>0.334588679359315</v>
      </c>
      <c r="N6" s="107" t="n">
        <f aca="false">SUM(D6:M6)</f>
        <v>110.265335432807</v>
      </c>
    </row>
    <row r="7" customFormat="false" ht="16" hidden="false" customHeight="false" outlineLevel="0" collapsed="false">
      <c r="C7" s="40" t="n">
        <v>2017</v>
      </c>
      <c r="D7" s="46" t="n">
        <v>29.2223489263641</v>
      </c>
      <c r="E7" s="47" t="n">
        <v>9.07191569080712</v>
      </c>
      <c r="F7" s="47" t="n">
        <v>32.0919015561072</v>
      </c>
      <c r="G7" s="47" t="n">
        <v>0</v>
      </c>
      <c r="H7" s="47" t="n">
        <v>22.3724605357507</v>
      </c>
      <c r="I7" s="47" t="n">
        <v>9.20086229490248</v>
      </c>
      <c r="J7" s="47" t="n">
        <v>7.53007091531538</v>
      </c>
      <c r="K7" s="47" t="n">
        <v>3.67781589864301</v>
      </c>
      <c r="L7" s="47" t="n">
        <v>2.14775571972424</v>
      </c>
      <c r="M7" s="47" t="n">
        <v>0.357121207294514</v>
      </c>
      <c r="N7" s="107" t="n">
        <f aca="false">SUM(D7:M7)</f>
        <v>115.672252744909</v>
      </c>
    </row>
    <row r="8" customFormat="false" ht="16" hidden="false" customHeight="false" outlineLevel="0" collapsed="false">
      <c r="C8" s="40" t="n">
        <v>2018</v>
      </c>
      <c r="D8" s="46" t="n">
        <v>29.5771975757576</v>
      </c>
      <c r="E8" s="47" t="n">
        <v>9.48390651947189</v>
      </c>
      <c r="F8" s="47" t="n">
        <v>32.4205226502311</v>
      </c>
      <c r="G8" s="47" t="n">
        <v>0</v>
      </c>
      <c r="H8" s="47" t="n">
        <v>22.2631248770054</v>
      </c>
      <c r="I8" s="47" t="n">
        <v>9.27835306009245</v>
      </c>
      <c r="J8" s="47" t="n">
        <v>8.55528598669446</v>
      </c>
      <c r="K8" s="47" t="n">
        <v>4.43087414188562</v>
      </c>
      <c r="L8" s="47" t="n">
        <v>2.29898567908396</v>
      </c>
      <c r="M8" s="47" t="n">
        <v>0.372893759932324</v>
      </c>
      <c r="N8" s="107" t="n">
        <f aca="false">SUM(D8:M8)</f>
        <v>118.681144250155</v>
      </c>
    </row>
    <row r="9" customFormat="false" ht="16" hidden="false" customHeight="false" outlineLevel="0" collapsed="false">
      <c r="C9" s="40" t="n">
        <v>2019</v>
      </c>
      <c r="D9" s="46" t="n">
        <v>29.955330616267</v>
      </c>
      <c r="E9" s="47" t="n">
        <v>11.5109818195411</v>
      </c>
      <c r="F9" s="47" t="n">
        <v>33.0130586429089</v>
      </c>
      <c r="G9" s="47" t="n">
        <v>0</v>
      </c>
      <c r="H9" s="47" t="n">
        <v>22.5517469164291</v>
      </c>
      <c r="I9" s="47" t="n">
        <v>9.43325548709886</v>
      </c>
      <c r="J9" s="47" t="n">
        <v>12.1859026615171</v>
      </c>
      <c r="K9" s="47" t="n">
        <v>5.82238955423045</v>
      </c>
      <c r="L9" s="47" t="n">
        <v>2.7195195743049</v>
      </c>
      <c r="M9" s="47" t="n">
        <v>0.392046300218829</v>
      </c>
      <c r="N9" s="107" t="n">
        <f aca="false">SUM(D9:M9)</f>
        <v>127.584231572516</v>
      </c>
    </row>
    <row r="10" customFormat="false" ht="16" hidden="false" customHeight="false" outlineLevel="0" collapsed="false">
      <c r="C10" s="40" t="n">
        <v>2020</v>
      </c>
      <c r="D10" s="46" t="n">
        <v>30.3334636567765</v>
      </c>
      <c r="E10" s="47" t="n">
        <v>13.4931557591064</v>
      </c>
      <c r="F10" s="47" t="n">
        <v>33.6055946355867</v>
      </c>
      <c r="G10" s="47" t="n">
        <v>0</v>
      </c>
      <c r="H10" s="47" t="n">
        <v>22.8403689558528</v>
      </c>
      <c r="I10" s="47" t="n">
        <v>9.58795794486507</v>
      </c>
      <c r="J10" s="47" t="n">
        <v>15.7716864377107</v>
      </c>
      <c r="K10" s="47" t="n">
        <v>7.21390496657529</v>
      </c>
      <c r="L10" s="47" t="n">
        <v>3.14005346952584</v>
      </c>
      <c r="M10" s="47" t="n">
        <v>0.411198840505334</v>
      </c>
      <c r="N10" s="107" t="n">
        <f aca="false">SUM(D10:M10)</f>
        <v>136.397384666505</v>
      </c>
    </row>
    <row r="11" customFormat="false" ht="16" hidden="false" customHeight="false" outlineLevel="0" collapsed="false">
      <c r="C11" s="40" t="n">
        <v>2021</v>
      </c>
      <c r="D11" s="46" t="n">
        <v>30.7115966972859</v>
      </c>
      <c r="E11" s="47" t="n">
        <v>15.4753296986717</v>
      </c>
      <c r="F11" s="47" t="n">
        <v>34.1981306282646</v>
      </c>
      <c r="G11" s="47" t="n">
        <v>0</v>
      </c>
      <c r="H11" s="47" t="n">
        <v>23.1289909952766</v>
      </c>
      <c r="I11" s="47" t="n">
        <v>9.74266040263129</v>
      </c>
      <c r="J11" s="47" t="n">
        <v>19.3574702139043</v>
      </c>
      <c r="K11" s="47" t="n">
        <v>8.60542037892013</v>
      </c>
      <c r="L11" s="47" t="n">
        <v>3.56058736474678</v>
      </c>
      <c r="M11" s="47" t="n">
        <v>0.430351380791838</v>
      </c>
      <c r="N11" s="107" t="n">
        <f aca="false">SUM(D11:M11)</f>
        <v>145.210537760493</v>
      </c>
    </row>
    <row r="12" customFormat="false" ht="16" hidden="false" customHeight="false" outlineLevel="0" collapsed="false">
      <c r="C12" s="40" t="n">
        <v>2022</v>
      </c>
      <c r="D12" s="46" t="n">
        <v>31.0897297377953</v>
      </c>
      <c r="E12" s="47" t="n">
        <v>17.4575036382371</v>
      </c>
      <c r="F12" s="47" t="n">
        <v>34.7906666209424</v>
      </c>
      <c r="G12" s="47" t="n">
        <v>0</v>
      </c>
      <c r="H12" s="47" t="n">
        <v>23.4176130347003</v>
      </c>
      <c r="I12" s="47" t="n">
        <v>9.74266040263129</v>
      </c>
      <c r="J12" s="47" t="n">
        <v>22.943253990098</v>
      </c>
      <c r="K12" s="47" t="n">
        <v>9.99693579126497</v>
      </c>
      <c r="L12" s="47" t="n">
        <v>3.98112125996771</v>
      </c>
      <c r="M12" s="47" t="n">
        <v>0.449503921078343</v>
      </c>
      <c r="N12" s="107" t="n">
        <f aca="false">SUM(D12:M12)</f>
        <v>153.868988396715</v>
      </c>
    </row>
    <row r="13" customFormat="false" ht="16" hidden="false" customHeight="false" outlineLevel="0" collapsed="false">
      <c r="C13" s="40" t="n">
        <v>2023</v>
      </c>
      <c r="D13" s="46" t="n">
        <v>31.4678627783048</v>
      </c>
      <c r="E13" s="47" t="n">
        <v>19.4396775778024</v>
      </c>
      <c r="F13" s="47" t="n">
        <v>35.3832026136202</v>
      </c>
      <c r="G13" s="47" t="n">
        <v>0</v>
      </c>
      <c r="H13" s="47" t="n">
        <v>23.7062350741241</v>
      </c>
      <c r="I13" s="47" t="n">
        <v>9.74266040263129</v>
      </c>
      <c r="J13" s="47" t="n">
        <v>26.5290377662916</v>
      </c>
      <c r="K13" s="47" t="n">
        <v>11.3884512036098</v>
      </c>
      <c r="L13" s="47" t="n">
        <v>4.40165515518865</v>
      </c>
      <c r="M13" s="47" t="n">
        <v>0.468656461364848</v>
      </c>
      <c r="N13" s="107" t="n">
        <f aca="false">SUM(D13:M13)</f>
        <v>162.527439032938</v>
      </c>
    </row>
    <row r="14" customFormat="false" ht="16" hidden="false" customHeight="false" outlineLevel="0" collapsed="false">
      <c r="C14" s="40" t="n">
        <v>2024</v>
      </c>
      <c r="D14" s="46" t="n">
        <v>31.8459958188142</v>
      </c>
      <c r="E14" s="47" t="n">
        <v>21.4218515173677</v>
      </c>
      <c r="F14" s="47" t="n">
        <v>35.975738606298</v>
      </c>
      <c r="G14" s="47" t="n">
        <v>0</v>
      </c>
      <c r="H14" s="47" t="n">
        <v>23.9948571135478</v>
      </c>
      <c r="I14" s="47" t="n">
        <v>9.74266040263129</v>
      </c>
      <c r="J14" s="47" t="n">
        <v>30.1148215424852</v>
      </c>
      <c r="K14" s="47" t="n">
        <v>12.7799666159546</v>
      </c>
      <c r="L14" s="47" t="n">
        <v>4.82218905040959</v>
      </c>
      <c r="M14" s="47" t="n">
        <v>0.487809001651353</v>
      </c>
      <c r="N14" s="107" t="n">
        <f aca="false">SUM(D14:M14)</f>
        <v>171.18588966916</v>
      </c>
    </row>
    <row r="15" customFormat="false" ht="16" hidden="false" customHeight="false" outlineLevel="0" collapsed="false">
      <c r="C15" s="40" t="n">
        <v>2025</v>
      </c>
      <c r="D15" s="46" t="n">
        <v>32.2241288593236</v>
      </c>
      <c r="E15" s="47" t="n">
        <v>23.4040254569331</v>
      </c>
      <c r="F15" s="47" t="n">
        <v>36.5682745989758</v>
      </c>
      <c r="G15" s="47" t="n">
        <v>0</v>
      </c>
      <c r="H15" s="47" t="n">
        <v>24.2834791529716</v>
      </c>
      <c r="I15" s="47" t="n">
        <v>9.74266040263129</v>
      </c>
      <c r="J15" s="47" t="n">
        <v>33.7006053186788</v>
      </c>
      <c r="K15" s="47" t="n">
        <v>14.1714820282995</v>
      </c>
      <c r="L15" s="47" t="n">
        <v>5.24272294563053</v>
      </c>
      <c r="M15" s="47" t="n">
        <v>0.506961541937858</v>
      </c>
      <c r="N15" s="107" t="n">
        <f aca="false">SUM(D15:M15)</f>
        <v>179.844340305382</v>
      </c>
    </row>
    <row r="16" customFormat="false" ht="16" hidden="false" customHeight="false" outlineLevel="0" collapsed="false">
      <c r="C16" s="40" t="n">
        <v>2026</v>
      </c>
      <c r="D16" s="46" t="n">
        <v>32.6022618998331</v>
      </c>
      <c r="E16" s="47" t="n">
        <v>25.3861993964984</v>
      </c>
      <c r="F16" s="47" t="n">
        <v>37.1608105916536</v>
      </c>
      <c r="G16" s="47" t="n">
        <v>0</v>
      </c>
      <c r="H16" s="47" t="n">
        <v>24.5721011923953</v>
      </c>
      <c r="I16" s="47" t="n">
        <v>9.74266040263129</v>
      </c>
      <c r="J16" s="47" t="n">
        <v>37.2863890948724</v>
      </c>
      <c r="K16" s="47" t="n">
        <v>15.5629974406443</v>
      </c>
      <c r="L16" s="47" t="n">
        <v>5.66325684085147</v>
      </c>
      <c r="M16" s="47" t="n">
        <v>0.526114082224362</v>
      </c>
      <c r="N16" s="107" t="n">
        <f aca="false">SUM(D16:M16)</f>
        <v>188.502790941604</v>
      </c>
    </row>
    <row r="17" customFormat="false" ht="16" hidden="false" customHeight="false" outlineLevel="0" collapsed="false">
      <c r="C17" s="40" t="n">
        <v>2027</v>
      </c>
      <c r="D17" s="46" t="n">
        <v>32.9803949403425</v>
      </c>
      <c r="E17" s="47" t="n">
        <v>27.3683733360638</v>
      </c>
      <c r="F17" s="47" t="n">
        <v>37.7533465843314</v>
      </c>
      <c r="G17" s="47" t="n">
        <v>0</v>
      </c>
      <c r="H17" s="47" t="n">
        <v>24.8607232318191</v>
      </c>
      <c r="I17" s="47" t="n">
        <v>9.74266040263129</v>
      </c>
      <c r="J17" s="47" t="n">
        <v>40.872172871066</v>
      </c>
      <c r="K17" s="47" t="n">
        <v>16.9545128529892</v>
      </c>
      <c r="L17" s="47" t="n">
        <v>6.08379073607241</v>
      </c>
      <c r="M17" s="47" t="n">
        <v>0.545266622510867</v>
      </c>
      <c r="N17" s="107" t="n">
        <f aca="false">SUM(D17:M17)</f>
        <v>197.161241577827</v>
      </c>
    </row>
    <row r="18" customFormat="false" ht="16" hidden="false" customHeight="false" outlineLevel="0" collapsed="false">
      <c r="C18" s="40" t="n">
        <v>2028</v>
      </c>
      <c r="D18" s="46" t="n">
        <v>33.3585279808519</v>
      </c>
      <c r="E18" s="47" t="n">
        <v>29.3505472756291</v>
      </c>
      <c r="F18" s="47" t="n">
        <v>38.3458825770092</v>
      </c>
      <c r="G18" s="47" t="n">
        <v>0</v>
      </c>
      <c r="H18" s="47" t="n">
        <v>25.1493452712428</v>
      </c>
      <c r="I18" s="47" t="n">
        <v>9.74266040263129</v>
      </c>
      <c r="J18" s="47" t="n">
        <v>44.4579566472596</v>
      </c>
      <c r="K18" s="47" t="n">
        <v>18.346028265334</v>
      </c>
      <c r="L18" s="47" t="n">
        <v>6.50432463129335</v>
      </c>
      <c r="M18" s="47" t="n">
        <v>0.564419162797372</v>
      </c>
      <c r="N18" s="107" t="n">
        <f aca="false">SUM(D18:M18)</f>
        <v>205.819692214049</v>
      </c>
    </row>
    <row r="19" customFormat="false" ht="16" hidden="false" customHeight="false" outlineLevel="0" collapsed="false">
      <c r="C19" s="40" t="n">
        <v>2029</v>
      </c>
      <c r="D19" s="46" t="n">
        <v>33.7366610213614</v>
      </c>
      <c r="E19" s="47" t="n">
        <v>31.3327212151944</v>
      </c>
      <c r="F19" s="47" t="n">
        <v>38.9384185696871</v>
      </c>
      <c r="G19" s="47" t="n">
        <v>0</v>
      </c>
      <c r="H19" s="47" t="n">
        <v>25.4379673106666</v>
      </c>
      <c r="I19" s="47" t="n">
        <v>9.74266040263129</v>
      </c>
      <c r="J19" s="47" t="n">
        <v>48.0437404234532</v>
      </c>
      <c r="K19" s="47" t="n">
        <v>19.7375436776788</v>
      </c>
      <c r="L19" s="47" t="n">
        <v>6.92485852651429</v>
      </c>
      <c r="M19" s="47" t="n">
        <v>0.583571703083877</v>
      </c>
      <c r="N19" s="107" t="n">
        <f aca="false">SUM(D19:M19)</f>
        <v>214.478142850271</v>
      </c>
    </row>
    <row r="20" customFormat="false" ht="16" hidden="false" customHeight="false" outlineLevel="0" collapsed="false">
      <c r="C20" s="41" t="n">
        <v>2030</v>
      </c>
      <c r="D20" s="48" t="n">
        <v>34.1147940618708</v>
      </c>
      <c r="E20" s="49" t="n">
        <v>33.3148951547598</v>
      </c>
      <c r="F20" s="49" t="n">
        <v>39.5309545623649</v>
      </c>
      <c r="G20" s="49" t="n">
        <v>0</v>
      </c>
      <c r="H20" s="49" t="n">
        <v>25.4379673106666</v>
      </c>
      <c r="I20" s="49" t="n">
        <v>9.74266040263129</v>
      </c>
      <c r="J20" s="49" t="n">
        <v>51.6295241996468</v>
      </c>
      <c r="K20" s="49" t="n">
        <v>21.1290590900237</v>
      </c>
      <c r="L20" s="49" t="n">
        <v>7.34539242173523</v>
      </c>
      <c r="M20" s="49" t="n">
        <v>0.602724243370381</v>
      </c>
      <c r="N20" s="108" t="n">
        <f aca="false">SUM(D20:M20)</f>
        <v>222.847971447069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6" zeroHeight="false" outlineLevelRow="0" outlineLevelCol="0"/>
  <cols>
    <col collapsed="false" customWidth="true" hidden="false" outlineLevel="0" max="9" min="1" style="29" width="10.83"/>
    <col collapsed="false" customWidth="true" hidden="false" outlineLevel="0" max="10" min="10" style="29" width="15.51"/>
    <col collapsed="false" customWidth="true" hidden="false" outlineLevel="0" max="1025" min="11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146" t="s">
        <v>169</v>
      </c>
      <c r="D4" s="146"/>
      <c r="E4" s="31"/>
      <c r="F4" s="31"/>
      <c r="G4" s="31"/>
      <c r="H4" s="31"/>
    </row>
    <row r="5" customFormat="false" ht="19" hidden="false" customHeight="false" outlineLevel="0" collapsed="false">
      <c r="C5" s="32"/>
      <c r="D5" s="33" t="s">
        <v>135</v>
      </c>
      <c r="E5" s="34" t="s">
        <v>136</v>
      </c>
      <c r="F5" s="34" t="s">
        <v>137</v>
      </c>
      <c r="G5" s="34" t="s">
        <v>138</v>
      </c>
      <c r="H5" s="34" t="s">
        <v>139</v>
      </c>
      <c r="I5" s="35" t="s">
        <v>43</v>
      </c>
      <c r="J5" s="190" t="s">
        <v>170</v>
      </c>
    </row>
    <row r="6" customFormat="false" ht="16" hidden="false" customHeight="false" outlineLevel="0" collapsed="false">
      <c r="C6" s="36" t="n">
        <v>2016</v>
      </c>
      <c r="D6" s="46" t="n">
        <v>1.21142874238153</v>
      </c>
      <c r="E6" s="47" t="n">
        <v>85.9560784607752</v>
      </c>
      <c r="F6" s="47" t="n">
        <v>8.31560825681648</v>
      </c>
      <c r="G6" s="47" t="n">
        <v>12.4035566878881</v>
      </c>
      <c r="H6" s="47" t="n">
        <v>2.37866328494554</v>
      </c>
      <c r="I6" s="107" t="n">
        <f aca="false">SUM(D6:H6)</f>
        <v>110.265335432807</v>
      </c>
      <c r="J6" s="191" t="n">
        <f aca="false">E6/I6</f>
        <v>0.779538538774544</v>
      </c>
    </row>
    <row r="7" customFormat="false" ht="16" hidden="false" customHeight="false" outlineLevel="0" collapsed="false">
      <c r="C7" s="40" t="n">
        <v>2017</v>
      </c>
      <c r="D7" s="46" t="n">
        <v>1.33476219168755</v>
      </c>
      <c r="E7" s="47" t="n">
        <v>89.0510510663348</v>
      </c>
      <c r="F7" s="47" t="n">
        <v>9.34435659630128</v>
      </c>
      <c r="G7" s="47" t="n">
        <v>13.2971552927698</v>
      </c>
      <c r="H7" s="47" t="n">
        <v>2.64492759781523</v>
      </c>
      <c r="I7" s="107" t="n">
        <f aca="false">SUM(D7:H7)</f>
        <v>115.672252744909</v>
      </c>
      <c r="J7" s="191" t="n">
        <f aca="false">E7/I7</f>
        <v>0.769856633316536</v>
      </c>
    </row>
    <row r="8" customFormat="false" ht="16" hidden="false" customHeight="false" outlineLevel="0" collapsed="false">
      <c r="C8" s="40" t="n">
        <v>2018</v>
      </c>
      <c r="D8" s="46" t="n">
        <v>1.41224498043205</v>
      </c>
      <c r="E8" s="47" t="n">
        <v>90.2137326442788</v>
      </c>
      <c r="F8" s="47" t="n">
        <v>10.0885643880625</v>
      </c>
      <c r="G8" s="47" t="n">
        <v>14.1713505449672</v>
      </c>
      <c r="H8" s="47" t="n">
        <v>2.79525169241415</v>
      </c>
      <c r="I8" s="107" t="n">
        <f aca="false">SUM(D8:H8)</f>
        <v>118.681144250155</v>
      </c>
      <c r="J8" s="191" t="n">
        <f aca="false">E8/I8</f>
        <v>0.760135345966393</v>
      </c>
    </row>
    <row r="9" customFormat="false" ht="16" hidden="false" customHeight="false" outlineLevel="0" collapsed="false">
      <c r="C9" s="40" t="n">
        <v>2019</v>
      </c>
      <c r="D9" s="46" t="n">
        <v>1.67473467887027</v>
      </c>
      <c r="E9" s="47" t="n">
        <v>93.9104418881385</v>
      </c>
      <c r="F9" s="47" t="n">
        <v>12.6896065279625</v>
      </c>
      <c r="G9" s="47" t="n">
        <v>15.9882804863027</v>
      </c>
      <c r="H9" s="47" t="n">
        <v>3.32116799124235</v>
      </c>
      <c r="I9" s="107" t="n">
        <f aca="false">SUM(D9:H9)</f>
        <v>127.584231572516</v>
      </c>
      <c r="J9" s="191" t="n">
        <f aca="false">E9/I9</f>
        <v>0.736066210774344</v>
      </c>
    </row>
    <row r="10" customFormat="false" ht="16" hidden="false" customHeight="false" outlineLevel="0" collapsed="false">
      <c r="C10" s="40" t="n">
        <v>2020</v>
      </c>
      <c r="D10" s="46" t="n">
        <v>1.93375066835299</v>
      </c>
      <c r="E10" s="47" t="n">
        <v>97.5619747049482</v>
      </c>
      <c r="F10" s="47" t="n">
        <v>15.2628087667236</v>
      </c>
      <c r="G10" s="47" t="n">
        <v>17.7990060951727</v>
      </c>
      <c r="H10" s="47" t="n">
        <v>3.83984443130724</v>
      </c>
      <c r="I10" s="107" t="n">
        <f aca="false">SUM(D10:H10)</f>
        <v>136.397384666505</v>
      </c>
      <c r="J10" s="191" t="n">
        <f aca="false">E10/I10</f>
        <v>0.715277458900623</v>
      </c>
    </row>
    <row r="11" customFormat="false" ht="16" hidden="false" customHeight="false" outlineLevel="0" collapsed="false">
      <c r="C11" s="40" t="n">
        <v>2021</v>
      </c>
      <c r="D11" s="46" t="n">
        <v>2.19276665783571</v>
      </c>
      <c r="E11" s="47" t="n">
        <v>101.213507521758</v>
      </c>
      <c r="F11" s="47" t="n">
        <v>17.8360110054846</v>
      </c>
      <c r="G11" s="47" t="n">
        <v>19.6097317040426</v>
      </c>
      <c r="H11" s="47" t="n">
        <v>4.35852087137213</v>
      </c>
      <c r="I11" s="107" t="n">
        <f aca="false">SUM(D11:H11)</f>
        <v>145.210537760493</v>
      </c>
      <c r="J11" s="191" t="n">
        <f aca="false">E11/I11</f>
        <v>0.697012138944746</v>
      </c>
    </row>
    <row r="12" customFormat="false" ht="16" hidden="false" customHeight="false" outlineLevel="0" collapsed="false">
      <c r="C12" s="40" t="n">
        <v>2022</v>
      </c>
      <c r="D12" s="46" t="n">
        <v>2.44167331056434</v>
      </c>
      <c r="E12" s="47" t="n">
        <v>104.865040338568</v>
      </c>
      <c r="F12" s="47" t="n">
        <v>20.4092132442457</v>
      </c>
      <c r="G12" s="47" t="n">
        <v>21.2758641919004</v>
      </c>
      <c r="H12" s="47" t="n">
        <v>4.87719731143703</v>
      </c>
      <c r="I12" s="107" t="n">
        <f aca="false">SUM(D12:H12)</f>
        <v>153.868988396715</v>
      </c>
      <c r="J12" s="191" t="n">
        <f aca="false">E12/I12</f>
        <v>0.681521607643236</v>
      </c>
    </row>
    <row r="13" customFormat="false" ht="16" hidden="false" customHeight="false" outlineLevel="0" collapsed="false">
      <c r="C13" s="40" t="n">
        <v>2023</v>
      </c>
      <c r="D13" s="46" t="n">
        <v>2.69057996329297</v>
      </c>
      <c r="E13" s="47" t="n">
        <v>108.516573155378</v>
      </c>
      <c r="F13" s="47" t="n">
        <v>22.9824154830067</v>
      </c>
      <c r="G13" s="47" t="n">
        <v>22.9419966797583</v>
      </c>
      <c r="H13" s="47" t="n">
        <v>5.39587375150192</v>
      </c>
      <c r="I13" s="107" t="n">
        <f aca="false">SUM(D13:H13)</f>
        <v>162.527439032938</v>
      </c>
      <c r="J13" s="191" t="n">
        <f aca="false">E13/I13</f>
        <v>0.667681554579753</v>
      </c>
    </row>
    <row r="14" customFormat="false" ht="16" hidden="false" customHeight="false" outlineLevel="0" collapsed="false">
      <c r="C14" s="40" t="n">
        <v>2024</v>
      </c>
      <c r="D14" s="46" t="n">
        <v>2.9394866160216</v>
      </c>
      <c r="E14" s="47" t="n">
        <v>112.168105972188</v>
      </c>
      <c r="F14" s="47" t="n">
        <v>25.5556177217677</v>
      </c>
      <c r="G14" s="47" t="n">
        <v>24.6081291676161</v>
      </c>
      <c r="H14" s="47" t="n">
        <v>5.91455019156682</v>
      </c>
      <c r="I14" s="107" t="n">
        <f aca="false">SUM(D14:H14)</f>
        <v>171.18588966916</v>
      </c>
      <c r="J14" s="191" t="n">
        <f aca="false">E14/I14</f>
        <v>0.655241539994726</v>
      </c>
    </row>
    <row r="15" customFormat="false" ht="16" hidden="false" customHeight="false" outlineLevel="0" collapsed="false">
      <c r="C15" s="40" t="n">
        <v>2025</v>
      </c>
      <c r="D15" s="46" t="n">
        <v>3.18839326875023</v>
      </c>
      <c r="E15" s="47" t="n">
        <v>115.819638788997</v>
      </c>
      <c r="F15" s="47" t="n">
        <v>28.1288199605288</v>
      </c>
      <c r="G15" s="47" t="n">
        <v>26.2742616554739</v>
      </c>
      <c r="H15" s="47" t="n">
        <v>6.43322663163171</v>
      </c>
      <c r="I15" s="107" t="n">
        <f aca="false">SUM(D15:H15)</f>
        <v>179.844340305382</v>
      </c>
      <c r="J15" s="191" t="n">
        <f aca="false">E15/I15</f>
        <v>0.643999352953402</v>
      </c>
    </row>
    <row r="16" customFormat="false" ht="16" hidden="false" customHeight="false" outlineLevel="0" collapsed="false">
      <c r="C16" s="40" t="n">
        <v>2026</v>
      </c>
      <c r="D16" s="46" t="n">
        <v>3.43729992147886</v>
      </c>
      <c r="E16" s="47" t="n">
        <v>119.471171605807</v>
      </c>
      <c r="F16" s="47" t="n">
        <v>30.7020221992898</v>
      </c>
      <c r="G16" s="47" t="n">
        <v>27.9403941433318</v>
      </c>
      <c r="H16" s="47" t="n">
        <v>6.9519030716966</v>
      </c>
      <c r="I16" s="107" t="n">
        <f aca="false">SUM(D16:H16)</f>
        <v>188.502790941604</v>
      </c>
      <c r="J16" s="191" t="n">
        <f aca="false">E16/I16</f>
        <v>0.633789934934268</v>
      </c>
    </row>
    <row r="17" customFormat="false" ht="16" hidden="false" customHeight="false" outlineLevel="0" collapsed="false">
      <c r="C17" s="40" t="n">
        <v>2027</v>
      </c>
      <c r="D17" s="46" t="n">
        <v>3.68620657420749</v>
      </c>
      <c r="E17" s="47" t="n">
        <v>123.122704422617</v>
      </c>
      <c r="F17" s="47" t="n">
        <v>33.2752244380509</v>
      </c>
      <c r="G17" s="47" t="n">
        <v>29.6065266311896</v>
      </c>
      <c r="H17" s="47" t="n">
        <v>7.4705795117615</v>
      </c>
      <c r="I17" s="107" t="n">
        <f aca="false">SUM(D17:H17)</f>
        <v>197.161241577826</v>
      </c>
      <c r="J17" s="191" t="n">
        <f aca="false">E17/I17</f>
        <v>0.624477221979839</v>
      </c>
    </row>
    <row r="18" customFormat="false" ht="16" hidden="false" customHeight="false" outlineLevel="0" collapsed="false">
      <c r="C18" s="40" t="n">
        <v>2028</v>
      </c>
      <c r="D18" s="46" t="n">
        <v>3.93511322693612</v>
      </c>
      <c r="E18" s="47" t="n">
        <v>126.774237239427</v>
      </c>
      <c r="F18" s="47" t="n">
        <v>35.8484266768119</v>
      </c>
      <c r="G18" s="47" t="n">
        <v>31.2726591190474</v>
      </c>
      <c r="H18" s="47" t="n">
        <v>7.98925595182639</v>
      </c>
      <c r="I18" s="107" t="n">
        <f aca="false">SUM(D18:H18)</f>
        <v>205.819692214049</v>
      </c>
      <c r="J18" s="191" t="n">
        <f aca="false">E18/I18</f>
        <v>0.615948045960461</v>
      </c>
    </row>
    <row r="19" customFormat="false" ht="16" hidden="false" customHeight="false" outlineLevel="0" collapsed="false">
      <c r="C19" s="40" t="n">
        <v>2029</v>
      </c>
      <c r="D19" s="46" t="n">
        <v>4.18401987966475</v>
      </c>
      <c r="E19" s="47" t="n">
        <v>130.425770056237</v>
      </c>
      <c r="F19" s="47" t="n">
        <v>38.421628915573</v>
      </c>
      <c r="G19" s="47" t="n">
        <v>32.9387916069053</v>
      </c>
      <c r="H19" s="47" t="n">
        <v>8.50793239189128</v>
      </c>
      <c r="I19" s="107" t="n">
        <f aca="false">SUM(D19:H19)</f>
        <v>214.478142850271</v>
      </c>
      <c r="J19" s="191" t="n">
        <f aca="false">E19/I19</f>
        <v>0.608107513068537</v>
      </c>
    </row>
    <row r="20" customFormat="false" ht="16" hidden="false" customHeight="false" outlineLevel="0" collapsed="false">
      <c r="C20" s="41" t="n">
        <v>2030</v>
      </c>
      <c r="D20" s="48" t="n">
        <v>4.43292653239338</v>
      </c>
      <c r="E20" s="49" t="n">
        <v>133.817543037565</v>
      </c>
      <c r="F20" s="49" t="n">
        <v>40.9659689503916</v>
      </c>
      <c r="G20" s="49" t="n">
        <v>34.6049240947631</v>
      </c>
      <c r="H20" s="49" t="n">
        <v>9.02660883195618</v>
      </c>
      <c r="I20" s="108" t="n">
        <f aca="false">SUM(D20:H20)</f>
        <v>222.847971447069</v>
      </c>
      <c r="J20" s="192" t="n">
        <f aca="false">E20/I20</f>
        <v>0.60048804648576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RowHeight="16" zeroHeight="false" outlineLevelRow="0" outlineLevelCol="0"/>
  <cols>
    <col collapsed="false" customWidth="true" hidden="false" outlineLevel="0" max="3" min="1" style="29" width="10.83"/>
    <col collapsed="false" customWidth="true" hidden="false" outlineLevel="0" max="4" min="4" style="29" width="13.83"/>
    <col collapsed="false" customWidth="true" hidden="false" outlineLevel="0" max="6" min="5" style="29" width="11.33"/>
    <col collapsed="false" customWidth="true" hidden="false" outlineLevel="0" max="7" min="7" style="29" width="11.67"/>
    <col collapsed="false" customWidth="true" hidden="false" outlineLevel="0" max="8" min="8" style="29" width="11.33"/>
    <col collapsed="false" customWidth="true" hidden="false" outlineLevel="0" max="9" min="9" style="29" width="6.16"/>
    <col collapsed="false" customWidth="true" hidden="false" outlineLevel="0" max="10" min="10" style="29" width="13.83"/>
    <col collapsed="false" customWidth="true" hidden="false" outlineLevel="0" max="11" min="11" style="29" width="10.83"/>
    <col collapsed="false" customWidth="true" hidden="false" outlineLevel="0" max="12" min="12" style="29" width="10.5"/>
    <col collapsed="false" customWidth="true" hidden="false" outlineLevel="0" max="13" min="13" style="29" width="11.67"/>
    <col collapsed="false" customWidth="true" hidden="false" outlineLevel="0" max="14" min="14" style="29" width="8.84"/>
    <col collapsed="false" customWidth="true" hidden="false" outlineLevel="0" max="15" min="15" style="29" width="6.66"/>
    <col collapsed="false" customWidth="true" hidden="false" outlineLevel="0" max="16" min="16" style="29" width="13.83"/>
    <col collapsed="false" customWidth="true" hidden="false" outlineLevel="0" max="17" min="17" style="29" width="10.83"/>
    <col collapsed="false" customWidth="true" hidden="false" outlineLevel="0" max="18" min="18" style="29" width="10.5"/>
    <col collapsed="false" customWidth="true" hidden="false" outlineLevel="0" max="19" min="19" style="29" width="11.67"/>
    <col collapsed="false" customWidth="true" hidden="false" outlineLevel="0" max="20" min="20" style="29" width="11.33"/>
    <col collapsed="false" customWidth="true" hidden="false" outlineLevel="0" max="1025" min="21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146" t="s">
        <v>171</v>
      </c>
      <c r="D4" s="146"/>
      <c r="J4" s="146" t="s">
        <v>172</v>
      </c>
      <c r="K4" s="146"/>
      <c r="L4" s="146"/>
      <c r="P4" s="146" t="s">
        <v>173</v>
      </c>
      <c r="Q4" s="146"/>
    </row>
    <row r="5" customFormat="false" ht="16" hidden="false" customHeight="false" outlineLevel="0" collapsed="false">
      <c r="C5" s="193"/>
      <c r="D5" s="34" t="s">
        <v>174</v>
      </c>
      <c r="E5" s="34" t="s">
        <v>175</v>
      </c>
      <c r="F5" s="34" t="s">
        <v>176</v>
      </c>
      <c r="G5" s="34" t="s">
        <v>177</v>
      </c>
      <c r="H5" s="35" t="s">
        <v>43</v>
      </c>
      <c r="J5" s="33" t="s">
        <v>174</v>
      </c>
      <c r="K5" s="34" t="s">
        <v>175</v>
      </c>
      <c r="L5" s="34" t="s">
        <v>176</v>
      </c>
      <c r="M5" s="34" t="s">
        <v>177</v>
      </c>
      <c r="N5" s="35" t="s">
        <v>61</v>
      </c>
      <c r="P5" s="33" t="s">
        <v>174</v>
      </c>
      <c r="Q5" s="34" t="s">
        <v>175</v>
      </c>
      <c r="R5" s="34" t="s">
        <v>176</v>
      </c>
      <c r="S5" s="34" t="s">
        <v>177</v>
      </c>
      <c r="T5" s="35" t="s">
        <v>43</v>
      </c>
    </row>
    <row r="6" customFormat="false" ht="16" hidden="false" customHeight="false" outlineLevel="0" collapsed="false">
      <c r="C6" s="40" t="n">
        <v>2009</v>
      </c>
      <c r="D6" s="155" t="n">
        <v>10000</v>
      </c>
      <c r="E6" s="57" t="n">
        <v>1142501</v>
      </c>
      <c r="F6" s="57" t="n">
        <v>291468</v>
      </c>
      <c r="G6" s="57" t="n">
        <v>839149</v>
      </c>
      <c r="H6" s="194" t="n">
        <f aca="false">SUM(D6:G6)</f>
        <v>2283118</v>
      </c>
      <c r="J6" s="155" t="n">
        <v>15.1895</v>
      </c>
      <c r="K6" s="57" t="n">
        <v>14.6945</v>
      </c>
      <c r="L6" s="57" t="n">
        <v>14.6945</v>
      </c>
      <c r="M6" s="57" t="n">
        <v>43.8345</v>
      </c>
      <c r="N6" s="194" t="n">
        <f aca="false">SUMPRODUCT(D6:G6,J6:M6)/H6</f>
        <v>25.4069344252027</v>
      </c>
      <c r="P6" s="195" t="n">
        <f aca="false">D6*J6/1000</f>
        <v>151.895</v>
      </c>
      <c r="Q6" s="156" t="n">
        <f aca="false">E6*K6/1000</f>
        <v>16788.4809445</v>
      </c>
      <c r="R6" s="156" t="n">
        <f aca="false">F6*L6/1000</f>
        <v>4282.976526</v>
      </c>
      <c r="S6" s="156" t="n">
        <f aca="false">G6*M6/1000</f>
        <v>36783.6768405</v>
      </c>
      <c r="T6" s="194" t="n">
        <f aca="false">SUM(P6:S6)</f>
        <v>58007.029311</v>
      </c>
    </row>
    <row r="7" customFormat="false" ht="16" hidden="false" customHeight="false" outlineLevel="0" collapsed="false">
      <c r="C7" s="40" t="n">
        <v>2010</v>
      </c>
      <c r="D7" s="155" t="n">
        <v>15000</v>
      </c>
      <c r="E7" s="57" t="n">
        <v>1195270</v>
      </c>
      <c r="F7" s="57" t="n">
        <v>464026</v>
      </c>
      <c r="G7" s="57" t="n">
        <v>908388</v>
      </c>
      <c r="H7" s="194" t="n">
        <f aca="false">SUM(D7:G7)</f>
        <v>2582684</v>
      </c>
      <c r="J7" s="155" t="n">
        <v>20.6935</v>
      </c>
      <c r="K7" s="57" t="n">
        <v>19.841</v>
      </c>
      <c r="L7" s="57" t="n">
        <v>19.841</v>
      </c>
      <c r="M7" s="57" t="n">
        <v>50.966</v>
      </c>
      <c r="N7" s="194" t="n">
        <f aca="false">SUMPRODUCT(D7:G7,J7:M7)/H7</f>
        <v>30.7933131749761</v>
      </c>
      <c r="P7" s="195" t="n">
        <f aca="false">D7*J7/1000</f>
        <v>310.4025</v>
      </c>
      <c r="Q7" s="156" t="n">
        <f aca="false">E7*K7/1000</f>
        <v>23715.35207</v>
      </c>
      <c r="R7" s="156" t="n">
        <f aca="false">F7*L7/1000</f>
        <v>9206.739866</v>
      </c>
      <c r="S7" s="156" t="n">
        <f aca="false">G7*M7/1000</f>
        <v>46296.902808</v>
      </c>
      <c r="T7" s="194" t="n">
        <f aca="false">SUM(P7:S7)</f>
        <v>79529.397244</v>
      </c>
    </row>
    <row r="8" customFormat="false" ht="16" hidden="false" customHeight="false" outlineLevel="0" collapsed="false">
      <c r="C8" s="40" t="n">
        <v>2011</v>
      </c>
      <c r="D8" s="155" t="n">
        <v>22500</v>
      </c>
      <c r="E8" s="57" t="n">
        <v>1531765</v>
      </c>
      <c r="F8" s="57" t="n">
        <v>477818</v>
      </c>
      <c r="G8" s="57" t="n">
        <v>947264</v>
      </c>
      <c r="H8" s="194" t="n">
        <f aca="false">SUM(D8:G8)</f>
        <v>2979347</v>
      </c>
      <c r="J8" s="155" t="n">
        <v>26.1975</v>
      </c>
      <c r="K8" s="57" t="n">
        <v>24.9875</v>
      </c>
      <c r="L8" s="57" t="n">
        <v>24.9875</v>
      </c>
      <c r="M8" s="57" t="n">
        <v>58.0975</v>
      </c>
      <c r="N8" s="194" t="n">
        <f aca="false">SUMPRODUCT(D8:G8,J8:M8)/H8</f>
        <v>35.5237470501086</v>
      </c>
      <c r="P8" s="195" t="n">
        <f aca="false">D8*J8/1000</f>
        <v>589.44375</v>
      </c>
      <c r="Q8" s="156" t="n">
        <f aca="false">E8*K8/1000</f>
        <v>38274.9779375</v>
      </c>
      <c r="R8" s="156" t="n">
        <f aca="false">F8*L8/1000</f>
        <v>11939.477275</v>
      </c>
      <c r="S8" s="156" t="n">
        <f aca="false">G8*M8/1000</f>
        <v>55033.67024</v>
      </c>
      <c r="T8" s="194" t="n">
        <f aca="false">SUM(P8:S8)</f>
        <v>105837.5692025</v>
      </c>
    </row>
    <row r="9" customFormat="false" ht="16" hidden="false" customHeight="false" outlineLevel="0" collapsed="false">
      <c r="C9" s="40" t="n">
        <v>2012</v>
      </c>
      <c r="D9" s="155" t="n">
        <v>31731</v>
      </c>
      <c r="E9" s="57" t="n">
        <v>1748935</v>
      </c>
      <c r="F9" s="57" t="n">
        <v>659954</v>
      </c>
      <c r="G9" s="57" t="n">
        <v>801126</v>
      </c>
      <c r="H9" s="194" t="n">
        <f aca="false">SUM(D9:G9)</f>
        <v>3241746</v>
      </c>
      <c r="J9" s="155" t="n">
        <v>31.7015</v>
      </c>
      <c r="K9" s="57" t="n">
        <v>30.134</v>
      </c>
      <c r="L9" s="57" t="n">
        <v>30.134</v>
      </c>
      <c r="M9" s="57" t="n">
        <v>65.229</v>
      </c>
      <c r="N9" s="194" t="n">
        <f aca="false">SUMPRODUCT(D9:G9,J9:M9)/H9</f>
        <v>38.8222980074626</v>
      </c>
      <c r="P9" s="195" t="n">
        <f aca="false">D9*J9/1000</f>
        <v>1005.9202965</v>
      </c>
      <c r="Q9" s="156" t="n">
        <f aca="false">E9*K9/1000</f>
        <v>52702.40729</v>
      </c>
      <c r="R9" s="156" t="n">
        <f aca="false">F9*L9/1000</f>
        <v>19887.053836</v>
      </c>
      <c r="S9" s="156" t="n">
        <f aca="false">G9*M9/1000</f>
        <v>52256.647854</v>
      </c>
      <c r="T9" s="194" t="n">
        <f aca="false">SUM(P9:S9)</f>
        <v>125852.0292765</v>
      </c>
    </row>
    <row r="10" customFormat="false" ht="16" hidden="false" customHeight="false" outlineLevel="0" collapsed="false">
      <c r="C10" s="40" t="n">
        <v>2013</v>
      </c>
      <c r="D10" s="155" t="n">
        <v>60605</v>
      </c>
      <c r="E10" s="57" t="n">
        <v>1775682</v>
      </c>
      <c r="F10" s="57" t="n">
        <v>669510</v>
      </c>
      <c r="G10" s="57" t="n">
        <v>962720</v>
      </c>
      <c r="H10" s="194" t="n">
        <f aca="false">SUM(D10:G10)</f>
        <v>3468517</v>
      </c>
      <c r="J10" s="155" t="n">
        <v>37.2055</v>
      </c>
      <c r="K10" s="57" t="n">
        <v>35.2805</v>
      </c>
      <c r="L10" s="57" t="n">
        <v>35.2805</v>
      </c>
      <c r="M10" s="57" t="n">
        <v>72.3605</v>
      </c>
      <c r="N10" s="194" t="n">
        <f aca="false">SUMPRODUCT(D10:G10,J10:M10)/H10</f>
        <v>45.6060432292821</v>
      </c>
      <c r="P10" s="195" t="n">
        <f aca="false">D10*J10/1000</f>
        <v>2254.8393275</v>
      </c>
      <c r="Q10" s="156" t="n">
        <f aca="false">E10*K10/1000</f>
        <v>62646.948801</v>
      </c>
      <c r="R10" s="156" t="n">
        <f aca="false">F10*L10/1000</f>
        <v>23620.647555</v>
      </c>
      <c r="S10" s="156" t="n">
        <f aca="false">G10*M10/1000</f>
        <v>69662.90056</v>
      </c>
      <c r="T10" s="194" t="n">
        <f aca="false">SUM(P10:S10)</f>
        <v>158185.3362435</v>
      </c>
    </row>
    <row r="11" customFormat="false" ht="16" hidden="false" customHeight="false" outlineLevel="0" collapsed="false">
      <c r="C11" s="40" t="n">
        <v>2014</v>
      </c>
      <c r="D11" s="155" t="n">
        <v>239881</v>
      </c>
      <c r="E11" s="57" t="n">
        <v>1487410</v>
      </c>
      <c r="F11" s="57" t="n">
        <v>618413</v>
      </c>
      <c r="G11" s="57" t="n">
        <v>850215</v>
      </c>
      <c r="H11" s="194" t="n">
        <f aca="false">SUM(D11:G11)</f>
        <v>3195919</v>
      </c>
      <c r="J11" s="155" t="n">
        <v>42.7095</v>
      </c>
      <c r="K11" s="57" t="n">
        <v>40.427</v>
      </c>
      <c r="L11" s="57" t="n">
        <v>40.427</v>
      </c>
      <c r="M11" s="57" t="n">
        <v>79.492</v>
      </c>
      <c r="N11" s="194" t="n">
        <f aca="false">SUMPRODUCT(D11:G11,J11:M11)/H11</f>
        <v>50.9908401215738</v>
      </c>
      <c r="P11" s="195" t="n">
        <f aca="false">D11*J11/1000</f>
        <v>10245.1975695</v>
      </c>
      <c r="Q11" s="156" t="n">
        <f aca="false">E11*K11/1000</f>
        <v>60131.52407</v>
      </c>
      <c r="R11" s="156" t="n">
        <f aca="false">F11*L11/1000</f>
        <v>25000.582351</v>
      </c>
      <c r="S11" s="156" t="n">
        <f aca="false">G11*M11/1000</f>
        <v>67585.29078</v>
      </c>
      <c r="T11" s="194" t="n">
        <f aca="false">SUM(P11:S11)</f>
        <v>162962.5947705</v>
      </c>
    </row>
    <row r="12" customFormat="false" ht="16" hidden="false" customHeight="false" outlineLevel="0" collapsed="false">
      <c r="C12" s="40" t="n">
        <v>2015</v>
      </c>
      <c r="D12" s="155" t="n">
        <v>217553</v>
      </c>
      <c r="E12" s="57" t="n">
        <v>1371698</v>
      </c>
      <c r="F12" s="57" t="n">
        <v>626470</v>
      </c>
      <c r="G12" s="57" t="n">
        <v>617326</v>
      </c>
      <c r="H12" s="194" t="n">
        <f aca="false">SUM(D12:G12)</f>
        <v>2833047</v>
      </c>
      <c r="J12" s="155" t="n">
        <v>48.6385</v>
      </c>
      <c r="K12" s="57" t="n">
        <v>47.0435</v>
      </c>
      <c r="L12" s="57" t="n">
        <v>47.0435</v>
      </c>
      <c r="M12" s="57" t="n">
        <v>87.0485</v>
      </c>
      <c r="N12" s="194" t="n">
        <f aca="false">SUMPRODUCT(D12:G12,J12:M12)/H12</f>
        <v>55.8831428527306</v>
      </c>
      <c r="P12" s="195" t="n">
        <f aca="false">D12*J12/1000</f>
        <v>10581.4515905</v>
      </c>
      <c r="Q12" s="156" t="n">
        <f aca="false">E12*K12/1000</f>
        <v>64529.474863</v>
      </c>
      <c r="R12" s="156" t="n">
        <f aca="false">F12*L12/1000</f>
        <v>29471.341445</v>
      </c>
      <c r="S12" s="156" t="n">
        <f aca="false">G12*M12/1000</f>
        <v>53737.302311</v>
      </c>
      <c r="T12" s="194" t="n">
        <f aca="false">SUM(P12:S12)</f>
        <v>158319.5702095</v>
      </c>
    </row>
    <row r="13" customFormat="false" ht="16" hidden="false" customHeight="false" outlineLevel="0" collapsed="false">
      <c r="C13" s="40" t="n">
        <v>2016</v>
      </c>
      <c r="D13" s="155" t="n">
        <v>259725</v>
      </c>
      <c r="E13" s="57" t="n">
        <v>1356451</v>
      </c>
      <c r="F13" s="57" t="n">
        <v>667046</v>
      </c>
      <c r="G13" s="57" t="n">
        <v>867937</v>
      </c>
      <c r="H13" s="194" t="n">
        <f aca="false">SUM(D13:G13)</f>
        <v>3151159</v>
      </c>
      <c r="J13" s="155" t="n">
        <v>65.02</v>
      </c>
      <c r="K13" s="57" t="n">
        <v>63.745</v>
      </c>
      <c r="L13" s="57" t="n">
        <v>63.745</v>
      </c>
      <c r="M13" s="57" t="n">
        <v>99.8075</v>
      </c>
      <c r="N13" s="194" t="n">
        <f aca="false">SUMPRODUCT(D13:G13,J13:M13)/H13</f>
        <v>73.7829344353934</v>
      </c>
      <c r="P13" s="195" t="n">
        <f aca="false">D13*J13/1000</f>
        <v>16887.3195</v>
      </c>
      <c r="Q13" s="156" t="n">
        <f aca="false">E13*K13/1000</f>
        <v>86466.968995</v>
      </c>
      <c r="R13" s="156" t="n">
        <f aca="false">F13*L13/1000</f>
        <v>42520.84727</v>
      </c>
      <c r="S13" s="156" t="n">
        <f aca="false">G13*M13/1000</f>
        <v>86626.6221275</v>
      </c>
      <c r="T13" s="194" t="n">
        <f aca="false">SUM(P13:S13)</f>
        <v>232501.7578925</v>
      </c>
    </row>
    <row r="14" customFormat="false" ht="16" hidden="false" customHeight="false" outlineLevel="0" collapsed="false">
      <c r="C14" s="40" t="n">
        <v>2017</v>
      </c>
      <c r="D14" s="155" t="n">
        <v>255725</v>
      </c>
      <c r="E14" s="57" t="n">
        <v>1572208</v>
      </c>
      <c r="F14" s="57" t="n">
        <v>687098</v>
      </c>
      <c r="G14" s="57" t="n">
        <v>1206686</v>
      </c>
      <c r="H14" s="194" t="n">
        <f aca="false">SUM(D14:G14)</f>
        <v>3721717</v>
      </c>
      <c r="J14" s="155" t="n">
        <v>76.418</v>
      </c>
      <c r="K14" s="57" t="n">
        <v>73.853</v>
      </c>
      <c r="L14" s="57" t="n">
        <v>73.853</v>
      </c>
      <c r="M14" s="57" t="n">
        <v>111.978</v>
      </c>
      <c r="N14" s="194" t="n">
        <f aca="false">SUMPRODUCT(D14:G14,J14:M14)/H14</f>
        <v>86.3904493479757</v>
      </c>
      <c r="P14" s="195" t="n">
        <f aca="false">D14*J14/1000</f>
        <v>19541.99305</v>
      </c>
      <c r="Q14" s="156" t="n">
        <f aca="false">E14*K14/1000</f>
        <v>116112.277424</v>
      </c>
      <c r="R14" s="156" t="n">
        <f aca="false">F14*L14/1000</f>
        <v>50744.248594</v>
      </c>
      <c r="S14" s="156" t="n">
        <f aca="false">G14*M14/1000</f>
        <v>135122.284908</v>
      </c>
      <c r="T14" s="194" t="n">
        <f aca="false">SUM(P14:S14)</f>
        <v>321520.803976</v>
      </c>
    </row>
    <row r="15" customFormat="false" ht="16" hidden="false" customHeight="false" outlineLevel="0" collapsed="false">
      <c r="C15" s="40" t="n">
        <v>2018</v>
      </c>
      <c r="D15" s="155" t="n">
        <v>164634</v>
      </c>
      <c r="E15" s="57" t="n">
        <v>1644310</v>
      </c>
      <c r="F15" s="57" t="n">
        <v>771981</v>
      </c>
      <c r="G15" s="57" t="n">
        <v>1397632</v>
      </c>
      <c r="H15" s="194" t="n">
        <f aca="false">SUM(D15:G15)</f>
        <v>3978557</v>
      </c>
      <c r="J15" s="155" t="n">
        <v>87.816</v>
      </c>
      <c r="K15" s="57" t="n">
        <v>86.7235</v>
      </c>
      <c r="L15" s="57" t="n">
        <v>86.7235</v>
      </c>
      <c r="M15" s="57" t="n">
        <v>124.1485</v>
      </c>
      <c r="N15" s="194" t="n">
        <f aca="false">SUMPRODUCT(D15:G15,J15:M15)/H15</f>
        <v>99.9157805793658</v>
      </c>
      <c r="P15" s="195" t="n">
        <f aca="false">D15*J15/1000</f>
        <v>14457.499344</v>
      </c>
      <c r="Q15" s="156" t="n">
        <f aca="false">E15*K15/1000</f>
        <v>142600.318285</v>
      </c>
      <c r="R15" s="156" t="n">
        <f aca="false">F15*L15/1000</f>
        <v>66948.8942535</v>
      </c>
      <c r="S15" s="156" t="n">
        <f aca="false">G15*M15/1000</f>
        <v>173513.916352</v>
      </c>
      <c r="T15" s="194" t="n">
        <f aca="false">SUM(P15:S15)</f>
        <v>397520.6282345</v>
      </c>
    </row>
    <row r="16" customFormat="false" ht="16" hidden="false" customHeight="false" outlineLevel="0" collapsed="false">
      <c r="C16" s="40" t="n">
        <v>2019</v>
      </c>
      <c r="D16" s="155" t="n">
        <v>172865.7</v>
      </c>
      <c r="E16" s="57" t="n">
        <v>1726525.5</v>
      </c>
      <c r="F16" s="57" t="n">
        <v>849179.1</v>
      </c>
      <c r="G16" s="57" t="n">
        <v>1537395.2</v>
      </c>
      <c r="H16" s="194" t="n">
        <f aca="false">SUM(D16:G16)</f>
        <v>4285965.5</v>
      </c>
      <c r="J16" s="155" t="n">
        <v>95.195</v>
      </c>
      <c r="K16" s="57" t="n">
        <v>96.889</v>
      </c>
      <c r="L16" s="57" t="n">
        <v>96.889</v>
      </c>
      <c r="M16" s="57" t="n">
        <v>139.08275</v>
      </c>
      <c r="N16" s="194" t="n">
        <f aca="false">SUMPRODUCT(D16:G16,J16:M16)/H16</f>
        <v>111.955764822115</v>
      </c>
      <c r="P16" s="195" t="n">
        <f aca="false">D16*J16/1000</f>
        <v>16455.9503115</v>
      </c>
      <c r="Q16" s="156" t="n">
        <f aca="false">E16*K16/1000</f>
        <v>167281.3291695</v>
      </c>
      <c r="R16" s="156" t="n">
        <f aca="false">F16*L16/1000</f>
        <v>82276.1138199</v>
      </c>
      <c r="S16" s="156" t="n">
        <f aca="false">G16*M16/1000</f>
        <v>213825.1522528</v>
      </c>
      <c r="T16" s="194" t="n">
        <f aca="false">SUM(P16:S16)</f>
        <v>479838.5455537</v>
      </c>
    </row>
    <row r="17" customFormat="false" ht="16" hidden="false" customHeight="false" outlineLevel="0" collapsed="false">
      <c r="C17" s="40" t="n">
        <v>2020</v>
      </c>
      <c r="D17" s="155" t="n">
        <v>181508.985</v>
      </c>
      <c r="E17" s="57" t="n">
        <v>1812851.775</v>
      </c>
      <c r="F17" s="57" t="n">
        <v>934097.01</v>
      </c>
      <c r="G17" s="57" t="n">
        <v>1691134.72</v>
      </c>
      <c r="H17" s="194" t="n">
        <f aca="false">SUM(D17:G17)</f>
        <v>4619592.49</v>
      </c>
      <c r="J17" s="155" t="n">
        <v>102.574</v>
      </c>
      <c r="K17" s="57" t="n">
        <v>107.0545</v>
      </c>
      <c r="L17" s="57" t="n">
        <v>107.0545</v>
      </c>
      <c r="M17" s="57" t="n">
        <v>153.532</v>
      </c>
      <c r="N17" s="194" t="n">
        <f aca="false">SUMPRODUCT(D17:G17,J17:M17)/H17</f>
        <v>123.892881980638</v>
      </c>
      <c r="P17" s="195" t="n">
        <f aca="false">D17*J17/1000</f>
        <v>18618.10262739</v>
      </c>
      <c r="Q17" s="156" t="n">
        <f aca="false">E17*K17/1000</f>
        <v>194073.940346737</v>
      </c>
      <c r="R17" s="156" t="n">
        <f aca="false">F17*L17/1000</f>
        <v>99999.288357045</v>
      </c>
      <c r="S17" s="156" t="n">
        <f aca="false">G17*M17/1000</f>
        <v>259643.29583104</v>
      </c>
      <c r="T17" s="194" t="n">
        <f aca="false">SUM(P17:S17)</f>
        <v>572334.627162212</v>
      </c>
    </row>
    <row r="18" customFormat="false" ht="16" hidden="false" customHeight="false" outlineLevel="0" collapsed="false">
      <c r="C18" s="40" t="n">
        <v>2021</v>
      </c>
      <c r="D18" s="155" t="n">
        <v>185139.1647</v>
      </c>
      <c r="E18" s="57" t="n">
        <v>1867237.32825</v>
      </c>
      <c r="F18" s="57" t="n">
        <v>980801.8605</v>
      </c>
      <c r="G18" s="57" t="n">
        <v>1775691.456</v>
      </c>
      <c r="H18" s="194" t="n">
        <f aca="false">SUM(D18:G18)</f>
        <v>4808869.80945</v>
      </c>
      <c r="J18" s="155" t="n">
        <v>109.953</v>
      </c>
      <c r="K18" s="57" t="n">
        <v>117.22</v>
      </c>
      <c r="L18" s="57" t="n">
        <v>117.22</v>
      </c>
      <c r="M18" s="57" t="n">
        <v>167.28825</v>
      </c>
      <c r="N18" s="194" t="n">
        <f aca="false">SUMPRODUCT(D18:G18,J18:M18)/H18</f>
        <v>135.428094812617</v>
      </c>
      <c r="P18" s="195" t="n">
        <f aca="false">D18*J18/1000</f>
        <v>20356.6065762591</v>
      </c>
      <c r="Q18" s="156" t="n">
        <f aca="false">E18*K18/1000</f>
        <v>218877.559617465</v>
      </c>
      <c r="R18" s="156" t="n">
        <f aca="false">F18*L18/1000</f>
        <v>114969.59408781</v>
      </c>
      <c r="S18" s="156" t="n">
        <f aca="false">G18*M18/1000</f>
        <v>297052.316214192</v>
      </c>
      <c r="T18" s="194" t="n">
        <f aca="false">SUM(P18:S18)</f>
        <v>651256.076495726</v>
      </c>
    </row>
    <row r="19" customFormat="false" ht="16" hidden="false" customHeight="false" outlineLevel="0" collapsed="false">
      <c r="C19" s="40" t="n">
        <v>2022</v>
      </c>
      <c r="D19" s="155" t="n">
        <v>186064.8605235</v>
      </c>
      <c r="E19" s="57" t="n">
        <v>1904582.074815</v>
      </c>
      <c r="F19" s="57" t="n">
        <v>1010225.916315</v>
      </c>
      <c r="G19" s="57" t="n">
        <v>1828962.19968</v>
      </c>
      <c r="H19" s="194" t="n">
        <f aca="false">SUM(D19:G19)</f>
        <v>4929835.0513335</v>
      </c>
      <c r="J19" s="155" t="n">
        <v>117.332</v>
      </c>
      <c r="K19" s="57" t="n">
        <v>126.949</v>
      </c>
      <c r="L19" s="57" t="n">
        <v>126.949</v>
      </c>
      <c r="M19" s="57" t="n">
        <v>181.0445</v>
      </c>
      <c r="N19" s="194" t="n">
        <f aca="false">SUMPRODUCT(D19:G19,J19:M19)/H19</f>
        <v>146.655387312666</v>
      </c>
      <c r="P19" s="195" t="n">
        <f aca="false">D19*J19/1000</f>
        <v>21831.3622149433</v>
      </c>
      <c r="Q19" s="156" t="n">
        <f aca="false">E19*K19/1000</f>
        <v>241784.789815689</v>
      </c>
      <c r="R19" s="156" t="n">
        <f aca="false">F19*L19/1000</f>
        <v>128247.169850273</v>
      </c>
      <c r="S19" s="156" t="n">
        <f aca="false">G19*M19/1000</f>
        <v>331123.546959966</v>
      </c>
      <c r="T19" s="194" t="n">
        <f aca="false">SUM(P19:S19)</f>
        <v>722986.868840871</v>
      </c>
    </row>
    <row r="20" customFormat="false" ht="16" hidden="false" customHeight="false" outlineLevel="0" collapsed="false">
      <c r="C20" s="40" t="n">
        <v>2023</v>
      </c>
      <c r="D20" s="155" t="n">
        <v>186995.184826118</v>
      </c>
      <c r="E20" s="57" t="n">
        <v>1942673.7163113</v>
      </c>
      <c r="F20" s="57" t="n">
        <v>1040532.69380445</v>
      </c>
      <c r="G20" s="57" t="n">
        <v>1865541.4436736</v>
      </c>
      <c r="H20" s="194" t="n">
        <f aca="false">SUM(D20:G20)</f>
        <v>5035743.03861547</v>
      </c>
      <c r="J20" s="155" t="n">
        <v>124.711</v>
      </c>
      <c r="K20" s="57" t="n">
        <v>136.678</v>
      </c>
      <c r="L20" s="57" t="n">
        <v>136.678</v>
      </c>
      <c r="M20" s="57" t="n">
        <v>194.80075</v>
      </c>
      <c r="N20" s="194" t="n">
        <f aca="false">SUMPRODUCT(D20:G20,J20:M20)/H20</f>
        <v>157.765777266265</v>
      </c>
      <c r="P20" s="195" t="n">
        <f aca="false">D20*J20/1000</f>
        <v>23320.3564948499</v>
      </c>
      <c r="Q20" s="156" t="n">
        <f aca="false">E20*K20/1000</f>
        <v>265520.758197996</v>
      </c>
      <c r="R20" s="156" t="n">
        <f aca="false">F20*L20/1000</f>
        <v>142217.927523805</v>
      </c>
      <c r="S20" s="156" t="n">
        <f aca="false">G20*M20/1000</f>
        <v>363408.8723837</v>
      </c>
      <c r="T20" s="194" t="n">
        <f aca="false">SUM(P20:S20)</f>
        <v>794467.914600351</v>
      </c>
    </row>
    <row r="21" customFormat="false" ht="16" hidden="false" customHeight="false" outlineLevel="0" collapsed="false">
      <c r="C21" s="40" t="n">
        <v>2024</v>
      </c>
      <c r="D21" s="155" t="n">
        <v>187930.160750248</v>
      </c>
      <c r="E21" s="57" t="n">
        <v>1981527.19063753</v>
      </c>
      <c r="F21" s="57" t="n">
        <v>1071748.67461858</v>
      </c>
      <c r="G21" s="57" t="n">
        <v>1884196.85811034</v>
      </c>
      <c r="H21" s="194" t="n">
        <f aca="false">SUM(D21:G21)</f>
        <v>5125402.88411669</v>
      </c>
      <c r="J21" s="155" t="n">
        <v>131.896</v>
      </c>
      <c r="K21" s="57" t="n">
        <v>143.7795</v>
      </c>
      <c r="L21" s="57" t="n">
        <v>143.7795</v>
      </c>
      <c r="M21" s="57" t="n">
        <v>208.557</v>
      </c>
      <c r="N21" s="194" t="n">
        <f aca="false">SUMPRODUCT(D21:G21,J21:M21)/H21</f>
        <v>167.157231784224</v>
      </c>
      <c r="P21" s="195" t="n">
        <f aca="false">D21*J21/1000</f>
        <v>24787.2364823147</v>
      </c>
      <c r="Q21" s="156" t="n">
        <f aca="false">E21*K21/1000</f>
        <v>284902.988706268</v>
      </c>
      <c r="R21" s="156" t="n">
        <f aca="false">F21*L21/1000</f>
        <v>154095.488562323</v>
      </c>
      <c r="S21" s="156" t="n">
        <f aca="false">G21*M21/1000</f>
        <v>392962.444136917</v>
      </c>
      <c r="T21" s="194" t="n">
        <f aca="false">SUM(P21:S21)</f>
        <v>856748.157887823</v>
      </c>
    </row>
    <row r="22" customFormat="false" ht="16" hidden="false" customHeight="false" outlineLevel="0" collapsed="false">
      <c r="C22" s="40" t="n">
        <v>2025</v>
      </c>
      <c r="D22" s="155" t="n">
        <v>188869.811553999</v>
      </c>
      <c r="E22" s="57" t="n">
        <v>2021157.73445028</v>
      </c>
      <c r="F22" s="57" t="n">
        <v>1103901.13485714</v>
      </c>
      <c r="G22" s="57" t="n">
        <v>1903038.82669144</v>
      </c>
      <c r="H22" s="194" t="n">
        <f aca="false">SUM(D22:G22)</f>
        <v>5216967.50755286</v>
      </c>
      <c r="J22" s="155" t="n">
        <v>138.596</v>
      </c>
      <c r="K22" s="57" t="n">
        <v>157.344</v>
      </c>
      <c r="L22" s="57" t="n">
        <v>157.344</v>
      </c>
      <c r="M22" s="57" t="n">
        <v>225.172</v>
      </c>
      <c r="N22" s="194" t="n">
        <f aca="false">SUMPRODUCT(D22:G22,J22:M22)/H22</f>
        <v>181.407478664198</v>
      </c>
      <c r="P22" s="195" t="n">
        <f aca="false">D22*J22/1000</f>
        <v>26176.6004021381</v>
      </c>
      <c r="Q22" s="156" t="n">
        <f aca="false">E22*K22/1000</f>
        <v>318017.042569344</v>
      </c>
      <c r="R22" s="156" t="n">
        <f aca="false">F22*L22/1000</f>
        <v>173692.220162962</v>
      </c>
      <c r="S22" s="156" t="n">
        <f aca="false">G22*M22/1000</f>
        <v>428511.058683765</v>
      </c>
      <c r="T22" s="194" t="n">
        <f aca="false">SUM(P22:S22)</f>
        <v>946396.921818209</v>
      </c>
    </row>
    <row r="23" customFormat="false" ht="16" hidden="false" customHeight="false" outlineLevel="0" collapsed="false">
      <c r="C23" s="40" t="n">
        <v>2026</v>
      </c>
      <c r="D23" s="155" t="n">
        <v>189814.160611769</v>
      </c>
      <c r="E23" s="57" t="n">
        <v>2041369.31179478</v>
      </c>
      <c r="F23" s="57" t="n">
        <v>1125979.15755428</v>
      </c>
      <c r="G23" s="57" t="n">
        <v>1922069.21495835</v>
      </c>
      <c r="H23" s="194" t="n">
        <f aca="false">SUM(D23:G23)</f>
        <v>5279231.84491919</v>
      </c>
      <c r="J23" s="155" t="n">
        <v>145.296</v>
      </c>
      <c r="K23" s="57" t="n">
        <v>170.527</v>
      </c>
      <c r="L23" s="57" t="n">
        <v>170.527</v>
      </c>
      <c r="M23" s="57" t="n">
        <v>243.0095</v>
      </c>
      <c r="N23" s="194" t="n">
        <f aca="false">SUMPRODUCT(D23:G23,J23:M23)/H23</f>
        <v>196.009339995409</v>
      </c>
      <c r="P23" s="195" t="n">
        <f aca="false">D23*J23/1000</f>
        <v>27579.2382802476</v>
      </c>
      <c r="Q23" s="156" t="n">
        <f aca="false">E23*K23/1000</f>
        <v>348108.584632428</v>
      </c>
      <c r="R23" s="156" t="n">
        <f aca="false">F23*L23/1000</f>
        <v>192009.847800259</v>
      </c>
      <c r="S23" s="156" t="n">
        <f aca="false">G23*M23/1000</f>
        <v>467081.078892422</v>
      </c>
      <c r="T23" s="194" t="n">
        <f aca="false">SUM(P23:S23)</f>
        <v>1034778.74960536</v>
      </c>
    </row>
    <row r="24" customFormat="false" ht="16" hidden="false" customHeight="false" outlineLevel="0" collapsed="false">
      <c r="C24" s="40" t="n">
        <v>2027</v>
      </c>
      <c r="D24" s="155" t="n">
        <v>190763.231414828</v>
      </c>
      <c r="E24" s="57" t="n">
        <v>2061783.00491273</v>
      </c>
      <c r="F24" s="57" t="n">
        <v>1148498.74070537</v>
      </c>
      <c r="G24" s="57" t="n">
        <v>1941289.90710794</v>
      </c>
      <c r="H24" s="194" t="n">
        <f aca="false">SUM(D24:G24)</f>
        <v>5342334.88414086</v>
      </c>
      <c r="J24" s="155" t="n">
        <v>151.996</v>
      </c>
      <c r="K24" s="57" t="n">
        <v>183.71</v>
      </c>
      <c r="L24" s="57" t="n">
        <v>183.71</v>
      </c>
      <c r="M24" s="57" t="n">
        <v>259.392</v>
      </c>
      <c r="N24" s="194" t="n">
        <f aca="false">SUMPRODUCT(D24:G24,J24:M24)/H24</f>
        <v>210.078777076637</v>
      </c>
      <c r="P24" s="195" t="n">
        <f aca="false">D24*J24/1000</f>
        <v>28995.2481221282</v>
      </c>
      <c r="Q24" s="156" t="n">
        <f aca="false">E24*K24/1000</f>
        <v>378770.155832517</v>
      </c>
      <c r="R24" s="156" t="n">
        <f aca="false">F24*L24/1000</f>
        <v>210990.703654983</v>
      </c>
      <c r="S24" s="156" t="n">
        <f aca="false">G24*M24/1000</f>
        <v>503555.071584542</v>
      </c>
      <c r="T24" s="194" t="n">
        <f aca="false">SUM(P24:S24)</f>
        <v>1122311.17919417</v>
      </c>
    </row>
    <row r="25" customFormat="false" ht="16" hidden="false" customHeight="false" outlineLevel="0" collapsed="false">
      <c r="C25" s="40" t="n">
        <v>2028</v>
      </c>
      <c r="D25" s="155" t="n">
        <v>191717.047571902</v>
      </c>
      <c r="E25" s="57" t="n">
        <v>2082400.83496185</v>
      </c>
      <c r="F25" s="57" t="n">
        <v>1171468.71551948</v>
      </c>
      <c r="G25" s="57" t="n">
        <v>1960702.80617902</v>
      </c>
      <c r="H25" s="194" t="n">
        <f aca="false">SUM(D25:G25)</f>
        <v>5406289.40423225</v>
      </c>
      <c r="J25" s="155" t="n">
        <v>158.696</v>
      </c>
      <c r="K25" s="57" t="n">
        <v>196.893</v>
      </c>
      <c r="L25" s="57" t="n">
        <v>196.893</v>
      </c>
      <c r="M25" s="57" t="n">
        <v>275.7745</v>
      </c>
      <c r="N25" s="194" t="n">
        <f aca="false">SUMPRODUCT(D25:G25,J25:M25)/H25</f>
        <v>224.146473005748</v>
      </c>
      <c r="P25" s="195" t="n">
        <f aca="false">D25*J25/1000</f>
        <v>30424.7285814706</v>
      </c>
      <c r="Q25" s="156" t="n">
        <f aca="false">E25*K25/1000</f>
        <v>410010.147598144</v>
      </c>
      <c r="R25" s="156" t="n">
        <f aca="false">F25*L25/1000</f>
        <v>230653.989804776</v>
      </c>
      <c r="S25" s="156" t="n">
        <f aca="false">G25*M25/1000</f>
        <v>540711.836022615</v>
      </c>
      <c r="T25" s="194" t="n">
        <f aca="false">SUM(P25:S25)</f>
        <v>1211800.70200701</v>
      </c>
    </row>
    <row r="26" customFormat="false" ht="16" hidden="false" customHeight="false" outlineLevel="0" collapsed="false">
      <c r="C26" s="40" t="n">
        <v>2029</v>
      </c>
      <c r="D26" s="155" t="n">
        <v>192675.632809762</v>
      </c>
      <c r="E26" s="57" t="n">
        <v>2103224.84331147</v>
      </c>
      <c r="F26" s="57" t="n">
        <v>1194898.08982987</v>
      </c>
      <c r="G26" s="57" t="n">
        <v>1980309.83424081</v>
      </c>
      <c r="H26" s="194" t="n">
        <f aca="false">SUM(D26:G26)</f>
        <v>5471108.40019191</v>
      </c>
      <c r="J26" s="155" t="n">
        <v>165.396</v>
      </c>
      <c r="K26" s="57" t="n">
        <v>210.076</v>
      </c>
      <c r="L26" s="57" t="n">
        <v>210.076</v>
      </c>
      <c r="M26" s="57" t="n">
        <v>292.157</v>
      </c>
      <c r="N26" s="194" t="n">
        <f aca="false">SUMPRODUCT(D26:G26,J26:M26)/H26</f>
        <v>238.212357931599</v>
      </c>
      <c r="P26" s="195" t="n">
        <f aca="false">D26*J26/1000</f>
        <v>31867.7789642034</v>
      </c>
      <c r="Q26" s="156" t="n">
        <f aca="false">E26*K26/1000</f>
        <v>441837.062183501</v>
      </c>
      <c r="R26" s="156" t="n">
        <f aca="false">F26*L26/1000</f>
        <v>251019.411119099</v>
      </c>
      <c r="S26" s="156" t="n">
        <f aca="false">G26*M26/1000</f>
        <v>578561.380242291</v>
      </c>
      <c r="T26" s="194" t="n">
        <f aca="false">SUM(P26:S26)</f>
        <v>1303285.63250909</v>
      </c>
    </row>
    <row r="27" customFormat="false" ht="16" hidden="false" customHeight="false" outlineLevel="0" collapsed="false">
      <c r="C27" s="41" t="n">
        <v>2030</v>
      </c>
      <c r="D27" s="160" t="n">
        <v>193639.010973811</v>
      </c>
      <c r="E27" s="61" t="n">
        <v>2124257.09174459</v>
      </c>
      <c r="F27" s="61" t="n">
        <v>1218796.05162646</v>
      </c>
      <c r="G27" s="61" t="n">
        <v>2000112.93258321</v>
      </c>
      <c r="H27" s="196" t="n">
        <f aca="false">SUM(D27:G27)</f>
        <v>5536805.08692808</v>
      </c>
      <c r="J27" s="160" t="n">
        <v>172.096</v>
      </c>
      <c r="K27" s="61" t="n">
        <v>223.259</v>
      </c>
      <c r="L27" s="61" t="n">
        <v>223.259</v>
      </c>
      <c r="M27" s="61" t="n">
        <v>308.5395</v>
      </c>
      <c r="N27" s="196" t="n">
        <f aca="false">SUMPRODUCT(D27:G27,J27:M27)/H27</f>
        <v>252.276362126043</v>
      </c>
      <c r="P27" s="187" t="n">
        <f aca="false">D27*J27/1000</f>
        <v>33324.4992325489</v>
      </c>
      <c r="Q27" s="163" t="n">
        <f aca="false">E27*K27/1000</f>
        <v>474259.514045805</v>
      </c>
      <c r="R27" s="163" t="n">
        <f aca="false">F27*L27/1000</f>
        <v>272107.187690073</v>
      </c>
      <c r="S27" s="163" t="n">
        <f aca="false">G27*M27/1000</f>
        <v>617113.844162759</v>
      </c>
      <c r="T27" s="196" t="n">
        <f aca="false">SUM(P27:S27)</f>
        <v>1396805.04513119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1" activeCellId="0" sqref="U41"/>
    </sheetView>
  </sheetViews>
  <sheetFormatPr defaultRowHeight="16" zeroHeight="false" outlineLevelRow="0" outlineLevelCol="0"/>
  <cols>
    <col collapsed="false" customWidth="true" hidden="false" outlineLevel="0" max="3" min="1" style="29" width="10.83"/>
    <col collapsed="false" customWidth="true" hidden="false" outlineLevel="0" max="4" min="4" style="29" width="10.33"/>
    <col collapsed="false" customWidth="true" hidden="false" outlineLevel="0" max="5" min="5" style="29" width="11.33"/>
    <col collapsed="false" customWidth="true" hidden="false" outlineLevel="0" max="6" min="6" style="29" width="10.33"/>
    <col collapsed="false" customWidth="true" hidden="false" outlineLevel="0" max="7" min="7" style="29" width="20.83"/>
    <col collapsed="false" customWidth="true" hidden="false" outlineLevel="0" max="9" min="8" style="29" width="11.33"/>
    <col collapsed="false" customWidth="true" hidden="false" outlineLevel="0" max="11" min="10" style="29" width="15"/>
    <col collapsed="false" customWidth="true" hidden="false" outlineLevel="0" max="12" min="12" style="29" width="10.16"/>
    <col collapsed="false" customWidth="true" hidden="false" outlineLevel="0" max="13" min="13" style="29" width="10.33"/>
    <col collapsed="false" customWidth="true" hidden="false" outlineLevel="0" max="14" min="14" style="29" width="10.5"/>
    <col collapsed="false" customWidth="true" hidden="false" outlineLevel="0" max="15" min="15" style="29" width="10.33"/>
    <col collapsed="false" customWidth="true" hidden="false" outlineLevel="0" max="16" min="16" style="29" width="12"/>
    <col collapsed="false" customWidth="true" hidden="false" outlineLevel="0" max="17" min="17" style="29" width="9.5"/>
    <col collapsed="false" customWidth="true" hidden="false" outlineLevel="0" max="18" min="18" style="29" width="11.33"/>
    <col collapsed="false" customWidth="true" hidden="false" outlineLevel="0" max="19" min="19" style="29" width="14"/>
    <col collapsed="false" customWidth="true" hidden="false" outlineLevel="0" max="1025" min="20" style="29" width="10.83"/>
  </cols>
  <sheetData>
    <row r="1" customFormat="false" ht="16" hidden="false" customHeight="false" outlineLevel="0" collapsed="false">
      <c r="A1" s="8" t="s">
        <v>30</v>
      </c>
    </row>
    <row r="4" customFormat="false" ht="19" hidden="false" customHeight="false" outlineLevel="0" collapsed="false">
      <c r="C4" s="165" t="s">
        <v>178</v>
      </c>
    </row>
    <row r="5" customFormat="false" ht="16" hidden="false" customHeight="false" outlineLevel="0" collapsed="false">
      <c r="C5" s="197"/>
      <c r="D5" s="33" t="s">
        <v>94</v>
      </c>
      <c r="E5" s="34" t="s">
        <v>179</v>
      </c>
      <c r="F5" s="34" t="s">
        <v>180</v>
      </c>
      <c r="G5" s="34" t="s">
        <v>181</v>
      </c>
      <c r="H5" s="34" t="s">
        <v>182</v>
      </c>
      <c r="I5" s="34" t="s">
        <v>183</v>
      </c>
      <c r="J5" s="34" t="s">
        <v>184</v>
      </c>
      <c r="K5" s="34" t="s">
        <v>185</v>
      </c>
      <c r="L5" s="34" t="s">
        <v>186</v>
      </c>
      <c r="M5" s="34" t="s">
        <v>187</v>
      </c>
      <c r="N5" s="34" t="s">
        <v>188</v>
      </c>
      <c r="O5" s="34" t="s">
        <v>189</v>
      </c>
      <c r="P5" s="34" t="s">
        <v>190</v>
      </c>
      <c r="Q5" s="34" t="s">
        <v>191</v>
      </c>
      <c r="R5" s="34" t="s">
        <v>192</v>
      </c>
      <c r="S5" s="35" t="s">
        <v>43</v>
      </c>
    </row>
    <row r="6" customFormat="false" ht="16" hidden="false" customHeight="false" outlineLevel="0" collapsed="false">
      <c r="C6" s="36" t="n">
        <v>2009</v>
      </c>
      <c r="D6" s="198" t="n">
        <v>0.371613637578084</v>
      </c>
      <c r="E6" s="199" t="n">
        <v>1.76386487908203</v>
      </c>
      <c r="F6" s="199" t="n">
        <v>4.07293473333398</v>
      </c>
      <c r="G6" s="199" t="n">
        <v>9.82254569737525</v>
      </c>
      <c r="H6" s="199" t="n">
        <v>8.33647547783338</v>
      </c>
      <c r="I6" s="199" t="n">
        <v>0</v>
      </c>
      <c r="J6" s="199" t="n">
        <v>1.0395</v>
      </c>
      <c r="K6" s="199" t="n">
        <v>0</v>
      </c>
      <c r="L6" s="199" t="n">
        <v>0</v>
      </c>
      <c r="M6" s="199" t="n">
        <v>0</v>
      </c>
      <c r="N6" s="199" t="n">
        <v>0</v>
      </c>
      <c r="O6" s="199" t="n">
        <v>0</v>
      </c>
      <c r="P6" s="199" t="n">
        <v>0</v>
      </c>
      <c r="Q6" s="199" t="n">
        <v>0</v>
      </c>
      <c r="R6" s="200" t="n">
        <v>0</v>
      </c>
      <c r="S6" s="201" t="n">
        <f aca="false">SUM(D6:R6)</f>
        <v>25.4069344252027</v>
      </c>
    </row>
    <row r="7" customFormat="false" ht="16" hidden="false" customHeight="false" outlineLevel="0" collapsed="false">
      <c r="C7" s="40" t="n">
        <v>2010</v>
      </c>
      <c r="D7" s="202" t="n">
        <v>0.588829752304192</v>
      </c>
      <c r="E7" s="203" t="n">
        <v>2.91422525558682</v>
      </c>
      <c r="F7" s="203" t="n">
        <v>4.92393258331256</v>
      </c>
      <c r="G7" s="203" t="n">
        <v>12.1029948301844</v>
      </c>
      <c r="H7" s="203" t="n">
        <v>8.87733075358813</v>
      </c>
      <c r="I7" s="203" t="n">
        <v>0</v>
      </c>
      <c r="J7" s="203" t="n">
        <v>1.386</v>
      </c>
      <c r="K7" s="203" t="n">
        <v>0</v>
      </c>
      <c r="L7" s="203" t="n">
        <v>0</v>
      </c>
      <c r="M7" s="203" t="n">
        <v>0</v>
      </c>
      <c r="N7" s="203" t="n">
        <v>0</v>
      </c>
      <c r="O7" s="203" t="n">
        <v>0</v>
      </c>
      <c r="P7" s="203" t="n">
        <v>0</v>
      </c>
      <c r="Q7" s="203" t="n">
        <v>0</v>
      </c>
      <c r="R7" s="204" t="n">
        <v>0</v>
      </c>
      <c r="S7" s="205" t="n">
        <f aca="false">SUM(D7:R7)</f>
        <v>30.7933131749761</v>
      </c>
    </row>
    <row r="8" customFormat="false" ht="16" hidden="false" customHeight="false" outlineLevel="0" collapsed="false">
      <c r="C8" s="40" t="n">
        <v>2011</v>
      </c>
      <c r="D8" s="202" t="n">
        <v>0.826330185775608</v>
      </c>
      <c r="E8" s="203" t="n">
        <v>4.04152802610774</v>
      </c>
      <c r="F8" s="203" t="n">
        <v>5.68671020696817</v>
      </c>
      <c r="G8" s="203" t="n">
        <v>14.231879854881</v>
      </c>
      <c r="H8" s="203" t="n">
        <v>9.00479877637617</v>
      </c>
      <c r="I8" s="203" t="n">
        <v>0</v>
      </c>
      <c r="J8" s="203" t="n">
        <v>1.7325</v>
      </c>
      <c r="K8" s="203" t="n">
        <v>0</v>
      </c>
      <c r="L8" s="203" t="n">
        <v>0</v>
      </c>
      <c r="M8" s="203" t="n">
        <v>0</v>
      </c>
      <c r="N8" s="203" t="n">
        <v>0</v>
      </c>
      <c r="O8" s="203" t="n">
        <v>0</v>
      </c>
      <c r="P8" s="203" t="n">
        <v>0</v>
      </c>
      <c r="Q8" s="203" t="n">
        <v>0</v>
      </c>
      <c r="R8" s="204" t="n">
        <v>0</v>
      </c>
      <c r="S8" s="205" t="n">
        <f aca="false">SUM(D8:R8)</f>
        <v>35.5237470501086</v>
      </c>
    </row>
    <row r="9" customFormat="false" ht="16" hidden="false" customHeight="false" outlineLevel="0" collapsed="false">
      <c r="C9" s="40" t="n">
        <v>2012</v>
      </c>
      <c r="D9" s="202" t="n">
        <v>1.11978337136839</v>
      </c>
      <c r="E9" s="203" t="n">
        <v>5.10158234405163</v>
      </c>
      <c r="F9" s="203" t="n">
        <v>6.24775751169278</v>
      </c>
      <c r="G9" s="203" t="n">
        <v>16.0810315297682</v>
      </c>
      <c r="H9" s="203" t="n">
        <v>8.19314325058163</v>
      </c>
      <c r="I9" s="203" t="n">
        <v>0</v>
      </c>
      <c r="J9" s="203" t="n">
        <v>2.079</v>
      </c>
      <c r="K9" s="203" t="n">
        <v>0</v>
      </c>
      <c r="L9" s="203" t="n">
        <v>0</v>
      </c>
      <c r="M9" s="203" t="n">
        <v>0</v>
      </c>
      <c r="N9" s="203" t="n">
        <v>0</v>
      </c>
      <c r="O9" s="203" t="n">
        <v>0</v>
      </c>
      <c r="P9" s="203" t="n">
        <v>0</v>
      </c>
      <c r="Q9" s="203" t="n">
        <v>0</v>
      </c>
      <c r="R9" s="204" t="n">
        <v>0</v>
      </c>
      <c r="S9" s="205" t="n">
        <f aca="false">SUM(D9:R9)</f>
        <v>38.8222980074626</v>
      </c>
    </row>
    <row r="10" customFormat="false" ht="16" hidden="false" customHeight="false" outlineLevel="0" collapsed="false">
      <c r="C10" s="40" t="n">
        <v>2013</v>
      </c>
      <c r="D10" s="202" t="n">
        <v>1.32383365138473</v>
      </c>
      <c r="E10" s="203" t="n">
        <v>6.24927218606684</v>
      </c>
      <c r="F10" s="203" t="n">
        <v>7.26736938005494</v>
      </c>
      <c r="G10" s="203" t="n">
        <v>18.8975526572307</v>
      </c>
      <c r="H10" s="203" t="n">
        <v>9.4425153545449</v>
      </c>
      <c r="I10" s="203" t="n">
        <v>0</v>
      </c>
      <c r="J10" s="203" t="n">
        <v>2.4255</v>
      </c>
      <c r="K10" s="203" t="n">
        <v>0</v>
      </c>
      <c r="L10" s="203" t="n">
        <v>0</v>
      </c>
      <c r="M10" s="203" t="n">
        <v>0</v>
      </c>
      <c r="N10" s="203" t="n">
        <v>0</v>
      </c>
      <c r="O10" s="203" t="n">
        <v>0</v>
      </c>
      <c r="P10" s="203" t="n">
        <v>0</v>
      </c>
      <c r="Q10" s="203" t="n">
        <v>0</v>
      </c>
      <c r="R10" s="204" t="n">
        <v>0</v>
      </c>
      <c r="S10" s="205" t="n">
        <f aca="false">SUM(D10:R10)</f>
        <v>45.6060432292821</v>
      </c>
    </row>
    <row r="11" customFormat="false" ht="16" hidden="false" customHeight="false" outlineLevel="0" collapsed="false">
      <c r="C11" s="40" t="n">
        <v>2014</v>
      </c>
      <c r="D11" s="202" t="n">
        <v>1.48913965591744</v>
      </c>
      <c r="E11" s="203" t="n">
        <v>7.4335128980115</v>
      </c>
      <c r="F11" s="203" t="n">
        <v>8.19510572624025</v>
      </c>
      <c r="G11" s="203" t="n">
        <v>21.4277585609961</v>
      </c>
      <c r="H11" s="203" t="n">
        <v>9.67332328040855</v>
      </c>
      <c r="I11" s="203" t="n">
        <v>0</v>
      </c>
      <c r="J11" s="203" t="n">
        <v>2.772</v>
      </c>
      <c r="K11" s="203" t="n">
        <v>0</v>
      </c>
      <c r="L11" s="203" t="n">
        <v>0</v>
      </c>
      <c r="M11" s="203" t="n">
        <v>0</v>
      </c>
      <c r="N11" s="203" t="n">
        <v>0</v>
      </c>
      <c r="O11" s="203" t="n">
        <v>0</v>
      </c>
      <c r="P11" s="203" t="n">
        <v>0</v>
      </c>
      <c r="Q11" s="203" t="n">
        <v>0</v>
      </c>
      <c r="R11" s="204" t="n">
        <v>0</v>
      </c>
      <c r="S11" s="205" t="n">
        <f aca="false">SUM(D11:R11)</f>
        <v>50.9908401215738</v>
      </c>
    </row>
    <row r="12" customFormat="false" ht="16" hidden="false" customHeight="false" outlineLevel="0" collapsed="false">
      <c r="C12" s="40" t="n">
        <v>2015</v>
      </c>
      <c r="D12" s="202" t="n">
        <v>1.92911977457487</v>
      </c>
      <c r="E12" s="203" t="n">
        <v>8.43738670413869</v>
      </c>
      <c r="F12" s="203" t="n">
        <v>8.78224816778543</v>
      </c>
      <c r="G12" s="203" t="n">
        <v>23.6659730053896</v>
      </c>
      <c r="H12" s="203" t="n">
        <v>9.94991520084206</v>
      </c>
      <c r="I12" s="203" t="n">
        <v>0</v>
      </c>
      <c r="J12" s="203" t="n">
        <v>3.1185</v>
      </c>
      <c r="K12" s="203" t="n">
        <v>0</v>
      </c>
      <c r="L12" s="203" t="n">
        <v>0</v>
      </c>
      <c r="M12" s="203" t="n">
        <v>0</v>
      </c>
      <c r="N12" s="203" t="n">
        <v>0</v>
      </c>
      <c r="O12" s="203" t="n">
        <v>0</v>
      </c>
      <c r="P12" s="203" t="n">
        <v>0</v>
      </c>
      <c r="Q12" s="203" t="n">
        <v>0</v>
      </c>
      <c r="R12" s="204" t="n">
        <v>0</v>
      </c>
      <c r="S12" s="205" t="n">
        <f aca="false">SUM(D12:R12)</f>
        <v>55.8831428527306</v>
      </c>
    </row>
    <row r="13" customFormat="false" ht="16" hidden="false" customHeight="false" outlineLevel="0" collapsed="false">
      <c r="C13" s="40" t="n">
        <v>2016</v>
      </c>
      <c r="D13" s="202" t="n">
        <v>2.08583815193077</v>
      </c>
      <c r="E13" s="203" t="n">
        <v>10.4342158567689</v>
      </c>
      <c r="F13" s="203" t="n">
        <v>10.9068392843712</v>
      </c>
      <c r="G13" s="203" t="n">
        <v>30.9898699454709</v>
      </c>
      <c r="H13" s="203" t="n">
        <v>13.7354450283213</v>
      </c>
      <c r="I13" s="203" t="n">
        <v>0.764247473707293</v>
      </c>
      <c r="J13" s="203" t="n">
        <v>3.465</v>
      </c>
      <c r="K13" s="203" t="n">
        <v>0</v>
      </c>
      <c r="L13" s="203" t="n">
        <v>0</v>
      </c>
      <c r="M13" s="203" t="n">
        <v>0</v>
      </c>
      <c r="N13" s="203" t="n">
        <v>0</v>
      </c>
      <c r="O13" s="203" t="n">
        <v>0</v>
      </c>
      <c r="P13" s="203" t="n">
        <v>0</v>
      </c>
      <c r="Q13" s="203" t="n">
        <v>0</v>
      </c>
      <c r="R13" s="204" t="n">
        <v>1.40147869482308</v>
      </c>
      <c r="S13" s="205" t="n">
        <f aca="false">SUM(D13:R13)</f>
        <v>73.7829344353935</v>
      </c>
    </row>
    <row r="14" customFormat="false" ht="16" hidden="false" customHeight="false" outlineLevel="0" collapsed="false">
      <c r="C14" s="40" t="n">
        <v>2017</v>
      </c>
      <c r="D14" s="202" t="n">
        <v>2.25000771418138</v>
      </c>
      <c r="E14" s="203" t="n">
        <v>12.3117028403825</v>
      </c>
      <c r="F14" s="203" t="n">
        <v>13.0129127859534</v>
      </c>
      <c r="G14" s="203" t="n">
        <v>33.945301127141</v>
      </c>
      <c r="H14" s="203" t="n">
        <v>17.2883482355053</v>
      </c>
      <c r="I14" s="203" t="n">
        <v>0.774359184215243</v>
      </c>
      <c r="J14" s="203" t="n">
        <v>4.158</v>
      </c>
      <c r="K14" s="203" t="n">
        <v>0</v>
      </c>
      <c r="L14" s="203" t="n">
        <v>0</v>
      </c>
      <c r="M14" s="203" t="n">
        <v>0</v>
      </c>
      <c r="N14" s="203" t="n">
        <v>0</v>
      </c>
      <c r="O14" s="203" t="n">
        <v>0</v>
      </c>
      <c r="P14" s="203" t="n">
        <v>0</v>
      </c>
      <c r="Q14" s="203" t="n">
        <v>0</v>
      </c>
      <c r="R14" s="204" t="n">
        <v>2.64981746059682</v>
      </c>
      <c r="S14" s="205" t="n">
        <f aca="false">SUM(D14:R14)</f>
        <v>86.3904493479757</v>
      </c>
    </row>
    <row r="15" customFormat="false" ht="16" hidden="false" customHeight="false" outlineLevel="0" collapsed="false">
      <c r="C15" s="40" t="n">
        <v>2018</v>
      </c>
      <c r="D15" s="202" t="n">
        <v>2.45144756000731</v>
      </c>
      <c r="E15" s="203" t="n">
        <v>14.0612386676878</v>
      </c>
      <c r="F15" s="203" t="n">
        <v>14.9525158292316</v>
      </c>
      <c r="G15" s="203" t="n">
        <v>38.5257012467083</v>
      </c>
      <c r="H15" s="203" t="n">
        <v>20.3207801044449</v>
      </c>
      <c r="I15" s="203" t="n">
        <v>0.77661390800735</v>
      </c>
      <c r="J15" s="203" t="n">
        <v>4.851</v>
      </c>
      <c r="K15" s="203" t="n">
        <v>0</v>
      </c>
      <c r="L15" s="203" t="n">
        <v>0</v>
      </c>
      <c r="M15" s="203" t="n">
        <v>0</v>
      </c>
      <c r="N15" s="203" t="n">
        <v>0</v>
      </c>
      <c r="O15" s="203" t="n">
        <v>0</v>
      </c>
      <c r="P15" s="203" t="n">
        <v>0</v>
      </c>
      <c r="Q15" s="203" t="n">
        <v>0</v>
      </c>
      <c r="R15" s="204" t="n">
        <v>3.97648326327862</v>
      </c>
      <c r="S15" s="205" t="n">
        <f aca="false">SUM(D15:R15)</f>
        <v>99.9157805793658</v>
      </c>
    </row>
    <row r="16" customFormat="false" ht="16" hidden="false" customHeight="false" outlineLevel="0" collapsed="false">
      <c r="C16" s="40" t="n">
        <v>2019</v>
      </c>
      <c r="D16" s="202" t="n">
        <v>2.80779712739172</v>
      </c>
      <c r="E16" s="203" t="n">
        <v>15.1892840080024</v>
      </c>
      <c r="F16" s="203" t="n">
        <v>15.5460704897648</v>
      </c>
      <c r="G16" s="203" t="n">
        <v>40.7100128337477</v>
      </c>
      <c r="H16" s="203" t="n">
        <v>23.1162718824965</v>
      </c>
      <c r="I16" s="203" t="n">
        <v>1.55665251388514</v>
      </c>
      <c r="J16" s="203" t="n">
        <v>5.09958223277812</v>
      </c>
      <c r="K16" s="203" t="n">
        <v>0.627653450966882</v>
      </c>
      <c r="L16" s="203" t="n">
        <v>0.0571985846246313</v>
      </c>
      <c r="M16" s="203" t="n">
        <v>0.811897032022306</v>
      </c>
      <c r="N16" s="203" t="n">
        <v>0.0425</v>
      </c>
      <c r="O16" s="203" t="n">
        <v>0.237833014381474</v>
      </c>
      <c r="P16" s="203" t="n">
        <v>0.85</v>
      </c>
      <c r="Q16" s="203" t="n">
        <v>0.0566089084944804</v>
      </c>
      <c r="R16" s="204" t="n">
        <v>5.24640274355918</v>
      </c>
      <c r="S16" s="205" t="n">
        <f aca="false">SUM(D16:R16)</f>
        <v>111.955764822115</v>
      </c>
    </row>
    <row r="17" customFormat="false" ht="16" hidden="false" customHeight="false" outlineLevel="0" collapsed="false">
      <c r="C17" s="40" t="n">
        <v>2020</v>
      </c>
      <c r="D17" s="202" t="n">
        <v>3.165315843081</v>
      </c>
      <c r="E17" s="203" t="n">
        <v>16.3254737844257</v>
      </c>
      <c r="F17" s="203" t="n">
        <v>15.9665447405048</v>
      </c>
      <c r="G17" s="203" t="n">
        <v>42.9178803477804</v>
      </c>
      <c r="H17" s="203" t="n">
        <v>25.9536957649808</v>
      </c>
      <c r="I17" s="203" t="n">
        <v>2.34008872993687</v>
      </c>
      <c r="J17" s="203" t="n">
        <v>5.35838517022743</v>
      </c>
      <c r="K17" s="203" t="n">
        <v>1.25743068472258</v>
      </c>
      <c r="L17" s="203" t="n">
        <v>0.114754820170296</v>
      </c>
      <c r="M17" s="203" t="n">
        <v>1.62703365181027</v>
      </c>
      <c r="N17" s="203" t="n">
        <v>0.085</v>
      </c>
      <c r="O17" s="203" t="n">
        <v>0.478805599790037</v>
      </c>
      <c r="P17" s="203" t="n">
        <v>1.7</v>
      </c>
      <c r="Q17" s="203" t="n">
        <v>0.113571780787097</v>
      </c>
      <c r="R17" s="204" t="n">
        <v>6.48890106242088</v>
      </c>
      <c r="S17" s="205" t="n">
        <f aca="false">SUM(D17:R17)</f>
        <v>123.892881980638</v>
      </c>
    </row>
    <row r="18" customFormat="false" ht="16" hidden="false" customHeight="false" outlineLevel="0" collapsed="false">
      <c r="C18" s="40" t="n">
        <v>2021</v>
      </c>
      <c r="D18" s="202" t="n">
        <v>3.53329397374522</v>
      </c>
      <c r="E18" s="203" t="n">
        <v>17.4601285219139</v>
      </c>
      <c r="F18" s="203" t="n">
        <v>16.3481781472701</v>
      </c>
      <c r="G18" s="203" t="n">
        <v>45.1314447767384</v>
      </c>
      <c r="H18" s="203" t="n">
        <v>28.6434710522793</v>
      </c>
      <c r="I18" s="203" t="n">
        <v>3.12281812439783</v>
      </c>
      <c r="J18" s="203" t="n">
        <v>5.36278519185103</v>
      </c>
      <c r="K18" s="203" t="n">
        <v>1.88751746239513</v>
      </c>
      <c r="L18" s="203" t="n">
        <v>0.172363183771402</v>
      </c>
      <c r="M18" s="203" t="n">
        <v>2.44249422864408</v>
      </c>
      <c r="N18" s="203" t="n">
        <v>0.1275</v>
      </c>
      <c r="O18" s="203" t="n">
        <v>0.720038159083708</v>
      </c>
      <c r="P18" s="203" t="n">
        <v>2.55</v>
      </c>
      <c r="Q18" s="203" t="n">
        <v>0.170586243732521</v>
      </c>
      <c r="R18" s="204" t="n">
        <v>7.75547574679439</v>
      </c>
      <c r="S18" s="205" t="n">
        <f aca="false">SUM(D18:R18)</f>
        <v>135.428094812617</v>
      </c>
    </row>
    <row r="19" customFormat="false" ht="16" hidden="false" customHeight="false" outlineLevel="0" collapsed="false">
      <c r="C19" s="40" t="n">
        <v>2022</v>
      </c>
      <c r="D19" s="202" t="n">
        <v>3.90480361675755</v>
      </c>
      <c r="E19" s="203" t="n">
        <v>18.5945216046564</v>
      </c>
      <c r="F19" s="203" t="n">
        <v>16.4585714420039</v>
      </c>
      <c r="G19" s="203" t="n">
        <v>47.3472586827272</v>
      </c>
      <c r="H19" s="203" t="n">
        <v>31.2826266547951</v>
      </c>
      <c r="I19" s="203" t="n">
        <v>3.90510451366185</v>
      </c>
      <c r="J19" s="203" t="n">
        <v>5.36520414321384</v>
      </c>
      <c r="K19" s="203" t="n">
        <v>2.51769522834861</v>
      </c>
      <c r="L19" s="203" t="n">
        <v>0.229986870051762</v>
      </c>
      <c r="M19" s="203" t="n">
        <v>3.25789845947288</v>
      </c>
      <c r="N19" s="203" t="n">
        <v>0.17</v>
      </c>
      <c r="O19" s="203" t="n">
        <v>0.961145041325725</v>
      </c>
      <c r="P19" s="203" t="n">
        <v>3.4</v>
      </c>
      <c r="Q19" s="203" t="n">
        <v>0.227615871391435</v>
      </c>
      <c r="R19" s="204" t="n">
        <v>9.03295518425979</v>
      </c>
      <c r="S19" s="205" t="n">
        <f aca="false">SUM(D19:R19)</f>
        <v>146.655387312666</v>
      </c>
    </row>
    <row r="20" customFormat="false" ht="16" hidden="false" customHeight="false" outlineLevel="0" collapsed="false">
      <c r="C20" s="40" t="n">
        <v>2023</v>
      </c>
      <c r="D20" s="202" t="n">
        <v>4.28120892124745</v>
      </c>
      <c r="E20" s="203" t="n">
        <v>19.7237313283452</v>
      </c>
      <c r="F20" s="203" t="n">
        <v>16.5486624267561</v>
      </c>
      <c r="G20" s="203" t="n">
        <v>49.552273859787</v>
      </c>
      <c r="H20" s="203" t="n">
        <v>33.8147541605233</v>
      </c>
      <c r="I20" s="203" t="n">
        <v>4.68468007878743</v>
      </c>
      <c r="J20" s="203" t="n">
        <v>5.36445758135477</v>
      </c>
      <c r="K20" s="203" t="n">
        <v>3.14673121109339</v>
      </c>
      <c r="L20" s="203" t="n">
        <v>0.287418276868157</v>
      </c>
      <c r="M20" s="203" t="n">
        <v>4.07128819864002</v>
      </c>
      <c r="N20" s="203" t="n">
        <v>0.2125</v>
      </c>
      <c r="O20" s="203" t="n">
        <v>1.20020025869037</v>
      </c>
      <c r="P20" s="203" t="n">
        <v>4.25</v>
      </c>
      <c r="Q20" s="203" t="n">
        <v>0.284455201848898</v>
      </c>
      <c r="R20" s="204" t="n">
        <v>10.3434157623225</v>
      </c>
      <c r="S20" s="205" t="n">
        <f aca="false">SUM(D20:R20)</f>
        <v>157.765777266265</v>
      </c>
    </row>
    <row r="21" customFormat="false" ht="16" hidden="false" customHeight="false" outlineLevel="0" collapsed="false">
      <c r="C21" s="40" t="n">
        <v>2024</v>
      </c>
      <c r="D21" s="202" t="n">
        <v>4.6620068834245</v>
      </c>
      <c r="E21" s="203" t="n">
        <v>20.2663030884642</v>
      </c>
      <c r="F21" s="203" t="n">
        <v>16.6095652839807</v>
      </c>
      <c r="G21" s="203" t="n">
        <v>50.7482609175941</v>
      </c>
      <c r="H21" s="203" t="n">
        <v>36.2187116373552</v>
      </c>
      <c r="I21" s="203" t="n">
        <v>5.45983343048708</v>
      </c>
      <c r="J21" s="203" t="n">
        <v>5.36052030589318</v>
      </c>
      <c r="K21" s="203" t="n">
        <v>3.77362304782952</v>
      </c>
      <c r="L21" s="203" t="n">
        <v>0.344488603540734</v>
      </c>
      <c r="M21" s="203" t="n">
        <v>4.88105153089106</v>
      </c>
      <c r="N21" s="203" t="n">
        <v>0.255</v>
      </c>
      <c r="O21" s="203" t="n">
        <v>1.43561145906056</v>
      </c>
      <c r="P21" s="203" t="n">
        <v>5.1</v>
      </c>
      <c r="Q21" s="203" t="n">
        <v>0.340937174638252</v>
      </c>
      <c r="R21" s="204" t="n">
        <v>11.7013184210648</v>
      </c>
      <c r="S21" s="205" t="n">
        <f aca="false">SUM(D21:R21)</f>
        <v>167.157231784224</v>
      </c>
    </row>
    <row r="22" customFormat="false" ht="16" hidden="false" customHeight="false" outlineLevel="0" collapsed="false">
      <c r="C22" s="40" t="n">
        <v>2025</v>
      </c>
      <c r="D22" s="202" t="n">
        <v>5.04223953427613</v>
      </c>
      <c r="E22" s="203" t="n">
        <v>20.7826052942311</v>
      </c>
      <c r="F22" s="203" t="n">
        <v>16.5806469053812</v>
      </c>
      <c r="G22" s="203" t="n">
        <v>53.5798174524236</v>
      </c>
      <c r="H22" s="203" t="n">
        <v>39.4865403378654</v>
      </c>
      <c r="I22" s="203" t="n">
        <v>6.23338469027681</v>
      </c>
      <c r="J22" s="203" t="n">
        <v>5.3565833316914</v>
      </c>
      <c r="K22" s="203" t="n">
        <v>4.66233766029057</v>
      </c>
      <c r="L22" s="203" t="n">
        <v>0.427958844109065</v>
      </c>
      <c r="M22" s="203" t="n">
        <v>6.03950848169223</v>
      </c>
      <c r="N22" s="203" t="n">
        <v>0.313003096390248</v>
      </c>
      <c r="O22" s="203" t="n">
        <v>1.80956013219665</v>
      </c>
      <c r="P22" s="203" t="n">
        <v>6.26006192780497</v>
      </c>
      <c r="Q22" s="203" t="n">
        <v>0.452299774390833</v>
      </c>
      <c r="R22" s="204" t="n">
        <v>14.3809312011778</v>
      </c>
      <c r="S22" s="205" t="n">
        <f aca="false">SUM(D22:R22)</f>
        <v>181.407478664198</v>
      </c>
    </row>
    <row r="23" customFormat="false" ht="16" hidden="false" customHeight="false" outlineLevel="0" collapsed="false">
      <c r="C23" s="40" t="n">
        <v>2026</v>
      </c>
      <c r="D23" s="202" t="n">
        <v>5.41777494786405</v>
      </c>
      <c r="E23" s="203" t="n">
        <v>21.3075846861864</v>
      </c>
      <c r="F23" s="203" t="n">
        <v>16.5730702975049</v>
      </c>
      <c r="G23" s="203" t="n">
        <v>53.6157193422738</v>
      </c>
      <c r="H23" s="203" t="n">
        <v>44.475521362425</v>
      </c>
      <c r="I23" s="203" t="n">
        <v>7.01057738932043</v>
      </c>
      <c r="J23" s="203" t="n">
        <v>5.35561658252349</v>
      </c>
      <c r="K23" s="203" t="n">
        <v>5.89727774408462</v>
      </c>
      <c r="L23" s="203" t="n">
        <v>0.540703825655554</v>
      </c>
      <c r="M23" s="203" t="n">
        <v>7.63146594175528</v>
      </c>
      <c r="N23" s="203" t="n">
        <v>0.39644536970006</v>
      </c>
      <c r="O23" s="203" t="n">
        <v>2.27227184140168</v>
      </c>
      <c r="P23" s="203" t="n">
        <v>7.92890739400121</v>
      </c>
      <c r="Q23" s="203" t="n">
        <v>0.563927826090399</v>
      </c>
      <c r="R23" s="204" t="n">
        <v>17.0224754446226</v>
      </c>
      <c r="S23" s="205" t="n">
        <f aca="false">SUM(D23:R23)</f>
        <v>196.009339995409</v>
      </c>
    </row>
    <row r="24" customFormat="false" ht="16" hidden="false" customHeight="false" outlineLevel="0" collapsed="false">
      <c r="C24" s="40" t="n">
        <v>2027</v>
      </c>
      <c r="D24" s="202" t="n">
        <v>5.79315828949908</v>
      </c>
      <c r="E24" s="203" t="n">
        <v>21.3017724578461</v>
      </c>
      <c r="F24" s="203" t="n">
        <v>16.5654478238864</v>
      </c>
      <c r="G24" s="203" t="n">
        <v>53.650974377208</v>
      </c>
      <c r="H24" s="203" t="n">
        <v>49.4566765474212</v>
      </c>
      <c r="I24" s="203" t="n">
        <v>7.78731862957309</v>
      </c>
      <c r="J24" s="203" t="n">
        <v>5.35464267115469</v>
      </c>
      <c r="K24" s="203" t="n">
        <v>7.1320887506345</v>
      </c>
      <c r="L24" s="203" t="n">
        <v>0.65340335759697</v>
      </c>
      <c r="M24" s="203" t="n">
        <v>9.2230208534717</v>
      </c>
      <c r="N24" s="203" t="n">
        <v>0.479908422126178</v>
      </c>
      <c r="O24" s="203" t="n">
        <v>2.73427602454765</v>
      </c>
      <c r="P24" s="203" t="n">
        <v>9.59816844252356</v>
      </c>
      <c r="Q24" s="203" t="n">
        <v>0.675511093829313</v>
      </c>
      <c r="R24" s="204" t="n">
        <v>19.6724093353189</v>
      </c>
      <c r="S24" s="205" t="n">
        <f aca="false">SUM(D24:R24)</f>
        <v>210.078777076637</v>
      </c>
    </row>
    <row r="25" customFormat="false" ht="16" hidden="false" customHeight="false" outlineLevel="0" collapsed="false">
      <c r="C25" s="40" t="n">
        <v>2028</v>
      </c>
      <c r="D25" s="202" t="n">
        <v>6.16838850819765</v>
      </c>
      <c r="E25" s="203" t="n">
        <v>21.2959216926192</v>
      </c>
      <c r="F25" s="203" t="n">
        <v>16.557779504866</v>
      </c>
      <c r="G25" s="203" t="n">
        <v>53.6855863747581</v>
      </c>
      <c r="H25" s="203" t="n">
        <v>54.4299102641844</v>
      </c>
      <c r="I25" s="203" t="n">
        <v>8.56360500377681</v>
      </c>
      <c r="J25" s="203" t="n">
        <v>5.35366160136317</v>
      </c>
      <c r="K25" s="203" t="n">
        <v>8.36676439091341</v>
      </c>
      <c r="L25" s="203" t="n">
        <v>0.766056534913214</v>
      </c>
      <c r="M25" s="203" t="n">
        <v>10.81416395371</v>
      </c>
      <c r="N25" s="203" t="n">
        <v>0.563392118659259</v>
      </c>
      <c r="O25" s="203" t="n">
        <v>3.19556540033477</v>
      </c>
      <c r="P25" s="203" t="n">
        <v>11.2678423731852</v>
      </c>
      <c r="Q25" s="203" t="n">
        <v>0.787048681865871</v>
      </c>
      <c r="R25" s="204" t="n">
        <v>22.3307866024013</v>
      </c>
      <c r="S25" s="205" t="n">
        <f aca="false">SUM(D25:R25)</f>
        <v>224.146473005748</v>
      </c>
    </row>
    <row r="26" customFormat="false" ht="16" hidden="false" customHeight="false" outlineLevel="0" collapsed="false">
      <c r="C26" s="40" t="n">
        <v>2029</v>
      </c>
      <c r="D26" s="202" t="n">
        <v>6.54346455256859</v>
      </c>
      <c r="E26" s="203" t="n">
        <v>21.2900324129747</v>
      </c>
      <c r="F26" s="203" t="n">
        <v>16.5500653654178</v>
      </c>
      <c r="G26" s="203" t="n">
        <v>53.7195591497968</v>
      </c>
      <c r="H26" s="203" t="n">
        <v>59.3951269954073</v>
      </c>
      <c r="I26" s="203" t="n">
        <v>9.3394331078292</v>
      </c>
      <c r="J26" s="203" t="n">
        <v>5.35267337758497</v>
      </c>
      <c r="K26" s="203" t="n">
        <v>9.60129838415107</v>
      </c>
      <c r="L26" s="203" t="n">
        <v>0.878662453635905</v>
      </c>
      <c r="M26" s="203" t="n">
        <v>12.4048859905076</v>
      </c>
      <c r="N26" s="203" t="n">
        <v>0.646896324586764</v>
      </c>
      <c r="O26" s="203" t="n">
        <v>3.65613269430451</v>
      </c>
      <c r="P26" s="203" t="n">
        <v>12.9379264917353</v>
      </c>
      <c r="Q26" s="203" t="n">
        <v>0.898539695475431</v>
      </c>
      <c r="R26" s="204" t="n">
        <v>24.9976609356234</v>
      </c>
      <c r="S26" s="205" t="n">
        <f aca="false">SUM(D26:R26)</f>
        <v>238.212357931599</v>
      </c>
    </row>
    <row r="27" customFormat="false" ht="16" hidden="false" customHeight="false" outlineLevel="0" collapsed="false">
      <c r="C27" s="41" t="n">
        <v>2030</v>
      </c>
      <c r="D27" s="206" t="n">
        <v>6.91838537101622</v>
      </c>
      <c r="E27" s="207" t="n">
        <v>21.2841046451357</v>
      </c>
      <c r="F27" s="207" t="n">
        <v>16.5423054351984</v>
      </c>
      <c r="G27" s="207" t="n">
        <v>53.752896514719</v>
      </c>
      <c r="H27" s="207" t="n">
        <v>64.3522313493811</v>
      </c>
      <c r="I27" s="207" t="n">
        <v>10.1147995414232</v>
      </c>
      <c r="J27" s="207" t="n">
        <v>5.35167800492113</v>
      </c>
      <c r="K27" s="207" t="n">
        <v>10.8356844584726</v>
      </c>
      <c r="L27" s="207" t="n">
        <v>0.991220210960842</v>
      </c>
      <c r="M27" s="207" t="n">
        <v>13.9951777241753</v>
      </c>
      <c r="N27" s="207" t="n">
        <v>0.730420905488689</v>
      </c>
      <c r="O27" s="207" t="n">
        <v>4.11597064000638</v>
      </c>
      <c r="P27" s="207" t="n">
        <v>14.6084181097738</v>
      </c>
      <c r="Q27" s="207" t="n">
        <v>1.00998324106149</v>
      </c>
      <c r="R27" s="208" t="n">
        <v>27.6730859743093</v>
      </c>
      <c r="S27" s="209" t="n">
        <f aca="false">SUM(D27:R27)</f>
        <v>252.276362126043</v>
      </c>
    </row>
    <row r="29" customFormat="false" ht="19" hidden="false" customHeight="false" outlineLevel="0" collapsed="false">
      <c r="C29" s="165" t="s">
        <v>193</v>
      </c>
    </row>
    <row r="30" customFormat="false" ht="16" hidden="false" customHeight="false" outlineLevel="0" collapsed="false">
      <c r="C30" s="197"/>
      <c r="D30" s="33" t="s">
        <v>94</v>
      </c>
      <c r="E30" s="34" t="s">
        <v>179</v>
      </c>
      <c r="F30" s="34" t="s">
        <v>180</v>
      </c>
      <c r="G30" s="34" t="s">
        <v>181</v>
      </c>
      <c r="H30" s="34" t="s">
        <v>182</v>
      </c>
      <c r="I30" s="34" t="s">
        <v>183</v>
      </c>
      <c r="J30" s="34" t="s">
        <v>184</v>
      </c>
      <c r="K30" s="34" t="s">
        <v>185</v>
      </c>
      <c r="L30" s="34" t="s">
        <v>186</v>
      </c>
      <c r="M30" s="34" t="s">
        <v>187</v>
      </c>
      <c r="N30" s="34" t="s">
        <v>188</v>
      </c>
      <c r="O30" s="34" t="s">
        <v>189</v>
      </c>
      <c r="P30" s="34" t="s">
        <v>190</v>
      </c>
      <c r="Q30" s="34" t="s">
        <v>191</v>
      </c>
      <c r="R30" s="34" t="s">
        <v>192</v>
      </c>
      <c r="S30" s="35" t="s">
        <v>43</v>
      </c>
    </row>
    <row r="31" customFormat="false" ht="16" hidden="false" customHeight="false" outlineLevel="0" collapsed="false">
      <c r="C31" s="36" t="n">
        <v>2009</v>
      </c>
      <c r="D31" s="181" t="n">
        <v>848.437785000001</v>
      </c>
      <c r="E31" s="182" t="n">
        <v>4027.111655</v>
      </c>
      <c r="F31" s="182" t="n">
        <v>9298.9906025</v>
      </c>
      <c r="G31" s="182" t="n">
        <v>22426.0308875</v>
      </c>
      <c r="H31" s="182" t="n">
        <v>19033.15722</v>
      </c>
      <c r="I31" s="182" t="n">
        <v>0</v>
      </c>
      <c r="J31" s="182" t="n">
        <v>2373.301161</v>
      </c>
      <c r="K31" s="182" t="n">
        <v>0</v>
      </c>
      <c r="L31" s="182" t="n">
        <v>0</v>
      </c>
      <c r="M31" s="182" t="n">
        <v>0</v>
      </c>
      <c r="N31" s="182" t="n">
        <v>0</v>
      </c>
      <c r="O31" s="182" t="n">
        <v>0</v>
      </c>
      <c r="P31" s="182" t="n">
        <v>0</v>
      </c>
      <c r="Q31" s="182" t="n">
        <v>0</v>
      </c>
      <c r="R31" s="183" t="n">
        <v>0</v>
      </c>
      <c r="S31" s="205" t="n">
        <f aca="false">SUM(D31:R31)</f>
        <v>58007.029311</v>
      </c>
    </row>
    <row r="32" customFormat="false" ht="16" hidden="false" customHeight="false" outlineLevel="0" collapsed="false">
      <c r="C32" s="40" t="n">
        <v>2010</v>
      </c>
      <c r="D32" s="195" t="n">
        <v>1520.76118</v>
      </c>
      <c r="E32" s="156" t="n">
        <v>7526.52294</v>
      </c>
      <c r="F32" s="156" t="n">
        <v>12716.9619</v>
      </c>
      <c r="G32" s="156" t="n">
        <v>31258.2111</v>
      </c>
      <c r="H32" s="156" t="n">
        <v>22927.3401</v>
      </c>
      <c r="I32" s="156" t="n">
        <v>0</v>
      </c>
      <c r="J32" s="156" t="n">
        <v>3579.600024</v>
      </c>
      <c r="K32" s="156" t="n">
        <v>0</v>
      </c>
      <c r="L32" s="156" t="n">
        <v>0</v>
      </c>
      <c r="M32" s="156" t="n">
        <v>0</v>
      </c>
      <c r="N32" s="156" t="n">
        <v>0</v>
      </c>
      <c r="O32" s="156" t="n">
        <v>0</v>
      </c>
      <c r="P32" s="156" t="n">
        <v>0</v>
      </c>
      <c r="Q32" s="156" t="n">
        <v>0</v>
      </c>
      <c r="R32" s="210" t="n">
        <v>0</v>
      </c>
      <c r="S32" s="205" t="n">
        <f aca="false">SUM(D32:R32)</f>
        <v>79529.397244</v>
      </c>
    </row>
    <row r="33" customFormat="false" ht="16" hidden="false" customHeight="false" outlineLevel="0" collapsed="false">
      <c r="C33" s="40" t="n">
        <v>2011</v>
      </c>
      <c r="D33" s="195" t="n">
        <v>2461.92436</v>
      </c>
      <c r="E33" s="156" t="n">
        <v>12041.1144</v>
      </c>
      <c r="F33" s="156" t="n">
        <v>16942.682995</v>
      </c>
      <c r="G33" s="156" t="n">
        <v>42401.70855</v>
      </c>
      <c r="H33" s="156" t="n">
        <v>26828.42022</v>
      </c>
      <c r="I33" s="156" t="n">
        <v>0</v>
      </c>
      <c r="J33" s="156" t="n">
        <v>5161.7186775</v>
      </c>
      <c r="K33" s="156" t="n">
        <v>0</v>
      </c>
      <c r="L33" s="156" t="n">
        <v>0</v>
      </c>
      <c r="M33" s="156" t="n">
        <v>0</v>
      </c>
      <c r="N33" s="156" t="n">
        <v>0</v>
      </c>
      <c r="O33" s="156" t="n">
        <v>0</v>
      </c>
      <c r="P33" s="156" t="n">
        <v>0</v>
      </c>
      <c r="Q33" s="156" t="n">
        <v>0</v>
      </c>
      <c r="R33" s="210" t="n">
        <v>0</v>
      </c>
      <c r="S33" s="205" t="n">
        <f aca="false">SUM(D33:R33)</f>
        <v>105837.5692025</v>
      </c>
    </row>
    <row r="34" customFormat="false" ht="16" hidden="false" customHeight="false" outlineLevel="0" collapsed="false">
      <c r="C34" s="40" t="n">
        <v>2012</v>
      </c>
      <c r="D34" s="195" t="n">
        <v>3630.053265</v>
      </c>
      <c r="E34" s="156" t="n">
        <v>16538.0341575</v>
      </c>
      <c r="F34" s="156" t="n">
        <v>20253.6429225</v>
      </c>
      <c r="G34" s="156" t="n">
        <v>52130.6196375</v>
      </c>
      <c r="H34" s="156" t="n">
        <v>26560.08936</v>
      </c>
      <c r="I34" s="156" t="n">
        <v>0</v>
      </c>
      <c r="J34" s="156" t="n">
        <v>6739.589934</v>
      </c>
      <c r="K34" s="156" t="n">
        <v>0</v>
      </c>
      <c r="L34" s="156" t="n">
        <v>0</v>
      </c>
      <c r="M34" s="156" t="n">
        <v>0</v>
      </c>
      <c r="N34" s="156" t="n">
        <v>0</v>
      </c>
      <c r="O34" s="156" t="n">
        <v>0</v>
      </c>
      <c r="P34" s="156" t="n">
        <v>0</v>
      </c>
      <c r="Q34" s="156" t="n">
        <v>0</v>
      </c>
      <c r="R34" s="210" t="n">
        <v>0</v>
      </c>
      <c r="S34" s="205" t="n">
        <f aca="false">SUM(D34:R34)</f>
        <v>125852.0292765</v>
      </c>
    </row>
    <row r="35" customFormat="false" ht="16" hidden="false" customHeight="false" outlineLevel="0" collapsed="false">
      <c r="C35" s="40" t="n">
        <v>2013</v>
      </c>
      <c r="D35" s="195" t="n">
        <v>4591.739525</v>
      </c>
      <c r="E35" s="156" t="n">
        <v>21675.706815</v>
      </c>
      <c r="F35" s="156" t="n">
        <v>25206.99424</v>
      </c>
      <c r="G35" s="156" t="n">
        <v>65546.48265</v>
      </c>
      <c r="H35" s="156" t="n">
        <v>32751.52503</v>
      </c>
      <c r="I35" s="156" t="n">
        <v>0</v>
      </c>
      <c r="J35" s="156" t="n">
        <v>8412.8879835</v>
      </c>
      <c r="K35" s="156" t="n">
        <v>0</v>
      </c>
      <c r="L35" s="156" t="n">
        <v>0</v>
      </c>
      <c r="M35" s="156" t="n">
        <v>0</v>
      </c>
      <c r="N35" s="156" t="n">
        <v>0</v>
      </c>
      <c r="O35" s="156" t="n">
        <v>0</v>
      </c>
      <c r="P35" s="156" t="n">
        <v>0</v>
      </c>
      <c r="Q35" s="156" t="n">
        <v>0</v>
      </c>
      <c r="R35" s="210" t="n">
        <v>0</v>
      </c>
      <c r="S35" s="205" t="n">
        <f aca="false">SUM(D35:R35)</f>
        <v>158185.3362435</v>
      </c>
    </row>
    <row r="36" customFormat="false" ht="16" hidden="false" customHeight="false" outlineLevel="0" collapsed="false">
      <c r="C36" s="40" t="n">
        <v>2014</v>
      </c>
      <c r="D36" s="195" t="n">
        <v>4759.16972</v>
      </c>
      <c r="E36" s="156" t="n">
        <v>23756.9051075</v>
      </c>
      <c r="F36" s="156" t="n">
        <v>26190.8940975</v>
      </c>
      <c r="G36" s="156" t="n">
        <v>68481.3807125</v>
      </c>
      <c r="H36" s="156" t="n">
        <v>30915.157665</v>
      </c>
      <c r="I36" s="156" t="n">
        <v>0</v>
      </c>
      <c r="J36" s="156" t="n">
        <v>8859.087468</v>
      </c>
      <c r="K36" s="156" t="n">
        <v>0</v>
      </c>
      <c r="L36" s="156" t="n">
        <v>0</v>
      </c>
      <c r="M36" s="156" t="n">
        <v>0</v>
      </c>
      <c r="N36" s="156" t="n">
        <v>0</v>
      </c>
      <c r="O36" s="156" t="n">
        <v>0</v>
      </c>
      <c r="P36" s="156" t="n">
        <v>0</v>
      </c>
      <c r="Q36" s="156" t="n">
        <v>0</v>
      </c>
      <c r="R36" s="210" t="n">
        <v>0</v>
      </c>
      <c r="S36" s="205" t="n">
        <f aca="false">SUM(D36:R36)</f>
        <v>162962.5947705</v>
      </c>
    </row>
    <row r="37" customFormat="false" ht="16" hidden="false" customHeight="false" outlineLevel="0" collapsed="false">
      <c r="C37" s="40" t="n">
        <v>2015</v>
      </c>
      <c r="D37" s="195" t="n">
        <v>5465.28699</v>
      </c>
      <c r="E37" s="156" t="n">
        <v>23903.51309</v>
      </c>
      <c r="F37" s="156" t="n">
        <v>24880.521825</v>
      </c>
      <c r="G37" s="156" t="n">
        <v>67046.813825</v>
      </c>
      <c r="H37" s="156" t="n">
        <v>28188.57741</v>
      </c>
      <c r="I37" s="156" t="n">
        <v>0</v>
      </c>
      <c r="J37" s="156" t="n">
        <v>8834.8570695</v>
      </c>
      <c r="K37" s="156" t="n">
        <v>0</v>
      </c>
      <c r="L37" s="156" t="n">
        <v>0</v>
      </c>
      <c r="M37" s="156" t="n">
        <v>0</v>
      </c>
      <c r="N37" s="156" t="n">
        <v>0</v>
      </c>
      <c r="O37" s="156" t="n">
        <v>0</v>
      </c>
      <c r="P37" s="156" t="n">
        <v>0</v>
      </c>
      <c r="Q37" s="156" t="n">
        <v>0</v>
      </c>
      <c r="R37" s="210" t="n">
        <v>0</v>
      </c>
      <c r="S37" s="205" t="n">
        <f aca="false">SUM(D37:R37)</f>
        <v>158319.5702095</v>
      </c>
    </row>
    <row r="38" customFormat="false" ht="16" hidden="false" customHeight="false" outlineLevel="0" collapsed="false">
      <c r="C38" s="40" t="n">
        <v>2016</v>
      </c>
      <c r="D38" s="195" t="n">
        <v>6572.807665</v>
      </c>
      <c r="E38" s="156" t="n">
        <v>32879.873205</v>
      </c>
      <c r="F38" s="156" t="n">
        <v>34369.1847725</v>
      </c>
      <c r="G38" s="156" t="n">
        <v>97654.0075875</v>
      </c>
      <c r="H38" s="156" t="n">
        <v>43282.57122</v>
      </c>
      <c r="I38" s="156" t="n">
        <v>2408.265305</v>
      </c>
      <c r="J38" s="156" t="n">
        <v>10918.765935</v>
      </c>
      <c r="K38" s="156" t="n">
        <v>0</v>
      </c>
      <c r="L38" s="156" t="n">
        <v>0</v>
      </c>
      <c r="M38" s="156" t="n">
        <v>0</v>
      </c>
      <c r="N38" s="156" t="n">
        <v>0</v>
      </c>
      <c r="O38" s="156" t="n">
        <v>0</v>
      </c>
      <c r="P38" s="156" t="n">
        <v>0</v>
      </c>
      <c r="Q38" s="156" t="n">
        <v>0</v>
      </c>
      <c r="R38" s="210" t="n">
        <v>4416.2822025</v>
      </c>
      <c r="S38" s="205" t="n">
        <f aca="false">SUM(D38:R38)</f>
        <v>232501.7578925</v>
      </c>
    </row>
    <row r="39" customFormat="false" ht="16" hidden="false" customHeight="false" outlineLevel="0" collapsed="false">
      <c r="C39" s="40" t="n">
        <v>2017</v>
      </c>
      <c r="D39" s="195" t="n">
        <v>8373.89196</v>
      </c>
      <c r="E39" s="156" t="n">
        <v>45820.67376</v>
      </c>
      <c r="F39" s="156" t="n">
        <v>48430.378735</v>
      </c>
      <c r="G39" s="156" t="n">
        <v>126334.804275</v>
      </c>
      <c r="H39" s="156" t="n">
        <v>64342.33953</v>
      </c>
      <c r="I39" s="156" t="n">
        <v>2881.94574</v>
      </c>
      <c r="J39" s="156" t="n">
        <v>15474.899286</v>
      </c>
      <c r="K39" s="156" t="n">
        <v>0</v>
      </c>
      <c r="L39" s="156" t="n">
        <v>0</v>
      </c>
      <c r="M39" s="156" t="n">
        <v>0</v>
      </c>
      <c r="N39" s="156" t="n">
        <v>0</v>
      </c>
      <c r="O39" s="156" t="n">
        <v>0</v>
      </c>
      <c r="P39" s="156" t="n">
        <v>0</v>
      </c>
      <c r="Q39" s="156" t="n">
        <v>0</v>
      </c>
      <c r="R39" s="210" t="n">
        <v>9861.87069</v>
      </c>
      <c r="S39" s="205" t="n">
        <f aca="false">SUM(D39:R39)</f>
        <v>321520.803976</v>
      </c>
    </row>
    <row r="40" customFormat="false" ht="16" hidden="false" customHeight="false" outlineLevel="0" collapsed="false">
      <c r="C40" s="40" t="n">
        <v>2018</v>
      </c>
      <c r="D40" s="195" t="n">
        <v>9753.22385</v>
      </c>
      <c r="E40" s="156" t="n">
        <v>55943.43953</v>
      </c>
      <c r="F40" s="156" t="n">
        <v>59489.43652</v>
      </c>
      <c r="G40" s="156" t="n">
        <v>153276.698375</v>
      </c>
      <c r="H40" s="156" t="n">
        <v>80847.38193</v>
      </c>
      <c r="I40" s="156" t="n">
        <v>3089.8027</v>
      </c>
      <c r="J40" s="156" t="n">
        <v>19299.980007</v>
      </c>
      <c r="K40" s="156" t="n">
        <v>0</v>
      </c>
      <c r="L40" s="156" t="n">
        <v>0</v>
      </c>
      <c r="M40" s="156" t="n">
        <v>0</v>
      </c>
      <c r="N40" s="156" t="n">
        <v>0</v>
      </c>
      <c r="O40" s="156" t="n">
        <v>0</v>
      </c>
      <c r="P40" s="156" t="n">
        <v>0</v>
      </c>
      <c r="Q40" s="156" t="n">
        <v>0</v>
      </c>
      <c r="R40" s="210" t="n">
        <v>15820.6653225</v>
      </c>
      <c r="S40" s="205" t="n">
        <f aca="false">SUM(D40:R40)</f>
        <v>397520.6282345</v>
      </c>
    </row>
    <row r="41" customFormat="false" ht="16" hidden="false" customHeight="false" outlineLevel="0" collapsed="false">
      <c r="C41" s="40" t="n">
        <v>2019</v>
      </c>
      <c r="D41" s="195" t="n">
        <v>12034.121619</v>
      </c>
      <c r="E41" s="156" t="n">
        <v>65100.747228</v>
      </c>
      <c r="F41" s="156" t="n">
        <v>66629.9217797</v>
      </c>
      <c r="G41" s="156" t="n">
        <v>174481.71051</v>
      </c>
      <c r="H41" s="156" t="n">
        <v>99075.543777</v>
      </c>
      <c r="I41" s="156" t="n">
        <v>6671.75897</v>
      </c>
      <c r="J41" s="156" t="n">
        <v>21856.6335141</v>
      </c>
      <c r="K41" s="156" t="n">
        <v>2690.1010368</v>
      </c>
      <c r="L41" s="156" t="n">
        <v>245.15116035</v>
      </c>
      <c r="M41" s="156" t="n">
        <v>3479.7626688</v>
      </c>
      <c r="N41" s="156" t="n">
        <v>182.15353375</v>
      </c>
      <c r="O41" s="156" t="n">
        <v>1019.3440944</v>
      </c>
      <c r="P41" s="156" t="n">
        <v>3643.070675</v>
      </c>
      <c r="Q41" s="156" t="n">
        <v>242.6238288</v>
      </c>
      <c r="R41" s="210" t="n">
        <v>22485.901158</v>
      </c>
      <c r="S41" s="205" t="n">
        <f aca="false">SUM(D41:R41)</f>
        <v>479838.5455537</v>
      </c>
    </row>
    <row r="42" customFormat="false" ht="16" hidden="false" customHeight="false" outlineLevel="0" collapsed="false">
      <c r="C42" s="40" t="n">
        <v>2020</v>
      </c>
      <c r="D42" s="195" t="n">
        <v>14622.469297175</v>
      </c>
      <c r="E42" s="156" t="n">
        <v>75417.036090225</v>
      </c>
      <c r="F42" s="156" t="n">
        <v>73758.930174485</v>
      </c>
      <c r="G42" s="156" t="n">
        <v>198263.117741325</v>
      </c>
      <c r="H42" s="156" t="n">
        <v>119895.49804365</v>
      </c>
      <c r="I42" s="156" t="n">
        <v>10810.25632275</v>
      </c>
      <c r="J42" s="156" t="n">
        <v>24753.55589091</v>
      </c>
      <c r="K42" s="156" t="n">
        <v>5808.81734784</v>
      </c>
      <c r="L42" s="156" t="n">
        <v>530.12050545</v>
      </c>
      <c r="M42" s="156" t="n">
        <v>7516.23243888</v>
      </c>
      <c r="N42" s="156" t="n">
        <v>392.66536165</v>
      </c>
      <c r="O42" s="156" t="n">
        <v>2211.88675296</v>
      </c>
      <c r="P42" s="156" t="n">
        <v>7853.307233</v>
      </c>
      <c r="Q42" s="156" t="n">
        <v>524.6553456</v>
      </c>
      <c r="R42" s="210" t="n">
        <v>29976.0786163125</v>
      </c>
      <c r="S42" s="205" t="n">
        <f aca="false">SUM(D42:R42)</f>
        <v>572334.627162212</v>
      </c>
    </row>
    <row r="43" customFormat="false" ht="16" hidden="false" customHeight="false" outlineLevel="0" collapsed="false">
      <c r="C43" s="40" t="n">
        <v>2021</v>
      </c>
      <c r="D43" s="195" t="n">
        <v>16991.150718255</v>
      </c>
      <c r="E43" s="156" t="n">
        <v>83963.4849181485</v>
      </c>
      <c r="F43" s="156" t="n">
        <v>78616.2603319175</v>
      </c>
      <c r="G43" s="156" t="n">
        <v>217031.242243717</v>
      </c>
      <c r="H43" s="156" t="n">
        <v>137742.723181161</v>
      </c>
      <c r="I43" s="156" t="n">
        <v>15017.22579882</v>
      </c>
      <c r="J43" s="156" t="n">
        <v>25788.9358036579</v>
      </c>
      <c r="K43" s="156" t="n">
        <v>9076.8257397216</v>
      </c>
      <c r="L43" s="156" t="n">
        <v>828.872110698975</v>
      </c>
      <c r="M43" s="156" t="n">
        <v>11745.6367558824</v>
      </c>
      <c r="N43" s="156" t="n">
        <v>613.130900704875</v>
      </c>
      <c r="O43" s="156" t="n">
        <v>3462.5697648696</v>
      </c>
      <c r="P43" s="156" t="n">
        <v>12262.6180140975</v>
      </c>
      <c r="Q43" s="156" t="n">
        <v>820.3270373928</v>
      </c>
      <c r="R43" s="210" t="n">
        <v>37295.0731766813</v>
      </c>
      <c r="S43" s="205" t="n">
        <f aca="false">SUM(D43:R43)</f>
        <v>651256.076495726</v>
      </c>
    </row>
    <row r="44" customFormat="false" ht="16" hidden="false" customHeight="false" outlineLevel="0" collapsed="false">
      <c r="C44" s="40" t="n">
        <v>2022</v>
      </c>
      <c r="D44" s="195" t="n">
        <v>19250.0377384652</v>
      </c>
      <c r="E44" s="156" t="n">
        <v>91667.9243694134</v>
      </c>
      <c r="F44" s="156" t="n">
        <v>81138.0423896673</v>
      </c>
      <c r="G44" s="156" t="n">
        <v>233414.175438663</v>
      </c>
      <c r="H44" s="156" t="n">
        <v>154218.189380589</v>
      </c>
      <c r="I44" s="156" t="n">
        <v>19251.5211105709</v>
      </c>
      <c r="J44" s="156" t="n">
        <v>26449.5714427753</v>
      </c>
      <c r="K44" s="156" t="n">
        <v>12411.8221852881</v>
      </c>
      <c r="L44" s="156" t="n">
        <v>1133.79733332766</v>
      </c>
      <c r="M44" s="156" t="n">
        <v>16060.9020191948</v>
      </c>
      <c r="N44" s="156" t="n">
        <v>838.071958726695</v>
      </c>
      <c r="O44" s="156" t="n">
        <v>4738.28651414294</v>
      </c>
      <c r="P44" s="156" t="n">
        <v>16761.4391745339</v>
      </c>
      <c r="Q44" s="156" t="n">
        <v>1122.10870102531</v>
      </c>
      <c r="R44" s="210" t="n">
        <v>44530.9790844886</v>
      </c>
      <c r="S44" s="205" t="n">
        <f aca="false">SUM(D44:R44)</f>
        <v>722986.868840872</v>
      </c>
    </row>
    <row r="45" customFormat="false" ht="16" hidden="false" customHeight="false" outlineLevel="0" collapsed="false">
      <c r="C45" s="40" t="n">
        <v>2023</v>
      </c>
      <c r="D45" s="195" t="n">
        <v>21559.0680220303</v>
      </c>
      <c r="E45" s="156" t="n">
        <v>99323.6427322363</v>
      </c>
      <c r="F45" s="156" t="n">
        <v>83334.8116139346</v>
      </c>
      <c r="G45" s="156" t="n">
        <v>249532.51813699</v>
      </c>
      <c r="H45" s="156" t="n">
        <v>170282.412866349</v>
      </c>
      <c r="I45" s="156" t="n">
        <v>23590.8450948944</v>
      </c>
      <c r="J45" s="156" t="n">
        <v>27014.0299212552</v>
      </c>
      <c r="K45" s="156" t="n">
        <v>15846.1297906575</v>
      </c>
      <c r="L45" s="156" t="n">
        <v>1447.36458690967</v>
      </c>
      <c r="M45" s="156" t="n">
        <v>20501.9612044988</v>
      </c>
      <c r="N45" s="156" t="n">
        <v>1070.09539570579</v>
      </c>
      <c r="O45" s="156" t="n">
        <v>6043.90009764453</v>
      </c>
      <c r="P45" s="156" t="n">
        <v>21401.9079141157</v>
      </c>
      <c r="Q45" s="156" t="n">
        <v>1432.44330250854</v>
      </c>
      <c r="R45" s="210" t="n">
        <v>52086.783920621</v>
      </c>
      <c r="S45" s="205" t="n">
        <f aca="false">SUM(D45:R45)</f>
        <v>794467.914600351</v>
      </c>
    </row>
    <row r="46" customFormat="false" ht="16" hidden="false" customHeight="false" outlineLevel="0" collapsed="false">
      <c r="C46" s="40" t="n">
        <v>2024</v>
      </c>
      <c r="D46" s="195" t="n">
        <v>23894.6635260758</v>
      </c>
      <c r="E46" s="156" t="n">
        <v>103872.968299997</v>
      </c>
      <c r="F46" s="156" t="n">
        <v>85130.713810439</v>
      </c>
      <c r="G46" s="156" t="n">
        <v>260105.282870943</v>
      </c>
      <c r="H46" s="156" t="n">
        <v>185635.489085091</v>
      </c>
      <c r="I46" s="156" t="n">
        <v>27983.8460114152</v>
      </c>
      <c r="J46" s="156" t="n">
        <v>27474.826236191</v>
      </c>
      <c r="K46" s="156" t="n">
        <v>19341.3384529146</v>
      </c>
      <c r="L46" s="156" t="n">
        <v>1765.64288213301</v>
      </c>
      <c r="M46" s="156" t="n">
        <v>25017.3555939512</v>
      </c>
      <c r="N46" s="156" t="n">
        <v>1306.97773544976</v>
      </c>
      <c r="O46" s="156" t="n">
        <v>7358.08711273999</v>
      </c>
      <c r="P46" s="156" t="n">
        <v>26139.5547089951</v>
      </c>
      <c r="Q46" s="156" t="n">
        <v>1747.4403781935</v>
      </c>
      <c r="R46" s="210" t="n">
        <v>59973.9711832931</v>
      </c>
      <c r="S46" s="205" t="n">
        <f aca="false">SUM(D46:R46)</f>
        <v>856748.157887823</v>
      </c>
    </row>
    <row r="47" customFormat="false" ht="16" hidden="false" customHeight="false" outlineLevel="0" collapsed="false">
      <c r="C47" s="40" t="n">
        <v>2025</v>
      </c>
      <c r="D47" s="195" t="n">
        <v>26305.199815617</v>
      </c>
      <c r="E47" s="156" t="n">
        <v>108422.1765423</v>
      </c>
      <c r="F47" s="156" t="n">
        <v>86500.6961595805</v>
      </c>
      <c r="G47" s="156" t="n">
        <v>279524.166709907</v>
      </c>
      <c r="H47" s="156" t="n">
        <v>205999.997928319</v>
      </c>
      <c r="I47" s="156" t="n">
        <v>32519.3653912515</v>
      </c>
      <c r="J47" s="156" t="n">
        <v>27945.1211929332</v>
      </c>
      <c r="K47" s="156" t="n">
        <v>24323.2640829759</v>
      </c>
      <c r="L47" s="156" t="n">
        <v>2232.64738428687</v>
      </c>
      <c r="M47" s="156" t="n">
        <v>31507.9195105782</v>
      </c>
      <c r="N47" s="156" t="n">
        <v>1632.92698363136</v>
      </c>
      <c r="O47" s="156" t="n">
        <v>9440.41641263298</v>
      </c>
      <c r="P47" s="156" t="n">
        <v>32658.5396726272</v>
      </c>
      <c r="Q47" s="156" t="n">
        <v>2359.63322667046</v>
      </c>
      <c r="R47" s="210" t="n">
        <v>75024.8508048978</v>
      </c>
      <c r="S47" s="205" t="n">
        <f aca="false">SUM(D47:R47)</f>
        <v>946396.921818209</v>
      </c>
    </row>
    <row r="48" customFormat="false" ht="16" hidden="false" customHeight="false" outlineLevel="0" collapsed="false">
      <c r="C48" s="40" t="n">
        <v>2026</v>
      </c>
      <c r="D48" s="195" t="n">
        <v>28601.6900333693</v>
      </c>
      <c r="E48" s="156" t="n">
        <v>112487.679613628</v>
      </c>
      <c r="F48" s="156" t="n">
        <v>87493.080482672</v>
      </c>
      <c r="G48" s="156" t="n">
        <v>283049.812939982</v>
      </c>
      <c r="H48" s="156" t="n">
        <v>234796.588695897</v>
      </c>
      <c r="I48" s="156" t="n">
        <v>37010.4634049708</v>
      </c>
      <c r="J48" s="156" t="n">
        <v>28273.5416116352</v>
      </c>
      <c r="K48" s="156" t="n">
        <v>31133.0964649047</v>
      </c>
      <c r="L48" s="156" t="n">
        <v>2854.50085507043</v>
      </c>
      <c r="M48" s="156" t="n">
        <v>40288.2780231307</v>
      </c>
      <c r="N48" s="156" t="n">
        <v>2092.92702049132</v>
      </c>
      <c r="O48" s="156" t="n">
        <v>11995.8498654409</v>
      </c>
      <c r="P48" s="156" t="n">
        <v>41858.5404098264</v>
      </c>
      <c r="Q48" s="156" t="n">
        <v>2977.10573773248</v>
      </c>
      <c r="R48" s="210" t="n">
        <v>89865.5944466063</v>
      </c>
      <c r="S48" s="205" t="n">
        <f aca="false">SUM(D48:R48)</f>
        <v>1034778.74960536</v>
      </c>
    </row>
    <row r="49" customFormat="false" ht="16" hidden="false" customHeight="false" outlineLevel="0" collapsed="false">
      <c r="C49" s="40" t="n">
        <v>2027</v>
      </c>
      <c r="D49" s="195" t="n">
        <v>30948.9916193407</v>
      </c>
      <c r="E49" s="156" t="n">
        <v>113801.202095582</v>
      </c>
      <c r="F49" s="156" t="n">
        <v>88498.1697809638</v>
      </c>
      <c r="G49" s="156" t="n">
        <v>286621.471983506</v>
      </c>
      <c r="H49" s="156" t="n">
        <v>264214.128372959</v>
      </c>
      <c r="I49" s="156" t="n">
        <v>41602.4639686883</v>
      </c>
      <c r="J49" s="156" t="n">
        <v>28606.2943342189</v>
      </c>
      <c r="K49" s="156" t="n">
        <v>38102.0065293033</v>
      </c>
      <c r="L49" s="156" t="n">
        <v>3490.69955070506</v>
      </c>
      <c r="M49" s="156" t="n">
        <v>49272.4660426605</v>
      </c>
      <c r="N49" s="156" t="n">
        <v>2563.83150471768</v>
      </c>
      <c r="O49" s="156" t="n">
        <v>14607.4181888109</v>
      </c>
      <c r="P49" s="156" t="n">
        <v>51276.6300943536</v>
      </c>
      <c r="Q49" s="156" t="n">
        <v>3608.80648118849</v>
      </c>
      <c r="R49" s="210" t="n">
        <v>105096.598647172</v>
      </c>
      <c r="S49" s="205" t="n">
        <f aca="false">SUM(D49:R49)</f>
        <v>1122311.17919417</v>
      </c>
    </row>
    <row r="50" customFormat="false" ht="16" hidden="false" customHeight="false" outlineLevel="0" collapsed="false">
      <c r="C50" s="40" t="n">
        <v>2028</v>
      </c>
      <c r="D50" s="195" t="n">
        <v>33348.0934330569</v>
      </c>
      <c r="E50" s="156" t="n">
        <v>115131.915800167</v>
      </c>
      <c r="F50" s="156" t="n">
        <v>89516.1478947709</v>
      </c>
      <c r="G50" s="156" t="n">
        <v>290239.81677785</v>
      </c>
      <c r="H50" s="156" t="n">
        <v>294263.847134572</v>
      </c>
      <c r="I50" s="156" t="n">
        <v>46297.3269939488</v>
      </c>
      <c r="J50" s="156" t="n">
        <v>28943.4439892948</v>
      </c>
      <c r="K50" s="156" t="n">
        <v>45233.1496743029</v>
      </c>
      <c r="L50" s="156" t="n">
        <v>4141.52332774418</v>
      </c>
      <c r="M50" s="156" t="n">
        <v>58464.4999985725</v>
      </c>
      <c r="N50" s="156" t="n">
        <v>3045.86084153551</v>
      </c>
      <c r="O50" s="156" t="n">
        <v>17276.151364361</v>
      </c>
      <c r="P50" s="156" t="n">
        <v>60917.2168307102</v>
      </c>
      <c r="Q50" s="156" t="n">
        <v>4255.01294938642</v>
      </c>
      <c r="R50" s="210" t="n">
        <v>120726.694996734</v>
      </c>
      <c r="S50" s="205" t="n">
        <f aca="false">SUM(D50:R50)</f>
        <v>1211800.70200701</v>
      </c>
    </row>
    <row r="51" customFormat="false" ht="16" hidden="false" customHeight="false" outlineLevel="0" collapsed="false">
      <c r="C51" s="40" t="n">
        <v>2029</v>
      </c>
      <c r="D51" s="195" t="n">
        <v>35800.003879916</v>
      </c>
      <c r="E51" s="156" t="n">
        <v>116480.075174984</v>
      </c>
      <c r="F51" s="156" t="n">
        <v>90547.2016444626</v>
      </c>
      <c r="G51" s="156" t="n">
        <v>293905.531319059</v>
      </c>
      <c r="H51" s="156" t="n">
        <v>324957.178235038</v>
      </c>
      <c r="I51" s="156" t="n">
        <v>51097.0509292747</v>
      </c>
      <c r="J51" s="156" t="n">
        <v>29285.0562795887</v>
      </c>
      <c r="K51" s="156" t="n">
        <v>52529.7442422779</v>
      </c>
      <c r="L51" s="156" t="n">
        <v>4807.25753102063</v>
      </c>
      <c r="M51" s="156" t="n">
        <v>67868.4759460892</v>
      </c>
      <c r="N51" s="156" t="n">
        <v>3539.23991549992</v>
      </c>
      <c r="O51" s="156" t="n">
        <v>20003.0982960257</v>
      </c>
      <c r="P51" s="156" t="n">
        <v>70784.7983099983</v>
      </c>
      <c r="Q51" s="156" t="n">
        <v>4916.00807582151</v>
      </c>
      <c r="R51" s="210" t="n">
        <v>136764.912730038</v>
      </c>
      <c r="S51" s="205" t="n">
        <f aca="false">SUM(D51:R51)</f>
        <v>1303285.6325091</v>
      </c>
    </row>
    <row r="52" customFormat="false" ht="16" hidden="false" customHeight="false" outlineLevel="0" collapsed="false">
      <c r="C52" s="41" t="n">
        <v>2030</v>
      </c>
      <c r="D52" s="187" t="n">
        <v>38305.7513155714</v>
      </c>
      <c r="E52" s="163" t="n">
        <v>117845.938869897</v>
      </c>
      <c r="F52" s="163" t="n">
        <v>91591.5208831245</v>
      </c>
      <c r="G52" s="163" t="n">
        <v>297619.310859815</v>
      </c>
      <c r="H52" s="163" t="n">
        <v>356305.761890426</v>
      </c>
      <c r="I52" s="163" t="n">
        <v>56003.6735542097</v>
      </c>
      <c r="J52" s="163" t="n">
        <v>29631.1980012484</v>
      </c>
      <c r="K52" s="163" t="n">
        <v>59995.0728300188</v>
      </c>
      <c r="L52" s="163" t="n">
        <v>5488.19310631391</v>
      </c>
      <c r="M52" s="163" t="n">
        <v>77488.5712156761</v>
      </c>
      <c r="N52" s="163" t="n">
        <v>4044.19818510839</v>
      </c>
      <c r="O52" s="163" t="n">
        <v>22789.3271772339</v>
      </c>
      <c r="P52" s="163" t="n">
        <v>80883.9637021677</v>
      </c>
      <c r="Q52" s="163" t="n">
        <v>5592.08034682135</v>
      </c>
      <c r="R52" s="188" t="n">
        <v>153220.483193554</v>
      </c>
      <c r="S52" s="209" t="n">
        <f aca="false">SUM(D52:R52)</f>
        <v>1396805.04513119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7"/>
  <sheetViews>
    <sheetView showFormulas="false" showGridLines="fals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I4" activeCellId="0" sqref="AI4"/>
    </sheetView>
  </sheetViews>
  <sheetFormatPr defaultRowHeight="16" zeroHeight="false" outlineLevelRow="0" outlineLevelCol="0"/>
  <cols>
    <col collapsed="false" customWidth="true" hidden="false" outlineLevel="0" max="2" min="1" style="29" width="10.83"/>
    <col collapsed="false" customWidth="true" hidden="false" outlineLevel="0" max="3" min="3" style="29" width="14.33"/>
    <col collapsed="false" customWidth="true" hidden="false" outlineLevel="0" max="4" min="4" style="29" width="18.16"/>
    <col collapsed="false" customWidth="true" hidden="false" outlineLevel="0" max="5" min="5" style="29" width="16.84"/>
    <col collapsed="false" customWidth="true" hidden="false" outlineLevel="0" max="6" min="6" style="29" width="18.5"/>
    <col collapsed="false" customWidth="true" hidden="false" outlineLevel="0" max="7" min="7" style="29" width="19.33"/>
    <col collapsed="false" customWidth="true" hidden="false" outlineLevel="0" max="8" min="8" style="29" width="17.84"/>
    <col collapsed="false" customWidth="true" hidden="false" outlineLevel="0" max="9" min="9" style="29" width="19.5"/>
    <col collapsed="false" customWidth="true" hidden="false" outlineLevel="0" max="10" min="10" style="29" width="11.67"/>
    <col collapsed="false" customWidth="true" hidden="false" outlineLevel="0" max="11" min="11" style="29" width="4.5"/>
    <col collapsed="false" customWidth="true" hidden="false" outlineLevel="0" max="13" min="12" style="29" width="9.83"/>
    <col collapsed="false" customWidth="true" hidden="false" outlineLevel="0" max="14" min="14" style="29" width="5.67"/>
    <col collapsed="false" customWidth="true" hidden="false" outlineLevel="0" max="16" min="15" style="29" width="7.84"/>
    <col collapsed="false" customWidth="true" hidden="false" outlineLevel="0" max="17" min="17" style="29" width="5.67"/>
    <col collapsed="false" customWidth="true" hidden="false" outlineLevel="0" max="18" min="18" style="29" width="8.84"/>
    <col collapsed="false" customWidth="true" hidden="false" outlineLevel="0" max="20" min="19" style="29" width="9.83"/>
    <col collapsed="false" customWidth="true" hidden="false" outlineLevel="0" max="21" min="21" style="29" width="4.67"/>
    <col collapsed="false" customWidth="true" hidden="false" outlineLevel="0" max="24" min="22" style="29" width="9.83"/>
    <col collapsed="false" customWidth="true" hidden="false" outlineLevel="0" max="25" min="25" style="29" width="5.67"/>
    <col collapsed="false" customWidth="true" hidden="false" outlineLevel="0" max="26" min="26" style="29" width="6.51"/>
    <col collapsed="false" customWidth="true" hidden="false" outlineLevel="0" max="28" min="27" style="29" width="6.33"/>
    <col collapsed="false" customWidth="true" hidden="false" outlineLevel="0" max="29" min="29" style="29" width="4.83"/>
    <col collapsed="false" customWidth="true" hidden="false" outlineLevel="0" max="30" min="30" style="29" width="9.16"/>
    <col collapsed="false" customWidth="true" hidden="false" outlineLevel="0" max="32" min="31" style="29" width="8.84"/>
    <col collapsed="false" customWidth="true" hidden="false" outlineLevel="0" max="33" min="33" style="29" width="9.83"/>
    <col collapsed="false" customWidth="true" hidden="false" outlineLevel="0" max="34" min="34" style="29" width="4.83"/>
    <col collapsed="false" customWidth="true" hidden="false" outlineLevel="0" max="35" min="35" style="29" width="8.84"/>
    <col collapsed="false" customWidth="true" hidden="false" outlineLevel="0" max="36" min="36" style="29" width="9.16"/>
    <col collapsed="false" customWidth="true" hidden="false" outlineLevel="0" max="37" min="37" style="29" width="13.16"/>
    <col collapsed="false" customWidth="true" hidden="false" outlineLevel="0" max="1025" min="38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146" t="s">
        <v>194</v>
      </c>
      <c r="L4" s="146" t="s">
        <v>195</v>
      </c>
      <c r="M4" s="146"/>
      <c r="O4" s="146" t="s">
        <v>196</v>
      </c>
      <c r="P4" s="146"/>
      <c r="Q4" s="146"/>
      <c r="R4" s="146" t="s">
        <v>197</v>
      </c>
      <c r="S4" s="146"/>
      <c r="T4" s="146"/>
      <c r="V4" s="146" t="s">
        <v>195</v>
      </c>
      <c r="W4" s="146"/>
      <c r="Z4" s="146" t="s">
        <v>196</v>
      </c>
      <c r="AA4" s="146"/>
      <c r="AB4" s="146"/>
      <c r="AD4" s="146" t="s">
        <v>197</v>
      </c>
      <c r="AE4" s="146"/>
      <c r="AF4" s="146"/>
      <c r="AI4" s="146" t="s">
        <v>197</v>
      </c>
      <c r="AJ4" s="146"/>
      <c r="AK4" s="146"/>
    </row>
    <row r="5" customFormat="false" ht="16" hidden="false" customHeight="false" outlineLevel="0" collapsed="false">
      <c r="C5" s="176" t="s">
        <v>198</v>
      </c>
      <c r="D5" s="34" t="s">
        <v>199</v>
      </c>
      <c r="E5" s="34" t="s">
        <v>200</v>
      </c>
      <c r="F5" s="34" t="s">
        <v>201</v>
      </c>
      <c r="G5" s="34" t="s">
        <v>202</v>
      </c>
      <c r="H5" s="34" t="s">
        <v>203</v>
      </c>
      <c r="I5" s="34" t="s">
        <v>204</v>
      </c>
      <c r="J5" s="35" t="s">
        <v>43</v>
      </c>
      <c r="L5" s="33" t="s">
        <v>74</v>
      </c>
      <c r="M5" s="56" t="s">
        <v>75</v>
      </c>
      <c r="O5" s="33" t="s">
        <v>74</v>
      </c>
      <c r="P5" s="56" t="s">
        <v>75</v>
      </c>
      <c r="R5" s="33" t="s">
        <v>74</v>
      </c>
      <c r="S5" s="56" t="s">
        <v>75</v>
      </c>
      <c r="T5" s="50" t="s">
        <v>43</v>
      </c>
      <c r="V5" s="33" t="s">
        <v>205</v>
      </c>
      <c r="W5" s="34" t="s">
        <v>206</v>
      </c>
      <c r="X5" s="56" t="s">
        <v>207</v>
      </c>
      <c r="Z5" s="33" t="s">
        <v>205</v>
      </c>
      <c r="AA5" s="34" t="s">
        <v>206</v>
      </c>
      <c r="AB5" s="56" t="s">
        <v>207</v>
      </c>
      <c r="AD5" s="33" t="s">
        <v>205</v>
      </c>
      <c r="AE5" s="34" t="s">
        <v>206</v>
      </c>
      <c r="AF5" s="34" t="s">
        <v>207</v>
      </c>
      <c r="AG5" s="50" t="s">
        <v>43</v>
      </c>
      <c r="AI5" s="33" t="s">
        <v>208</v>
      </c>
      <c r="AJ5" s="56" t="s">
        <v>209</v>
      </c>
      <c r="AK5" s="50" t="s">
        <v>170</v>
      </c>
    </row>
    <row r="6" customFormat="false" ht="16" hidden="false" customHeight="false" outlineLevel="0" collapsed="false">
      <c r="C6" s="40" t="n">
        <v>2009</v>
      </c>
      <c r="D6" s="57" t="n">
        <v>40935</v>
      </c>
      <c r="E6" s="57" t="n">
        <v>50883</v>
      </c>
      <c r="F6" s="57" t="n">
        <v>223703</v>
      </c>
      <c r="G6" s="57" t="n">
        <v>2856</v>
      </c>
      <c r="H6" s="57" t="n">
        <v>903</v>
      </c>
      <c r="I6" s="57" t="n">
        <v>20</v>
      </c>
      <c r="J6" s="194" t="n">
        <v>319300</v>
      </c>
      <c r="L6" s="211" t="n">
        <v>315521</v>
      </c>
      <c r="M6" s="212" t="n">
        <v>3779</v>
      </c>
      <c r="O6" s="211" t="n">
        <v>45.1646702897006</v>
      </c>
      <c r="P6" s="212" t="n">
        <v>183.272200678019</v>
      </c>
      <c r="R6" s="195" t="n">
        <f aca="false">O6*L6/1000</f>
        <v>14250.4019344766</v>
      </c>
      <c r="S6" s="210" t="n">
        <f aca="false">P6*M6/1000</f>
        <v>692.585646362232</v>
      </c>
      <c r="T6" s="194" t="n">
        <f aca="false">R6+S6</f>
        <v>14942.9875808388</v>
      </c>
      <c r="V6" s="211" t="n">
        <v>43791</v>
      </c>
      <c r="W6" s="213" t="n">
        <v>51786</v>
      </c>
      <c r="X6" s="212" t="n">
        <v>223723</v>
      </c>
      <c r="Z6" s="211" t="n">
        <v>74.1124379861998</v>
      </c>
      <c r="AA6" s="213" t="n">
        <v>50.7256093133688</v>
      </c>
      <c r="AB6" s="212" t="n">
        <v>40.5441255708312</v>
      </c>
      <c r="AD6" s="195" t="n">
        <f aca="false">Z6*V6/1000</f>
        <v>3245.45777185368</v>
      </c>
      <c r="AE6" s="156" t="n">
        <f aca="false">AA6*W6/1000</f>
        <v>2626.87640390212</v>
      </c>
      <c r="AF6" s="156" t="n">
        <f aca="false">AB6*X6/1000</f>
        <v>9070.65340508306</v>
      </c>
      <c r="AG6" s="194" t="n">
        <f aca="false">SUM(AD6:AF6)</f>
        <v>14942.9875808388</v>
      </c>
      <c r="AI6" s="211" t="n">
        <v>8714.30980037809</v>
      </c>
      <c r="AJ6" s="212" t="n">
        <v>6228.67778046076</v>
      </c>
      <c r="AK6" s="214" t="n">
        <v>0.583170517490914</v>
      </c>
    </row>
    <row r="7" customFormat="false" ht="16" hidden="false" customHeight="false" outlineLevel="0" collapsed="false">
      <c r="C7" s="40" t="n">
        <v>2010</v>
      </c>
      <c r="D7" s="57" t="n">
        <v>74123</v>
      </c>
      <c r="E7" s="57" t="n">
        <v>75337</v>
      </c>
      <c r="F7" s="57" t="n">
        <v>283306</v>
      </c>
      <c r="G7" s="57" t="n">
        <v>4250</v>
      </c>
      <c r="H7" s="57" t="n">
        <v>1120</v>
      </c>
      <c r="I7" s="57" t="n">
        <v>220</v>
      </c>
      <c r="J7" s="194" t="n">
        <v>438356</v>
      </c>
      <c r="L7" s="215" t="n">
        <v>432766</v>
      </c>
      <c r="M7" s="216" t="n">
        <v>5590</v>
      </c>
      <c r="O7" s="215" t="n">
        <v>48.2227431057054</v>
      </c>
      <c r="P7" s="216" t="n">
        <v>186.013116861565</v>
      </c>
      <c r="R7" s="195" t="n">
        <f aca="false">O7*L7/1000</f>
        <v>20869.1636428837</v>
      </c>
      <c r="S7" s="210" t="n">
        <f aca="false">P7*M7/1000</f>
        <v>1039.81332325615</v>
      </c>
      <c r="T7" s="194" t="n">
        <f aca="false">R7+S7</f>
        <v>21908.9769661398</v>
      </c>
      <c r="V7" s="215" t="n">
        <v>78373</v>
      </c>
      <c r="W7" s="217" t="n">
        <v>76457</v>
      </c>
      <c r="X7" s="216" t="n">
        <v>283526</v>
      </c>
      <c r="Z7" s="215" t="n">
        <v>75.5472395292679</v>
      </c>
      <c r="AA7" s="217" t="n">
        <v>52.4972520174193</v>
      </c>
      <c r="AB7" s="216" t="n">
        <v>42.2336250115217</v>
      </c>
      <c r="AD7" s="195" t="n">
        <f aca="false">Z7*V7/1000</f>
        <v>5920.86380362732</v>
      </c>
      <c r="AE7" s="156" t="n">
        <f aca="false">AA7*W7/1000</f>
        <v>4013.78239749582</v>
      </c>
      <c r="AF7" s="156" t="n">
        <f aca="false">AB7*X7/1000</f>
        <v>11974.3307650167</v>
      </c>
      <c r="AG7" s="194" t="n">
        <f aca="false">SUM(AD7:AF7)</f>
        <v>21908.9769661398</v>
      </c>
      <c r="AI7" s="215" t="n">
        <v>12644.4467189634</v>
      </c>
      <c r="AJ7" s="216" t="n">
        <v>9264.53024717645</v>
      </c>
      <c r="AK7" s="214" t="n">
        <v>0.57713542437446</v>
      </c>
    </row>
    <row r="8" customFormat="false" ht="16" hidden="false" customHeight="false" outlineLevel="0" collapsed="false">
      <c r="C8" s="40" t="n">
        <v>2011</v>
      </c>
      <c r="D8" s="57" t="n">
        <v>78883</v>
      </c>
      <c r="E8" s="57" t="n">
        <v>81406</v>
      </c>
      <c r="F8" s="57" t="n">
        <v>314604</v>
      </c>
      <c r="G8" s="57" t="n">
        <v>6203</v>
      </c>
      <c r="H8" s="57" t="n">
        <v>1393</v>
      </c>
      <c r="I8" s="57" t="n">
        <v>1092</v>
      </c>
      <c r="J8" s="194" t="n">
        <v>483581</v>
      </c>
      <c r="L8" s="215" t="n">
        <v>474893</v>
      </c>
      <c r="M8" s="216" t="n">
        <v>8688</v>
      </c>
      <c r="O8" s="215" t="n">
        <v>50.0486503872646</v>
      </c>
      <c r="P8" s="216" t="n">
        <v>183.589247507726</v>
      </c>
      <c r="R8" s="195" t="n">
        <f aca="false">O8*L8/1000</f>
        <v>23767.7537283592</v>
      </c>
      <c r="S8" s="210" t="n">
        <f aca="false">P8*M8/1000</f>
        <v>1595.02338234713</v>
      </c>
      <c r="T8" s="194" t="n">
        <f aca="false">R8+S8</f>
        <v>25362.7771107063</v>
      </c>
      <c r="V8" s="215" t="n">
        <v>85086</v>
      </c>
      <c r="W8" s="217" t="n">
        <v>82799</v>
      </c>
      <c r="X8" s="216" t="n">
        <v>315696</v>
      </c>
      <c r="Z8" s="215" t="n">
        <v>81.0288120890706</v>
      </c>
      <c r="AA8" s="217" t="n">
        <v>54.8471978992613</v>
      </c>
      <c r="AB8" s="216" t="n">
        <v>44.1154353125626</v>
      </c>
      <c r="AD8" s="195" t="n">
        <f aca="false">Z8*V8/1000</f>
        <v>6894.41750541066</v>
      </c>
      <c r="AE8" s="156" t="n">
        <f aca="false">AA8*W8/1000</f>
        <v>4541.29313886093</v>
      </c>
      <c r="AF8" s="156" t="n">
        <f aca="false">AB8*X8/1000</f>
        <v>13927.0664664348</v>
      </c>
      <c r="AG8" s="194" t="n">
        <f aca="false">SUM(AD8:AF8)</f>
        <v>25362.7771107063</v>
      </c>
      <c r="AI8" s="215" t="n">
        <v>14518.6242136145</v>
      </c>
      <c r="AJ8" s="216" t="n">
        <v>10844.1528970919</v>
      </c>
      <c r="AK8" s="214" t="n">
        <v>0.572438268500406</v>
      </c>
    </row>
    <row r="9" customFormat="false" ht="16" hidden="false" customHeight="false" outlineLevel="0" collapsed="false">
      <c r="C9" s="40" t="n">
        <v>2012</v>
      </c>
      <c r="D9" s="57" t="n">
        <v>83987</v>
      </c>
      <c r="E9" s="57" t="n">
        <v>82155</v>
      </c>
      <c r="F9" s="57" t="n">
        <v>303262</v>
      </c>
      <c r="G9" s="57" t="n">
        <v>16926</v>
      </c>
      <c r="H9" s="57" t="n">
        <v>7129</v>
      </c>
      <c r="I9" s="57" t="n">
        <v>1201</v>
      </c>
      <c r="J9" s="194" t="n">
        <v>494660</v>
      </c>
      <c r="L9" s="215" t="n">
        <v>469404</v>
      </c>
      <c r="M9" s="216" t="n">
        <v>25256</v>
      </c>
      <c r="O9" s="215" t="n">
        <v>52.524110202755</v>
      </c>
      <c r="P9" s="216" t="n">
        <v>190.00398379448</v>
      </c>
      <c r="R9" s="195" t="n">
        <f aca="false">O9*L9/1000</f>
        <v>24655.027425614</v>
      </c>
      <c r="S9" s="210" t="n">
        <f aca="false">P9*M9/1000</f>
        <v>4798.74061471339</v>
      </c>
      <c r="T9" s="194" t="n">
        <f aca="false">R9+S9</f>
        <v>29453.7680403274</v>
      </c>
      <c r="V9" s="215" t="n">
        <v>100913</v>
      </c>
      <c r="W9" s="217" t="n">
        <v>89284</v>
      </c>
      <c r="X9" s="216" t="n">
        <v>304463</v>
      </c>
      <c r="Z9" s="215" t="n">
        <v>96.9485714643736</v>
      </c>
      <c r="AA9" s="217" t="n">
        <v>63.6152119512057</v>
      </c>
      <c r="AB9" s="216" t="n">
        <v>45.9516468808742</v>
      </c>
      <c r="AD9" s="195" t="n">
        <f aca="false">Z9*V9/1000</f>
        <v>9783.37119218434</v>
      </c>
      <c r="AE9" s="156" t="n">
        <f aca="false">AA9*W9/1000</f>
        <v>5679.82058385145</v>
      </c>
      <c r="AF9" s="156" t="n">
        <f aca="false">AB9*X9/1000</f>
        <v>13990.5762642916</v>
      </c>
      <c r="AG9" s="194" t="n">
        <f aca="false">SUM(AD9:AF9)</f>
        <v>29453.7680403274</v>
      </c>
      <c r="AI9" s="215" t="n">
        <v>15856.0225317654</v>
      </c>
      <c r="AJ9" s="216" t="n">
        <v>13597.745508562</v>
      </c>
      <c r="AK9" s="214" t="n">
        <v>0.538335961295537</v>
      </c>
    </row>
    <row r="10" customFormat="false" ht="16" hidden="false" customHeight="false" outlineLevel="0" collapsed="false">
      <c r="C10" s="40" t="n">
        <v>2013</v>
      </c>
      <c r="D10" s="57" t="n">
        <v>74429</v>
      </c>
      <c r="E10" s="57" t="n">
        <v>70307</v>
      </c>
      <c r="F10" s="57" t="n">
        <v>352092</v>
      </c>
      <c r="G10" s="57" t="n">
        <v>31138</v>
      </c>
      <c r="H10" s="57" t="n">
        <v>12799</v>
      </c>
      <c r="I10" s="57" t="n">
        <v>5492</v>
      </c>
      <c r="J10" s="194" t="n">
        <v>546257</v>
      </c>
      <c r="L10" s="215" t="n">
        <v>496828</v>
      </c>
      <c r="M10" s="216" t="n">
        <v>49429</v>
      </c>
      <c r="O10" s="215" t="n">
        <v>53.4999291563525</v>
      </c>
      <c r="P10" s="216" t="n">
        <v>189.331033684528</v>
      </c>
      <c r="R10" s="195" t="n">
        <f aca="false">O10*L10/1000</f>
        <v>26580.2628028923</v>
      </c>
      <c r="S10" s="210" t="n">
        <f aca="false">P10*M10/1000</f>
        <v>9358.44366399252</v>
      </c>
      <c r="T10" s="194" t="n">
        <f aca="false">R10+S10</f>
        <v>35938.7064668848</v>
      </c>
      <c r="V10" s="215" t="n">
        <v>105567</v>
      </c>
      <c r="W10" s="217" t="n">
        <v>83106</v>
      </c>
      <c r="X10" s="216" t="n">
        <v>357584</v>
      </c>
      <c r="Z10" s="215" t="n">
        <v>117.698900702776</v>
      </c>
      <c r="AA10" s="217" t="n">
        <v>74.0042490016097</v>
      </c>
      <c r="AB10" s="216" t="n">
        <v>48.5575123575638</v>
      </c>
      <c r="AD10" s="195" t="n">
        <f aca="false">Z10*V10/1000</f>
        <v>12425.11985049</v>
      </c>
      <c r="AE10" s="156" t="n">
        <f aca="false">AA10*W10/1000</f>
        <v>6150.19711752778</v>
      </c>
      <c r="AF10" s="156" t="n">
        <f aca="false">AB10*X10/1000</f>
        <v>17363.3894988671</v>
      </c>
      <c r="AG10" s="194" t="n">
        <f aca="false">SUM(AD10:AF10)</f>
        <v>35938.7064668848</v>
      </c>
      <c r="AI10" s="215" t="n">
        <v>18369.2781229267</v>
      </c>
      <c r="AJ10" s="216" t="n">
        <v>17569.4283439581</v>
      </c>
      <c r="AK10" s="214" t="n">
        <v>0.511127971170938</v>
      </c>
    </row>
    <row r="11" customFormat="false" ht="16" hidden="false" customHeight="false" outlineLevel="0" collapsed="false">
      <c r="C11" s="40" t="n">
        <v>2014</v>
      </c>
      <c r="D11" s="57" t="n">
        <v>72890</v>
      </c>
      <c r="E11" s="57" t="n">
        <v>61244</v>
      </c>
      <c r="F11" s="57" t="n">
        <v>374093</v>
      </c>
      <c r="G11" s="57" t="n">
        <v>35667</v>
      </c>
      <c r="H11" s="57" t="n">
        <v>18046</v>
      </c>
      <c r="I11" s="57" t="n">
        <v>6909</v>
      </c>
      <c r="J11" s="194" t="n">
        <v>568849</v>
      </c>
      <c r="L11" s="215" t="n">
        <v>508227</v>
      </c>
      <c r="M11" s="216" t="n">
        <v>60622</v>
      </c>
      <c r="O11" s="215" t="n">
        <v>55.308139441093</v>
      </c>
      <c r="P11" s="216" t="n">
        <v>191.98416205401</v>
      </c>
      <c r="R11" s="195" t="n">
        <f aca="false">O11*L11/1000</f>
        <v>28109.0897837284</v>
      </c>
      <c r="S11" s="210" t="n">
        <f aca="false">P11*M11/1000</f>
        <v>11638.4638720382</v>
      </c>
      <c r="T11" s="194" t="n">
        <f aca="false">R11+S11</f>
        <v>39747.5536557665</v>
      </c>
      <c r="V11" s="215" t="n">
        <v>108557</v>
      </c>
      <c r="W11" s="217" t="n">
        <v>79290</v>
      </c>
      <c r="X11" s="216" t="n">
        <v>381002</v>
      </c>
      <c r="Z11" s="215" t="n">
        <v>126.099644976488</v>
      </c>
      <c r="AA11" s="217" t="n">
        <v>84.8502661958116</v>
      </c>
      <c r="AB11" s="216" t="n">
        <v>50.7366808819587</v>
      </c>
      <c r="AD11" s="195" t="n">
        <f aca="false">Z11*V11/1000</f>
        <v>13688.9991597126</v>
      </c>
      <c r="AE11" s="156" t="n">
        <f aca="false">AA11*W11/1000</f>
        <v>6727.7776066659</v>
      </c>
      <c r="AF11" s="156" t="n">
        <f aca="false">AB11*X11/1000</f>
        <v>19330.776889388</v>
      </c>
      <c r="AG11" s="194" t="n">
        <f aca="false">SUM(AD11:AF11)</f>
        <v>39747.5536557665</v>
      </c>
      <c r="AI11" s="215" t="n">
        <v>19970.1951837402</v>
      </c>
      <c r="AJ11" s="216" t="n">
        <v>19777.3584720263</v>
      </c>
      <c r="AK11" s="214" t="n">
        <v>0.502425768304937</v>
      </c>
    </row>
    <row r="12" customFormat="false" ht="16" hidden="false" customHeight="false" outlineLevel="0" collapsed="false">
      <c r="C12" s="40" t="n">
        <v>2015</v>
      </c>
      <c r="D12" s="57" t="n">
        <v>57917</v>
      </c>
      <c r="E12" s="57" t="n">
        <v>55338</v>
      </c>
      <c r="F12" s="57" t="n">
        <v>338645</v>
      </c>
      <c r="G12" s="57" t="n">
        <v>57036</v>
      </c>
      <c r="H12" s="57" t="n">
        <v>22961</v>
      </c>
      <c r="I12" s="57" t="n">
        <v>35559</v>
      </c>
      <c r="J12" s="194" t="n">
        <v>567456</v>
      </c>
      <c r="L12" s="215" t="n">
        <v>451900</v>
      </c>
      <c r="M12" s="216" t="n">
        <v>115556</v>
      </c>
      <c r="O12" s="215" t="n">
        <v>57.1382389104734</v>
      </c>
      <c r="P12" s="216" t="n">
        <v>181.700496661037</v>
      </c>
      <c r="R12" s="195" t="n">
        <f aca="false">O12*L12/1000</f>
        <v>25820.7701636429</v>
      </c>
      <c r="S12" s="210" t="n">
        <f aca="false">P12*M12/1000</f>
        <v>20996.5825921628</v>
      </c>
      <c r="T12" s="194" t="n">
        <f aca="false">R12+S12</f>
        <v>46817.3527558058</v>
      </c>
      <c r="V12" s="215" t="n">
        <v>114953</v>
      </c>
      <c r="W12" s="217" t="n">
        <v>78299</v>
      </c>
      <c r="X12" s="216" t="n">
        <v>374204</v>
      </c>
      <c r="Z12" s="215" t="n">
        <v>153.400699500472</v>
      </c>
      <c r="AA12" s="217" t="n">
        <v>95.3507002877212</v>
      </c>
      <c r="AB12" s="216" t="n">
        <v>58.0368399704433</v>
      </c>
      <c r="AD12" s="195" t="n">
        <f aca="false">Z12*V12/1000</f>
        <v>17633.8706096777</v>
      </c>
      <c r="AE12" s="156" t="n">
        <f aca="false">AA12*W12/1000</f>
        <v>7465.86448182828</v>
      </c>
      <c r="AF12" s="156" t="n">
        <f aca="false">AB12*X12/1000</f>
        <v>21717.6176642998</v>
      </c>
      <c r="AG12" s="194" t="n">
        <f aca="false">SUM(AD12:AF12)</f>
        <v>46817.3527558058</v>
      </c>
      <c r="AI12" s="215" t="n">
        <v>21582.4664329227</v>
      </c>
      <c r="AJ12" s="216" t="n">
        <v>25234.8863228831</v>
      </c>
      <c r="AK12" s="214" t="n">
        <v>0.460992883247682</v>
      </c>
    </row>
    <row r="13" customFormat="false" ht="16" hidden="false" customHeight="false" outlineLevel="0" collapsed="false">
      <c r="C13" s="40" t="n">
        <v>2016</v>
      </c>
      <c r="D13" s="57" t="n">
        <v>58131</v>
      </c>
      <c r="E13" s="57" t="n">
        <v>62606</v>
      </c>
      <c r="F13" s="57" t="n">
        <v>278031</v>
      </c>
      <c r="G13" s="57" t="n">
        <v>60893</v>
      </c>
      <c r="H13" s="57" t="n">
        <v>41624</v>
      </c>
      <c r="I13" s="57" t="n">
        <v>31515</v>
      </c>
      <c r="J13" s="194" t="n">
        <v>532800</v>
      </c>
      <c r="L13" s="215" t="n">
        <v>398768</v>
      </c>
      <c r="M13" s="216" t="n">
        <v>134032</v>
      </c>
      <c r="O13" s="215" t="n">
        <v>60.5250852548776</v>
      </c>
      <c r="P13" s="216" t="n">
        <v>188.978907543461</v>
      </c>
      <c r="R13" s="195" t="n">
        <f aca="false">O13*L13/1000</f>
        <v>24135.467196917</v>
      </c>
      <c r="S13" s="210" t="n">
        <f aca="false">P13*M13/1000</f>
        <v>25329.2209358651</v>
      </c>
      <c r="T13" s="194" t="n">
        <f aca="false">R13+S13</f>
        <v>49464.6881327821</v>
      </c>
      <c r="V13" s="215" t="n">
        <v>119024</v>
      </c>
      <c r="W13" s="217" t="n">
        <v>104230</v>
      </c>
      <c r="X13" s="216" t="n">
        <v>309546</v>
      </c>
      <c r="Z13" s="215" t="n">
        <v>159.987021836801</v>
      </c>
      <c r="AA13" s="217" t="n">
        <v>111.028364846669</v>
      </c>
      <c r="AB13" s="216" t="n">
        <v>60.8953318011231</v>
      </c>
      <c r="AD13" s="195" t="n">
        <f aca="false">Z13*V13/1000</f>
        <v>19042.2952871034</v>
      </c>
      <c r="AE13" s="156" t="n">
        <f aca="false">AA13*W13/1000</f>
        <v>11572.4864679683</v>
      </c>
      <c r="AF13" s="156" t="n">
        <f aca="false">AB13*X13/1000</f>
        <v>18849.9063777105</v>
      </c>
      <c r="AG13" s="194" t="n">
        <f aca="false">SUM(AD13:AF13)</f>
        <v>49464.6881327821</v>
      </c>
      <c r="AI13" s="215" t="n">
        <v>21839.7520457465</v>
      </c>
      <c r="AJ13" s="216" t="n">
        <v>27624.9360870357</v>
      </c>
      <c r="AK13" s="214" t="n">
        <v>0.441522081108047</v>
      </c>
    </row>
    <row r="14" customFormat="false" ht="16" hidden="false" customHeight="false" outlineLevel="0" collapsed="false">
      <c r="C14" s="40" t="n">
        <v>2017</v>
      </c>
      <c r="D14" s="57" t="n">
        <v>54196</v>
      </c>
      <c r="E14" s="57" t="n">
        <v>56243</v>
      </c>
      <c r="F14" s="57" t="n">
        <v>270897</v>
      </c>
      <c r="G14" s="57" t="n">
        <v>50972</v>
      </c>
      <c r="H14" s="57" t="n">
        <v>32330</v>
      </c>
      <c r="I14" s="57" t="n">
        <v>23378</v>
      </c>
      <c r="J14" s="194" t="n">
        <v>488016</v>
      </c>
      <c r="L14" s="215" t="n">
        <v>381336</v>
      </c>
      <c r="M14" s="216" t="n">
        <v>106680</v>
      </c>
      <c r="O14" s="215" t="n">
        <v>62.8238883714321</v>
      </c>
      <c r="P14" s="216" t="n">
        <v>196.413753574391</v>
      </c>
      <c r="R14" s="195" t="n">
        <f aca="false">O14*L14/1000</f>
        <v>23957.0102960084</v>
      </c>
      <c r="S14" s="210" t="n">
        <f aca="false">P14*M14/1000</f>
        <v>20953.419231316</v>
      </c>
      <c r="T14" s="194" t="n">
        <f aca="false">R14+S14</f>
        <v>44910.4295273245</v>
      </c>
      <c r="V14" s="215" t="n">
        <v>105168</v>
      </c>
      <c r="W14" s="217" t="n">
        <v>88573</v>
      </c>
      <c r="X14" s="216" t="n">
        <v>294275</v>
      </c>
      <c r="Z14" s="215" t="n">
        <v>160.777924456114</v>
      </c>
      <c r="AA14" s="217" t="n">
        <v>110.920107020203</v>
      </c>
      <c r="AB14" s="216" t="n">
        <v>61.769467773421</v>
      </c>
      <c r="AD14" s="195" t="n">
        <f aca="false">Z14*V14/1000</f>
        <v>16908.6927592006</v>
      </c>
      <c r="AE14" s="156" t="n">
        <f aca="false">AA14*W14/1000</f>
        <v>9824.52663910042</v>
      </c>
      <c r="AF14" s="156" t="n">
        <f aca="false">AB14*X14/1000</f>
        <v>18177.2101290235</v>
      </c>
      <c r="AG14" s="194" t="n">
        <f aca="false">SUM(AD14:AF14)</f>
        <v>44910.4295273245</v>
      </c>
      <c r="AI14" s="215" t="n">
        <v>20431.2688685791</v>
      </c>
      <c r="AJ14" s="216" t="n">
        <v>24479.1606587453</v>
      </c>
      <c r="AK14" s="214" t="n">
        <v>0.454933722157975</v>
      </c>
    </row>
    <row r="15" customFormat="false" ht="16" hidden="false" customHeight="false" outlineLevel="0" collapsed="false">
      <c r="C15" s="40" t="n">
        <v>2018</v>
      </c>
      <c r="D15" s="57" t="n">
        <v>53432</v>
      </c>
      <c r="E15" s="57" t="n">
        <v>47342</v>
      </c>
      <c r="F15" s="57" t="n">
        <v>269732</v>
      </c>
      <c r="G15" s="57" t="n">
        <v>47238</v>
      </c>
      <c r="H15" s="57" t="n">
        <v>36122</v>
      </c>
      <c r="I15" s="57" t="n">
        <v>9650</v>
      </c>
      <c r="J15" s="194" t="n">
        <v>463516</v>
      </c>
      <c r="L15" s="215" t="n">
        <v>370506</v>
      </c>
      <c r="M15" s="216" t="n">
        <v>93010</v>
      </c>
      <c r="O15" s="215" t="n">
        <v>65.3053656651799</v>
      </c>
      <c r="P15" s="216" t="n">
        <v>210.145766040483</v>
      </c>
      <c r="R15" s="195" t="n">
        <f aca="false">O15*L15/1000</f>
        <v>24196.0298111431</v>
      </c>
      <c r="S15" s="210" t="n">
        <f aca="false">P15*M15/1000</f>
        <v>19545.6576994253</v>
      </c>
      <c r="T15" s="194" t="n">
        <f aca="false">R15+S15</f>
        <v>43741.6875105685</v>
      </c>
      <c r="V15" s="215" t="n">
        <v>100670</v>
      </c>
      <c r="W15" s="217" t="n">
        <v>83464</v>
      </c>
      <c r="X15" s="216" t="n">
        <v>279382</v>
      </c>
      <c r="Z15" s="215" t="n">
        <v>163.32438357592</v>
      </c>
      <c r="AA15" s="217" t="n">
        <v>123.145029815112</v>
      </c>
      <c r="AB15" s="216" t="n">
        <v>60.9260619778371</v>
      </c>
      <c r="AD15" s="195" t="n">
        <f aca="false">Z15*V15/1000</f>
        <v>16441.8656945878</v>
      </c>
      <c r="AE15" s="156" t="n">
        <f aca="false">AA15*W15/1000</f>
        <v>10278.1767684885</v>
      </c>
      <c r="AF15" s="156" t="n">
        <f aca="false">AB15*X15/1000</f>
        <v>17021.6450474921</v>
      </c>
      <c r="AG15" s="194" t="n">
        <f aca="false">SUM(AD15:AF15)</f>
        <v>43741.6875105685</v>
      </c>
      <c r="AI15" s="215" t="n">
        <v>20068.137023524</v>
      </c>
      <c r="AJ15" s="216" t="n">
        <v>23673.5504870445</v>
      </c>
      <c r="AK15" s="214" t="n">
        <v>0.458787444327001</v>
      </c>
    </row>
    <row r="16" customFormat="false" ht="16" hidden="false" customHeight="false" outlineLevel="0" collapsed="false">
      <c r="C16" s="40" t="n">
        <v>2019</v>
      </c>
      <c r="D16" s="57" t="n">
        <v>51829</v>
      </c>
      <c r="E16" s="57" t="n">
        <v>44975</v>
      </c>
      <c r="F16" s="57" t="n">
        <v>261640</v>
      </c>
      <c r="G16" s="57" t="n">
        <v>49600</v>
      </c>
      <c r="H16" s="57" t="n">
        <v>40457</v>
      </c>
      <c r="I16" s="57" t="n">
        <v>11098</v>
      </c>
      <c r="J16" s="194" t="n">
        <v>459599</v>
      </c>
      <c r="L16" s="215" t="n">
        <v>358444</v>
      </c>
      <c r="M16" s="216" t="n">
        <v>101155</v>
      </c>
      <c r="O16" s="215" t="n">
        <v>67.7555268152546</v>
      </c>
      <c r="P16" s="216" t="n">
        <v>220.817875337673</v>
      </c>
      <c r="R16" s="195" t="n">
        <f aca="false">O16*L16/1000</f>
        <v>24286.5620537671</v>
      </c>
      <c r="S16" s="210" t="n">
        <f aca="false">P16*M16/1000</f>
        <v>22336.8321797824</v>
      </c>
      <c r="T16" s="194" t="n">
        <f aca="false">R16+S16</f>
        <v>46623.3942335495</v>
      </c>
      <c r="V16" s="215" t="n">
        <v>101429</v>
      </c>
      <c r="W16" s="217" t="n">
        <v>85432</v>
      </c>
      <c r="X16" s="216" t="n">
        <v>272738</v>
      </c>
      <c r="Z16" s="215" t="n">
        <v>174.025360237821</v>
      </c>
      <c r="AA16" s="217" t="n">
        <v>135.255440434863</v>
      </c>
      <c r="AB16" s="216" t="n">
        <v>63.8599431790083</v>
      </c>
      <c r="AD16" s="195" t="n">
        <f aca="false">Z16*V16/1000</f>
        <v>17651.2182635619</v>
      </c>
      <c r="AE16" s="156" t="n">
        <f aca="false">AA16*W16/1000</f>
        <v>11555.1427872312</v>
      </c>
      <c r="AF16" s="156" t="n">
        <f aca="false">AB16*X16/1000</f>
        <v>17417.0331827564</v>
      </c>
      <c r="AG16" s="194" t="n">
        <f aca="false">SUM(AD16:AF16)</f>
        <v>46623.3942335495</v>
      </c>
      <c r="AI16" s="215" t="n">
        <v>20891.1530087866</v>
      </c>
      <c r="AJ16" s="216" t="n">
        <v>25732.2412247629</v>
      </c>
      <c r="AK16" s="214" t="n">
        <v>0.44808305684775</v>
      </c>
    </row>
    <row r="17" customFormat="false" ht="16" hidden="false" customHeight="false" outlineLevel="0" collapsed="false">
      <c r="C17" s="40" t="n">
        <v>2020</v>
      </c>
      <c r="D17" s="57" t="n">
        <v>50274</v>
      </c>
      <c r="E17" s="57" t="n">
        <v>42726</v>
      </c>
      <c r="F17" s="57" t="n">
        <v>253791</v>
      </c>
      <c r="G17" s="57" t="n">
        <v>52080</v>
      </c>
      <c r="H17" s="57" t="n">
        <v>45312</v>
      </c>
      <c r="I17" s="57" t="n">
        <v>12763</v>
      </c>
      <c r="J17" s="194" t="n">
        <v>456946</v>
      </c>
      <c r="L17" s="215" t="n">
        <v>346791</v>
      </c>
      <c r="M17" s="216" t="n">
        <v>110155</v>
      </c>
      <c r="O17" s="215" t="n">
        <v>70.302902046877</v>
      </c>
      <c r="P17" s="216" t="n">
        <v>232.245299716567</v>
      </c>
      <c r="R17" s="195" t="n">
        <f aca="false">O17*L17/1000</f>
        <v>24380.4137037385</v>
      </c>
      <c r="S17" s="210" t="n">
        <f aca="false">P17*M17/1000</f>
        <v>25582.9809902784</v>
      </c>
      <c r="T17" s="194" t="n">
        <f aca="false">R17+S17</f>
        <v>49963.3946940169</v>
      </c>
      <c r="V17" s="215" t="n">
        <v>102354</v>
      </c>
      <c r="W17" s="217" t="n">
        <v>88038</v>
      </c>
      <c r="X17" s="216" t="n">
        <v>266554</v>
      </c>
      <c r="Z17" s="215" t="n">
        <v>185.491504225486</v>
      </c>
      <c r="AA17" s="217" t="n">
        <v>148.723185729282</v>
      </c>
      <c r="AB17" s="216" t="n">
        <v>67.0944928430528</v>
      </c>
      <c r="AD17" s="195" t="n">
        <f aca="false">Z17*V17/1000</f>
        <v>18985.7974234953</v>
      </c>
      <c r="AE17" s="156" t="n">
        <f aca="false">AA17*W17/1000</f>
        <v>13093.2918252345</v>
      </c>
      <c r="AF17" s="156" t="n">
        <f aca="false">AB17*X17/1000</f>
        <v>17884.3054452871</v>
      </c>
      <c r="AG17" s="194" t="n">
        <f aca="false">SUM(AD17:AF17)</f>
        <v>49963.3946940169</v>
      </c>
      <c r="AI17" s="215" t="n">
        <v>21836.5934731496</v>
      </c>
      <c r="AJ17" s="216" t="n">
        <v>28126.8012208673</v>
      </c>
      <c r="AK17" s="214" t="n">
        <v>0.437051837788047</v>
      </c>
    </row>
    <row r="18" customFormat="false" ht="16" hidden="false" customHeight="false" outlineLevel="0" collapsed="false">
      <c r="C18" s="40" t="n">
        <v>2021</v>
      </c>
      <c r="D18" s="57" t="n">
        <v>48766</v>
      </c>
      <c r="E18" s="57" t="n">
        <v>40590</v>
      </c>
      <c r="F18" s="57" t="n">
        <v>246177</v>
      </c>
      <c r="G18" s="57" t="n">
        <v>54684</v>
      </c>
      <c r="H18" s="57" t="n">
        <v>50749</v>
      </c>
      <c r="I18" s="57" t="n">
        <v>14677</v>
      </c>
      <c r="J18" s="194" t="n">
        <v>455643</v>
      </c>
      <c r="L18" s="215" t="n">
        <v>335533</v>
      </c>
      <c r="M18" s="216" t="n">
        <v>120110</v>
      </c>
      <c r="O18" s="215" t="n">
        <v>72.9515603623885</v>
      </c>
      <c r="P18" s="216" t="n">
        <v>244.502214826134</v>
      </c>
      <c r="R18" s="195" t="n">
        <f aca="false">O18*L18/1000</f>
        <v>24477.6559030733</v>
      </c>
      <c r="S18" s="210" t="n">
        <f aca="false">P18*M18/1000</f>
        <v>29367.161022767</v>
      </c>
      <c r="T18" s="194" t="n">
        <f aca="false">R18+S18</f>
        <v>53844.8169258403</v>
      </c>
      <c r="V18" s="215" t="n">
        <v>103450</v>
      </c>
      <c r="W18" s="217" t="n">
        <v>91339</v>
      </c>
      <c r="X18" s="216" t="n">
        <v>260854</v>
      </c>
      <c r="Z18" s="215" t="n">
        <v>197.771702565022</v>
      </c>
      <c r="AA18" s="217" t="n">
        <v>163.62211187718</v>
      </c>
      <c r="AB18" s="216" t="n">
        <v>70.6918591194269</v>
      </c>
      <c r="AD18" s="195" t="n">
        <f aca="false">Z18*V18/1000</f>
        <v>20459.4826303515</v>
      </c>
      <c r="AE18" s="156" t="n">
        <f aca="false">AA18*W18/1000</f>
        <v>14945.0800767498</v>
      </c>
      <c r="AF18" s="156" t="n">
        <f aca="false">AB18*X18/1000</f>
        <v>18440.254218739</v>
      </c>
      <c r="AG18" s="194" t="n">
        <f aca="false">SUM(AD18:AF18)</f>
        <v>53844.8169258403</v>
      </c>
      <c r="AI18" s="215" t="n">
        <v>22925.3665339358</v>
      </c>
      <c r="AJ18" s="216" t="n">
        <v>30919.4503919045</v>
      </c>
      <c r="AK18" s="214" t="n">
        <v>0.42576737823272</v>
      </c>
    </row>
    <row r="19" customFormat="false" ht="16" hidden="false" customHeight="false" outlineLevel="0" collapsed="false">
      <c r="C19" s="40" t="n">
        <v>2022</v>
      </c>
      <c r="D19" s="57" t="n">
        <v>47303</v>
      </c>
      <c r="E19" s="57" t="n">
        <v>38561</v>
      </c>
      <c r="F19" s="57" t="n">
        <v>238792</v>
      </c>
      <c r="G19" s="57" t="n">
        <v>57418</v>
      </c>
      <c r="H19" s="57" t="n">
        <v>56839</v>
      </c>
      <c r="I19" s="57" t="n">
        <v>16879</v>
      </c>
      <c r="J19" s="194" t="n">
        <v>455792</v>
      </c>
      <c r="L19" s="215" t="n">
        <v>324656</v>
      </c>
      <c r="M19" s="216" t="n">
        <v>131136</v>
      </c>
      <c r="O19" s="215" t="n">
        <v>75.7055762597721</v>
      </c>
      <c r="P19" s="216" t="n">
        <v>257.668807740031</v>
      </c>
      <c r="R19" s="195" t="n">
        <f aca="false">O19*L19/1000</f>
        <v>24578.2695661926</v>
      </c>
      <c r="S19" s="210" t="n">
        <f aca="false">P19*M19/1000</f>
        <v>33789.6567717966</v>
      </c>
      <c r="T19" s="194" t="n">
        <f aca="false">R19+S19</f>
        <v>58367.9263379892</v>
      </c>
      <c r="V19" s="215" t="n">
        <v>104721</v>
      </c>
      <c r="W19" s="217" t="n">
        <v>95400</v>
      </c>
      <c r="X19" s="216" t="n">
        <v>255671</v>
      </c>
      <c r="Z19" s="215" t="n">
        <v>210.918183939908</v>
      </c>
      <c r="AA19" s="217" t="n">
        <v>180.02175193815</v>
      </c>
      <c r="AB19" s="216" t="n">
        <v>74.7299774425674</v>
      </c>
      <c r="AD19" s="195" t="n">
        <f aca="false">Z19*V19/1000</f>
        <v>22087.5631403711</v>
      </c>
      <c r="AE19" s="156" t="n">
        <f aca="false">AA19*W19/1000</f>
        <v>17174.0751348995</v>
      </c>
      <c r="AF19" s="156" t="n">
        <f aca="false">AB19*X19/1000</f>
        <v>19106.2880627186</v>
      </c>
      <c r="AG19" s="194" t="n">
        <f aca="false">SUM(AD19:AF19)</f>
        <v>58367.9263379892</v>
      </c>
      <c r="AI19" s="215" t="n">
        <v>24182.5106187886</v>
      </c>
      <c r="AJ19" s="216" t="n">
        <v>34185.4157192006</v>
      </c>
      <c r="AK19" s="214" t="n">
        <v>0.414311628594714</v>
      </c>
    </row>
    <row r="20" customFormat="false" ht="16" hidden="false" customHeight="false" outlineLevel="0" collapsed="false">
      <c r="C20" s="40" t="n">
        <v>2023</v>
      </c>
      <c r="D20" s="57" t="n">
        <v>45884</v>
      </c>
      <c r="E20" s="57" t="n">
        <v>36633</v>
      </c>
      <c r="F20" s="57" t="n">
        <v>231628</v>
      </c>
      <c r="G20" s="57" t="n">
        <v>60289</v>
      </c>
      <c r="H20" s="57" t="n">
        <v>63660</v>
      </c>
      <c r="I20" s="57" t="n">
        <v>19411</v>
      </c>
      <c r="J20" s="194" t="n">
        <v>457505</v>
      </c>
      <c r="L20" s="215" t="n">
        <v>314145</v>
      </c>
      <c r="M20" s="216" t="n">
        <v>143360</v>
      </c>
      <c r="O20" s="215" t="n">
        <v>78.5693394730959</v>
      </c>
      <c r="P20" s="216" t="n">
        <v>271.835819499568</v>
      </c>
      <c r="R20" s="195" t="n">
        <f aca="false">O20*L20/1000</f>
        <v>24682.1651487757</v>
      </c>
      <c r="S20" s="210" t="n">
        <f aca="false">P20*M20/1000</f>
        <v>38970.3830834581</v>
      </c>
      <c r="T20" s="194" t="n">
        <f aca="false">R20+S20</f>
        <v>63652.5482322338</v>
      </c>
      <c r="V20" s="215" t="n">
        <v>106173</v>
      </c>
      <c r="W20" s="217" t="n">
        <v>100293</v>
      </c>
      <c r="X20" s="216" t="n">
        <v>251039</v>
      </c>
      <c r="Z20" s="215" t="n">
        <v>224.985870572063</v>
      </c>
      <c r="AA20" s="217" t="n">
        <v>197.986664923443</v>
      </c>
      <c r="AB20" s="216" t="n">
        <v>79.304198992265</v>
      </c>
      <c r="AD20" s="195" t="n">
        <f aca="false">Z20*V20/1000</f>
        <v>23887.4248362477</v>
      </c>
      <c r="AE20" s="156" t="n">
        <f aca="false">AA20*W20/1000</f>
        <v>19856.6765851669</v>
      </c>
      <c r="AF20" s="156" t="n">
        <f aca="false">AB20*X20/1000</f>
        <v>19908.4468108192</v>
      </c>
      <c r="AG20" s="194" t="n">
        <f aca="false">SUM(AD20:AF20)</f>
        <v>63652.5482322338</v>
      </c>
      <c r="AI20" s="215" t="n">
        <v>25637.5737769789</v>
      </c>
      <c r="AJ20" s="216" t="n">
        <v>38014.9744552549</v>
      </c>
      <c r="AK20" s="214" t="n">
        <v>0.402773722168062</v>
      </c>
    </row>
    <row r="21" customFormat="false" ht="16" hidden="false" customHeight="false" outlineLevel="0" collapsed="false">
      <c r="C21" s="40" t="n">
        <v>2024</v>
      </c>
      <c r="D21" s="57" t="n">
        <v>44507</v>
      </c>
      <c r="E21" s="57" t="n">
        <v>34801</v>
      </c>
      <c r="F21" s="57" t="n">
        <v>224679</v>
      </c>
      <c r="G21" s="57" t="n">
        <v>63303</v>
      </c>
      <c r="H21" s="57" t="n">
        <v>71299</v>
      </c>
      <c r="I21" s="57" t="n">
        <v>22323</v>
      </c>
      <c r="J21" s="194" t="n">
        <v>460912</v>
      </c>
      <c r="L21" s="215" t="n">
        <v>303987</v>
      </c>
      <c r="M21" s="216" t="n">
        <v>156925</v>
      </c>
      <c r="O21" s="215" t="n">
        <v>81.5472688972584</v>
      </c>
      <c r="P21" s="216" t="n">
        <v>287.101777928208</v>
      </c>
      <c r="R21" s="195" t="n">
        <f aca="false">O21*L21/1000</f>
        <v>24789.3096302709</v>
      </c>
      <c r="S21" s="210" t="n">
        <f aca="false">P21*M21/1000</f>
        <v>45053.446501384</v>
      </c>
      <c r="T21" s="194" t="n">
        <f aca="false">R21+S21</f>
        <v>69842.7561316549</v>
      </c>
      <c r="V21" s="215" t="n">
        <v>107810</v>
      </c>
      <c r="W21" s="217" t="n">
        <v>106100</v>
      </c>
      <c r="X21" s="216" t="n">
        <v>247002</v>
      </c>
      <c r="Z21" s="215" t="n">
        <v>240.032932966466</v>
      </c>
      <c r="AA21" s="217" t="n">
        <v>217.579285232355</v>
      </c>
      <c r="AB21" s="216" t="n">
        <v>84.5322850235514</v>
      </c>
      <c r="AD21" s="195" t="n">
        <f aca="false">Z21*V21/1000</f>
        <v>25877.9505031147</v>
      </c>
      <c r="AE21" s="156" t="n">
        <f aca="false">AA21*W21/1000</f>
        <v>23085.1621631529</v>
      </c>
      <c r="AF21" s="156" t="n">
        <f aca="false">AB21*X21/1000</f>
        <v>20879.6434653872</v>
      </c>
      <c r="AG21" s="194" t="n">
        <f aca="false">SUM(AD21:AF21)</f>
        <v>69842.7561316549</v>
      </c>
      <c r="AI21" s="215" t="n">
        <v>27325.8347856604</v>
      </c>
      <c r="AJ21" s="216" t="n">
        <v>42516.9213459945</v>
      </c>
      <c r="AK21" s="214" t="n">
        <v>0.391247944656575</v>
      </c>
    </row>
    <row r="22" customFormat="false" ht="16" hidden="false" customHeight="false" outlineLevel="0" collapsed="false">
      <c r="C22" s="40" t="n">
        <v>2025</v>
      </c>
      <c r="D22" s="57" t="n">
        <v>43172</v>
      </c>
      <c r="E22" s="57" t="n">
        <v>33061</v>
      </c>
      <c r="F22" s="57" t="n">
        <v>217939</v>
      </c>
      <c r="G22" s="57" t="n">
        <v>66468</v>
      </c>
      <c r="H22" s="57" t="n">
        <v>79855</v>
      </c>
      <c r="I22" s="57" t="n">
        <v>25671</v>
      </c>
      <c r="J22" s="194" t="n">
        <v>466166</v>
      </c>
      <c r="L22" s="215" t="n">
        <v>294172</v>
      </c>
      <c r="M22" s="216" t="n">
        <v>171994</v>
      </c>
      <c r="O22" s="215" t="n">
        <v>84.6442389610531</v>
      </c>
      <c r="P22" s="216" t="n">
        <v>303.576316136775</v>
      </c>
      <c r="R22" s="195" t="n">
        <f aca="false">O22*L22/1000</f>
        <v>24899.9650636509</v>
      </c>
      <c r="S22" s="210" t="n">
        <f aca="false">P22*M22/1000</f>
        <v>52213.3049176284</v>
      </c>
      <c r="T22" s="194" t="n">
        <f aca="false">R22+S22</f>
        <v>77113.2699812793</v>
      </c>
      <c r="V22" s="215" t="n">
        <v>109640</v>
      </c>
      <c r="W22" s="217" t="n">
        <v>112916</v>
      </c>
      <c r="X22" s="216" t="n">
        <v>243610</v>
      </c>
      <c r="Z22" s="215" t="n">
        <v>256.120298074419</v>
      </c>
      <c r="AA22" s="217" t="n">
        <v>238.864435616086</v>
      </c>
      <c r="AB22" s="216" t="n">
        <v>90.5571359483357</v>
      </c>
      <c r="AD22" s="195" t="n">
        <f aca="false">Z22*V22/1000</f>
        <v>28081.0294808793</v>
      </c>
      <c r="AE22" s="156" t="n">
        <f aca="false">AA22*W22/1000</f>
        <v>26971.6166120259</v>
      </c>
      <c r="AF22" s="156" t="n">
        <f aca="false">AB22*X22/1000</f>
        <v>22060.6238883741</v>
      </c>
      <c r="AG22" s="194" t="n">
        <f aca="false">SUM(AD22:AF22)</f>
        <v>77113.2699812793</v>
      </c>
      <c r="AI22" s="215" t="n">
        <v>29289.7816667448</v>
      </c>
      <c r="AJ22" s="216" t="n">
        <v>47823.4883145345</v>
      </c>
      <c r="AK22" s="214" t="n">
        <v>0.379828033149878</v>
      </c>
    </row>
    <row r="23" customFormat="false" ht="16" hidden="false" customHeight="false" outlineLevel="0" collapsed="false">
      <c r="C23" s="40" t="n">
        <v>2026</v>
      </c>
      <c r="D23" s="57" t="n">
        <v>41877</v>
      </c>
      <c r="E23" s="57" t="n">
        <v>31408</v>
      </c>
      <c r="F23" s="57" t="n">
        <v>211401</v>
      </c>
      <c r="G23" s="57" t="n">
        <v>69791</v>
      </c>
      <c r="H23" s="57" t="n">
        <v>89438</v>
      </c>
      <c r="I23" s="57" t="n">
        <v>29522</v>
      </c>
      <c r="J23" s="194" t="n">
        <v>473437</v>
      </c>
      <c r="L23" s="215" t="n">
        <v>284686</v>
      </c>
      <c r="M23" s="216" t="n">
        <v>188751</v>
      </c>
      <c r="O23" s="215" t="n">
        <v>87.8650787868216</v>
      </c>
      <c r="P23" s="216" t="n">
        <v>321.378440976795</v>
      </c>
      <c r="R23" s="195" t="n">
        <f aca="false">O23*L23/1000</f>
        <v>25013.9578195051</v>
      </c>
      <c r="S23" s="210" t="n">
        <f aca="false">P23*M23/1000</f>
        <v>60660.502112811</v>
      </c>
      <c r="T23" s="194" t="n">
        <f aca="false">R23+S23</f>
        <v>85674.4599323161</v>
      </c>
      <c r="V23" s="215" t="n">
        <v>111668</v>
      </c>
      <c r="W23" s="217" t="n">
        <v>120846</v>
      </c>
      <c r="X23" s="216" t="n">
        <v>240923</v>
      </c>
      <c r="Z23" s="215" t="n">
        <v>273.313943527737</v>
      </c>
      <c r="AA23" s="217" t="n">
        <v>261.914383644854</v>
      </c>
      <c r="AB23" s="216" t="n">
        <v>97.5528815452018</v>
      </c>
      <c r="AD23" s="195" t="n">
        <f aca="false">Z23*V23/1000</f>
        <v>30520.4214458554</v>
      </c>
      <c r="AE23" s="156" t="n">
        <f aca="false">AA23*W23/1000</f>
        <v>31651.3056059461</v>
      </c>
      <c r="AF23" s="156" t="n">
        <f aca="false">AB23*X23/1000</f>
        <v>23502.7328805146</v>
      </c>
      <c r="AG23" s="194" t="n">
        <f aca="false">SUM(AD23:AF23)</f>
        <v>85674.4599323161</v>
      </c>
      <c r="AI23" s="215" t="n">
        <v>31580.0064488744</v>
      </c>
      <c r="AJ23" s="216" t="n">
        <v>54094.4534834417</v>
      </c>
      <c r="AK23" s="214" t="n">
        <v>0.36860467488004</v>
      </c>
    </row>
    <row r="24" customFormat="false" ht="16" hidden="false" customHeight="false" outlineLevel="0" collapsed="false">
      <c r="C24" s="40" t="n">
        <v>2027</v>
      </c>
      <c r="D24" s="57" t="n">
        <v>40621</v>
      </c>
      <c r="E24" s="57" t="n">
        <v>29838</v>
      </c>
      <c r="F24" s="57" t="n">
        <v>205059</v>
      </c>
      <c r="G24" s="57" t="n">
        <v>73281</v>
      </c>
      <c r="H24" s="57" t="n">
        <v>100171</v>
      </c>
      <c r="I24" s="57" t="n">
        <v>33950</v>
      </c>
      <c r="J24" s="194" t="n">
        <v>482920</v>
      </c>
      <c r="L24" s="215" t="n">
        <v>275518</v>
      </c>
      <c r="M24" s="216" t="n">
        <v>207402</v>
      </c>
      <c r="O24" s="215" t="n">
        <v>91.2149439535652</v>
      </c>
      <c r="P24" s="216" t="n">
        <v>340.640798172465</v>
      </c>
      <c r="R24" s="195" t="n">
        <f aca="false">O24*L24/1000</f>
        <v>25131.3589281984</v>
      </c>
      <c r="S24" s="210" t="n">
        <f aca="false">P24*M24/1000</f>
        <v>70649.5828225655</v>
      </c>
      <c r="T24" s="194" t="n">
        <f aca="false">R24+S24</f>
        <v>95780.9417507639</v>
      </c>
      <c r="V24" s="215" t="n">
        <v>113902</v>
      </c>
      <c r="W24" s="217" t="n">
        <v>130009</v>
      </c>
      <c r="X24" s="216" t="n">
        <v>239009</v>
      </c>
      <c r="Z24" s="215" t="n">
        <v>291.684397862805</v>
      </c>
      <c r="AA24" s="217" t="n">
        <v>286.810987909993</v>
      </c>
      <c r="AB24" s="216" t="n">
        <v>105.726126372666</v>
      </c>
      <c r="AD24" s="195" t="n">
        <f aca="false">Z24*V24/1000</f>
        <v>33223.4362853692</v>
      </c>
      <c r="AE24" s="156" t="n">
        <f aca="false">AA24*W24/1000</f>
        <v>37288.0097271903</v>
      </c>
      <c r="AF24" s="156" t="n">
        <f aca="false">AB24*X24/1000</f>
        <v>25269.4957382044</v>
      </c>
      <c r="AG24" s="194" t="n">
        <f aca="false">SUM(AD24:AF24)</f>
        <v>95780.9417507639</v>
      </c>
      <c r="AI24" s="215" t="n">
        <v>34257.2220583951</v>
      </c>
      <c r="AJ24" s="216" t="n">
        <v>61523.7196923688</v>
      </c>
      <c r="AK24" s="214" t="n">
        <v>0.357662197011357</v>
      </c>
    </row>
    <row r="25" customFormat="false" ht="16" hidden="false" customHeight="false" outlineLevel="0" collapsed="false">
      <c r="C25" s="40" t="n">
        <v>2028</v>
      </c>
      <c r="D25" s="57" t="n">
        <v>39402</v>
      </c>
      <c r="E25" s="57" t="n">
        <v>28346</v>
      </c>
      <c r="F25" s="57" t="n">
        <v>198907</v>
      </c>
      <c r="G25" s="57" t="n">
        <v>76945</v>
      </c>
      <c r="H25" s="57" t="n">
        <v>112192</v>
      </c>
      <c r="I25" s="57" t="n">
        <v>39043</v>
      </c>
      <c r="J25" s="194" t="n">
        <v>494835</v>
      </c>
      <c r="L25" s="215" t="n">
        <v>266655</v>
      </c>
      <c r="M25" s="216" t="n">
        <v>228180</v>
      </c>
      <c r="O25" s="215" t="n">
        <v>94.6990090997912</v>
      </c>
      <c r="P25" s="216" t="n">
        <v>361.507316423169</v>
      </c>
      <c r="R25" s="195" t="n">
        <f aca="false">O25*L25/1000</f>
        <v>25251.9642715048</v>
      </c>
      <c r="S25" s="210" t="n">
        <f aca="false">P25*M25/1000</f>
        <v>82488.7394614387</v>
      </c>
      <c r="T25" s="194" t="n">
        <f aca="false">R25+S25</f>
        <v>107740.703732944</v>
      </c>
      <c r="V25" s="215" t="n">
        <v>116347</v>
      </c>
      <c r="W25" s="217" t="n">
        <v>140538</v>
      </c>
      <c r="X25" s="216" t="n">
        <v>237950</v>
      </c>
      <c r="Z25" s="215" t="n">
        <v>311.306626322414</v>
      </c>
      <c r="AA25" s="217" t="n">
        <v>313.65247997747</v>
      </c>
      <c r="AB25" s="216" t="n">
        <v>115.32262848975</v>
      </c>
      <c r="AD25" s="195" t="n">
        <f aca="false">Z25*V25/1000</f>
        <v>36219.5920527339</v>
      </c>
      <c r="AE25" s="156" t="n">
        <f aca="false">AA25*W25/1000</f>
        <v>44080.0922310736</v>
      </c>
      <c r="AF25" s="156" t="n">
        <f aca="false">AB25*X25/1000</f>
        <v>27441.019449136</v>
      </c>
      <c r="AG25" s="194" t="n">
        <f aca="false">SUM(AD25:AF25)</f>
        <v>107740.703732944</v>
      </c>
      <c r="AI25" s="215" t="n">
        <v>37394.1969720463</v>
      </c>
      <c r="AJ25" s="216" t="n">
        <v>70346.5067608972</v>
      </c>
      <c r="AK25" s="214" t="n">
        <v>0.34707585598044</v>
      </c>
    </row>
    <row r="26" customFormat="false" ht="16" hidden="false" customHeight="false" outlineLevel="0" collapsed="false">
      <c r="C26" s="40" t="n">
        <v>2029</v>
      </c>
      <c r="D26" s="57" t="n">
        <v>38220</v>
      </c>
      <c r="E26" s="57" t="n">
        <v>26929</v>
      </c>
      <c r="F26" s="57" t="n">
        <v>192940</v>
      </c>
      <c r="G26" s="57" t="n">
        <v>80792</v>
      </c>
      <c r="H26" s="57" t="n">
        <v>125655</v>
      </c>
      <c r="I26" s="57" t="n">
        <v>44899</v>
      </c>
      <c r="J26" s="194" t="n">
        <v>509435</v>
      </c>
      <c r="L26" s="215" t="n">
        <v>258089</v>
      </c>
      <c r="M26" s="216" t="n">
        <v>251346</v>
      </c>
      <c r="O26" s="215" t="n">
        <v>98.3230152101033</v>
      </c>
      <c r="P26" s="216" t="n">
        <v>384.137663069671</v>
      </c>
      <c r="R26" s="195" t="n">
        <f aca="false">O26*L26/1000</f>
        <v>25376.0886725603</v>
      </c>
      <c r="S26" s="210" t="n">
        <f aca="false">P26*M26/1000</f>
        <v>96551.4650619094</v>
      </c>
      <c r="T26" s="194" t="n">
        <f aca="false">R26+S26</f>
        <v>121927.55373447</v>
      </c>
      <c r="V26" s="215" t="n">
        <v>119012</v>
      </c>
      <c r="W26" s="217" t="n">
        <v>152584</v>
      </c>
      <c r="X26" s="216" t="n">
        <v>237839</v>
      </c>
      <c r="Z26" s="215" t="n">
        <v>332.259425394978</v>
      </c>
      <c r="AA26" s="217" t="n">
        <v>342.552193611782</v>
      </c>
      <c r="AB26" s="216" t="n">
        <v>126.626461973446</v>
      </c>
      <c r="AD26" s="195" t="n">
        <f aca="false">Z26*V26/1000</f>
        <v>39542.8587351072</v>
      </c>
      <c r="AE26" s="156" t="n">
        <f aca="false">AA26*W26/1000</f>
        <v>52267.9839100601</v>
      </c>
      <c r="AF26" s="156" t="n">
        <f aca="false">AB26*X26/1000</f>
        <v>30116.7110893025</v>
      </c>
      <c r="AG26" s="194" t="n">
        <f aca="false">SUM(AD26:AF26)</f>
        <v>121927.55373447</v>
      </c>
      <c r="AI26" s="215" t="n">
        <v>41078.5733822524</v>
      </c>
      <c r="AJ26" s="216" t="n">
        <v>80848.9803522173</v>
      </c>
      <c r="AK26" s="214" t="n">
        <v>0.336909682217623</v>
      </c>
    </row>
    <row r="27" customFormat="false" ht="16" hidden="false" customHeight="false" outlineLevel="0" collapsed="false">
      <c r="C27" s="41" t="n">
        <v>2030</v>
      </c>
      <c r="D27" s="61" t="n">
        <v>37073</v>
      </c>
      <c r="E27" s="61" t="n">
        <v>25583</v>
      </c>
      <c r="F27" s="61" t="n">
        <v>187152</v>
      </c>
      <c r="G27" s="61" t="n">
        <v>84832</v>
      </c>
      <c r="H27" s="61" t="n">
        <v>140734</v>
      </c>
      <c r="I27" s="61" t="n">
        <v>51634</v>
      </c>
      <c r="J27" s="196" t="n">
        <v>527008</v>
      </c>
      <c r="L27" s="218" t="n">
        <v>249808</v>
      </c>
      <c r="M27" s="219" t="n">
        <v>277200</v>
      </c>
      <c r="O27" s="218" t="n">
        <v>102.092599115472</v>
      </c>
      <c r="P27" s="219" t="n">
        <v>408.705898959813</v>
      </c>
      <c r="R27" s="187" t="n">
        <f aca="false">O27*L27/1000</f>
        <v>25503.5479998379</v>
      </c>
      <c r="S27" s="188" t="n">
        <f aca="false">P27*M27/1000</f>
        <v>113293.27519166</v>
      </c>
      <c r="T27" s="196" t="n">
        <f aca="false">R27+S27</f>
        <v>138796.823191498</v>
      </c>
      <c r="V27" s="218" t="n">
        <v>121905</v>
      </c>
      <c r="W27" s="220" t="n">
        <v>166317</v>
      </c>
      <c r="X27" s="219" t="n">
        <v>238786</v>
      </c>
      <c r="Z27" s="218" t="n">
        <v>354.63085097786</v>
      </c>
      <c r="AA27" s="220" t="n">
        <v>373.646487927515</v>
      </c>
      <c r="AB27" s="219" t="n">
        <v>139.965435035562</v>
      </c>
      <c r="AD27" s="187" t="n">
        <f aca="false">Z27*V27/1000</f>
        <v>43231.273888456</v>
      </c>
      <c r="AE27" s="163" t="n">
        <f aca="false">AA27*W27/1000</f>
        <v>62143.7629326405</v>
      </c>
      <c r="AF27" s="163" t="n">
        <f aca="false">AB27*X27/1000</f>
        <v>33421.7863704017</v>
      </c>
      <c r="AG27" s="196" t="n">
        <f aca="false">SUM(AD27:AF27)</f>
        <v>138796.823191498</v>
      </c>
      <c r="AI27" s="218" t="n">
        <v>45416.1218705663</v>
      </c>
      <c r="AJ27" s="219" t="n">
        <v>93380.7013209319</v>
      </c>
      <c r="AK27" s="221" t="n">
        <v>0.327212978123466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fals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D63" activeCellId="0" sqref="D63"/>
    </sheetView>
  </sheetViews>
  <sheetFormatPr defaultRowHeight="16" zeroHeight="false" outlineLevelRow="0" outlineLevelCol="0"/>
  <cols>
    <col collapsed="false" customWidth="true" hidden="false" outlineLevel="0" max="2" min="1" style="29" width="10.83"/>
    <col collapsed="false" customWidth="true" hidden="false" outlineLevel="0" max="3" min="3" style="29" width="22.33"/>
    <col collapsed="false" customWidth="true" hidden="false" outlineLevel="0" max="4" min="4" style="29" width="25.33"/>
    <col collapsed="false" customWidth="true" hidden="false" outlineLevel="0" max="11" min="5" style="29" width="22.5"/>
    <col collapsed="false" customWidth="true" hidden="false" outlineLevel="0" max="12" min="12" style="29" width="11.33"/>
    <col collapsed="false" customWidth="true" hidden="false" outlineLevel="0" max="13" min="13" style="29" width="10.83"/>
    <col collapsed="false" customWidth="true" hidden="false" outlineLevel="0" max="23" min="14" style="29" width="11"/>
    <col collapsed="false" customWidth="true" hidden="false" outlineLevel="0" max="25" min="24" style="29" width="10.83"/>
    <col collapsed="false" customWidth="true" hidden="false" outlineLevel="0" max="34" min="26" style="29" width="11"/>
    <col collapsed="false" customWidth="true" hidden="false" outlineLevel="0" max="1025" min="35" style="29" width="10.83"/>
  </cols>
  <sheetData>
    <row r="1" customFormat="false" ht="16" hidden="false" customHeight="false" outlineLevel="0" collapsed="false">
      <c r="A1" s="8" t="s">
        <v>30</v>
      </c>
    </row>
    <row r="4" customFormat="false" ht="19" hidden="false" customHeight="false" outlineLevel="0" collapsed="false">
      <c r="C4" s="222" t="s">
        <v>210</v>
      </c>
    </row>
    <row r="5" customFormat="false" ht="16" hidden="false" customHeight="false" outlineLevel="0" collapsed="false">
      <c r="C5" s="223" t="s">
        <v>211</v>
      </c>
      <c r="D5" s="33" t="s">
        <v>212</v>
      </c>
      <c r="E5" s="34" t="s">
        <v>213</v>
      </c>
      <c r="F5" s="34" t="s">
        <v>214</v>
      </c>
      <c r="G5" s="34" t="s">
        <v>215</v>
      </c>
      <c r="H5" s="34" t="s">
        <v>216</v>
      </c>
      <c r="I5" s="34" t="s">
        <v>217</v>
      </c>
      <c r="J5" s="34" t="s">
        <v>218</v>
      </c>
      <c r="K5" s="34" t="s">
        <v>219</v>
      </c>
      <c r="L5" s="50" t="s">
        <v>43</v>
      </c>
    </row>
    <row r="6" customFormat="false" ht="16" hidden="false" customHeight="false" outlineLevel="0" collapsed="false">
      <c r="C6" s="67" t="n">
        <v>2009</v>
      </c>
      <c r="D6" s="154" t="n">
        <v>9500</v>
      </c>
      <c r="E6" s="84" t="n">
        <v>32000</v>
      </c>
      <c r="F6" s="84" t="n">
        <v>16000</v>
      </c>
      <c r="G6" s="84" t="n">
        <v>79700</v>
      </c>
      <c r="H6" s="84" t="n">
        <v>288200</v>
      </c>
      <c r="I6" s="84" t="n">
        <v>242300</v>
      </c>
      <c r="J6" s="84" t="n">
        <v>514900</v>
      </c>
      <c r="K6" s="84" t="n">
        <v>465200</v>
      </c>
      <c r="L6" s="79" t="n">
        <v>1647800</v>
      </c>
    </row>
    <row r="7" customFormat="false" ht="16" hidden="false" customHeight="false" outlineLevel="0" collapsed="false">
      <c r="C7" s="67" t="n">
        <v>2010</v>
      </c>
      <c r="D7" s="155" t="n">
        <v>13400</v>
      </c>
      <c r="E7" s="57" t="n">
        <v>43800</v>
      </c>
      <c r="F7" s="57" t="n">
        <v>26800</v>
      </c>
      <c r="G7" s="57" t="n">
        <v>124500</v>
      </c>
      <c r="H7" s="57" t="n">
        <v>489400</v>
      </c>
      <c r="I7" s="57" t="n">
        <v>255000</v>
      </c>
      <c r="J7" s="57" t="n">
        <v>650400</v>
      </c>
      <c r="K7" s="57" t="n">
        <v>576200</v>
      </c>
      <c r="L7" s="79" t="n">
        <v>2179500</v>
      </c>
    </row>
    <row r="8" customFormat="false" ht="16" hidden="false" customHeight="false" outlineLevel="0" collapsed="false">
      <c r="C8" s="67" t="n">
        <v>2011</v>
      </c>
      <c r="D8" s="155" t="n">
        <v>17300</v>
      </c>
      <c r="E8" s="57" t="n">
        <v>44700</v>
      </c>
      <c r="F8" s="57" t="n">
        <v>35100</v>
      </c>
      <c r="G8" s="57" t="n">
        <v>108000</v>
      </c>
      <c r="H8" s="57" t="n">
        <v>229200</v>
      </c>
      <c r="I8" s="57" t="n">
        <v>206600</v>
      </c>
      <c r="J8" s="57" t="n">
        <v>489800</v>
      </c>
      <c r="K8" s="57" t="n">
        <v>463000</v>
      </c>
      <c r="L8" s="79" t="n">
        <v>1593700</v>
      </c>
    </row>
    <row r="9" customFormat="false" ht="16" hidden="false" customHeight="false" outlineLevel="0" collapsed="false">
      <c r="C9" s="67" t="n">
        <v>2012</v>
      </c>
      <c r="D9" s="155" t="n">
        <v>20000</v>
      </c>
      <c r="E9" s="57" t="n">
        <v>31800</v>
      </c>
      <c r="F9" s="57" t="n">
        <v>32700</v>
      </c>
      <c r="G9" s="57" t="n">
        <v>76900</v>
      </c>
      <c r="H9" s="57" t="n">
        <v>113100</v>
      </c>
      <c r="I9" s="57" t="n">
        <v>196900</v>
      </c>
      <c r="J9" s="57" t="n">
        <v>375100</v>
      </c>
      <c r="K9" s="57" t="n">
        <v>480900</v>
      </c>
      <c r="L9" s="79" t="n">
        <v>1327400</v>
      </c>
    </row>
    <row r="10" customFormat="false" ht="16" hidden="false" customHeight="false" outlineLevel="0" collapsed="false">
      <c r="C10" s="67" t="n">
        <v>2013</v>
      </c>
      <c r="D10" s="155" t="n">
        <v>41900</v>
      </c>
      <c r="E10" s="57" t="n">
        <v>43000</v>
      </c>
      <c r="F10" s="57" t="n">
        <v>45400</v>
      </c>
      <c r="G10" s="57" t="n">
        <v>148600</v>
      </c>
      <c r="H10" s="57" t="n">
        <v>153800</v>
      </c>
      <c r="I10" s="57" t="n">
        <v>304200</v>
      </c>
      <c r="J10" s="57" t="n">
        <v>660900</v>
      </c>
      <c r="K10" s="57" t="n">
        <v>658600</v>
      </c>
      <c r="L10" s="79" t="n">
        <v>2056400</v>
      </c>
    </row>
    <row r="11" customFormat="false" ht="16" hidden="false" customHeight="false" outlineLevel="0" collapsed="false">
      <c r="C11" s="67" t="n">
        <v>2014</v>
      </c>
      <c r="D11" s="155" t="n">
        <v>42000</v>
      </c>
      <c r="E11" s="57" t="n">
        <v>32900</v>
      </c>
      <c r="F11" s="57" t="n">
        <v>35100</v>
      </c>
      <c r="G11" s="57" t="n">
        <v>123800</v>
      </c>
      <c r="H11" s="57" t="n">
        <v>234000</v>
      </c>
      <c r="I11" s="57" t="n">
        <v>253400</v>
      </c>
      <c r="J11" s="57" t="n">
        <v>466600</v>
      </c>
      <c r="K11" s="57" t="n">
        <v>638600</v>
      </c>
      <c r="L11" s="79" t="n">
        <v>1826400</v>
      </c>
    </row>
    <row r="12" customFormat="false" ht="16" hidden="false" customHeight="false" outlineLevel="0" collapsed="false">
      <c r="C12" s="67" t="n">
        <v>2015</v>
      </c>
      <c r="D12" s="155" t="n">
        <v>42500</v>
      </c>
      <c r="E12" s="57" t="n">
        <v>38700</v>
      </c>
      <c r="F12" s="57" t="n">
        <v>37400</v>
      </c>
      <c r="G12" s="57" t="n">
        <v>134600</v>
      </c>
      <c r="H12" s="57" t="n">
        <v>248100</v>
      </c>
      <c r="I12" s="57" t="n">
        <v>283400</v>
      </c>
      <c r="J12" s="57" t="n">
        <v>555300</v>
      </c>
      <c r="K12" s="57" t="n">
        <v>615500</v>
      </c>
      <c r="L12" s="79" t="n">
        <v>1955500</v>
      </c>
    </row>
    <row r="13" customFormat="false" ht="16" hidden="false" customHeight="false" outlineLevel="0" collapsed="false">
      <c r="C13" s="67" t="n">
        <v>2016</v>
      </c>
      <c r="D13" s="155" t="n">
        <v>51158</v>
      </c>
      <c r="E13" s="57" t="n">
        <v>23695</v>
      </c>
      <c r="F13" s="57" t="n">
        <v>39502</v>
      </c>
      <c r="G13" s="57" t="n">
        <v>70691</v>
      </c>
      <c r="H13" s="57" t="n">
        <v>610000</v>
      </c>
      <c r="I13" s="57" t="n">
        <v>252029</v>
      </c>
      <c r="J13" s="57" t="n">
        <v>205000</v>
      </c>
      <c r="K13" s="57" t="n">
        <v>717251</v>
      </c>
      <c r="L13" s="79" t="n">
        <v>1969326</v>
      </c>
    </row>
    <row r="14" customFormat="false" ht="16" hidden="false" customHeight="false" outlineLevel="0" collapsed="false">
      <c r="C14" s="67" t="n">
        <v>2017</v>
      </c>
      <c r="D14" s="155" t="n">
        <v>81392.378</v>
      </c>
      <c r="E14" s="57" t="n">
        <v>42651</v>
      </c>
      <c r="F14" s="57" t="n">
        <v>55697.82</v>
      </c>
      <c r="G14" s="57" t="n">
        <v>124769.615</v>
      </c>
      <c r="H14" s="57" t="n">
        <v>730050</v>
      </c>
      <c r="I14" s="57" t="n">
        <v>280508.277</v>
      </c>
      <c r="J14" s="57" t="n">
        <v>322670</v>
      </c>
      <c r="K14" s="57" t="n">
        <v>710078</v>
      </c>
      <c r="L14" s="79" t="n">
        <v>2347817.09</v>
      </c>
    </row>
    <row r="15" customFormat="false" ht="16" hidden="false" customHeight="false" outlineLevel="0" collapsed="false">
      <c r="C15" s="67" t="n">
        <v>2018</v>
      </c>
      <c r="D15" s="155" t="n">
        <v>85461.9969</v>
      </c>
      <c r="E15" s="57" t="n">
        <v>44783.55</v>
      </c>
      <c r="F15" s="57" t="n">
        <v>58482.711</v>
      </c>
      <c r="G15" s="57" t="n">
        <v>131008.09575</v>
      </c>
      <c r="H15" s="57" t="n">
        <v>474532.5</v>
      </c>
      <c r="I15" s="57" t="n">
        <v>294533.69085</v>
      </c>
      <c r="J15" s="57" t="n">
        <v>338803.5</v>
      </c>
      <c r="K15" s="57" t="n">
        <v>745581.9</v>
      </c>
      <c r="L15" s="79" t="n">
        <v>2173187.9445</v>
      </c>
    </row>
    <row r="16" customFormat="false" ht="16" hidden="false" customHeight="false" outlineLevel="0" collapsed="false">
      <c r="C16" s="67" t="n">
        <v>2019</v>
      </c>
      <c r="D16" s="155" t="n">
        <v>89735.096745</v>
      </c>
      <c r="E16" s="57" t="n">
        <v>47022.7275</v>
      </c>
      <c r="F16" s="57" t="n">
        <v>61406.84655</v>
      </c>
      <c r="G16" s="57" t="n">
        <v>137558.5005375</v>
      </c>
      <c r="H16" s="57" t="n">
        <v>505377.1125</v>
      </c>
      <c r="I16" s="57" t="n">
        <v>299386.972812117</v>
      </c>
      <c r="J16" s="57" t="n">
        <v>344386.253234466</v>
      </c>
      <c r="K16" s="57" t="n">
        <v>766962.122115015</v>
      </c>
      <c r="L16" s="79" t="n">
        <v>2251835.6319941</v>
      </c>
    </row>
    <row r="17" customFormat="false" ht="16" hidden="false" customHeight="false" outlineLevel="0" collapsed="false">
      <c r="C17" s="67" t="n">
        <v>2020</v>
      </c>
      <c r="D17" s="155" t="n">
        <v>94221.85158225</v>
      </c>
      <c r="E17" s="57" t="n">
        <v>49373.863875</v>
      </c>
      <c r="F17" s="57" t="n">
        <v>64477.1888775</v>
      </c>
      <c r="G17" s="57" t="n">
        <v>144436.425564375</v>
      </c>
      <c r="H17" s="57" t="n">
        <v>538226.6248125</v>
      </c>
      <c r="I17" s="57" t="n">
        <v>304320.226426155</v>
      </c>
      <c r="J17" s="57" t="n">
        <v>350060.99823902</v>
      </c>
      <c r="K17" s="57" t="n">
        <v>788955.441057739</v>
      </c>
      <c r="L17" s="79" t="n">
        <v>2334072.62043454</v>
      </c>
    </row>
    <row r="18" customFormat="false" ht="16" hidden="false" customHeight="false" outlineLevel="0" collapsed="false">
      <c r="C18" s="67" t="n">
        <v>2021</v>
      </c>
      <c r="D18" s="155" t="n">
        <v>98932.9441613625</v>
      </c>
      <c r="E18" s="57" t="n">
        <v>51842.55706875</v>
      </c>
      <c r="F18" s="57" t="n">
        <v>67701.048321375</v>
      </c>
      <c r="G18" s="57" t="n">
        <v>151658.246842594</v>
      </c>
      <c r="H18" s="57" t="n">
        <v>573211.355425312</v>
      </c>
      <c r="I18" s="57" t="n">
        <v>309334.769452995</v>
      </c>
      <c r="J18" s="57" t="n">
        <v>355829.250840245</v>
      </c>
      <c r="K18" s="57" t="n">
        <v>811579.43792336</v>
      </c>
      <c r="L18" s="79" t="n">
        <v>2420089.61003599</v>
      </c>
    </row>
    <row r="19" customFormat="false" ht="16" hidden="false" customHeight="false" outlineLevel="0" collapsed="false">
      <c r="C19" s="67" t="n">
        <v>2022</v>
      </c>
      <c r="D19" s="155" t="n">
        <v>103879.591369431</v>
      </c>
      <c r="E19" s="57" t="n">
        <v>54434.6849221875</v>
      </c>
      <c r="F19" s="57" t="n">
        <v>71086.1007374438</v>
      </c>
      <c r="G19" s="57" t="n">
        <v>159241.159184723</v>
      </c>
      <c r="H19" s="57" t="n">
        <v>610470.093527958</v>
      </c>
      <c r="I19" s="57" t="n">
        <v>314431.941367384</v>
      </c>
      <c r="J19" s="57" t="n">
        <v>361692.551842289</v>
      </c>
      <c r="K19" s="57" t="n">
        <v>834852.197960561</v>
      </c>
      <c r="L19" s="79" t="n">
        <v>2510088.32091198</v>
      </c>
    </row>
    <row r="20" customFormat="false" ht="16" hidden="false" customHeight="false" outlineLevel="0" collapsed="false">
      <c r="C20" s="67" t="n">
        <v>2023</v>
      </c>
      <c r="D20" s="155" t="n">
        <v>109073.570937902</v>
      </c>
      <c r="E20" s="57" t="n">
        <v>57156.4191682969</v>
      </c>
      <c r="F20" s="57" t="n">
        <v>74640.405774316</v>
      </c>
      <c r="G20" s="57" t="n">
        <v>167203.21714396</v>
      </c>
      <c r="H20" s="57" t="n">
        <v>650150.649607275</v>
      </c>
      <c r="I20" s="57" t="n">
        <v>319613.103715731</v>
      </c>
      <c r="J20" s="57" t="n">
        <v>367652.467438438</v>
      </c>
      <c r="K20" s="57" t="n">
        <v>858792.325028566</v>
      </c>
      <c r="L20" s="79" t="n">
        <v>2604282.15881448</v>
      </c>
    </row>
    <row r="21" customFormat="false" ht="16" hidden="false" customHeight="false" outlineLevel="0" collapsed="false">
      <c r="C21" s="67" t="n">
        <v>2024</v>
      </c>
      <c r="D21" s="155" t="n">
        <v>114527.249484797</v>
      </c>
      <c r="E21" s="57" t="n">
        <v>60014.2401267117</v>
      </c>
      <c r="F21" s="57" t="n">
        <v>78372.4260630317</v>
      </c>
      <c r="G21" s="57" t="n">
        <v>175563.378001158</v>
      </c>
      <c r="H21" s="57" t="n">
        <v>692410.441831748</v>
      </c>
      <c r="I21" s="57" t="n">
        <v>324879.640479804</v>
      </c>
      <c r="J21" s="57" t="n">
        <v>373710.589629476</v>
      </c>
      <c r="K21" s="57" t="n">
        <v>883418.956468762</v>
      </c>
      <c r="L21" s="79" t="n">
        <v>2702896.92208549</v>
      </c>
    </row>
    <row r="22" customFormat="false" ht="16" hidden="false" customHeight="false" outlineLevel="0" collapsed="false">
      <c r="C22" s="67" t="n">
        <v>2025</v>
      </c>
      <c r="D22" s="155" t="n">
        <v>120253.611959037</v>
      </c>
      <c r="E22" s="57" t="n">
        <v>63014.9521330473</v>
      </c>
      <c r="F22" s="57" t="n">
        <v>82291.0473661833</v>
      </c>
      <c r="G22" s="57" t="n">
        <v>184341.546901215</v>
      </c>
      <c r="H22" s="57" t="n">
        <v>737417.120550811</v>
      </c>
      <c r="I22" s="57" t="n">
        <v>330232.958446415</v>
      </c>
      <c r="J22" s="57" t="n">
        <v>379868.536648937</v>
      </c>
      <c r="K22" s="57" t="n">
        <v>908751.778402766</v>
      </c>
      <c r="L22" s="79" t="n">
        <v>2806171.55240841</v>
      </c>
    </row>
    <row r="23" customFormat="false" ht="16" hidden="false" customHeight="false" outlineLevel="0" collapsed="false">
      <c r="C23" s="67" t="n">
        <v>2026</v>
      </c>
      <c r="D23" s="155" t="n">
        <v>126266.292556989</v>
      </c>
      <c r="E23" s="57" t="n">
        <v>66165.6997396997</v>
      </c>
      <c r="F23" s="57" t="n">
        <v>86405.5997344925</v>
      </c>
      <c r="G23" s="57" t="n">
        <v>193558.624246276</v>
      </c>
      <c r="H23" s="57" t="n">
        <v>785349.233386614</v>
      </c>
      <c r="I23" s="57" t="n">
        <v>335674.487583198</v>
      </c>
      <c r="J23" s="57" t="n">
        <v>386127.953395366</v>
      </c>
      <c r="K23" s="57" t="n">
        <v>934811.041469193</v>
      </c>
      <c r="L23" s="79" t="n">
        <v>2914358.93211183</v>
      </c>
    </row>
    <row r="24" customFormat="false" ht="16" hidden="false" customHeight="false" outlineLevel="0" collapsed="false">
      <c r="C24" s="67" t="n">
        <v>2027</v>
      </c>
      <c r="D24" s="155" t="n">
        <v>132579.607184838</v>
      </c>
      <c r="E24" s="57" t="n">
        <v>69473.9847266847</v>
      </c>
      <c r="F24" s="57" t="n">
        <v>90725.8797212171</v>
      </c>
      <c r="G24" s="57" t="n">
        <v>203236.55545859</v>
      </c>
      <c r="H24" s="57" t="n">
        <v>836396.933556744</v>
      </c>
      <c r="I24" s="57" t="n">
        <v>341205.681420578</v>
      </c>
      <c r="J24" s="57" t="n">
        <v>392490.511871697</v>
      </c>
      <c r="K24" s="57" t="n">
        <v>961617.577011672</v>
      </c>
      <c r="L24" s="79" t="n">
        <v>3027726.73095202</v>
      </c>
    </row>
    <row r="25" customFormat="false" ht="16" hidden="false" customHeight="false" outlineLevel="0" collapsed="false">
      <c r="C25" s="67" t="n">
        <v>2028</v>
      </c>
      <c r="D25" s="155" t="n">
        <v>139208.58754408</v>
      </c>
      <c r="E25" s="57" t="n">
        <v>72947.6839630189</v>
      </c>
      <c r="F25" s="57" t="n">
        <v>95262.173707278</v>
      </c>
      <c r="G25" s="57" t="n">
        <v>213398.38323152</v>
      </c>
      <c r="H25" s="57" t="n">
        <v>890762.734237932</v>
      </c>
      <c r="I25" s="57" t="n">
        <v>346828.017440037</v>
      </c>
      <c r="J25" s="57" t="n">
        <v>398957.91163188</v>
      </c>
      <c r="K25" s="57" t="n">
        <v>989192.813731088</v>
      </c>
      <c r="L25" s="79" t="n">
        <v>3146558.30548683</v>
      </c>
    </row>
    <row r="26" customFormat="false" ht="16" hidden="false" customHeight="false" outlineLevel="0" collapsed="false">
      <c r="C26" s="67" t="n">
        <v>2029</v>
      </c>
      <c r="D26" s="155" t="n">
        <v>146169.016921284</v>
      </c>
      <c r="E26" s="57" t="n">
        <v>76595.0681611698</v>
      </c>
      <c r="F26" s="57" t="n">
        <v>100025.282392642</v>
      </c>
      <c r="G26" s="57" t="n">
        <v>224068.302393096</v>
      </c>
      <c r="H26" s="57" t="n">
        <v>948662.311963398</v>
      </c>
      <c r="I26" s="57" t="n">
        <v>352542.997468776</v>
      </c>
      <c r="J26" s="57" t="n">
        <v>405531.880234857</v>
      </c>
      <c r="K26" s="57" t="n">
        <v>1017558.79481532</v>
      </c>
      <c r="L26" s="79" t="n">
        <v>3271153.65435054</v>
      </c>
    </row>
    <row r="27" customFormat="false" ht="16" hidden="false" customHeight="false" outlineLevel="0" collapsed="false">
      <c r="C27" s="69" t="n">
        <v>2030</v>
      </c>
      <c r="D27" s="160" t="n">
        <v>153477.467767349</v>
      </c>
      <c r="E27" s="61" t="n">
        <v>80424.8215692283</v>
      </c>
      <c r="F27" s="61" t="n">
        <v>105026.546512274</v>
      </c>
      <c r="G27" s="61" t="n">
        <v>235271.71751275</v>
      </c>
      <c r="H27" s="61" t="n">
        <v>1010325.36224102</v>
      </c>
      <c r="I27" s="61" t="n">
        <v>358352.148080878</v>
      </c>
      <c r="J27" s="61" t="n">
        <v>412214.173706029</v>
      </c>
      <c r="K27" s="61" t="n">
        <v>1046738.19556021</v>
      </c>
      <c r="L27" s="81" t="n">
        <v>3401830.43294974</v>
      </c>
    </row>
    <row r="29" customFormat="false" ht="16" hidden="false" customHeight="false" outlineLevel="0" collapsed="false">
      <c r="C29" s="224" t="s">
        <v>220</v>
      </c>
      <c r="D29" s="33" t="s">
        <v>212</v>
      </c>
      <c r="E29" s="34" t="s">
        <v>213</v>
      </c>
      <c r="F29" s="34" t="s">
        <v>214</v>
      </c>
      <c r="G29" s="34" t="s">
        <v>215</v>
      </c>
      <c r="H29" s="34" t="s">
        <v>216</v>
      </c>
      <c r="I29" s="34" t="s">
        <v>217</v>
      </c>
      <c r="J29" s="34" t="s">
        <v>218</v>
      </c>
      <c r="K29" s="34" t="s">
        <v>219</v>
      </c>
      <c r="L29" s="50" t="s">
        <v>43</v>
      </c>
    </row>
    <row r="30" customFormat="false" ht="16" hidden="false" customHeight="false" outlineLevel="0" collapsed="false">
      <c r="C30" s="67" t="n">
        <v>2009</v>
      </c>
      <c r="D30" s="154" t="n">
        <v>20.205915603795</v>
      </c>
      <c r="E30" s="84" t="n">
        <v>86.28629131008</v>
      </c>
      <c r="F30" s="84" t="n">
        <v>36.66547507896</v>
      </c>
      <c r="G30" s="84" t="n">
        <v>1500.15900409492</v>
      </c>
      <c r="H30" s="84" t="n">
        <v>10947.7320523669</v>
      </c>
      <c r="I30" s="84" t="n">
        <v>7096.72202704332</v>
      </c>
      <c r="J30" s="84" t="n">
        <v>7171.4070118103</v>
      </c>
      <c r="K30" s="84" t="n">
        <v>9345.08816371288</v>
      </c>
      <c r="L30" s="79" t="n">
        <v>36204.2659410211</v>
      </c>
    </row>
    <row r="31" customFormat="false" ht="16" hidden="false" customHeight="false" outlineLevel="0" collapsed="false">
      <c r="C31" s="67" t="n">
        <v>2010</v>
      </c>
      <c r="D31" s="155" t="n">
        <v>31.66775077086</v>
      </c>
      <c r="E31" s="57" t="n">
        <v>131.22706803408</v>
      </c>
      <c r="F31" s="57" t="n">
        <v>68.23852306362</v>
      </c>
      <c r="G31" s="57" t="n">
        <v>2570.24332057463</v>
      </c>
      <c r="H31" s="57" t="n">
        <v>20656.2574848807</v>
      </c>
      <c r="I31" s="57" t="n">
        <v>8298.54687438</v>
      </c>
      <c r="J31" s="57" t="n">
        <v>10065.1326481548</v>
      </c>
      <c r="K31" s="57" t="n">
        <v>12860.9912103071</v>
      </c>
      <c r="L31" s="79" t="n">
        <v>54682.3048801658</v>
      </c>
    </row>
    <row r="32" customFormat="false" ht="16" hidden="false" customHeight="false" outlineLevel="0" collapsed="false">
      <c r="C32" s="67" t="n">
        <v>2011</v>
      </c>
      <c r="D32" s="155" t="n">
        <v>45.4272046713</v>
      </c>
      <c r="E32" s="57" t="n">
        <v>148.8039051528</v>
      </c>
      <c r="F32" s="57" t="n">
        <v>99.30232833885</v>
      </c>
      <c r="G32" s="57" t="n">
        <v>2448.24295959</v>
      </c>
      <c r="H32" s="57" t="n">
        <v>10748.794931514</v>
      </c>
      <c r="I32" s="57" t="n">
        <v>7470.500149224</v>
      </c>
      <c r="J32" s="57" t="n">
        <v>8422.000087239</v>
      </c>
      <c r="K32" s="57" t="n">
        <v>11482.5850020675</v>
      </c>
      <c r="L32" s="79" t="n">
        <v>40865.6565677975</v>
      </c>
    </row>
    <row r="33" customFormat="false" ht="16" hidden="false" customHeight="false" outlineLevel="0" collapsed="false">
      <c r="C33" s="67" t="n">
        <v>2012</v>
      </c>
      <c r="D33" s="155" t="n">
        <v>58.3522218</v>
      </c>
      <c r="E33" s="57" t="n">
        <v>117.622773648</v>
      </c>
      <c r="F33" s="57" t="n">
        <v>102.7915839405</v>
      </c>
      <c r="G33" s="57" t="n">
        <v>1916.2126809925</v>
      </c>
      <c r="H33" s="57" t="n">
        <v>5893.391054655</v>
      </c>
      <c r="I33" s="57" t="n">
        <v>7910.83940724</v>
      </c>
      <c r="J33" s="57" t="n">
        <v>7166.399511645</v>
      </c>
      <c r="K33" s="57" t="n">
        <v>13251.6801715725</v>
      </c>
      <c r="L33" s="79" t="n">
        <v>36417.2894054935</v>
      </c>
    </row>
    <row r="34" customFormat="false" ht="16" hidden="false" customHeight="false" outlineLevel="0" collapsed="false">
      <c r="C34" s="67" t="n">
        <v>2013</v>
      </c>
      <c r="D34" s="155" t="n">
        <v>135.83100519</v>
      </c>
      <c r="E34" s="57" t="n">
        <v>176.7218472</v>
      </c>
      <c r="F34" s="57" t="n">
        <v>158.57077509</v>
      </c>
      <c r="G34" s="57" t="n">
        <v>4074.23890255</v>
      </c>
      <c r="H34" s="57" t="n">
        <v>8904.6423441</v>
      </c>
      <c r="I34" s="57" t="n">
        <v>13579.8055848</v>
      </c>
      <c r="J34" s="57" t="n">
        <v>14029.66153395</v>
      </c>
      <c r="K34" s="57" t="n">
        <v>20164.86809685</v>
      </c>
      <c r="L34" s="79" t="n">
        <v>61224.34008973</v>
      </c>
    </row>
    <row r="35" customFormat="false" ht="16" hidden="false" customHeight="false" outlineLevel="0" collapsed="false">
      <c r="C35" s="67" t="n">
        <v>2014</v>
      </c>
      <c r="D35" s="155" t="n">
        <v>151.283538</v>
      </c>
      <c r="E35" s="57" t="n">
        <v>150.2364024</v>
      </c>
      <c r="F35" s="57" t="n">
        <v>136.21718565</v>
      </c>
      <c r="G35" s="57" t="n">
        <v>3738.0707435</v>
      </c>
      <c r="H35" s="57" t="n">
        <v>15053.36157</v>
      </c>
      <c r="I35" s="57" t="n">
        <v>12568.933944</v>
      </c>
      <c r="J35" s="57" t="n">
        <v>11005.598547</v>
      </c>
      <c r="K35" s="57" t="n">
        <v>21725.0139465</v>
      </c>
      <c r="L35" s="79" t="n">
        <v>64528.71587705</v>
      </c>
    </row>
    <row r="36" customFormat="false" ht="16" hidden="false" customHeight="false" outlineLevel="0" collapsed="false">
      <c r="C36" s="67" t="n">
        <v>2015</v>
      </c>
      <c r="D36" s="155" t="n">
        <v>170.093925</v>
      </c>
      <c r="E36" s="57" t="n">
        <v>196.357608</v>
      </c>
      <c r="F36" s="57" t="n">
        <v>161.270109</v>
      </c>
      <c r="G36" s="57" t="n">
        <v>4479.477905</v>
      </c>
      <c r="H36" s="57" t="n">
        <v>17733.803445</v>
      </c>
      <c r="I36" s="57" t="n">
        <v>15618.85416</v>
      </c>
      <c r="J36" s="57" t="n">
        <v>14553.052515</v>
      </c>
      <c r="K36" s="57" t="n">
        <v>23265.7307375</v>
      </c>
      <c r="L36" s="79" t="n">
        <v>76178.6404045</v>
      </c>
    </row>
    <row r="37" customFormat="false" ht="16" hidden="false" customHeight="false" outlineLevel="0" collapsed="false">
      <c r="C37" s="67" t="n">
        <v>2016</v>
      </c>
      <c r="D37" s="155" t="n">
        <v>227.4945102</v>
      </c>
      <c r="E37" s="57" t="n">
        <v>133.582932</v>
      </c>
      <c r="F37" s="57" t="n">
        <v>189.2600073</v>
      </c>
      <c r="G37" s="57" t="n">
        <v>2766.36857575</v>
      </c>
      <c r="H37" s="57" t="n">
        <v>48446.505</v>
      </c>
      <c r="I37" s="57" t="n">
        <v>15433.247844</v>
      </c>
      <c r="J37" s="57" t="n">
        <v>5969.4975</v>
      </c>
      <c r="K37" s="57" t="n">
        <v>31670.39721775</v>
      </c>
      <c r="L37" s="79" t="n">
        <v>104836.353587</v>
      </c>
    </row>
    <row r="38" customFormat="false" ht="16" hidden="false" customHeight="false" outlineLevel="0" collapsed="false">
      <c r="C38" s="67" t="n">
        <v>2017</v>
      </c>
      <c r="D38" s="155" t="n">
        <v>402.159739698</v>
      </c>
      <c r="E38" s="57" t="n">
        <v>267.165864</v>
      </c>
      <c r="F38" s="57" t="n">
        <v>296.50734477</v>
      </c>
      <c r="G38" s="57" t="n">
        <v>5660.4855085125</v>
      </c>
      <c r="H38" s="57" t="n">
        <v>64423.26225</v>
      </c>
      <c r="I38" s="57" t="n">
        <v>19085.78316708</v>
      </c>
      <c r="J38" s="57" t="n">
        <v>11222.4626</v>
      </c>
      <c r="K38" s="57" t="n">
        <v>36176.698905</v>
      </c>
      <c r="L38" s="79" t="n">
        <v>137534.525379061</v>
      </c>
    </row>
    <row r="39" customFormat="false" ht="16" hidden="false" customHeight="false" outlineLevel="0" collapsed="false">
      <c r="B39" s="225"/>
      <c r="C39" s="67" t="n">
        <v>2018</v>
      </c>
      <c r="D39" s="155" t="n">
        <v>469.186362981</v>
      </c>
      <c r="E39" s="57" t="n">
        <v>311.693508</v>
      </c>
      <c r="F39" s="57" t="n">
        <v>345.925235565</v>
      </c>
      <c r="G39" s="57" t="n">
        <v>6815.69618139375</v>
      </c>
      <c r="H39" s="57" t="n">
        <v>46527.911625</v>
      </c>
      <c r="I39" s="57" t="n">
        <v>22266.74702826</v>
      </c>
      <c r="J39" s="57" t="n">
        <v>13823.1828</v>
      </c>
      <c r="K39" s="57" t="n">
        <v>43411.5061275</v>
      </c>
      <c r="L39" s="79" t="n">
        <v>133971.8488687</v>
      </c>
    </row>
    <row r="40" customFormat="false" ht="16" hidden="false" customHeight="false" outlineLevel="0" collapsed="false">
      <c r="C40" s="67" t="n">
        <v>2019</v>
      </c>
      <c r="D40" s="155" t="n">
        <v>541.910249243055</v>
      </c>
      <c r="E40" s="57" t="n">
        <v>360.00600174</v>
      </c>
      <c r="F40" s="57" t="n">
        <v>399.543647077575</v>
      </c>
      <c r="G40" s="57" t="n">
        <v>7838.42725687809</v>
      </c>
      <c r="H40" s="57" t="n">
        <v>51688.7076237188</v>
      </c>
      <c r="I40" s="57" t="n">
        <v>23837.9392427328</v>
      </c>
      <c r="J40" s="57" t="n">
        <v>15636.8578281109</v>
      </c>
      <c r="K40" s="57" t="n">
        <v>52097.8195499677</v>
      </c>
      <c r="L40" s="79" t="n">
        <v>152401.211399469</v>
      </c>
    </row>
    <row r="41" customFormat="false" ht="16" hidden="false" customHeight="false" outlineLevel="0" collapsed="false">
      <c r="C41" s="67" t="n">
        <v>2020</v>
      </c>
      <c r="D41" s="155" t="n">
        <v>625.906337875729</v>
      </c>
      <c r="E41" s="57" t="n">
        <v>415.8069320097</v>
      </c>
      <c r="F41" s="57" t="n">
        <v>461.472912374599</v>
      </c>
      <c r="G41" s="57" t="n">
        <v>8978.05988576238</v>
      </c>
      <c r="H41" s="57" t="n">
        <v>57461.6530586042</v>
      </c>
      <c r="I41" s="57" t="n">
        <v>25538.9718419943</v>
      </c>
      <c r="J41" s="57" t="n">
        <v>17565.2382482881</v>
      </c>
      <c r="K41" s="57" t="n">
        <v>61629.4515170855</v>
      </c>
      <c r="L41" s="79" t="n">
        <v>172676.560733995</v>
      </c>
    </row>
    <row r="42" customFormat="false" ht="16" hidden="false" customHeight="false" outlineLevel="0" collapsed="false">
      <c r="C42" s="67" t="n">
        <v>2021</v>
      </c>
      <c r="D42" s="155" t="n">
        <v>722.921820246467</v>
      </c>
      <c r="E42" s="57" t="n">
        <v>480.257006471204</v>
      </c>
      <c r="F42" s="57" t="n">
        <v>533.001213792662</v>
      </c>
      <c r="G42" s="57" t="n">
        <v>10248.5327594673</v>
      </c>
      <c r="H42" s="57" t="n">
        <v>63924.6695040874</v>
      </c>
      <c r="I42" s="57" t="n">
        <v>27382.0009771935</v>
      </c>
      <c r="J42" s="57" t="n">
        <v>19617.7937119358</v>
      </c>
      <c r="K42" s="57" t="n">
        <v>72098.099921424</v>
      </c>
      <c r="L42" s="79" t="n">
        <v>195007.276914618</v>
      </c>
    </row>
    <row r="43" customFormat="false" ht="16" hidden="false" customHeight="false" outlineLevel="0" collapsed="false">
      <c r="C43" s="67" t="n">
        <v>2022</v>
      </c>
      <c r="D43" s="155" t="n">
        <v>834.974702384669</v>
      </c>
      <c r="E43" s="57" t="n">
        <v>554.69684247424</v>
      </c>
      <c r="F43" s="57" t="n">
        <v>615.616401930525</v>
      </c>
      <c r="G43" s="57" t="n">
        <v>11665.6236939962</v>
      </c>
      <c r="H43" s="57" t="n">
        <v>71166.2917554989</v>
      </c>
      <c r="I43" s="57" t="n">
        <v>29380.4256704348</v>
      </c>
      <c r="J43" s="57" t="n">
        <v>21804.9574791813</v>
      </c>
      <c r="K43" s="57" t="n">
        <v>83606.6511353799</v>
      </c>
      <c r="L43" s="79" t="n">
        <v>219629.237681281</v>
      </c>
    </row>
    <row r="44" customFormat="false" ht="16" hidden="false" customHeight="false" outlineLevel="0" collapsed="false">
      <c r="C44" s="67" t="n">
        <v>2023</v>
      </c>
      <c r="D44" s="155" t="n">
        <v>964.395781254293</v>
      </c>
      <c r="E44" s="57" t="n">
        <v>640.674853057748</v>
      </c>
      <c r="F44" s="57" t="n">
        <v>711.036944229756</v>
      </c>
      <c r="G44" s="57" t="n">
        <v>13247.2124897439</v>
      </c>
      <c r="H44" s="57" t="n">
        <v>79287.2015842154</v>
      </c>
      <c r="I44" s="57" t="n">
        <v>31549.0224088744</v>
      </c>
      <c r="J44" s="57" t="n">
        <v>24138.2331527465</v>
      </c>
      <c r="K44" s="57" t="n">
        <v>96270.6177034196</v>
      </c>
      <c r="L44" s="79" t="n">
        <v>246808.394917542</v>
      </c>
    </row>
    <row r="45" customFormat="false" ht="16" hidden="false" customHeight="false" outlineLevel="0" collapsed="false">
      <c r="C45" s="67" t="n">
        <v>2024</v>
      </c>
      <c r="D45" s="155" t="n">
        <v>1113.87712734871</v>
      </c>
      <c r="E45" s="57" t="n">
        <v>739.979455281698</v>
      </c>
      <c r="F45" s="57" t="n">
        <v>821.247670585369</v>
      </c>
      <c r="G45" s="57" t="n">
        <v>15013.5830806463</v>
      </c>
      <c r="H45" s="57" t="n">
        <v>88401.9940132313</v>
      </c>
      <c r="I45" s="57" t="n">
        <v>33904.0948438341</v>
      </c>
      <c r="J45" s="57" t="n">
        <v>26630.3136240098</v>
      </c>
      <c r="K45" s="57" t="n">
        <v>110219.763917363</v>
      </c>
      <c r="L45" s="79" t="n">
        <v>276844.8537323</v>
      </c>
    </row>
    <row r="46" customFormat="false" ht="16" hidden="false" customHeight="false" outlineLevel="0" collapsed="false">
      <c r="C46" s="67" t="n">
        <v>2025</v>
      </c>
      <c r="D46" s="155" t="n">
        <v>1286.52808208776</v>
      </c>
      <c r="E46" s="57" t="n">
        <v>854.676270850362</v>
      </c>
      <c r="F46" s="57" t="n">
        <v>948.541059526101</v>
      </c>
      <c r="G46" s="57" t="n">
        <v>16987.7709700169</v>
      </c>
      <c r="H46" s="57" t="n">
        <v>98641.2126706604</v>
      </c>
      <c r="I46" s="57" t="n">
        <v>36463.6403268331</v>
      </c>
      <c r="J46" s="57" t="n">
        <v>29295.2136491223</v>
      </c>
      <c r="K46" s="57" t="n">
        <v>125599.943946637</v>
      </c>
      <c r="L46" s="79" t="n">
        <v>310077.526975734</v>
      </c>
    </row>
    <row r="47" customFormat="false" ht="16" hidden="false" customHeight="false" outlineLevel="0" collapsed="false">
      <c r="C47" s="67" t="n">
        <v>2026</v>
      </c>
      <c r="D47" s="155" t="n">
        <v>1485.93993481136</v>
      </c>
      <c r="E47" s="57" t="n">
        <v>987.151092832168</v>
      </c>
      <c r="F47" s="57" t="n">
        <v>1095.56492375265</v>
      </c>
      <c r="G47" s="57" t="n">
        <v>19195.9628742031</v>
      </c>
      <c r="H47" s="57" t="n">
        <v>110153.696680674</v>
      </c>
      <c r="I47" s="57" t="n">
        <v>39247.5352155333</v>
      </c>
      <c r="J47" s="57" t="n">
        <v>32148.4176389089</v>
      </c>
      <c r="K47" s="57" t="n">
        <v>142575.180439408</v>
      </c>
      <c r="L47" s="79" t="n">
        <v>346889.448800124</v>
      </c>
    </row>
    <row r="48" customFormat="false" ht="16" hidden="false" customHeight="false" outlineLevel="0" collapsed="false">
      <c r="C48" s="67" t="n">
        <v>2027</v>
      </c>
      <c r="D48" s="155" t="n">
        <v>1716.26062470712</v>
      </c>
      <c r="E48" s="57" t="n">
        <v>1140.15951222115</v>
      </c>
      <c r="F48" s="57" t="n">
        <v>1265.37748693431</v>
      </c>
      <c r="G48" s="57" t="n">
        <v>21667.9565618056</v>
      </c>
      <c r="H48" s="57" t="n">
        <v>123109.288424259</v>
      </c>
      <c r="I48" s="57" t="n">
        <v>42277.7411072093</v>
      </c>
      <c r="J48" s="57" t="n">
        <v>35207.0444316428</v>
      </c>
      <c r="K48" s="57" t="n">
        <v>161330.015181181</v>
      </c>
      <c r="L48" s="79" t="n">
        <v>387713.843329961</v>
      </c>
    </row>
    <row r="49" customFormat="false" ht="16" hidden="false" customHeight="false" outlineLevel="0" collapsed="false">
      <c r="C49" s="67" t="n">
        <v>2028</v>
      </c>
      <c r="D49" s="155" t="n">
        <v>1982.28102153673</v>
      </c>
      <c r="E49" s="57" t="n">
        <v>1316.88423661543</v>
      </c>
      <c r="F49" s="57" t="n">
        <v>1461.51099740912</v>
      </c>
      <c r="G49" s="57" t="n">
        <v>24437.6901077593</v>
      </c>
      <c r="H49" s="57" t="n">
        <v>137701.959507726</v>
      </c>
      <c r="I49" s="57" t="n">
        <v>45578.5344082546</v>
      </c>
      <c r="J49" s="57" t="n">
        <v>38490.0310249159</v>
      </c>
      <c r="K49" s="57" t="n">
        <v>182072.16755091</v>
      </c>
      <c r="L49" s="79" t="n">
        <v>433041.058855127</v>
      </c>
    </row>
    <row r="50" customFormat="false" ht="16" hidden="false" customHeight="false" outlineLevel="0" collapsed="false">
      <c r="C50" s="67" t="n">
        <v>2029</v>
      </c>
      <c r="D50" s="155" t="n">
        <v>2289.53457987492</v>
      </c>
      <c r="E50" s="57" t="n">
        <v>1521.00129329082</v>
      </c>
      <c r="F50" s="57" t="n">
        <v>1688.04520200754</v>
      </c>
      <c r="G50" s="57" t="n">
        <v>27543.8512036054</v>
      </c>
      <c r="H50" s="57" t="n">
        <v>154153.421604166</v>
      </c>
      <c r="I50" s="57" t="n">
        <v>49176.761928507</v>
      </c>
      <c r="J50" s="57" t="n">
        <v>42018.3374743111</v>
      </c>
      <c r="K50" s="57" t="n">
        <v>205035.541214462</v>
      </c>
      <c r="L50" s="79" t="n">
        <v>483426.494500225</v>
      </c>
    </row>
    <row r="51" customFormat="false" ht="16" hidden="false" customHeight="false" outlineLevel="0" collapsed="false">
      <c r="C51" s="69" t="n">
        <v>2030</v>
      </c>
      <c r="D51" s="160" t="n">
        <v>2644.41243975553</v>
      </c>
      <c r="E51" s="61" t="n">
        <v>1756.7564937509</v>
      </c>
      <c r="F51" s="61" t="n">
        <v>1949.69220831871</v>
      </c>
      <c r="G51" s="61" t="n">
        <v>31030.5788072997</v>
      </c>
      <c r="H51" s="61" t="n">
        <v>172717.299702817</v>
      </c>
      <c r="I51" s="61" t="n">
        <v>53102.1255022707</v>
      </c>
      <c r="J51" s="61" t="n">
        <v>45815.1754252756</v>
      </c>
      <c r="K51" s="61" t="n">
        <v>230483.624813217</v>
      </c>
      <c r="L51" s="81" t="n">
        <v>539499.665392705</v>
      </c>
    </row>
    <row r="54" customFormat="false" ht="16" hidden="false" customHeight="false" outlineLevel="0" collapsed="false">
      <c r="C54" s="224" t="s">
        <v>221</v>
      </c>
      <c r="D54" s="33" t="s">
        <v>212</v>
      </c>
      <c r="E54" s="34" t="s">
        <v>213</v>
      </c>
      <c r="F54" s="34" t="s">
        <v>214</v>
      </c>
      <c r="G54" s="34" t="s">
        <v>215</v>
      </c>
      <c r="H54" s="34" t="s">
        <v>216</v>
      </c>
      <c r="I54" s="34" t="s">
        <v>217</v>
      </c>
      <c r="J54" s="34" t="s">
        <v>218</v>
      </c>
      <c r="K54" s="56" t="s">
        <v>219</v>
      </c>
    </row>
    <row r="55" customFormat="false" ht="16" hidden="false" customHeight="false" outlineLevel="0" collapsed="false">
      <c r="C55" s="226" t="s">
        <v>182</v>
      </c>
      <c r="D55" s="227" t="n">
        <v>2.94</v>
      </c>
      <c r="E55" s="228" t="n">
        <v>5.48</v>
      </c>
      <c r="F55" s="228" t="n">
        <v>2.94</v>
      </c>
      <c r="G55" s="228" t="n">
        <v>14.7</v>
      </c>
      <c r="H55" s="228" t="n">
        <v>36.75</v>
      </c>
      <c r="I55" s="228" t="n">
        <v>36.75</v>
      </c>
      <c r="J55" s="228" t="n">
        <v>14.7</v>
      </c>
      <c r="K55" s="229" t="n">
        <v>29.4</v>
      </c>
    </row>
    <row r="56" customFormat="false" ht="16" hidden="false" customHeight="false" outlineLevel="0" collapsed="false">
      <c r="C56" s="226" t="s">
        <v>222</v>
      </c>
      <c r="D56" s="230" t="n">
        <v>0</v>
      </c>
      <c r="E56" s="231" t="n">
        <v>0.85</v>
      </c>
      <c r="F56" s="231" t="n">
        <v>0.425</v>
      </c>
      <c r="G56" s="231" t="n">
        <v>21.25</v>
      </c>
      <c r="H56" s="231" t="n">
        <v>21.25</v>
      </c>
      <c r="I56" s="231" t="n">
        <v>21.25</v>
      </c>
      <c r="J56" s="231" t="n">
        <v>8.5</v>
      </c>
      <c r="K56" s="232" t="n">
        <v>0</v>
      </c>
    </row>
    <row r="57" customFormat="false" ht="16" hidden="false" customHeight="false" outlineLevel="0" collapsed="false">
      <c r="C57" s="226" t="s">
        <v>223</v>
      </c>
      <c r="D57" s="230" t="n">
        <v>2.55</v>
      </c>
      <c r="E57" s="231" t="n">
        <v>3.85</v>
      </c>
      <c r="F57" s="231" t="n">
        <v>2.55</v>
      </c>
      <c r="G57" s="231" t="n">
        <v>6.375</v>
      </c>
      <c r="H57" s="231" t="n">
        <v>0</v>
      </c>
      <c r="I57" s="231" t="n">
        <v>12.75</v>
      </c>
      <c r="J57" s="231" t="n">
        <v>12.75</v>
      </c>
      <c r="K57" s="232" t="n">
        <v>19.125</v>
      </c>
    </row>
    <row r="58" customFormat="false" ht="16" hidden="false" customHeight="false" outlineLevel="0" collapsed="false">
      <c r="C58" s="226" t="s">
        <v>224</v>
      </c>
      <c r="D58" s="230" t="n">
        <v>0</v>
      </c>
      <c r="E58" s="231" t="n">
        <v>0.85</v>
      </c>
      <c r="F58" s="231" t="n">
        <v>0</v>
      </c>
      <c r="G58" s="231" t="n">
        <v>0</v>
      </c>
      <c r="H58" s="231" t="n">
        <v>25.5</v>
      </c>
      <c r="I58" s="231" t="n">
        <v>0</v>
      </c>
      <c r="J58" s="231" t="n">
        <v>0</v>
      </c>
      <c r="K58" s="232" t="n">
        <v>0</v>
      </c>
    </row>
    <row r="59" customFormat="false" ht="16" hidden="false" customHeight="false" outlineLevel="0" collapsed="false">
      <c r="C59" s="226" t="s">
        <v>192</v>
      </c>
      <c r="D59" s="230" t="n">
        <v>0</v>
      </c>
      <c r="E59" s="231" t="n">
        <v>0.97</v>
      </c>
      <c r="F59" s="231" t="n">
        <v>0</v>
      </c>
      <c r="G59" s="231" t="n">
        <v>9.7</v>
      </c>
      <c r="H59" s="231" t="n">
        <v>14.55</v>
      </c>
      <c r="I59" s="231" t="n">
        <v>4.85</v>
      </c>
      <c r="J59" s="231" t="n">
        <v>4.85</v>
      </c>
      <c r="K59" s="232" t="n">
        <v>9.7</v>
      </c>
    </row>
    <row r="60" customFormat="false" ht="16" hidden="false" customHeight="false" outlineLevel="0" collapsed="false">
      <c r="C60" s="233" t="s">
        <v>43</v>
      </c>
      <c r="D60" s="234" t="n">
        <v>5.49</v>
      </c>
      <c r="E60" s="235" t="n">
        <v>12</v>
      </c>
      <c r="F60" s="235" t="n">
        <v>5.915</v>
      </c>
      <c r="G60" s="235" t="n">
        <v>52.025</v>
      </c>
      <c r="H60" s="235" t="n">
        <v>98.05</v>
      </c>
      <c r="I60" s="235" t="n">
        <v>75.6</v>
      </c>
      <c r="J60" s="235" t="n">
        <v>40.8</v>
      </c>
      <c r="K60" s="236" t="n">
        <v>58.225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T22" activeCellId="0" sqref="T22"/>
    </sheetView>
  </sheetViews>
  <sheetFormatPr defaultRowHeight="16" zeroHeight="false" outlineLevelRow="0" outlineLevelCol="0"/>
  <cols>
    <col collapsed="false" customWidth="true" hidden="false" outlineLevel="0" max="2" min="1" style="158" width="10.83"/>
    <col collapsed="false" customWidth="true" hidden="false" outlineLevel="0" max="3" min="3" style="158" width="22.16"/>
    <col collapsed="false" customWidth="true" hidden="false" outlineLevel="0" max="7" min="4" style="158" width="14"/>
    <col collapsed="false" customWidth="true" hidden="false" outlineLevel="0" max="8" min="8" style="158" width="4.5"/>
    <col collapsed="false" customWidth="true" hidden="false" outlineLevel="0" max="11" min="9" style="158" width="11"/>
    <col collapsed="false" customWidth="true" hidden="false" outlineLevel="0" max="12" min="12" style="158" width="3.83"/>
    <col collapsed="false" customWidth="true" hidden="false" outlineLevel="0" max="16" min="13" style="158" width="11"/>
    <col collapsed="false" customWidth="true" hidden="false" outlineLevel="0" max="17" min="17" style="158" width="4"/>
    <col collapsed="false" customWidth="true" hidden="false" outlineLevel="0" max="22" min="18" style="158" width="11"/>
    <col collapsed="false" customWidth="true" hidden="false" outlineLevel="0" max="1025" min="23" style="158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I4" s="146" t="s">
        <v>225</v>
      </c>
      <c r="J4" s="146"/>
      <c r="K4" s="146"/>
      <c r="M4" s="146" t="s">
        <v>226</v>
      </c>
      <c r="N4" s="146"/>
      <c r="O4" s="146"/>
      <c r="R4" s="146" t="s">
        <v>226</v>
      </c>
      <c r="S4" s="146"/>
      <c r="T4" s="146"/>
    </row>
    <row r="5" customFormat="false" ht="16" hidden="false" customHeight="false" outlineLevel="0" collapsed="false">
      <c r="C5" s="237" t="s">
        <v>4</v>
      </c>
      <c r="D5" s="33" t="s">
        <v>227</v>
      </c>
      <c r="E5" s="34" t="s">
        <v>228</v>
      </c>
      <c r="F5" s="56" t="s">
        <v>229</v>
      </c>
      <c r="G5" s="35" t="s">
        <v>43</v>
      </c>
      <c r="I5" s="33" t="s">
        <v>227</v>
      </c>
      <c r="J5" s="34" t="s">
        <v>228</v>
      </c>
      <c r="K5" s="56" t="s">
        <v>229</v>
      </c>
      <c r="M5" s="33" t="s">
        <v>227</v>
      </c>
      <c r="N5" s="34" t="s">
        <v>228</v>
      </c>
      <c r="O5" s="56" t="s">
        <v>229</v>
      </c>
      <c r="P5" s="35" t="s">
        <v>43</v>
      </c>
      <c r="R5" s="33" t="s">
        <v>94</v>
      </c>
      <c r="S5" s="34" t="s">
        <v>230</v>
      </c>
      <c r="T5" s="34" t="s">
        <v>231</v>
      </c>
      <c r="U5" s="56" t="s">
        <v>131</v>
      </c>
      <c r="V5" s="35" t="s">
        <v>43</v>
      </c>
    </row>
    <row r="6" customFormat="false" ht="16" hidden="false" customHeight="false" outlineLevel="0" collapsed="false">
      <c r="C6" s="96" t="n">
        <v>2004</v>
      </c>
      <c r="D6" s="155" t="n">
        <v>16028362</v>
      </c>
      <c r="E6" s="57" t="n">
        <v>465871</v>
      </c>
      <c r="F6" s="185" t="n">
        <v>6760000</v>
      </c>
      <c r="G6" s="194" t="n">
        <v>23254233</v>
      </c>
      <c r="I6" s="230" t="n">
        <v>9.6254</v>
      </c>
      <c r="J6" s="231" t="n">
        <v>10.7831</v>
      </c>
      <c r="K6" s="232" t="n">
        <v>6.5654</v>
      </c>
      <c r="M6" s="155" t="n">
        <f aca="false">D6*I6/1000</f>
        <v>154279.3955948</v>
      </c>
      <c r="N6" s="57" t="n">
        <f aca="false">E6*J6/1000</f>
        <v>5023.5335801</v>
      </c>
      <c r="O6" s="185" t="n">
        <f aca="false">F6*K6/1000</f>
        <v>44382.104</v>
      </c>
      <c r="P6" s="194" t="n">
        <v>203685.0331749</v>
      </c>
      <c r="R6" s="155" t="n">
        <v>50472.35298</v>
      </c>
      <c r="S6" s="57" t="n">
        <v>0</v>
      </c>
      <c r="T6" s="57" t="n">
        <v>54382.1899449</v>
      </c>
      <c r="U6" s="185" t="n">
        <v>98830.49025</v>
      </c>
      <c r="V6" s="194" t="n">
        <v>203685.0331749</v>
      </c>
    </row>
    <row r="7" customFormat="false" ht="16" hidden="false" customHeight="false" outlineLevel="0" collapsed="false">
      <c r="C7" s="96" t="n">
        <v>2005</v>
      </c>
      <c r="D7" s="155" t="n">
        <v>17236900</v>
      </c>
      <c r="E7" s="57" t="n">
        <v>530300</v>
      </c>
      <c r="F7" s="185" t="n">
        <v>12110000</v>
      </c>
      <c r="G7" s="194" t="n">
        <v>29877200</v>
      </c>
      <c r="I7" s="230" t="n">
        <v>10.07335</v>
      </c>
      <c r="J7" s="231" t="n">
        <v>11.327525</v>
      </c>
      <c r="K7" s="232" t="n">
        <v>6.85535</v>
      </c>
      <c r="M7" s="155" t="n">
        <f aca="false">D7*I7/1000</f>
        <v>173633.326615</v>
      </c>
      <c r="N7" s="57" t="n">
        <f aca="false">E7*J7/1000</f>
        <v>6006.9865075</v>
      </c>
      <c r="O7" s="185" t="n">
        <f aca="false">F7*K7/1000</f>
        <v>83018.2885</v>
      </c>
      <c r="P7" s="194" t="n">
        <v>262658.6016225</v>
      </c>
      <c r="R7" s="155" t="n">
        <v>58898.268</v>
      </c>
      <c r="S7" s="57" t="n">
        <v>1174.67</v>
      </c>
      <c r="T7" s="57" t="n">
        <v>75607.5636225</v>
      </c>
      <c r="U7" s="185" t="n">
        <v>126978.1</v>
      </c>
      <c r="V7" s="194" t="n">
        <v>262658.6016225</v>
      </c>
    </row>
    <row r="8" customFormat="false" ht="16" hidden="false" customHeight="false" outlineLevel="0" collapsed="false">
      <c r="C8" s="96" t="n">
        <v>2006</v>
      </c>
      <c r="D8" s="155" t="n">
        <v>21034549</v>
      </c>
      <c r="E8" s="57" t="n">
        <v>899334</v>
      </c>
      <c r="F8" s="185" t="n">
        <v>19500000</v>
      </c>
      <c r="G8" s="194" t="n">
        <v>41433883</v>
      </c>
      <c r="I8" s="230" t="n">
        <v>10.5213</v>
      </c>
      <c r="J8" s="231" t="n">
        <v>11.87195</v>
      </c>
      <c r="K8" s="232" t="n">
        <v>7.1453</v>
      </c>
      <c r="M8" s="155" t="n">
        <f aca="false">D8*I8/1000</f>
        <v>221310.8003937</v>
      </c>
      <c r="N8" s="57" t="n">
        <f aca="false">E8*J8/1000</f>
        <v>10676.8482813</v>
      </c>
      <c r="O8" s="185" t="n">
        <f aca="false">F8*K8/1000</f>
        <v>139333.35</v>
      </c>
      <c r="P8" s="194" t="n">
        <v>371320.998675</v>
      </c>
      <c r="R8" s="155" t="n">
        <v>78303.96231</v>
      </c>
      <c r="S8" s="57" t="n">
        <v>3783</v>
      </c>
      <c r="T8" s="57" t="n">
        <v>113140.033615</v>
      </c>
      <c r="U8" s="185" t="n">
        <v>176094.00275</v>
      </c>
      <c r="V8" s="194" t="n">
        <v>371320.998675</v>
      </c>
    </row>
    <row r="9" customFormat="false" ht="16" hidden="false" customHeight="false" outlineLevel="0" collapsed="false">
      <c r="C9" s="96" t="n">
        <v>2007</v>
      </c>
      <c r="D9" s="155" t="n">
        <v>24231800</v>
      </c>
      <c r="E9" s="57" t="n">
        <v>1215000</v>
      </c>
      <c r="F9" s="185" t="n">
        <v>21380000</v>
      </c>
      <c r="G9" s="194" t="n">
        <v>46826800</v>
      </c>
      <c r="I9" s="230" t="n">
        <v>10.96925</v>
      </c>
      <c r="J9" s="231" t="n">
        <v>12.416375</v>
      </c>
      <c r="K9" s="232" t="n">
        <v>7.43525</v>
      </c>
      <c r="M9" s="155" t="n">
        <f aca="false">D9*I9/1000</f>
        <v>265804.67215</v>
      </c>
      <c r="N9" s="57" t="n">
        <f aca="false">E9*J9/1000</f>
        <v>15085.895625</v>
      </c>
      <c r="O9" s="185" t="n">
        <f aca="false">F9*K9/1000</f>
        <v>158965.645</v>
      </c>
      <c r="P9" s="194" t="n">
        <v>439856.212775</v>
      </c>
      <c r="R9" s="155" t="n">
        <v>97334.01</v>
      </c>
      <c r="S9" s="57" t="n">
        <v>6221.58</v>
      </c>
      <c r="T9" s="57" t="n">
        <v>137286.722775</v>
      </c>
      <c r="U9" s="185" t="n">
        <v>199013.9</v>
      </c>
      <c r="V9" s="194" t="n">
        <v>439856.212775</v>
      </c>
    </row>
    <row r="10" customFormat="false" ht="16" hidden="false" customHeight="false" outlineLevel="0" collapsed="false">
      <c r="C10" s="96" t="n">
        <v>2008</v>
      </c>
      <c r="D10" s="155" t="n">
        <v>25941900</v>
      </c>
      <c r="E10" s="57" t="n">
        <v>1559100</v>
      </c>
      <c r="F10" s="185" t="n">
        <v>21880000</v>
      </c>
      <c r="G10" s="194" t="n">
        <v>49381000</v>
      </c>
      <c r="I10" s="230" t="n">
        <v>11.4172</v>
      </c>
      <c r="J10" s="231" t="n">
        <v>12.9608</v>
      </c>
      <c r="K10" s="232" t="n">
        <v>7.7252</v>
      </c>
      <c r="M10" s="155" t="n">
        <f aca="false">D10*I10/1000</f>
        <v>296183.86068</v>
      </c>
      <c r="N10" s="57" t="n">
        <f aca="false">E10*J10/1000</f>
        <v>20207.18328</v>
      </c>
      <c r="O10" s="185" t="n">
        <f aca="false">F10*K10/1000</f>
        <v>169027.376</v>
      </c>
      <c r="P10" s="194" t="n">
        <v>485418.41996</v>
      </c>
      <c r="R10" s="155" t="n">
        <v>112204.08</v>
      </c>
      <c r="S10" s="57" t="n">
        <v>8489.44</v>
      </c>
      <c r="T10" s="57" t="n">
        <v>154855.64996</v>
      </c>
      <c r="U10" s="185" t="n">
        <v>209869.25</v>
      </c>
      <c r="V10" s="194" t="n">
        <v>485418.41996</v>
      </c>
    </row>
    <row r="11" customFormat="false" ht="16" hidden="false" customHeight="false" outlineLevel="0" collapsed="false">
      <c r="C11" s="96" t="n">
        <v>2009</v>
      </c>
      <c r="D11" s="155" t="n">
        <v>23592600</v>
      </c>
      <c r="E11" s="57" t="n">
        <v>1835100</v>
      </c>
      <c r="F11" s="185" t="n">
        <v>23690000</v>
      </c>
      <c r="G11" s="194" t="n">
        <v>49117700</v>
      </c>
      <c r="I11" s="230" t="n">
        <v>11.86515</v>
      </c>
      <c r="J11" s="231" t="n">
        <v>13.505225</v>
      </c>
      <c r="K11" s="232" t="n">
        <v>8.01515</v>
      </c>
      <c r="M11" s="155" t="n">
        <f aca="false">D11*I11/1000</f>
        <v>279929.73789</v>
      </c>
      <c r="N11" s="57" t="n">
        <f aca="false">E11*J11/1000</f>
        <v>24783.4383975</v>
      </c>
      <c r="O11" s="185" t="n">
        <f aca="false">F11*K11/1000</f>
        <v>189878.9035</v>
      </c>
      <c r="P11" s="194" t="n">
        <v>494592.0797875</v>
      </c>
      <c r="R11" s="155" t="n">
        <v>110229.0795</v>
      </c>
      <c r="S11" s="57" t="n">
        <v>11489.65</v>
      </c>
      <c r="T11" s="57" t="n">
        <v>164123.1252875</v>
      </c>
      <c r="U11" s="185" t="n">
        <v>208750.225</v>
      </c>
      <c r="V11" s="194" t="n">
        <v>494592.0797875</v>
      </c>
    </row>
    <row r="12" customFormat="false" ht="16" hidden="false" customHeight="false" outlineLevel="0" collapsed="false">
      <c r="C12" s="96" t="n">
        <v>2010</v>
      </c>
      <c r="D12" s="155" t="n">
        <v>24767791</v>
      </c>
      <c r="E12" s="57" t="n">
        <v>1926510</v>
      </c>
      <c r="F12" s="185" t="n">
        <v>29540000</v>
      </c>
      <c r="G12" s="194" t="n">
        <v>56234301</v>
      </c>
      <c r="I12" s="230" t="n">
        <v>12.3131</v>
      </c>
      <c r="J12" s="231" t="n">
        <v>14.04965</v>
      </c>
      <c r="K12" s="232" t="n">
        <v>8.3051</v>
      </c>
      <c r="M12" s="155" t="n">
        <f aca="false">D12*I12/1000</f>
        <v>304968.2873621</v>
      </c>
      <c r="N12" s="57" t="n">
        <f aca="false">E12*J12/1000</f>
        <v>27066.7912215</v>
      </c>
      <c r="O12" s="185" t="n">
        <f aca="false">F12*K12/1000</f>
        <v>245332.654</v>
      </c>
      <c r="P12" s="194" t="n">
        <v>577367.7325836</v>
      </c>
      <c r="R12" s="155" t="n">
        <v>122526.84159</v>
      </c>
      <c r="S12" s="57" t="n">
        <v>17192.28</v>
      </c>
      <c r="T12" s="57" t="n">
        <v>198652.8317436</v>
      </c>
      <c r="U12" s="185" t="n">
        <v>238995.77925</v>
      </c>
      <c r="V12" s="194" t="n">
        <v>577367.7325836</v>
      </c>
    </row>
    <row r="13" customFormat="false" ht="16" hidden="false" customHeight="false" outlineLevel="0" collapsed="false">
      <c r="C13" s="96" t="n">
        <v>2011</v>
      </c>
      <c r="D13" s="155" t="n">
        <v>25056253</v>
      </c>
      <c r="E13" s="57" t="n">
        <v>1948948</v>
      </c>
      <c r="F13" s="185" t="n">
        <v>30960000</v>
      </c>
      <c r="G13" s="194" t="n">
        <v>57965201</v>
      </c>
      <c r="I13" s="230" t="n">
        <v>12.76105</v>
      </c>
      <c r="J13" s="231" t="n">
        <v>14.594075</v>
      </c>
      <c r="K13" s="232" t="n">
        <v>8.59505</v>
      </c>
      <c r="M13" s="155" t="n">
        <f aca="false">D13*I13/1000</f>
        <v>319744.09734565</v>
      </c>
      <c r="N13" s="57" t="n">
        <f aca="false">E13*J13/1000</f>
        <v>28443.0932831</v>
      </c>
      <c r="O13" s="185" t="n">
        <f aca="false">F13*K13/1000</f>
        <v>266102.748</v>
      </c>
      <c r="P13" s="194" t="n">
        <v>614289.93862875</v>
      </c>
      <c r="R13" s="155" t="n">
        <v>130840.198845</v>
      </c>
      <c r="S13" s="57" t="n">
        <v>21021.84</v>
      </c>
      <c r="T13" s="57" t="n">
        <v>216075.79553375</v>
      </c>
      <c r="U13" s="185" t="n">
        <v>246352.10425</v>
      </c>
      <c r="V13" s="194" t="n">
        <v>614289.93862875</v>
      </c>
    </row>
    <row r="14" customFormat="false" ht="16" hidden="false" customHeight="false" outlineLevel="0" collapsed="false">
      <c r="C14" s="96" t="n">
        <v>2012</v>
      </c>
      <c r="D14" s="155" t="n">
        <v>21315976</v>
      </c>
      <c r="E14" s="57" t="n">
        <v>2313610</v>
      </c>
      <c r="F14" s="185" t="n">
        <v>35050000</v>
      </c>
      <c r="G14" s="194" t="n">
        <v>58679586</v>
      </c>
      <c r="I14" s="230" t="n">
        <v>12.76105</v>
      </c>
      <c r="J14" s="231" t="n">
        <v>14.594075</v>
      </c>
      <c r="K14" s="232" t="n">
        <v>8.69205</v>
      </c>
      <c r="M14" s="155" t="n">
        <f aca="false">D14*I14/1000</f>
        <v>272014.2355348</v>
      </c>
      <c r="N14" s="57" t="n">
        <f aca="false">E14*J14/1000</f>
        <v>33764.99786075</v>
      </c>
      <c r="O14" s="185" t="n">
        <f aca="false">F14*K14/1000</f>
        <v>304656.3525</v>
      </c>
      <c r="P14" s="194" t="n">
        <v>610435.58589555</v>
      </c>
      <c r="R14" s="155" t="n">
        <v>114485.34417</v>
      </c>
      <c r="S14" s="57" t="n">
        <v>27198.8</v>
      </c>
      <c r="T14" s="57" t="n">
        <v>219363.20122555</v>
      </c>
      <c r="U14" s="185" t="n">
        <v>249388.2405</v>
      </c>
      <c r="V14" s="194" t="n">
        <v>610435.58589555</v>
      </c>
    </row>
    <row r="15" customFormat="false" ht="16" hidden="false" customHeight="false" outlineLevel="0" collapsed="false">
      <c r="C15" s="96" t="n">
        <v>2013</v>
      </c>
      <c r="D15" s="155" t="n">
        <v>20467600</v>
      </c>
      <c r="E15" s="57" t="n">
        <v>2424200</v>
      </c>
      <c r="F15" s="185" t="n">
        <v>36950000</v>
      </c>
      <c r="G15" s="194" t="n">
        <v>59841800</v>
      </c>
      <c r="I15" s="230" t="n">
        <v>12.76105</v>
      </c>
      <c r="J15" s="231" t="n">
        <v>14.594075</v>
      </c>
      <c r="K15" s="232" t="n">
        <v>8.78905</v>
      </c>
      <c r="M15" s="155" t="n">
        <f aca="false">D15*I15/1000</f>
        <v>261188.06698</v>
      </c>
      <c r="N15" s="57" t="n">
        <f aca="false">E15*J15/1000</f>
        <v>35378.956615</v>
      </c>
      <c r="O15" s="185" t="n">
        <f aca="false">F15*K15/1000</f>
        <v>324755.3975</v>
      </c>
      <c r="P15" s="194" t="n">
        <v>621322.421095</v>
      </c>
      <c r="R15" s="155" t="n">
        <v>110910.771</v>
      </c>
      <c r="S15" s="57" t="n">
        <v>32257.35</v>
      </c>
      <c r="T15" s="57" t="n">
        <v>223826.650095</v>
      </c>
      <c r="U15" s="185" t="n">
        <v>254327.65</v>
      </c>
      <c r="V15" s="194" t="n">
        <v>621322.421095</v>
      </c>
    </row>
    <row r="16" customFormat="false" ht="16" hidden="false" customHeight="false" outlineLevel="0" collapsed="false">
      <c r="C16" s="96" t="n">
        <v>2014</v>
      </c>
      <c r="D16" s="155" t="n">
        <v>18907700</v>
      </c>
      <c r="E16" s="57" t="n">
        <v>2360100</v>
      </c>
      <c r="F16" s="185" t="n">
        <v>35510000</v>
      </c>
      <c r="G16" s="194" t="n">
        <v>56777800</v>
      </c>
      <c r="I16" s="230" t="n">
        <v>12.76105</v>
      </c>
      <c r="J16" s="231" t="n">
        <v>14.594075</v>
      </c>
      <c r="K16" s="232" t="n">
        <v>8.88605</v>
      </c>
      <c r="M16" s="155" t="n">
        <f aca="false">D16*I16/1000</f>
        <v>241282.105085</v>
      </c>
      <c r="N16" s="57" t="n">
        <f aca="false">E16*J16/1000</f>
        <v>34443.4764075</v>
      </c>
      <c r="O16" s="185" t="n">
        <f aca="false">F16*K16/1000</f>
        <v>315543.6355</v>
      </c>
      <c r="P16" s="194" t="n">
        <v>591269.2169925</v>
      </c>
      <c r="R16" s="155" t="n">
        <v>103042.491</v>
      </c>
      <c r="S16" s="57" t="n">
        <v>34444.7</v>
      </c>
      <c r="T16" s="57" t="n">
        <v>212476.3759925</v>
      </c>
      <c r="U16" s="185" t="n">
        <v>241305.65</v>
      </c>
      <c r="V16" s="194" t="n">
        <v>591269.2169925</v>
      </c>
    </row>
    <row r="17" customFormat="false" ht="16" hidden="false" customHeight="false" outlineLevel="0" collapsed="false">
      <c r="C17" s="96" t="n">
        <v>2015</v>
      </c>
      <c r="D17" s="155" t="n">
        <v>16801400</v>
      </c>
      <c r="E17" s="57" t="n">
        <v>2312100</v>
      </c>
      <c r="F17" s="185" t="n">
        <v>32570000</v>
      </c>
      <c r="G17" s="194" t="n">
        <v>51683500</v>
      </c>
      <c r="I17" s="230" t="n">
        <v>12.76105</v>
      </c>
      <c r="J17" s="231" t="n">
        <v>14.594075</v>
      </c>
      <c r="K17" s="232" t="n">
        <v>8.98305</v>
      </c>
      <c r="M17" s="155" t="n">
        <f aca="false">D17*I17/1000</f>
        <v>214403.50547</v>
      </c>
      <c r="N17" s="57" t="n">
        <f aca="false">E17*J17/1000</f>
        <v>33742.9608075</v>
      </c>
      <c r="O17" s="185" t="n">
        <f aca="false">F17*K17/1000</f>
        <v>292577.9385</v>
      </c>
      <c r="P17" s="194" t="n">
        <v>540724.4047775</v>
      </c>
      <c r="R17" s="155" t="n">
        <v>92604.9075</v>
      </c>
      <c r="S17" s="57" t="n">
        <v>34752.19</v>
      </c>
      <c r="T17" s="57" t="n">
        <v>193712.4322775</v>
      </c>
      <c r="U17" s="185" t="n">
        <v>219654.875</v>
      </c>
      <c r="V17" s="194" t="n">
        <v>540724.4047775</v>
      </c>
    </row>
    <row r="18" customFormat="false" ht="16" hidden="false" customHeight="false" outlineLevel="0" collapsed="false">
      <c r="C18" s="96" t="n">
        <v>2016</v>
      </c>
      <c r="D18" s="155" t="n">
        <v>14732300</v>
      </c>
      <c r="E18" s="57" t="n">
        <v>2085300</v>
      </c>
      <c r="F18" s="185" t="n">
        <v>32150000</v>
      </c>
      <c r="G18" s="194" t="n">
        <v>48967600</v>
      </c>
      <c r="I18" s="230" t="n">
        <v>12.76105</v>
      </c>
      <c r="J18" s="231" t="n">
        <v>14.594075</v>
      </c>
      <c r="K18" s="232" t="n">
        <v>9.08005</v>
      </c>
      <c r="M18" s="155" t="n">
        <f aca="false">D18*I18/1000</f>
        <v>187999.616915</v>
      </c>
      <c r="N18" s="57" t="n">
        <f aca="false">E18*J18/1000</f>
        <v>30433.0245975</v>
      </c>
      <c r="O18" s="185" t="n">
        <f aca="false">F18*K18/1000</f>
        <v>291923.6075</v>
      </c>
      <c r="P18" s="194" t="n">
        <v>510356.2490125</v>
      </c>
      <c r="R18" s="155" t="n">
        <v>81481.272</v>
      </c>
      <c r="S18" s="57" t="n">
        <v>37422.6</v>
      </c>
      <c r="T18" s="57" t="n">
        <v>183340.0770125</v>
      </c>
      <c r="U18" s="185" t="n">
        <v>208112.3</v>
      </c>
      <c r="V18" s="194" t="n">
        <v>510356.2490125</v>
      </c>
    </row>
    <row r="19" customFormat="false" ht="16" hidden="false" customHeight="false" outlineLevel="0" collapsed="false">
      <c r="C19" s="96" t="n">
        <v>2017</v>
      </c>
      <c r="D19" s="155" t="n">
        <v>15091800</v>
      </c>
      <c r="E19" s="57" t="n">
        <v>2047900</v>
      </c>
      <c r="F19" s="185" t="n">
        <v>31130000</v>
      </c>
      <c r="G19" s="194" t="n">
        <v>48269700</v>
      </c>
      <c r="I19" s="230" t="n">
        <v>12.76105</v>
      </c>
      <c r="J19" s="231" t="n">
        <v>14.594075</v>
      </c>
      <c r="K19" s="232" t="n">
        <v>9.17705</v>
      </c>
      <c r="M19" s="155" t="n">
        <f aca="false">D19*I19/1000</f>
        <v>192587.21439</v>
      </c>
      <c r="N19" s="57" t="n">
        <f aca="false">E19*J19/1000</f>
        <v>29887.2061925</v>
      </c>
      <c r="O19" s="185" t="n">
        <f aca="false">F19*K19/1000</f>
        <v>285681.5665</v>
      </c>
      <c r="P19" s="194" t="n">
        <v>508155.9870825</v>
      </c>
      <c r="R19" s="155" t="n">
        <v>83041.8465</v>
      </c>
      <c r="S19" s="57" t="n">
        <v>39254.93</v>
      </c>
      <c r="T19" s="57" t="n">
        <v>180712.9855825</v>
      </c>
      <c r="U19" s="185" t="n">
        <v>205146.225</v>
      </c>
      <c r="V19" s="194" t="n">
        <v>508155.9870825</v>
      </c>
    </row>
    <row r="20" customFormat="false" ht="16" hidden="false" customHeight="false" outlineLevel="0" collapsed="false">
      <c r="C20" s="96" t="n">
        <v>2018</v>
      </c>
      <c r="D20" s="155" t="n">
        <v>13909418.1818182</v>
      </c>
      <c r="E20" s="57" t="n">
        <v>1914666.66666667</v>
      </c>
      <c r="F20" s="185" t="n">
        <v>31752600</v>
      </c>
      <c r="G20" s="194" t="n">
        <v>47576684.8484849</v>
      </c>
      <c r="I20" s="230" t="n">
        <v>12.76105</v>
      </c>
      <c r="J20" s="231" t="n">
        <v>14.594075</v>
      </c>
      <c r="K20" s="232" t="n">
        <v>9.27405</v>
      </c>
      <c r="M20" s="155" t="n">
        <f aca="false">D20*I20/1000</f>
        <v>177498.780889091</v>
      </c>
      <c r="N20" s="57" t="n">
        <f aca="false">E20*J20/1000</f>
        <v>27942.7889333333</v>
      </c>
      <c r="O20" s="185" t="n">
        <f aca="false">F20*K20/1000</f>
        <v>294475.20003</v>
      </c>
      <c r="P20" s="194" t="n">
        <v>499916.769852424</v>
      </c>
      <c r="R20" s="155" t="n">
        <v>76667.6910909091</v>
      </c>
      <c r="S20" s="57" t="n">
        <v>43120.0308</v>
      </c>
      <c r="T20" s="57" t="n">
        <v>177928.137355455</v>
      </c>
      <c r="U20" s="185" t="n">
        <v>202200.910606061</v>
      </c>
      <c r="V20" s="194" t="n">
        <v>499916.769852424</v>
      </c>
    </row>
    <row r="21" customFormat="false" ht="16" hidden="false" customHeight="false" outlineLevel="0" collapsed="false">
      <c r="C21" s="96" t="n">
        <v>2019</v>
      </c>
      <c r="D21" s="155" t="n">
        <v>13631229.8181818</v>
      </c>
      <c r="E21" s="57" t="n">
        <v>1876373.33333333</v>
      </c>
      <c r="F21" s="185" t="n">
        <v>32387652</v>
      </c>
      <c r="G21" s="194" t="n">
        <v>47895255.1515152</v>
      </c>
      <c r="I21" s="230" t="n">
        <v>12.76105</v>
      </c>
      <c r="J21" s="231" t="n">
        <v>14.594075</v>
      </c>
      <c r="K21" s="232" t="n">
        <v>9.37105</v>
      </c>
      <c r="M21" s="155" t="n">
        <f aca="false">D21*I21/1000</f>
        <v>173948.805271309</v>
      </c>
      <c r="N21" s="57" t="n">
        <f aca="false">E21*J21/1000</f>
        <v>27383.9331546667</v>
      </c>
      <c r="O21" s="185" t="n">
        <f aca="false">F21*K21/1000</f>
        <v>303506.3062746</v>
      </c>
      <c r="P21" s="194" t="n">
        <v>504839.044700576</v>
      </c>
      <c r="R21" s="155" t="n">
        <v>75134.3372690909</v>
      </c>
      <c r="S21" s="57" t="n">
        <v>47124.03366</v>
      </c>
      <c r="T21" s="57" t="n">
        <v>179025.839377545</v>
      </c>
      <c r="U21" s="185" t="n">
        <v>203554.834393939</v>
      </c>
      <c r="V21" s="194" t="n">
        <v>504839.044700576</v>
      </c>
    </row>
    <row r="22" customFormat="false" ht="16" hidden="false" customHeight="false" outlineLevel="0" collapsed="false">
      <c r="C22" s="96" t="n">
        <v>2020</v>
      </c>
      <c r="D22" s="155" t="n">
        <v>13358605.2218182</v>
      </c>
      <c r="E22" s="57" t="n">
        <v>1838845.86666667</v>
      </c>
      <c r="F22" s="185" t="n">
        <v>33035405.04</v>
      </c>
      <c r="G22" s="194" t="n">
        <v>48232856.1284849</v>
      </c>
      <c r="I22" s="230" t="n">
        <v>12.76105</v>
      </c>
      <c r="J22" s="231" t="n">
        <v>14.594075</v>
      </c>
      <c r="K22" s="232" t="n">
        <v>9.46805</v>
      </c>
      <c r="M22" s="155" t="n">
        <f aca="false">D22*I22/1000</f>
        <v>170469.829165883</v>
      </c>
      <c r="N22" s="57" t="n">
        <f aca="false">E22*J22/1000</f>
        <v>26836.2544915733</v>
      </c>
      <c r="O22" s="185" t="n">
        <f aca="false">F22*K22/1000</f>
        <v>312780.866688972</v>
      </c>
      <c r="P22" s="194" t="n">
        <v>510086.950346428</v>
      </c>
      <c r="R22" s="155" t="n">
        <v>73631.6505237091</v>
      </c>
      <c r="S22" s="57" t="n">
        <v>51270.94862208</v>
      </c>
      <c r="T22" s="57" t="n">
        <v>180194.712654579</v>
      </c>
      <c r="U22" s="185" t="n">
        <v>204989.638546061</v>
      </c>
      <c r="V22" s="194" t="n">
        <v>510086.950346428</v>
      </c>
    </row>
    <row r="23" customFormat="false" ht="16" hidden="false" customHeight="false" outlineLevel="0" collapsed="false">
      <c r="C23" s="96" t="n">
        <v>2021</v>
      </c>
      <c r="D23" s="155" t="n">
        <v>13091433.1173818</v>
      </c>
      <c r="E23" s="57" t="n">
        <v>1802068.94933333</v>
      </c>
      <c r="F23" s="185" t="n">
        <v>33696113.1408</v>
      </c>
      <c r="G23" s="194" t="n">
        <v>48589615.2075151</v>
      </c>
      <c r="I23" s="230" t="n">
        <v>12.76105</v>
      </c>
      <c r="J23" s="231" t="n">
        <v>14.594075</v>
      </c>
      <c r="K23" s="232" t="n">
        <v>9.56505</v>
      </c>
      <c r="M23" s="155" t="n">
        <f aca="false">D23*I23/1000</f>
        <v>167060.432582565</v>
      </c>
      <c r="N23" s="57" t="n">
        <f aca="false">E23*J23/1000</f>
        <v>26299.5294017419</v>
      </c>
      <c r="O23" s="185" t="n">
        <f aca="false">F23*K23/1000</f>
        <v>322305.006997409</v>
      </c>
      <c r="P23" s="194" t="n">
        <v>515664.968981716</v>
      </c>
      <c r="R23" s="155" t="n">
        <v>72159.017513235</v>
      </c>
      <c r="S23" s="57" t="n">
        <v>55564.8905691792</v>
      </c>
      <c r="T23" s="57" t="n">
        <v>181435.196267363</v>
      </c>
      <c r="U23" s="185" t="n">
        <v>206505.864631939</v>
      </c>
      <c r="V23" s="194" t="n">
        <v>515664.968981716</v>
      </c>
    </row>
    <row r="24" customFormat="false" ht="16" hidden="false" customHeight="false" outlineLevel="0" collapsed="false">
      <c r="C24" s="96" t="n">
        <v>2022</v>
      </c>
      <c r="D24" s="155" t="n">
        <v>12829604.4550342</v>
      </c>
      <c r="E24" s="57" t="n">
        <v>1766027.57034667</v>
      </c>
      <c r="F24" s="185" t="n">
        <v>34370035.403616</v>
      </c>
      <c r="G24" s="194" t="n">
        <v>48965667.4289969</v>
      </c>
      <c r="I24" s="230" t="n">
        <v>12.76105</v>
      </c>
      <c r="J24" s="231" t="n">
        <v>14.594075</v>
      </c>
      <c r="K24" s="232" t="n">
        <v>9.66205</v>
      </c>
      <c r="M24" s="155" t="n">
        <f aca="false">D24*I24/1000</f>
        <v>163719.223930914</v>
      </c>
      <c r="N24" s="57" t="n">
        <f aca="false">E24*J24/1000</f>
        <v>25773.538813707</v>
      </c>
      <c r="O24" s="185" t="n">
        <f aca="false">F24*K24/1000</f>
        <v>332085.000571508</v>
      </c>
      <c r="P24" s="194" t="n">
        <v>521577.763316129</v>
      </c>
      <c r="R24" s="155" t="n">
        <v>70715.8371629702</v>
      </c>
      <c r="S24" s="57" t="n">
        <v>60010.0818147135</v>
      </c>
      <c r="T24" s="57" t="n">
        <v>182747.757765209</v>
      </c>
      <c r="U24" s="185" t="n">
        <v>208104.086573237</v>
      </c>
      <c r="V24" s="194" t="n">
        <v>521577.763316129</v>
      </c>
    </row>
    <row r="25" customFormat="false" ht="16" hidden="false" customHeight="false" outlineLevel="0" collapsed="false">
      <c r="C25" s="96" t="n">
        <v>2023</v>
      </c>
      <c r="D25" s="155" t="n">
        <v>12573012.3659335</v>
      </c>
      <c r="E25" s="57" t="n">
        <v>1730707.01893973</v>
      </c>
      <c r="F25" s="185" t="n">
        <v>35057436.1116883</v>
      </c>
      <c r="G25" s="194" t="n">
        <v>49361155.4965616</v>
      </c>
      <c r="I25" s="230" t="n">
        <v>12.76105</v>
      </c>
      <c r="J25" s="231" t="n">
        <v>14.594075</v>
      </c>
      <c r="K25" s="232" t="n">
        <v>9.75905</v>
      </c>
      <c r="M25" s="155" t="n">
        <f aca="false">D25*I25/1000</f>
        <v>160444.839452296</v>
      </c>
      <c r="N25" s="57" t="n">
        <f aca="false">E25*J25/1000</f>
        <v>25258.0680374329</v>
      </c>
      <c r="O25" s="185" t="n">
        <f aca="false">F25*K25/1000</f>
        <v>342127.271885772</v>
      </c>
      <c r="P25" s="194" t="n">
        <v>527830.179375501</v>
      </c>
      <c r="R25" s="155" t="n">
        <v>69301.5204197108</v>
      </c>
      <c r="S25" s="57" t="n">
        <v>64610.8547538416</v>
      </c>
      <c r="T25" s="57" t="n">
        <v>184132.893341562</v>
      </c>
      <c r="U25" s="185" t="n">
        <v>209784.910860387</v>
      </c>
      <c r="V25" s="194" t="n">
        <v>527830.179375501</v>
      </c>
    </row>
    <row r="26" customFormat="false" ht="16" hidden="false" customHeight="false" outlineLevel="0" collapsed="false">
      <c r="C26" s="96" t="n">
        <v>2024</v>
      </c>
      <c r="D26" s="155" t="n">
        <v>12321552.1186148</v>
      </c>
      <c r="E26" s="57" t="n">
        <v>1696092.87856094</v>
      </c>
      <c r="F26" s="185" t="n">
        <v>35758584.8339221</v>
      </c>
      <c r="G26" s="194" t="n">
        <v>49776229.8310979</v>
      </c>
      <c r="I26" s="230" t="n">
        <v>12.76105</v>
      </c>
      <c r="J26" s="231" t="n">
        <v>14.594075</v>
      </c>
      <c r="K26" s="232" t="n">
        <v>9.85605</v>
      </c>
      <c r="M26" s="155" t="n">
        <f aca="false">D26*I26/1000</f>
        <v>157235.94266325</v>
      </c>
      <c r="N26" s="57" t="n">
        <f aca="false">E26*J26/1000</f>
        <v>24752.9066766842</v>
      </c>
      <c r="O26" s="185" t="n">
        <f aca="false">F26*K26/1000</f>
        <v>352438.400052378</v>
      </c>
      <c r="P26" s="194" t="n">
        <v>534427.249392312</v>
      </c>
      <c r="R26" s="155" t="n">
        <v>67915.4900113166</v>
      </c>
      <c r="S26" s="57" t="n">
        <v>69371.6545778088</v>
      </c>
      <c r="T26" s="57" t="n">
        <v>185591.12802102</v>
      </c>
      <c r="U26" s="185" t="n">
        <v>211548.976782166</v>
      </c>
      <c r="V26" s="194" t="n">
        <v>534427.249392312</v>
      </c>
    </row>
    <row r="27" customFormat="false" ht="16" hidden="false" customHeight="false" outlineLevel="0" collapsed="false">
      <c r="C27" s="96" t="n">
        <v>2025</v>
      </c>
      <c r="D27" s="155" t="n">
        <v>12075121.0762425</v>
      </c>
      <c r="E27" s="57" t="n">
        <v>1662171.02098972</v>
      </c>
      <c r="F27" s="185" t="n">
        <v>36473756.5306005</v>
      </c>
      <c r="G27" s="194" t="n">
        <v>50211048.6278328</v>
      </c>
      <c r="I27" s="230" t="n">
        <v>12.76105</v>
      </c>
      <c r="J27" s="231" t="n">
        <v>14.594075</v>
      </c>
      <c r="K27" s="232" t="n">
        <v>9.95305</v>
      </c>
      <c r="M27" s="155" t="n">
        <f aca="false">D27*I27/1000</f>
        <v>154091.223809985</v>
      </c>
      <c r="N27" s="57" t="n">
        <f aca="false">E27*J27/1000</f>
        <v>24257.8485431505</v>
      </c>
      <c r="O27" s="185" t="n">
        <f aca="false">F27*K27/1000</f>
        <v>363025.122436894</v>
      </c>
      <c r="P27" s="194" t="n">
        <v>541374.194790029</v>
      </c>
      <c r="R27" s="155" t="n">
        <v>66557.1802110903</v>
      </c>
      <c r="S27" s="57" t="n">
        <v>74297.0420528333</v>
      </c>
      <c r="T27" s="57" t="n">
        <v>187123.015857816</v>
      </c>
      <c r="U27" s="185" t="n">
        <v>213396.956668289</v>
      </c>
      <c r="V27" s="194" t="n">
        <v>541374.194790029</v>
      </c>
    </row>
    <row r="28" customFormat="false" ht="16" hidden="false" customHeight="false" outlineLevel="0" collapsed="false">
      <c r="C28" s="96" t="n">
        <v>2026</v>
      </c>
      <c r="D28" s="155" t="n">
        <v>11833618.6547177</v>
      </c>
      <c r="E28" s="57" t="n">
        <v>1628927.60056993</v>
      </c>
      <c r="F28" s="185" t="n">
        <v>37203231.6612125</v>
      </c>
      <c r="G28" s="194" t="n">
        <v>50665777.9165001</v>
      </c>
      <c r="I28" s="230" t="n">
        <v>12.76105</v>
      </c>
      <c r="J28" s="231" t="n">
        <v>14.594075</v>
      </c>
      <c r="K28" s="232" t="n">
        <v>10.05005</v>
      </c>
      <c r="M28" s="155" t="n">
        <f aca="false">D28*I28/1000</f>
        <v>151009.399333785</v>
      </c>
      <c r="N28" s="57" t="n">
        <f aca="false">E28*J28/1000</f>
        <v>23772.6915722875</v>
      </c>
      <c r="O28" s="185" t="n">
        <f aca="false">F28*K28/1000</f>
        <v>373894.338356769</v>
      </c>
      <c r="P28" s="194" t="n">
        <v>548676.429262842</v>
      </c>
      <c r="R28" s="155" t="n">
        <v>65226.0366068685</v>
      </c>
      <c r="S28" s="57" t="n">
        <v>79391.6963650276</v>
      </c>
      <c r="T28" s="57" t="n">
        <v>188729.14014582</v>
      </c>
      <c r="U28" s="185" t="n">
        <v>215329.556145126</v>
      </c>
      <c r="V28" s="194" t="n">
        <v>548676.429262842</v>
      </c>
    </row>
    <row r="29" customFormat="false" ht="16" hidden="false" customHeight="false" outlineLevel="0" collapsed="false">
      <c r="C29" s="96" t="n">
        <v>2027</v>
      </c>
      <c r="D29" s="155" t="n">
        <v>11596946.2816233</v>
      </c>
      <c r="E29" s="57" t="n">
        <v>1596349.04855853</v>
      </c>
      <c r="F29" s="185" t="n">
        <v>37947296.2944368</v>
      </c>
      <c r="G29" s="194" t="n">
        <v>51140591.6246186</v>
      </c>
      <c r="I29" s="230" t="n">
        <v>12.76105</v>
      </c>
      <c r="J29" s="231" t="n">
        <v>14.594075</v>
      </c>
      <c r="K29" s="232" t="n">
        <v>10.14705</v>
      </c>
      <c r="M29" s="155" t="n">
        <f aca="false">D29*I29/1000</f>
        <v>147989.211347109</v>
      </c>
      <c r="N29" s="57" t="n">
        <f aca="false">E29*J29/1000</f>
        <v>23297.2377408418</v>
      </c>
      <c r="O29" s="185" t="n">
        <f aca="false">F29*K29/1000</f>
        <v>385053.112864465</v>
      </c>
      <c r="P29" s="194" t="n">
        <v>556339.561952416</v>
      </c>
      <c r="R29" s="155" t="n">
        <v>63921.5158747311</v>
      </c>
      <c r="S29" s="57" t="n">
        <v>84660.4180328885</v>
      </c>
      <c r="T29" s="57" t="n">
        <v>190410.113640167</v>
      </c>
      <c r="U29" s="185" t="n">
        <v>217347.514404629</v>
      </c>
      <c r="V29" s="194" t="n">
        <v>556339.561952416</v>
      </c>
    </row>
    <row r="30" customFormat="false" ht="16" hidden="false" customHeight="false" outlineLevel="0" collapsed="false">
      <c r="C30" s="96" t="n">
        <v>2028</v>
      </c>
      <c r="D30" s="155" t="n">
        <v>11365007.3559909</v>
      </c>
      <c r="E30" s="57" t="n">
        <v>1564422.06758736</v>
      </c>
      <c r="F30" s="185" t="n">
        <v>38706242.2203255</v>
      </c>
      <c r="G30" s="194" t="n">
        <v>51635671.6439037</v>
      </c>
      <c r="I30" s="230" t="n">
        <v>12.76105</v>
      </c>
      <c r="J30" s="231" t="n">
        <v>14.594075</v>
      </c>
      <c r="K30" s="232" t="n">
        <v>10.24405</v>
      </c>
      <c r="M30" s="155" t="n">
        <f aca="false">D30*I30/1000</f>
        <v>145029.427120167</v>
      </c>
      <c r="N30" s="57" t="n">
        <f aca="false">E30*J30/1000</f>
        <v>22831.2929860249</v>
      </c>
      <c r="O30" s="185" t="n">
        <f aca="false">F30*K30/1000</f>
        <v>396508.680617126</v>
      </c>
      <c r="P30" s="194" t="n">
        <v>564369.400723318</v>
      </c>
      <c r="R30" s="155" t="n">
        <v>62643.0855572365</v>
      </c>
      <c r="S30" s="57" t="n">
        <v>90108.1318889178</v>
      </c>
      <c r="T30" s="57" t="n">
        <v>192166.578790573</v>
      </c>
      <c r="U30" s="185" t="n">
        <v>219451.604486591</v>
      </c>
      <c r="V30" s="194" t="n">
        <v>564369.400723318</v>
      </c>
    </row>
    <row r="31" customFormat="false" ht="16" hidden="false" customHeight="false" outlineLevel="0" collapsed="false">
      <c r="C31" s="96" t="n">
        <v>2029</v>
      </c>
      <c r="D31" s="155" t="n">
        <v>11137707.208871</v>
      </c>
      <c r="E31" s="57" t="n">
        <v>1533133.62623561</v>
      </c>
      <c r="F31" s="185" t="n">
        <v>39480367.064732</v>
      </c>
      <c r="G31" s="194" t="n">
        <v>52151207.8998387</v>
      </c>
      <c r="I31" s="230" t="n">
        <v>12.76105</v>
      </c>
      <c r="J31" s="231" t="n">
        <v>14.594075</v>
      </c>
      <c r="K31" s="232" t="n">
        <v>10.34105</v>
      </c>
      <c r="M31" s="155" t="n">
        <f aca="false">D31*I31/1000</f>
        <v>142128.838577764</v>
      </c>
      <c r="N31" s="57" t="n">
        <f aca="false">E31*J31/1000</f>
        <v>22374.6671263045</v>
      </c>
      <c r="O31" s="185" t="n">
        <f aca="false">F31*K31/1000</f>
        <v>408268.449834747</v>
      </c>
      <c r="P31" s="194" t="n">
        <v>572771.955538815</v>
      </c>
      <c r="R31" s="155" t="n">
        <v>61390.2238460917</v>
      </c>
      <c r="S31" s="57" t="n">
        <v>95739.8901319752</v>
      </c>
      <c r="T31" s="57" t="n">
        <v>193999.207986434</v>
      </c>
      <c r="U31" s="185" t="n">
        <v>221642.633574314</v>
      </c>
      <c r="V31" s="194" t="n">
        <v>572771.955538815</v>
      </c>
    </row>
    <row r="32" customFormat="false" ht="16" hidden="false" customHeight="false" outlineLevel="0" collapsed="false">
      <c r="C32" s="101" t="n">
        <v>2030</v>
      </c>
      <c r="D32" s="160" t="n">
        <v>10914953.0646936</v>
      </c>
      <c r="E32" s="61" t="n">
        <v>1502470.9537109</v>
      </c>
      <c r="F32" s="189" t="n">
        <v>40269974.4060267</v>
      </c>
      <c r="G32" s="196" t="n">
        <v>52687398.4244312</v>
      </c>
      <c r="I32" s="238" t="n">
        <v>12.76105</v>
      </c>
      <c r="J32" s="239" t="n">
        <v>14.594075</v>
      </c>
      <c r="K32" s="240" t="n">
        <v>10.43805</v>
      </c>
      <c r="M32" s="160" t="n">
        <f aca="false">D32*I32/1000</f>
        <v>139286.261806209</v>
      </c>
      <c r="N32" s="61" t="n">
        <f aca="false">E32*J32/1000</f>
        <v>21927.1737837784</v>
      </c>
      <c r="O32" s="189" t="n">
        <f aca="false">F32*K32/1000</f>
        <v>420340.006348827</v>
      </c>
      <c r="P32" s="196" t="n">
        <v>581553.441938814</v>
      </c>
      <c r="R32" s="160" t="n">
        <v>60162.4193691699</v>
      </c>
      <c r="S32" s="61" t="n">
        <v>101560.875451999</v>
      </c>
      <c r="T32" s="61" t="n">
        <v>195908.703813812</v>
      </c>
      <c r="U32" s="189" t="n">
        <v>223921.443303833</v>
      </c>
      <c r="V32" s="196" t="n">
        <v>581553.441938814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2" min="1" style="29" width="10.83"/>
    <col collapsed="false" customWidth="true" hidden="false" outlineLevel="0" max="3" min="3" style="29" width="9.16"/>
    <col collapsed="false" customWidth="true" hidden="false" outlineLevel="0" max="4" min="4" style="29" width="15.33"/>
    <col collapsed="false" customWidth="true" hidden="false" outlineLevel="0" max="5" min="5" style="29" width="23.16"/>
    <col collapsed="false" customWidth="true" hidden="false" outlineLevel="0" max="6" min="6" style="29" width="10.83"/>
    <col collapsed="false" customWidth="true" hidden="false" outlineLevel="0" max="7" min="7" style="29" width="9.16"/>
    <col collapsed="false" customWidth="true" hidden="false" outlineLevel="0" max="8" min="8" style="241" width="24.66"/>
    <col collapsed="false" customWidth="true" hidden="false" outlineLevel="0" max="9" min="9" style="242" width="29.5"/>
    <col collapsed="false" customWidth="true" hidden="false" outlineLevel="0" max="1025" min="10" style="29" width="10.83"/>
  </cols>
  <sheetData>
    <row r="1" customFormat="false" ht="16" hidden="false" customHeight="false" outlineLevel="0" collapsed="false">
      <c r="A1" s="8" t="s">
        <v>30</v>
      </c>
    </row>
    <row r="5" customFormat="false" ht="19" hidden="false" customHeight="false" outlineLevel="0" collapsed="false">
      <c r="C5" s="165" t="s">
        <v>232</v>
      </c>
      <c r="G5" s="165" t="s">
        <v>81</v>
      </c>
    </row>
    <row r="6" customFormat="false" ht="16" hidden="false" customHeight="false" outlineLevel="0" collapsed="false">
      <c r="C6" s="243" t="s">
        <v>233</v>
      </c>
      <c r="D6" s="50" t="s">
        <v>234</v>
      </c>
      <c r="E6" s="56" t="s">
        <v>235</v>
      </c>
      <c r="G6" s="65" t="s">
        <v>233</v>
      </c>
      <c r="H6" s="244" t="s">
        <v>236</v>
      </c>
      <c r="I6" s="245" t="s">
        <v>237</v>
      </c>
    </row>
    <row r="7" customFormat="false" ht="16" hidden="false" customHeight="false" outlineLevel="0" collapsed="false">
      <c r="C7" s="67" t="n">
        <v>1</v>
      </c>
      <c r="D7" s="79" t="n">
        <v>1130</v>
      </c>
      <c r="E7" s="246" t="n">
        <v>6</v>
      </c>
      <c r="G7" s="65" t="n">
        <v>1</v>
      </c>
      <c r="H7" s="77" t="n">
        <v>2460</v>
      </c>
      <c r="I7" s="247" t="n">
        <v>19.7183098591549</v>
      </c>
    </row>
    <row r="8" customFormat="false" ht="16" hidden="false" customHeight="false" outlineLevel="0" collapsed="false">
      <c r="C8" s="67" t="n">
        <v>2</v>
      </c>
      <c r="D8" s="79" t="n">
        <v>1020</v>
      </c>
      <c r="E8" s="246" t="n">
        <v>5.3</v>
      </c>
      <c r="G8" s="67" t="n">
        <v>2</v>
      </c>
      <c r="H8" s="79" t="n">
        <v>2400</v>
      </c>
      <c r="I8" s="248" t="n">
        <v>22.2950819672131</v>
      </c>
    </row>
    <row r="9" customFormat="false" ht="16" hidden="false" customHeight="false" outlineLevel="0" collapsed="false">
      <c r="C9" s="67" t="n">
        <v>3</v>
      </c>
      <c r="D9" s="79" t="n">
        <v>940</v>
      </c>
      <c r="E9" s="246" t="n">
        <v>5.1</v>
      </c>
      <c r="G9" s="67" t="n">
        <v>3</v>
      </c>
      <c r="H9" s="79" t="n">
        <v>1980</v>
      </c>
      <c r="I9" s="248" t="n">
        <v>17.5757575757576</v>
      </c>
    </row>
    <row r="10" customFormat="false" ht="16" hidden="false" customHeight="false" outlineLevel="0" collapsed="false">
      <c r="C10" s="67" t="n">
        <v>4</v>
      </c>
      <c r="D10" s="79" t="n">
        <v>1220</v>
      </c>
      <c r="E10" s="246" t="n">
        <v>5.1</v>
      </c>
      <c r="G10" s="67" t="n">
        <v>4</v>
      </c>
      <c r="H10" s="79" t="n">
        <v>1500</v>
      </c>
      <c r="I10" s="248" t="n">
        <v>14.320987654321</v>
      </c>
    </row>
    <row r="11" customFormat="false" ht="16" hidden="false" customHeight="false" outlineLevel="0" collapsed="false">
      <c r="C11" s="67" t="n">
        <v>5</v>
      </c>
      <c r="D11" s="79" t="n">
        <v>1070</v>
      </c>
      <c r="E11" s="246" t="n">
        <v>5.6</v>
      </c>
      <c r="G11" s="67" t="n">
        <v>5</v>
      </c>
      <c r="H11" s="79" t="n">
        <v>1100</v>
      </c>
      <c r="I11" s="248" t="n">
        <v>12.5490196078431</v>
      </c>
    </row>
    <row r="12" customFormat="false" ht="16" hidden="false" customHeight="false" outlineLevel="0" collapsed="false">
      <c r="C12" s="67" t="n">
        <v>6</v>
      </c>
      <c r="D12" s="79" t="n">
        <v>1103</v>
      </c>
      <c r="E12" s="246" t="n">
        <v>6.5</v>
      </c>
      <c r="G12" s="67" t="n">
        <v>6</v>
      </c>
      <c r="H12" s="79" t="n">
        <v>1090</v>
      </c>
      <c r="I12" s="248" t="n">
        <v>12.9411764705882</v>
      </c>
    </row>
    <row r="13" customFormat="false" ht="16" hidden="false" customHeight="false" outlineLevel="0" collapsed="false">
      <c r="C13" s="67" t="n">
        <v>7</v>
      </c>
      <c r="D13" s="79" t="n">
        <v>1040</v>
      </c>
      <c r="E13" s="246" t="n">
        <v>6.5</v>
      </c>
      <c r="G13" s="67" t="n">
        <v>7</v>
      </c>
      <c r="H13" s="79" t="n">
        <v>1091</v>
      </c>
      <c r="I13" s="248" t="n">
        <v>12.9032258064516</v>
      </c>
    </row>
    <row r="14" customFormat="false" ht="16" hidden="false" customHeight="false" outlineLevel="0" collapsed="false">
      <c r="C14" s="67" t="n">
        <v>8</v>
      </c>
      <c r="D14" s="79" t="n">
        <v>1409</v>
      </c>
      <c r="E14" s="246" t="n">
        <v>6.9</v>
      </c>
      <c r="G14" s="67" t="n">
        <v>8</v>
      </c>
      <c r="H14" s="79" t="n">
        <v>1645</v>
      </c>
      <c r="I14" s="248" t="n">
        <v>15.4838709677419</v>
      </c>
    </row>
    <row r="15" customFormat="false" ht="16" hidden="false" customHeight="false" outlineLevel="0" collapsed="false">
      <c r="C15" s="67" t="n">
        <v>9</v>
      </c>
      <c r="D15" s="79" t="n">
        <v>1070</v>
      </c>
      <c r="E15" s="246" t="n">
        <v>4.6</v>
      </c>
      <c r="G15" s="67" t="n">
        <v>9</v>
      </c>
      <c r="H15" s="79" t="n">
        <v>1615</v>
      </c>
      <c r="I15" s="248" t="n">
        <v>16.6123778501629</v>
      </c>
    </row>
    <row r="16" customFormat="false" ht="16" hidden="false" customHeight="false" outlineLevel="0" collapsed="false">
      <c r="C16" s="67" t="n">
        <v>10</v>
      </c>
      <c r="D16" s="79" t="n">
        <v>1155</v>
      </c>
      <c r="E16" s="246" t="n">
        <v>6.3</v>
      </c>
      <c r="G16" s="67" t="n">
        <v>10</v>
      </c>
      <c r="H16" s="79" t="n">
        <v>1480</v>
      </c>
      <c r="I16" s="248" t="n">
        <v>16.5562913907285</v>
      </c>
    </row>
    <row r="17" customFormat="false" ht="16" hidden="false" customHeight="false" outlineLevel="0" collapsed="false">
      <c r="C17" s="67" t="n">
        <v>11</v>
      </c>
      <c r="D17" s="79" t="n">
        <v>1160</v>
      </c>
      <c r="E17" s="246" t="n">
        <v>6.1</v>
      </c>
      <c r="G17" s="67" t="n">
        <v>11</v>
      </c>
      <c r="H17" s="79" t="n">
        <v>975</v>
      </c>
      <c r="I17" s="248" t="n">
        <v>11.9601328903654</v>
      </c>
    </row>
    <row r="18" customFormat="false" ht="16" hidden="false" customHeight="false" outlineLevel="0" collapsed="false">
      <c r="C18" s="67" t="n">
        <v>12</v>
      </c>
      <c r="D18" s="79" t="n">
        <v>1338</v>
      </c>
      <c r="E18" s="246" t="n">
        <v>5.6</v>
      </c>
      <c r="G18" s="67" t="n">
        <v>12</v>
      </c>
      <c r="H18" s="79" t="n">
        <v>1960</v>
      </c>
      <c r="I18" s="248" t="n">
        <v>20.7894736842105</v>
      </c>
    </row>
    <row r="19" customFormat="false" ht="16" hidden="false" customHeight="false" outlineLevel="0" collapsed="false">
      <c r="C19" s="67" t="n">
        <v>13</v>
      </c>
      <c r="D19" s="79" t="n">
        <v>1300</v>
      </c>
      <c r="E19" s="246" t="n">
        <v>5.4</v>
      </c>
      <c r="G19" s="67" t="n">
        <v>13</v>
      </c>
      <c r="H19" s="79" t="n">
        <v>1340</v>
      </c>
      <c r="I19" s="248" t="n">
        <v>14.4262295081967</v>
      </c>
    </row>
    <row r="20" customFormat="false" ht="16" hidden="false" customHeight="false" outlineLevel="0" collapsed="false">
      <c r="C20" s="67" t="n">
        <v>14</v>
      </c>
      <c r="D20" s="79" t="n">
        <v>1301</v>
      </c>
      <c r="E20" s="246" t="n">
        <v>6.4</v>
      </c>
      <c r="G20" s="67" t="n">
        <v>14</v>
      </c>
      <c r="H20" s="79" t="n">
        <v>2685</v>
      </c>
      <c r="I20" s="248" t="n">
        <v>23.3766233766234</v>
      </c>
    </row>
    <row r="21" customFormat="false" ht="16" hidden="false" customHeight="false" outlineLevel="0" collapsed="false">
      <c r="C21" s="67" t="n">
        <v>15</v>
      </c>
      <c r="D21" s="79" t="n">
        <v>1065</v>
      </c>
      <c r="E21" s="246" t="n">
        <v>5.1</v>
      </c>
      <c r="G21" s="67" t="n">
        <v>15</v>
      </c>
      <c r="H21" s="79" t="n">
        <v>1150</v>
      </c>
      <c r="I21" s="248" t="n">
        <v>12.9411764705882</v>
      </c>
    </row>
    <row r="22" customFormat="false" ht="16" hidden="false" customHeight="false" outlineLevel="0" collapsed="false">
      <c r="C22" s="67" t="n">
        <v>16</v>
      </c>
      <c r="D22" s="79" t="n">
        <v>1335</v>
      </c>
      <c r="E22" s="246" t="n">
        <v>5.9</v>
      </c>
      <c r="G22" s="67" t="n">
        <v>16</v>
      </c>
      <c r="H22" s="79" t="n">
        <v>1240</v>
      </c>
      <c r="I22" s="248" t="n">
        <v>13.9072847682119</v>
      </c>
    </row>
    <row r="23" customFormat="false" ht="16" hidden="false" customHeight="false" outlineLevel="0" collapsed="false">
      <c r="C23" s="67" t="n">
        <v>17</v>
      </c>
      <c r="D23" s="79" t="n">
        <v>1535</v>
      </c>
      <c r="E23" s="246" t="n">
        <v>5.8</v>
      </c>
      <c r="G23" s="67" t="n">
        <v>17</v>
      </c>
      <c r="H23" s="79" t="n">
        <v>1580</v>
      </c>
      <c r="I23" s="248" t="n">
        <v>15.4838709677419</v>
      </c>
    </row>
    <row r="24" customFormat="false" ht="16" hidden="false" customHeight="false" outlineLevel="0" collapsed="false">
      <c r="C24" s="67" t="n">
        <v>18</v>
      </c>
      <c r="D24" s="79" t="n">
        <v>1780</v>
      </c>
      <c r="E24" s="246" t="n">
        <v>9.1</v>
      </c>
      <c r="G24" s="67" t="n">
        <v>18</v>
      </c>
      <c r="H24" s="79" t="n">
        <v>1470</v>
      </c>
      <c r="I24" s="248" t="n">
        <v>14.3333333333333</v>
      </c>
    </row>
    <row r="25" customFormat="false" ht="16" hidden="false" customHeight="false" outlineLevel="0" collapsed="false">
      <c r="C25" s="67" t="n">
        <v>19</v>
      </c>
      <c r="D25" s="79" t="n">
        <v>1720</v>
      </c>
      <c r="E25" s="246" t="n">
        <v>6.4</v>
      </c>
      <c r="G25" s="67" t="n">
        <v>19</v>
      </c>
      <c r="H25" s="79" t="n">
        <v>1850</v>
      </c>
      <c r="I25" s="248" t="n">
        <v>18.1818181818182</v>
      </c>
    </row>
    <row r="26" customFormat="false" ht="16" hidden="false" customHeight="false" outlineLevel="0" collapsed="false">
      <c r="C26" s="67" t="n">
        <v>20</v>
      </c>
      <c r="D26" s="79" t="n">
        <v>1430</v>
      </c>
      <c r="E26" s="246" t="n">
        <v>6.3</v>
      </c>
      <c r="G26" s="67" t="n">
        <v>20</v>
      </c>
      <c r="H26" s="79" t="n">
        <v>1620</v>
      </c>
      <c r="I26" s="248" t="n">
        <v>15.3846153846154</v>
      </c>
    </row>
    <row r="27" customFormat="false" ht="16" hidden="false" customHeight="false" outlineLevel="0" collapsed="false">
      <c r="C27" s="67" t="n">
        <v>21</v>
      </c>
      <c r="D27" s="79" t="n">
        <v>1495</v>
      </c>
      <c r="E27" s="246" t="n">
        <v>5.7</v>
      </c>
      <c r="G27" s="67" t="n">
        <v>21</v>
      </c>
      <c r="H27" s="79" t="n">
        <v>1540</v>
      </c>
      <c r="I27" s="248" t="n">
        <v>14.320987654321</v>
      </c>
    </row>
    <row r="28" customFormat="false" ht="16" hidden="false" customHeight="false" outlineLevel="0" collapsed="false">
      <c r="C28" s="67" t="n">
        <v>22</v>
      </c>
      <c r="D28" s="79" t="n">
        <v>1330</v>
      </c>
      <c r="E28" s="246" t="n">
        <v>7.1</v>
      </c>
      <c r="G28" s="67" t="n">
        <v>22</v>
      </c>
      <c r="H28" s="79" t="n">
        <v>1500</v>
      </c>
      <c r="I28" s="248" t="n">
        <v>14.7222222222222</v>
      </c>
    </row>
    <row r="29" customFormat="false" ht="16" hidden="false" customHeight="false" outlineLevel="0" collapsed="false">
      <c r="C29" s="67" t="n">
        <v>23</v>
      </c>
      <c r="D29" s="79" t="n">
        <v>1447</v>
      </c>
      <c r="E29" s="246" t="n">
        <v>6.4</v>
      </c>
      <c r="G29" s="67" t="n">
        <v>23</v>
      </c>
      <c r="H29" s="79" t="n">
        <v>1400</v>
      </c>
      <c r="I29" s="248" t="n">
        <v>16.304347826087</v>
      </c>
    </row>
    <row r="30" customFormat="false" ht="16" hidden="false" customHeight="false" outlineLevel="0" collapsed="false">
      <c r="C30" s="67" t="n">
        <v>24</v>
      </c>
      <c r="D30" s="79" t="n">
        <v>1677</v>
      </c>
      <c r="E30" s="246" t="n">
        <v>7.4</v>
      </c>
      <c r="G30" s="67" t="n">
        <v>24</v>
      </c>
      <c r="H30" s="79" t="n">
        <v>1110</v>
      </c>
      <c r="I30" s="248" t="n">
        <v>13.0952380952381</v>
      </c>
    </row>
    <row r="31" customFormat="false" ht="16" hidden="false" customHeight="false" outlineLevel="0" collapsed="false">
      <c r="C31" s="67" t="n">
        <v>25</v>
      </c>
      <c r="D31" s="79" t="n">
        <v>1710</v>
      </c>
      <c r="E31" s="246" t="n">
        <v>6.3</v>
      </c>
      <c r="G31" s="67" t="n">
        <v>25</v>
      </c>
      <c r="H31" s="79" t="n">
        <v>1030</v>
      </c>
      <c r="I31" s="248" t="n">
        <v>11.8518518518519</v>
      </c>
    </row>
    <row r="32" customFormat="false" ht="16" hidden="false" customHeight="false" outlineLevel="0" collapsed="false">
      <c r="C32" s="67" t="n">
        <v>26</v>
      </c>
      <c r="D32" s="79" t="n">
        <v>1815</v>
      </c>
      <c r="E32" s="246" t="n">
        <v>7</v>
      </c>
      <c r="G32" s="67" t="n">
        <v>26</v>
      </c>
      <c r="H32" s="79" t="n">
        <v>860</v>
      </c>
      <c r="I32" s="248" t="n">
        <v>10.9803921568627</v>
      </c>
    </row>
    <row r="33" customFormat="false" ht="16" hidden="false" customHeight="false" outlineLevel="0" collapsed="false">
      <c r="C33" s="67" t="n">
        <v>27</v>
      </c>
      <c r="D33" s="79" t="n">
        <v>1660</v>
      </c>
      <c r="E33" s="246" t="n">
        <v>6.6</v>
      </c>
      <c r="G33" s="67" t="n">
        <v>27</v>
      </c>
      <c r="H33" s="79" t="n">
        <v>1200</v>
      </c>
      <c r="I33" s="248" t="n">
        <v>12.8712871287129</v>
      </c>
    </row>
    <row r="34" customFormat="false" ht="16" hidden="false" customHeight="false" outlineLevel="0" collapsed="false">
      <c r="C34" s="67" t="n">
        <v>28</v>
      </c>
      <c r="D34" s="79" t="n">
        <v>1655</v>
      </c>
      <c r="E34" s="246" t="n">
        <v>7.9</v>
      </c>
      <c r="G34" s="67" t="n">
        <v>28</v>
      </c>
      <c r="H34" s="79" t="n">
        <v>1095</v>
      </c>
      <c r="I34" s="248" t="n">
        <v>12.6923076923077</v>
      </c>
    </row>
    <row r="35" customFormat="false" ht="16" hidden="false" customHeight="false" outlineLevel="0" collapsed="false">
      <c r="C35" s="67" t="n">
        <v>29</v>
      </c>
      <c r="D35" s="79" t="n">
        <v>1620</v>
      </c>
      <c r="E35" s="246" t="n">
        <v>6.6</v>
      </c>
      <c r="G35" s="67" t="n">
        <v>29</v>
      </c>
      <c r="H35" s="79" t="n">
        <v>1750</v>
      </c>
      <c r="I35" s="248" t="n">
        <v>16.2790697674419</v>
      </c>
    </row>
    <row r="36" customFormat="false" ht="16" hidden="false" customHeight="false" outlineLevel="0" collapsed="false">
      <c r="C36" s="67" t="n">
        <v>30</v>
      </c>
      <c r="D36" s="79" t="n">
        <v>1841</v>
      </c>
      <c r="E36" s="246" t="n">
        <v>8.5</v>
      </c>
      <c r="G36" s="67" t="n">
        <v>30</v>
      </c>
      <c r="H36" s="79" t="n">
        <v>1750</v>
      </c>
      <c r="I36" s="248" t="n">
        <v>16.2790697674419</v>
      </c>
    </row>
    <row r="37" customFormat="false" ht="16" hidden="false" customHeight="false" outlineLevel="0" collapsed="false">
      <c r="C37" s="67" t="n">
        <v>31</v>
      </c>
      <c r="D37" s="79" t="n">
        <v>1769</v>
      </c>
      <c r="E37" s="246" t="n">
        <v>6.9</v>
      </c>
      <c r="G37" s="67" t="n">
        <v>31</v>
      </c>
      <c r="H37" s="79" t="n">
        <v>1620</v>
      </c>
      <c r="I37" s="248" t="n">
        <v>15.1515151515152</v>
      </c>
    </row>
    <row r="38" customFormat="false" ht="16" hidden="false" customHeight="false" outlineLevel="0" collapsed="false">
      <c r="C38" s="67" t="n">
        <v>32</v>
      </c>
      <c r="D38" s="79" t="n">
        <v>1920</v>
      </c>
      <c r="E38" s="246" t="n">
        <v>10.6</v>
      </c>
      <c r="G38" s="67" t="n">
        <v>32</v>
      </c>
      <c r="H38" s="79" t="n">
        <v>1433</v>
      </c>
      <c r="I38" s="248" t="n">
        <v>14.9206349206349</v>
      </c>
    </row>
    <row r="39" customFormat="false" ht="16" hidden="false" customHeight="false" outlineLevel="0" collapsed="false">
      <c r="C39" s="67" t="n">
        <v>33</v>
      </c>
      <c r="D39" s="79" t="n">
        <v>1771</v>
      </c>
      <c r="E39" s="246" t="n">
        <v>8.9</v>
      </c>
      <c r="G39" s="67" t="n">
        <v>33</v>
      </c>
      <c r="H39" s="79" t="n">
        <v>1440</v>
      </c>
      <c r="I39" s="248" t="n">
        <v>14.3333333333333</v>
      </c>
    </row>
    <row r="40" customFormat="false" ht="16" hidden="false" customHeight="false" outlineLevel="0" collapsed="false">
      <c r="C40" s="67" t="n">
        <v>34</v>
      </c>
      <c r="D40" s="79" t="n">
        <v>2070</v>
      </c>
      <c r="E40" s="246" t="n">
        <v>10</v>
      </c>
      <c r="G40" s="67" t="n">
        <v>34</v>
      </c>
      <c r="H40" s="79" t="n">
        <v>1420</v>
      </c>
      <c r="I40" s="248" t="n">
        <v>14.0983606557377</v>
      </c>
    </row>
    <row r="41" customFormat="false" ht="16" hidden="false" customHeight="false" outlineLevel="0" collapsed="false">
      <c r="C41" s="67" t="n">
        <v>35</v>
      </c>
      <c r="D41" s="79" t="n">
        <v>2075</v>
      </c>
      <c r="E41" s="246" t="n">
        <v>8.8</v>
      </c>
      <c r="G41" s="67" t="n">
        <v>35</v>
      </c>
      <c r="H41" s="79" t="n">
        <v>1520</v>
      </c>
      <c r="I41" s="248" t="n">
        <v>16.6112956810631</v>
      </c>
    </row>
    <row r="42" customFormat="false" ht="16" hidden="false" customHeight="false" outlineLevel="0" collapsed="false">
      <c r="C42" s="67" t="n">
        <v>36</v>
      </c>
      <c r="D42" s="79" t="n">
        <v>2695</v>
      </c>
      <c r="E42" s="246" t="n">
        <v>14.7</v>
      </c>
      <c r="G42" s="67" t="n">
        <v>36</v>
      </c>
      <c r="H42" s="79" t="n">
        <v>1135</v>
      </c>
      <c r="I42" s="248" t="n">
        <v>12.3809523809524</v>
      </c>
    </row>
    <row r="43" customFormat="false" ht="16" hidden="false" customHeight="false" outlineLevel="0" collapsed="false">
      <c r="C43" s="67" t="n">
        <v>37</v>
      </c>
      <c r="D43" s="79" t="n">
        <v>2010</v>
      </c>
      <c r="E43" s="246" t="n">
        <v>9.4</v>
      </c>
      <c r="G43" s="67" t="n">
        <v>37</v>
      </c>
      <c r="H43" s="79" t="n">
        <v>980</v>
      </c>
      <c r="I43" s="248" t="n">
        <v>11.3861386138614</v>
      </c>
    </row>
    <row r="44" customFormat="false" ht="16" hidden="false" customHeight="false" outlineLevel="0" collapsed="false">
      <c r="C44" s="67" t="n">
        <v>38</v>
      </c>
      <c r="D44" s="79" t="n">
        <v>1430</v>
      </c>
      <c r="E44" s="246" t="n">
        <v>6.9</v>
      </c>
      <c r="G44" s="67" t="n">
        <v>38</v>
      </c>
      <c r="H44" s="79" t="n">
        <v>975</v>
      </c>
      <c r="I44" s="248" t="n">
        <v>11.3861386138614</v>
      </c>
    </row>
    <row r="45" customFormat="false" ht="16" hidden="false" customHeight="false" outlineLevel="0" collapsed="false">
      <c r="C45" s="67" t="n">
        <v>39</v>
      </c>
      <c r="D45" s="79" t="n">
        <v>1290</v>
      </c>
      <c r="E45" s="246" t="n">
        <v>6.2</v>
      </c>
      <c r="G45" s="67" t="n">
        <v>39</v>
      </c>
      <c r="H45" s="79" t="n">
        <v>1490</v>
      </c>
      <c r="I45" s="248" t="n">
        <v>14.7540983606557</v>
      </c>
    </row>
    <row r="46" customFormat="false" ht="16" hidden="false" customHeight="false" outlineLevel="0" collapsed="false">
      <c r="C46" s="67" t="n">
        <v>40</v>
      </c>
      <c r="D46" s="79" t="n">
        <v>1220</v>
      </c>
      <c r="E46" s="246" t="n">
        <v>6.8</v>
      </c>
      <c r="G46" s="67" t="n">
        <v>40</v>
      </c>
      <c r="H46" s="79" t="n">
        <v>1320</v>
      </c>
      <c r="I46" s="248" t="n">
        <v>13.7254901960784</v>
      </c>
    </row>
    <row r="47" customFormat="false" ht="16" hidden="false" customHeight="false" outlineLevel="0" collapsed="false">
      <c r="C47" s="67" t="n">
        <v>41</v>
      </c>
      <c r="D47" s="79" t="n">
        <v>1210</v>
      </c>
      <c r="E47" s="246" t="n">
        <v>6.3</v>
      </c>
      <c r="G47" s="67" t="n">
        <v>41</v>
      </c>
      <c r="H47" s="79" t="n">
        <v>1690</v>
      </c>
      <c r="I47" s="248" t="n">
        <v>16.078431372549</v>
      </c>
    </row>
    <row r="48" customFormat="false" ht="16" hidden="false" customHeight="false" outlineLevel="0" collapsed="false">
      <c r="C48" s="67" t="n">
        <v>42</v>
      </c>
      <c r="D48" s="79" t="n">
        <v>1490</v>
      </c>
      <c r="E48" s="246" t="n">
        <v>5.7</v>
      </c>
      <c r="G48" s="67" t="n">
        <v>42</v>
      </c>
      <c r="H48" s="79" t="n">
        <v>1735</v>
      </c>
      <c r="I48" s="248" t="n">
        <v>17.037037037037</v>
      </c>
    </row>
    <row r="49" customFormat="false" ht="16" hidden="false" customHeight="false" outlineLevel="0" collapsed="false">
      <c r="C49" s="67" t="n">
        <v>43</v>
      </c>
      <c r="D49" s="79" t="n">
        <v>1106</v>
      </c>
      <c r="E49" s="246" t="n">
        <v>6</v>
      </c>
      <c r="G49" s="67" t="n">
        <v>43</v>
      </c>
      <c r="H49" s="79" t="n">
        <v>1510</v>
      </c>
      <c r="I49" s="248" t="n">
        <v>14.5161290322581</v>
      </c>
    </row>
    <row r="50" customFormat="false" ht="16" hidden="false" customHeight="false" outlineLevel="0" collapsed="false">
      <c r="C50" s="67" t="n">
        <v>44</v>
      </c>
      <c r="D50" s="79" t="n">
        <v>1258</v>
      </c>
      <c r="E50" s="246" t="n">
        <v>6.5</v>
      </c>
      <c r="G50" s="67" t="n">
        <v>44</v>
      </c>
      <c r="H50" s="79" t="n">
        <v>1510</v>
      </c>
      <c r="I50" s="248" t="n">
        <v>14.5161290322581</v>
      </c>
    </row>
    <row r="51" customFormat="false" ht="16" hidden="false" customHeight="false" outlineLevel="0" collapsed="false">
      <c r="C51" s="67" t="n">
        <v>45</v>
      </c>
      <c r="D51" s="79" t="n">
        <v>1378</v>
      </c>
      <c r="E51" s="246" t="n">
        <v>6.5</v>
      </c>
      <c r="G51" s="67" t="n">
        <v>45</v>
      </c>
      <c r="H51" s="79" t="n">
        <v>804</v>
      </c>
      <c r="I51" s="248" t="n">
        <v>10.8910891089109</v>
      </c>
    </row>
    <row r="52" customFormat="false" ht="16" hidden="false" customHeight="false" outlineLevel="0" collapsed="false">
      <c r="C52" s="67" t="n">
        <v>46</v>
      </c>
      <c r="D52" s="79" t="n">
        <v>1175</v>
      </c>
      <c r="E52" s="246" t="n">
        <v>6.3</v>
      </c>
      <c r="G52" s="67" t="n">
        <v>46</v>
      </c>
      <c r="H52" s="79" t="n">
        <v>720</v>
      </c>
      <c r="I52" s="248" t="n">
        <v>12</v>
      </c>
    </row>
    <row r="53" customFormat="false" ht="16" hidden="false" customHeight="false" outlineLevel="0" collapsed="false">
      <c r="C53" s="67" t="n">
        <v>47</v>
      </c>
      <c r="D53" s="79" t="n">
        <v>1391</v>
      </c>
      <c r="E53" s="246" t="n">
        <v>7.1</v>
      </c>
      <c r="G53" s="67" t="n">
        <v>47</v>
      </c>
      <c r="H53" s="79" t="n">
        <v>1720</v>
      </c>
      <c r="I53" s="248" t="n">
        <v>16.6112956810631</v>
      </c>
    </row>
    <row r="54" customFormat="false" ht="16" hidden="false" customHeight="false" outlineLevel="0" collapsed="false">
      <c r="C54" s="67" t="n">
        <v>48</v>
      </c>
      <c r="D54" s="79" t="n">
        <v>1363</v>
      </c>
      <c r="E54" s="246" t="n">
        <v>6.1</v>
      </c>
      <c r="G54" s="67" t="n">
        <v>48</v>
      </c>
      <c r="H54" s="79" t="n">
        <v>1480</v>
      </c>
      <c r="I54" s="248" t="n">
        <v>15.0943396226415</v>
      </c>
    </row>
    <row r="55" customFormat="false" ht="16" hidden="false" customHeight="false" outlineLevel="0" collapsed="false">
      <c r="C55" s="67" t="n">
        <v>49</v>
      </c>
      <c r="D55" s="79" t="n">
        <v>1245</v>
      </c>
      <c r="E55" s="246" t="n">
        <v>6.9</v>
      </c>
      <c r="G55" s="67" t="n">
        <v>49</v>
      </c>
      <c r="H55" s="79" t="n">
        <v>1360</v>
      </c>
      <c r="I55" s="248" t="n">
        <v>13.6212624584718</v>
      </c>
    </row>
    <row r="56" customFormat="false" ht="16" hidden="false" customHeight="false" outlineLevel="0" collapsed="false">
      <c r="C56" s="67" t="n">
        <v>50</v>
      </c>
      <c r="D56" s="79" t="n">
        <v>1517</v>
      </c>
      <c r="E56" s="246" t="n">
        <v>6.6</v>
      </c>
      <c r="G56" s="67" t="n">
        <v>50</v>
      </c>
      <c r="H56" s="79" t="n">
        <v>1432</v>
      </c>
      <c r="I56" s="248" t="n">
        <v>15.5378486055777</v>
      </c>
    </row>
    <row r="57" customFormat="false" ht="16" hidden="false" customHeight="false" outlineLevel="0" collapsed="false">
      <c r="C57" s="67" t="n">
        <v>51</v>
      </c>
      <c r="D57" s="79" t="n">
        <v>1435</v>
      </c>
      <c r="E57" s="246" t="n">
        <v>6.9</v>
      </c>
      <c r="G57" s="67" t="n">
        <v>51</v>
      </c>
      <c r="H57" s="79" t="n">
        <v>1771</v>
      </c>
      <c r="I57" s="248" t="n">
        <v>17.037037037037</v>
      </c>
    </row>
    <row r="58" customFormat="false" ht="16" hidden="false" customHeight="false" outlineLevel="0" collapsed="false">
      <c r="C58" s="67" t="n">
        <v>52</v>
      </c>
      <c r="D58" s="79" t="n">
        <v>1440</v>
      </c>
      <c r="E58" s="246" t="n">
        <v>7.3</v>
      </c>
      <c r="G58" s="67" t="n">
        <v>52</v>
      </c>
      <c r="H58" s="79" t="n">
        <v>1050</v>
      </c>
      <c r="I58" s="248" t="n">
        <v>13.0952380952381</v>
      </c>
    </row>
    <row r="59" customFormat="false" ht="16" hidden="false" customHeight="false" outlineLevel="0" collapsed="false">
      <c r="C59" s="67" t="n">
        <v>53</v>
      </c>
      <c r="D59" s="79" t="n">
        <v>1360</v>
      </c>
      <c r="E59" s="246" t="n">
        <v>6.8</v>
      </c>
      <c r="G59" s="67" t="n">
        <v>53</v>
      </c>
      <c r="H59" s="79" t="n">
        <v>1045</v>
      </c>
      <c r="I59" s="248" t="n">
        <v>11.9047619047619</v>
      </c>
    </row>
    <row r="60" customFormat="false" ht="16" hidden="false" customHeight="false" outlineLevel="0" collapsed="false">
      <c r="C60" s="67" t="n">
        <v>54</v>
      </c>
      <c r="D60" s="79" t="n">
        <v>1275</v>
      </c>
      <c r="E60" s="246" t="n">
        <v>5.6</v>
      </c>
      <c r="G60" s="67" t="n">
        <v>54</v>
      </c>
      <c r="H60" s="79" t="n">
        <v>1140</v>
      </c>
      <c r="I60" s="248" t="n">
        <v>12.7490039840637</v>
      </c>
    </row>
    <row r="61" customFormat="false" ht="16" hidden="false" customHeight="false" outlineLevel="0" collapsed="false">
      <c r="C61" s="67" t="n">
        <v>55</v>
      </c>
      <c r="D61" s="79" t="n">
        <v>1730</v>
      </c>
      <c r="E61" s="246" t="n">
        <v>7.1</v>
      </c>
      <c r="G61" s="67" t="n">
        <v>55</v>
      </c>
      <c r="H61" s="79" t="n">
        <v>985</v>
      </c>
      <c r="I61" s="248" t="n">
        <v>12.7490039840637</v>
      </c>
    </row>
    <row r="62" customFormat="false" ht="16" hidden="false" customHeight="false" outlineLevel="0" collapsed="false">
      <c r="C62" s="67" t="n">
        <v>56</v>
      </c>
      <c r="D62" s="79" t="n">
        <v>1520</v>
      </c>
      <c r="E62" s="246" t="n">
        <v>6.4</v>
      </c>
      <c r="G62" s="67" t="n">
        <v>56</v>
      </c>
      <c r="H62" s="79" t="n">
        <v>1611</v>
      </c>
      <c r="I62" s="248" t="n">
        <v>14.9501661129568</v>
      </c>
    </row>
    <row r="63" customFormat="false" ht="16" hidden="false" customHeight="false" outlineLevel="0" collapsed="false">
      <c r="C63" s="67" t="n">
        <v>57</v>
      </c>
      <c r="D63" s="79" t="n">
        <v>1592</v>
      </c>
      <c r="E63" s="246" t="n">
        <v>7.2</v>
      </c>
      <c r="G63" s="67" t="n">
        <v>57</v>
      </c>
      <c r="H63" s="79" t="n">
        <v>1550</v>
      </c>
      <c r="I63" s="248" t="n">
        <v>17.6470588235294</v>
      </c>
    </row>
    <row r="64" customFormat="false" ht="16" hidden="false" customHeight="false" outlineLevel="0" collapsed="false">
      <c r="C64" s="67" t="n">
        <v>58</v>
      </c>
      <c r="D64" s="79" t="n">
        <v>1540</v>
      </c>
      <c r="E64" s="246" t="n">
        <v>7.4</v>
      </c>
      <c r="G64" s="67" t="n">
        <v>58</v>
      </c>
      <c r="H64" s="79" t="n">
        <v>1530</v>
      </c>
      <c r="I64" s="248" t="n">
        <v>16.6666666666667</v>
      </c>
    </row>
    <row r="65" customFormat="false" ht="16" hidden="false" customHeight="false" outlineLevel="0" collapsed="false">
      <c r="C65" s="67" t="n">
        <v>59</v>
      </c>
      <c r="D65" s="79" t="n">
        <v>1690</v>
      </c>
      <c r="E65" s="246" t="n">
        <v>7.8</v>
      </c>
      <c r="G65" s="67" t="n">
        <v>59</v>
      </c>
      <c r="H65" s="79" t="n">
        <v>1030</v>
      </c>
      <c r="I65" s="248" t="n">
        <v>13.75</v>
      </c>
    </row>
    <row r="66" customFormat="false" ht="16" hidden="false" customHeight="false" outlineLevel="0" collapsed="false">
      <c r="C66" s="67" t="n">
        <v>60</v>
      </c>
      <c r="D66" s="79" t="n">
        <v>1450</v>
      </c>
      <c r="E66" s="246" t="n">
        <v>7.5</v>
      </c>
      <c r="G66" s="67" t="n">
        <v>60</v>
      </c>
      <c r="H66" s="79" t="n">
        <v>830</v>
      </c>
      <c r="I66" s="248" t="n">
        <v>10.9677419354839</v>
      </c>
    </row>
    <row r="67" customFormat="false" ht="16" hidden="false" customHeight="false" outlineLevel="0" collapsed="false">
      <c r="C67" s="67" t="n">
        <v>61</v>
      </c>
      <c r="D67" s="79" t="n">
        <v>1450</v>
      </c>
      <c r="E67" s="246" t="n">
        <v>6.3</v>
      </c>
      <c r="G67" s="67" t="n">
        <v>61</v>
      </c>
      <c r="H67" s="79" t="n">
        <v>1472</v>
      </c>
      <c r="I67" s="248" t="n">
        <v>14.4736842105263</v>
      </c>
    </row>
    <row r="68" customFormat="false" ht="16" hidden="false" customHeight="false" outlineLevel="0" collapsed="false">
      <c r="C68" s="67" t="n">
        <v>62</v>
      </c>
      <c r="D68" s="79" t="n">
        <v>1628</v>
      </c>
      <c r="E68" s="246" t="n">
        <v>6.8</v>
      </c>
      <c r="G68" s="67" t="n">
        <v>62</v>
      </c>
      <c r="H68" s="79" t="n">
        <v>1270</v>
      </c>
      <c r="I68" s="248" t="n">
        <v>13.2596685082873</v>
      </c>
    </row>
    <row r="69" customFormat="false" ht="16" hidden="false" customHeight="false" outlineLevel="0" collapsed="false">
      <c r="C69" s="67" t="n">
        <v>63</v>
      </c>
      <c r="D69" s="79" t="n">
        <v>1525</v>
      </c>
      <c r="E69" s="246" t="n">
        <v>7.2</v>
      </c>
      <c r="G69" s="67" t="n">
        <v>63</v>
      </c>
      <c r="H69" s="79" t="n">
        <v>1030</v>
      </c>
      <c r="I69" s="248" t="n">
        <v>12.258064516129</v>
      </c>
    </row>
    <row r="70" customFormat="false" ht="16" hidden="false" customHeight="false" outlineLevel="0" collapsed="false">
      <c r="C70" s="67" t="n">
        <v>64</v>
      </c>
      <c r="D70" s="79" t="n">
        <v>1440</v>
      </c>
      <c r="E70" s="246" t="n">
        <v>7.7</v>
      </c>
      <c r="G70" s="67" t="n">
        <v>64</v>
      </c>
      <c r="H70" s="79" t="n">
        <v>1620</v>
      </c>
      <c r="I70" s="248" t="n">
        <v>17.2727272727273</v>
      </c>
    </row>
    <row r="71" customFormat="false" ht="16" hidden="false" customHeight="false" outlineLevel="0" collapsed="false">
      <c r="C71" s="67" t="n">
        <v>65</v>
      </c>
      <c r="D71" s="79" t="n">
        <v>1709</v>
      </c>
      <c r="E71" s="246" t="n">
        <v>7.8</v>
      </c>
      <c r="G71" s="67" t="n">
        <v>65</v>
      </c>
      <c r="H71" s="79" t="n">
        <v>1020</v>
      </c>
      <c r="I71" s="248" t="n">
        <v>14.6666666666667</v>
      </c>
    </row>
    <row r="72" customFormat="false" ht="16" hidden="false" customHeight="false" outlineLevel="0" collapsed="false">
      <c r="C72" s="67" t="n">
        <v>66</v>
      </c>
      <c r="D72" s="79" t="n">
        <v>1477</v>
      </c>
      <c r="E72" s="246" t="n">
        <v>6.6</v>
      </c>
      <c r="G72" s="67" t="n">
        <v>66</v>
      </c>
      <c r="H72" s="79" t="n">
        <v>1665</v>
      </c>
      <c r="I72" s="248" t="n">
        <v>15.6862745098039</v>
      </c>
    </row>
    <row r="73" customFormat="false" ht="16" hidden="false" customHeight="false" outlineLevel="0" collapsed="false">
      <c r="C73" s="67" t="n">
        <v>67</v>
      </c>
      <c r="D73" s="79" t="n">
        <v>1440</v>
      </c>
      <c r="E73" s="246" t="n">
        <v>7.4</v>
      </c>
      <c r="G73" s="67" t="n">
        <v>67</v>
      </c>
      <c r="H73" s="79" t="n">
        <v>1433</v>
      </c>
      <c r="I73" s="248" t="n">
        <v>14.9206349206349</v>
      </c>
    </row>
    <row r="74" customFormat="false" ht="16" hidden="false" customHeight="false" outlineLevel="0" collapsed="false">
      <c r="C74" s="67" t="n">
        <v>68</v>
      </c>
      <c r="D74" s="79" t="n">
        <v>1850</v>
      </c>
      <c r="E74" s="246" t="n">
        <v>7.5</v>
      </c>
      <c r="G74" s="67" t="n">
        <v>68</v>
      </c>
      <c r="H74" s="79" t="n">
        <v>1620</v>
      </c>
      <c r="I74" s="248" t="n">
        <v>17.0634920634921</v>
      </c>
    </row>
    <row r="75" customFormat="false" ht="16" hidden="false" customHeight="false" outlineLevel="0" collapsed="false">
      <c r="C75" s="67" t="n">
        <v>69</v>
      </c>
      <c r="D75" s="79" t="n">
        <v>1575</v>
      </c>
      <c r="E75" s="246" t="n">
        <v>6.6</v>
      </c>
      <c r="G75" s="67" t="n">
        <v>69</v>
      </c>
      <c r="H75" s="79" t="n">
        <v>990</v>
      </c>
      <c r="I75" s="248" t="n">
        <v>12.0253164556962</v>
      </c>
    </row>
    <row r="76" customFormat="false" ht="16" hidden="false" customHeight="false" outlineLevel="0" collapsed="false">
      <c r="C76" s="67" t="n">
        <v>70</v>
      </c>
      <c r="D76" s="79" t="n">
        <v>1900</v>
      </c>
      <c r="E76" s="246" t="n">
        <v>8.2</v>
      </c>
      <c r="G76" s="67" t="n">
        <v>70</v>
      </c>
      <c r="H76" s="79" t="n">
        <v>2050</v>
      </c>
      <c r="I76" s="248" t="n">
        <v>19</v>
      </c>
    </row>
    <row r="77" customFormat="false" ht="16" hidden="false" customHeight="false" outlineLevel="0" collapsed="false">
      <c r="C77" s="67" t="n">
        <v>71</v>
      </c>
      <c r="D77" s="79" t="n">
        <v>1845</v>
      </c>
      <c r="E77" s="246" t="n">
        <v>8.5</v>
      </c>
      <c r="G77" s="67" t="n">
        <v>71</v>
      </c>
      <c r="H77" s="79" t="n">
        <v>1340</v>
      </c>
      <c r="I77" s="248" t="n">
        <v>13.8709677419355</v>
      </c>
    </row>
    <row r="78" customFormat="false" ht="16" hidden="false" customHeight="false" outlineLevel="0" collapsed="false">
      <c r="C78" s="67" t="n">
        <v>72</v>
      </c>
      <c r="D78" s="79" t="n">
        <v>1755</v>
      </c>
      <c r="E78" s="246" t="n">
        <v>8.6</v>
      </c>
      <c r="G78" s="67" t="n">
        <v>72</v>
      </c>
      <c r="H78" s="79" t="n">
        <v>1260</v>
      </c>
      <c r="I78" s="248" t="n">
        <v>13.3333333333333</v>
      </c>
    </row>
    <row r="79" customFormat="false" ht="16" hidden="false" customHeight="false" outlineLevel="0" collapsed="false">
      <c r="C79" s="67" t="n">
        <v>73</v>
      </c>
      <c r="D79" s="79" t="n">
        <v>2440</v>
      </c>
      <c r="E79" s="246" t="n">
        <v>13.1</v>
      </c>
      <c r="G79" s="67" t="n">
        <v>73</v>
      </c>
      <c r="H79" s="79" t="n">
        <v>1480</v>
      </c>
      <c r="I79" s="248" t="n">
        <v>15.0943396226415</v>
      </c>
    </row>
    <row r="80" customFormat="false" ht="16" hidden="false" customHeight="false" outlineLevel="0" collapsed="false">
      <c r="C80" s="67" t="n">
        <v>74</v>
      </c>
      <c r="D80" s="79" t="n">
        <v>2285</v>
      </c>
      <c r="E80" s="246" t="n">
        <v>11</v>
      </c>
      <c r="G80" s="67" t="n">
        <v>74</v>
      </c>
      <c r="H80" s="79" t="n">
        <v>1410</v>
      </c>
      <c r="I80" s="248" t="n">
        <v>15.6</v>
      </c>
    </row>
    <row r="81" customFormat="false" ht="16" hidden="false" customHeight="false" outlineLevel="0" collapsed="false">
      <c r="C81" s="67" t="n">
        <v>75</v>
      </c>
      <c r="D81" s="79" t="n">
        <v>2399</v>
      </c>
      <c r="E81" s="246" t="n">
        <v>9.8</v>
      </c>
      <c r="G81" s="67" t="n">
        <v>75</v>
      </c>
      <c r="H81" s="79" t="n">
        <v>1540</v>
      </c>
      <c r="I81" s="248" t="n">
        <v>14.9019607843137</v>
      </c>
    </row>
    <row r="82" customFormat="false" ht="16" hidden="false" customHeight="false" outlineLevel="0" collapsed="false">
      <c r="C82" s="67" t="n">
        <v>76</v>
      </c>
      <c r="D82" s="79" t="n">
        <v>2350</v>
      </c>
      <c r="E82" s="246" t="n">
        <v>12.7</v>
      </c>
      <c r="G82" s="67" t="n">
        <v>76</v>
      </c>
      <c r="H82" s="79" t="n">
        <v>1450</v>
      </c>
      <c r="I82" s="248" t="n">
        <v>15.3846153846154</v>
      </c>
    </row>
    <row r="83" customFormat="false" ht="16" hidden="false" customHeight="false" outlineLevel="0" collapsed="false">
      <c r="C83" s="67" t="n">
        <v>77</v>
      </c>
      <c r="D83" s="79" t="n">
        <v>1931</v>
      </c>
      <c r="E83" s="246" t="n">
        <v>8.6</v>
      </c>
      <c r="G83" s="67" t="n">
        <v>77</v>
      </c>
      <c r="H83" s="79" t="n">
        <v>1410</v>
      </c>
      <c r="I83" s="248" t="n">
        <v>15.6</v>
      </c>
    </row>
    <row r="84" customFormat="false" ht="16" hidden="false" customHeight="false" outlineLevel="0" collapsed="false">
      <c r="C84" s="67" t="n">
        <v>78</v>
      </c>
      <c r="D84" s="79" t="n">
        <v>2200</v>
      </c>
      <c r="E84" s="246" t="n">
        <v>12.7</v>
      </c>
      <c r="G84" s="67" t="n">
        <v>78</v>
      </c>
      <c r="H84" s="79" t="n">
        <v>1598</v>
      </c>
      <c r="I84" s="248" t="n">
        <v>17.2</v>
      </c>
    </row>
    <row r="85" customFormat="false" ht="16" hidden="false" customHeight="false" outlineLevel="0" collapsed="false">
      <c r="C85" s="67" t="n">
        <v>79</v>
      </c>
      <c r="D85" s="79" t="n">
        <v>2285</v>
      </c>
      <c r="E85" s="246" t="n">
        <v>10.9</v>
      </c>
      <c r="G85" s="67" t="n">
        <v>79</v>
      </c>
      <c r="H85" s="79" t="n">
        <v>710</v>
      </c>
      <c r="I85" s="248" t="n">
        <v>10</v>
      </c>
    </row>
    <row r="86" customFormat="false" ht="16" hidden="false" customHeight="false" outlineLevel="0" collapsed="false">
      <c r="C86" s="67" t="n">
        <v>80</v>
      </c>
      <c r="D86" s="79" t="n">
        <v>2155</v>
      </c>
      <c r="E86" s="246" t="n">
        <v>12.4</v>
      </c>
      <c r="G86" s="67" t="n">
        <v>80</v>
      </c>
      <c r="H86" s="79" t="n">
        <v>810</v>
      </c>
      <c r="I86" s="248" t="n">
        <v>11.3333333333333</v>
      </c>
    </row>
    <row r="87" customFormat="false" ht="16" hidden="false" customHeight="false" outlineLevel="0" collapsed="false">
      <c r="C87" s="67" t="n">
        <v>81</v>
      </c>
      <c r="D87" s="79" t="n">
        <v>2825</v>
      </c>
      <c r="E87" s="246" t="n">
        <v>11.4</v>
      </c>
      <c r="G87" s="67" t="n">
        <v>81</v>
      </c>
      <c r="H87" s="79" t="n">
        <v>980</v>
      </c>
      <c r="I87" s="248" t="n">
        <v>13.3333333333333</v>
      </c>
    </row>
    <row r="88" customFormat="false" ht="16" hidden="false" customHeight="false" outlineLevel="0" collapsed="false">
      <c r="C88" s="67" t="n">
        <v>82</v>
      </c>
      <c r="D88" s="79" t="n">
        <v>2599</v>
      </c>
      <c r="E88" s="246" t="n">
        <v>10.8</v>
      </c>
      <c r="G88" s="67" t="n">
        <v>82</v>
      </c>
      <c r="H88" s="79" t="n">
        <v>880</v>
      </c>
      <c r="I88" s="248" t="n">
        <v>11.9205298013245</v>
      </c>
    </row>
    <row r="89" customFormat="false" ht="16" hidden="false" customHeight="false" outlineLevel="0" collapsed="false">
      <c r="C89" s="67" t="n">
        <v>83</v>
      </c>
      <c r="D89" s="79" t="n">
        <v>2734</v>
      </c>
      <c r="E89" s="246" t="n">
        <v>14</v>
      </c>
      <c r="G89" s="67" t="n">
        <v>83</v>
      </c>
      <c r="H89" s="79" t="n">
        <v>1799</v>
      </c>
      <c r="I89" s="248" t="n">
        <v>16.0526315789474</v>
      </c>
    </row>
    <row r="90" customFormat="false" ht="16" hidden="false" customHeight="false" outlineLevel="0" collapsed="false">
      <c r="C90" s="67" t="n">
        <v>84</v>
      </c>
      <c r="D90" s="79" t="n">
        <v>1774</v>
      </c>
      <c r="E90" s="246" t="n">
        <v>7.7</v>
      </c>
      <c r="G90" s="67" t="n">
        <v>84</v>
      </c>
      <c r="H90" s="79" t="n">
        <v>1220</v>
      </c>
      <c r="I90" s="248" t="n">
        <v>16.1290322580645</v>
      </c>
    </row>
    <row r="91" customFormat="false" ht="16" hidden="false" customHeight="false" outlineLevel="0" collapsed="false">
      <c r="C91" s="69" t="n">
        <v>85</v>
      </c>
      <c r="D91" s="81" t="n">
        <v>1465</v>
      </c>
      <c r="E91" s="249" t="n">
        <v>6.6</v>
      </c>
      <c r="G91" s="67" t="n">
        <v>85</v>
      </c>
      <c r="H91" s="79" t="n">
        <v>1735</v>
      </c>
      <c r="I91" s="248" t="n">
        <v>17.1875</v>
      </c>
    </row>
    <row r="92" customFormat="false" ht="16" hidden="false" customHeight="false" outlineLevel="0" collapsed="false">
      <c r="G92" s="250" t="n">
        <v>86</v>
      </c>
      <c r="H92" s="79" t="n">
        <v>1125</v>
      </c>
      <c r="I92" s="248" t="n">
        <v>13.75</v>
      </c>
    </row>
    <row r="93" customFormat="false" ht="16" hidden="false" customHeight="false" outlineLevel="0" collapsed="false">
      <c r="G93" s="250" t="n">
        <v>87</v>
      </c>
      <c r="H93" s="79" t="n">
        <v>1470</v>
      </c>
      <c r="I93" s="248" t="n">
        <v>17.7777777777778</v>
      </c>
    </row>
    <row r="94" customFormat="false" ht="16" hidden="false" customHeight="false" outlineLevel="0" collapsed="false">
      <c r="G94" s="250" t="n">
        <v>88</v>
      </c>
      <c r="H94" s="79" t="n">
        <v>1390</v>
      </c>
      <c r="I94" s="248" t="n">
        <v>13.7037037037037</v>
      </c>
    </row>
    <row r="95" customFormat="false" ht="16" hidden="false" customHeight="false" outlineLevel="0" collapsed="false">
      <c r="G95" s="250" t="n">
        <v>89</v>
      </c>
      <c r="H95" s="79" t="n">
        <v>820</v>
      </c>
      <c r="I95" s="248" t="n">
        <v>10.5882352941176</v>
      </c>
    </row>
    <row r="96" customFormat="false" ht="16" hidden="false" customHeight="false" outlineLevel="0" collapsed="false">
      <c r="G96" s="250" t="n">
        <v>90</v>
      </c>
      <c r="H96" s="79" t="n">
        <v>1075</v>
      </c>
      <c r="I96" s="248" t="n">
        <v>14.8387096774194</v>
      </c>
    </row>
    <row r="97" customFormat="false" ht="16" hidden="false" customHeight="false" outlineLevel="0" collapsed="false">
      <c r="G97" s="250" t="n">
        <v>91</v>
      </c>
      <c r="H97" s="79" t="n">
        <v>1550</v>
      </c>
      <c r="I97" s="248" t="n">
        <v>14.75</v>
      </c>
    </row>
    <row r="98" customFormat="false" ht="16" hidden="false" customHeight="false" outlineLevel="0" collapsed="false">
      <c r="G98" s="250" t="n">
        <v>92</v>
      </c>
      <c r="H98" s="79" t="n">
        <v>1490</v>
      </c>
      <c r="I98" s="248" t="n">
        <v>14.4</v>
      </c>
    </row>
    <row r="99" customFormat="false" ht="16" hidden="false" customHeight="false" outlineLevel="0" collapsed="false">
      <c r="G99" s="250" t="n">
        <v>93</v>
      </c>
      <c r="H99" s="79" t="n">
        <v>1762</v>
      </c>
      <c r="I99" s="248" t="n">
        <v>17.7142857142857</v>
      </c>
    </row>
    <row r="100" customFormat="false" ht="16" hidden="false" customHeight="false" outlineLevel="0" collapsed="false">
      <c r="G100" s="250" t="n">
        <v>94</v>
      </c>
      <c r="H100" s="79" t="n">
        <v>1050</v>
      </c>
      <c r="I100" s="248" t="n">
        <v>14.1025641025641</v>
      </c>
    </row>
    <row r="101" customFormat="false" ht="16" hidden="false" customHeight="false" outlineLevel="0" collapsed="false">
      <c r="G101" s="250" t="n">
        <v>95</v>
      </c>
      <c r="H101" s="79" t="n">
        <v>980</v>
      </c>
      <c r="I101" s="248" t="n">
        <v>13.5483870967742</v>
      </c>
    </row>
    <row r="102" customFormat="false" ht="16" hidden="false" customHeight="false" outlineLevel="0" collapsed="false">
      <c r="G102" s="250" t="n">
        <v>96</v>
      </c>
      <c r="H102" s="79" t="n">
        <v>1340</v>
      </c>
      <c r="I102" s="248" t="n">
        <v>16.7381974248927</v>
      </c>
    </row>
    <row r="103" customFormat="false" ht="16" hidden="false" customHeight="false" outlineLevel="0" collapsed="false">
      <c r="G103" s="250" t="n">
        <v>97</v>
      </c>
      <c r="H103" s="79" t="n">
        <v>1575</v>
      </c>
      <c r="I103" s="248" t="n">
        <v>14.6666666666667</v>
      </c>
    </row>
    <row r="104" customFormat="false" ht="16" hidden="false" customHeight="false" outlineLevel="0" collapsed="false">
      <c r="G104" s="250" t="n">
        <v>98</v>
      </c>
      <c r="H104" s="79" t="n">
        <v>1250</v>
      </c>
      <c r="I104" s="248" t="n">
        <v>12.9411764705882</v>
      </c>
    </row>
    <row r="105" customFormat="false" ht="16" hidden="false" customHeight="false" outlineLevel="0" collapsed="false">
      <c r="G105" s="250" t="n">
        <v>99</v>
      </c>
      <c r="H105" s="79" t="n">
        <v>1240</v>
      </c>
      <c r="I105" s="248" t="n">
        <v>12.8205128205128</v>
      </c>
    </row>
    <row r="106" customFormat="false" ht="16" hidden="false" customHeight="false" outlineLevel="0" collapsed="false">
      <c r="G106" s="250" t="n">
        <v>100</v>
      </c>
      <c r="H106" s="79" t="n">
        <v>1295</v>
      </c>
      <c r="I106" s="248" t="n">
        <v>16.6666666666667</v>
      </c>
    </row>
    <row r="107" customFormat="false" ht="16" hidden="false" customHeight="false" outlineLevel="0" collapsed="false">
      <c r="G107" s="250" t="n">
        <v>101</v>
      </c>
      <c r="H107" s="79" t="n">
        <v>1195</v>
      </c>
      <c r="I107" s="248" t="n">
        <v>12.9032258064516</v>
      </c>
    </row>
    <row r="108" customFormat="false" ht="16" hidden="false" customHeight="false" outlineLevel="0" collapsed="false">
      <c r="G108" s="250" t="n">
        <v>102</v>
      </c>
      <c r="H108" s="79" t="n">
        <v>1730</v>
      </c>
      <c r="I108" s="248" t="n">
        <v>20</v>
      </c>
    </row>
    <row r="109" customFormat="false" ht="16" hidden="false" customHeight="false" outlineLevel="0" collapsed="false">
      <c r="G109" s="250" t="n">
        <v>103</v>
      </c>
      <c r="H109" s="79" t="n">
        <v>1775</v>
      </c>
      <c r="I109" s="248" t="n">
        <v>20</v>
      </c>
    </row>
    <row r="110" customFormat="false" ht="16" hidden="false" customHeight="false" outlineLevel="0" collapsed="false">
      <c r="G110" s="250" t="n">
        <v>104</v>
      </c>
      <c r="H110" s="79" t="n">
        <v>1260</v>
      </c>
      <c r="I110" s="248" t="n">
        <v>13.2530120481928</v>
      </c>
    </row>
    <row r="111" customFormat="false" ht="16" hidden="false" customHeight="false" outlineLevel="0" collapsed="false">
      <c r="G111" s="250" t="n">
        <v>105</v>
      </c>
      <c r="H111" s="79" t="n">
        <v>1150</v>
      </c>
      <c r="I111" s="248" t="n">
        <v>12.8205128205128</v>
      </c>
    </row>
    <row r="112" customFormat="false" ht="16" hidden="false" customHeight="false" outlineLevel="0" collapsed="false">
      <c r="G112" s="250" t="n">
        <v>106</v>
      </c>
      <c r="H112" s="79" t="n">
        <v>870</v>
      </c>
      <c r="I112" s="248" t="n">
        <v>11.3333333333333</v>
      </c>
    </row>
    <row r="113" customFormat="false" ht="16" hidden="false" customHeight="false" outlineLevel="0" collapsed="false">
      <c r="G113" s="250" t="n">
        <v>107</v>
      </c>
      <c r="H113" s="79" t="n">
        <v>2450</v>
      </c>
      <c r="I113" s="248" t="n">
        <v>20.2222222222222</v>
      </c>
    </row>
    <row r="114" customFormat="false" ht="16" hidden="false" customHeight="false" outlineLevel="0" collapsed="false">
      <c r="G114" s="250" t="n">
        <v>108</v>
      </c>
      <c r="H114" s="79" t="n">
        <v>2175</v>
      </c>
      <c r="I114" s="248" t="n">
        <v>17.7777777777778</v>
      </c>
    </row>
    <row r="115" customFormat="false" ht="16" hidden="false" customHeight="false" outlineLevel="0" collapsed="false">
      <c r="G115" s="250" t="n">
        <v>109</v>
      </c>
      <c r="H115" s="79" t="n">
        <v>1050</v>
      </c>
      <c r="I115" s="248" t="n">
        <v>13.125</v>
      </c>
    </row>
    <row r="116" customFormat="false" ht="16" hidden="false" customHeight="false" outlineLevel="0" collapsed="false">
      <c r="G116" s="250" t="n">
        <v>110</v>
      </c>
      <c r="H116" s="79" t="n">
        <v>1030</v>
      </c>
      <c r="I116" s="248" t="n">
        <v>13.5483870967742</v>
      </c>
    </row>
    <row r="117" customFormat="false" ht="16" hidden="false" customHeight="false" outlineLevel="0" collapsed="false">
      <c r="G117" s="250" t="n">
        <v>111</v>
      </c>
      <c r="H117" s="79" t="n">
        <v>1380</v>
      </c>
      <c r="I117" s="248" t="n">
        <v>16.25</v>
      </c>
    </row>
    <row r="118" customFormat="false" ht="16" hidden="false" customHeight="false" outlineLevel="0" collapsed="false">
      <c r="G118" s="250" t="n">
        <v>112</v>
      </c>
      <c r="H118" s="79" t="n">
        <v>1070</v>
      </c>
      <c r="I118" s="248" t="n">
        <v>13.75</v>
      </c>
    </row>
    <row r="119" customFormat="false" ht="16" hidden="false" customHeight="false" outlineLevel="0" collapsed="false">
      <c r="G119" s="250" t="n">
        <v>113</v>
      </c>
      <c r="H119" s="79" t="n">
        <v>1400</v>
      </c>
      <c r="I119" s="248" t="n">
        <v>16.8181818181818</v>
      </c>
    </row>
    <row r="120" customFormat="false" ht="16" hidden="false" customHeight="false" outlineLevel="0" collapsed="false">
      <c r="G120" s="250" t="n">
        <v>114</v>
      </c>
      <c r="H120" s="79" t="n">
        <v>1775</v>
      </c>
      <c r="I120" s="248" t="n">
        <v>16.8</v>
      </c>
    </row>
    <row r="121" customFormat="false" ht="16" hidden="false" customHeight="false" outlineLevel="0" collapsed="false">
      <c r="G121" s="250" t="n">
        <v>115</v>
      </c>
      <c r="H121" s="79" t="n">
        <v>1765</v>
      </c>
      <c r="I121" s="248" t="n">
        <v>18.4313725490196</v>
      </c>
    </row>
    <row r="122" customFormat="false" ht="16" hidden="false" customHeight="false" outlineLevel="0" collapsed="false">
      <c r="G122" s="250" t="n">
        <v>116</v>
      </c>
      <c r="H122" s="79" t="n">
        <v>1450</v>
      </c>
      <c r="I122" s="248" t="n">
        <v>15.609756097561</v>
      </c>
    </row>
    <row r="123" customFormat="false" ht="16" hidden="false" customHeight="false" outlineLevel="0" collapsed="false">
      <c r="G123" s="250" t="n">
        <v>117</v>
      </c>
      <c r="H123" s="79" t="n">
        <v>1150</v>
      </c>
      <c r="I123" s="248" t="n">
        <v>15.4838709677419</v>
      </c>
    </row>
    <row r="124" customFormat="false" ht="16" hidden="false" customHeight="false" outlineLevel="0" collapsed="false">
      <c r="G124" s="250" t="n">
        <v>118</v>
      </c>
      <c r="H124" s="79" t="n">
        <v>990</v>
      </c>
      <c r="I124" s="248" t="n">
        <v>13.0718954248366</v>
      </c>
    </row>
    <row r="125" customFormat="false" ht="16" hidden="false" customHeight="false" outlineLevel="0" collapsed="false">
      <c r="G125" s="250" t="n">
        <v>119</v>
      </c>
      <c r="H125" s="79" t="n">
        <v>1450</v>
      </c>
      <c r="I125" s="248" t="n">
        <v>15.609756097561</v>
      </c>
    </row>
    <row r="126" customFormat="false" ht="16" hidden="false" customHeight="false" outlineLevel="0" collapsed="false">
      <c r="G126" s="250" t="n">
        <v>120</v>
      </c>
      <c r="H126" s="79" t="n">
        <v>1530</v>
      </c>
      <c r="I126" s="248" t="n">
        <v>15.2631578947368</v>
      </c>
    </row>
    <row r="127" customFormat="false" ht="16" hidden="false" customHeight="false" outlineLevel="0" collapsed="false">
      <c r="G127" s="250" t="n">
        <v>121</v>
      </c>
      <c r="H127" s="79" t="n">
        <v>1340</v>
      </c>
      <c r="I127" s="248" t="n">
        <v>13.8888888888889</v>
      </c>
    </row>
    <row r="128" customFormat="false" ht="16" hidden="false" customHeight="false" outlineLevel="0" collapsed="false">
      <c r="G128" s="250" t="n">
        <v>122</v>
      </c>
      <c r="H128" s="79" t="n">
        <v>1310</v>
      </c>
      <c r="I128" s="248" t="n">
        <v>14.1463414634146</v>
      </c>
    </row>
    <row r="129" customFormat="false" ht="16" hidden="false" customHeight="false" outlineLevel="0" collapsed="false">
      <c r="G129" s="250" t="n">
        <v>123</v>
      </c>
      <c r="H129" s="79" t="n">
        <v>1613</v>
      </c>
      <c r="I129" s="248" t="n">
        <v>15.0793650793651</v>
      </c>
    </row>
    <row r="130" customFormat="false" ht="16" hidden="false" customHeight="false" outlineLevel="0" collapsed="false">
      <c r="G130" s="250" t="n">
        <v>124</v>
      </c>
      <c r="H130" s="79" t="n">
        <v>1468</v>
      </c>
      <c r="I130" s="248" t="n">
        <v>15.3333333333333</v>
      </c>
    </row>
    <row r="131" customFormat="false" ht="16" hidden="false" customHeight="false" outlineLevel="0" collapsed="false">
      <c r="G131" s="250" t="n">
        <v>125</v>
      </c>
      <c r="H131" s="79" t="n">
        <v>1295</v>
      </c>
      <c r="I131" s="248" t="n">
        <v>16</v>
      </c>
    </row>
    <row r="132" customFormat="false" ht="16" hidden="false" customHeight="false" outlineLevel="0" collapsed="false">
      <c r="G132" s="250" t="n">
        <v>126</v>
      </c>
      <c r="H132" s="79" t="n">
        <v>1940</v>
      </c>
      <c r="I132" s="248" t="n">
        <v>19.2</v>
      </c>
    </row>
    <row r="133" customFormat="false" ht="16" hidden="false" customHeight="false" outlineLevel="0" collapsed="false">
      <c r="G133" s="250" t="n">
        <v>127</v>
      </c>
      <c r="H133" s="79" t="n">
        <v>2160</v>
      </c>
      <c r="I133" s="248" t="n">
        <v>17.6136363636364</v>
      </c>
    </row>
    <row r="134" customFormat="false" ht="16" hidden="false" customHeight="false" outlineLevel="0" collapsed="false">
      <c r="G134" s="250" t="n">
        <v>128</v>
      </c>
      <c r="H134" s="79" t="n">
        <v>1710</v>
      </c>
      <c r="I134" s="248" t="n">
        <v>17.8723404255319</v>
      </c>
    </row>
    <row r="135" customFormat="false" ht="16" hidden="false" customHeight="false" outlineLevel="0" collapsed="false">
      <c r="G135" s="250" t="n">
        <v>129</v>
      </c>
      <c r="H135" s="79" t="n">
        <v>810</v>
      </c>
      <c r="I135" s="248" t="n">
        <v>11.3333333333333</v>
      </c>
    </row>
    <row r="136" customFormat="false" ht="16" hidden="false" customHeight="false" outlineLevel="0" collapsed="false">
      <c r="G136" s="250" t="n">
        <v>130</v>
      </c>
      <c r="H136" s="79" t="n">
        <v>1656</v>
      </c>
      <c r="I136" s="248" t="n">
        <v>19.8019801980198</v>
      </c>
    </row>
    <row r="137" customFormat="false" ht="16" hidden="false" customHeight="false" outlineLevel="0" collapsed="false">
      <c r="G137" s="250" t="n">
        <v>131</v>
      </c>
      <c r="H137" s="79" t="n">
        <v>980</v>
      </c>
      <c r="I137" s="248" t="n">
        <v>12.7272727272727</v>
      </c>
    </row>
    <row r="138" customFormat="false" ht="16" hidden="false" customHeight="false" outlineLevel="0" collapsed="false">
      <c r="G138" s="250" t="n">
        <v>132</v>
      </c>
      <c r="H138" s="79" t="n">
        <v>1195</v>
      </c>
      <c r="I138" s="248" t="n">
        <v>15</v>
      </c>
    </row>
    <row r="139" customFormat="false" ht="16" hidden="false" customHeight="false" outlineLevel="0" collapsed="false">
      <c r="G139" s="250" t="n">
        <v>133</v>
      </c>
      <c r="H139" s="79" t="n">
        <v>855</v>
      </c>
      <c r="I139" s="248" t="n">
        <v>11.9205298013245</v>
      </c>
    </row>
    <row r="140" customFormat="false" ht="16" hidden="false" customHeight="false" outlineLevel="0" collapsed="false">
      <c r="G140" s="250" t="n">
        <v>134</v>
      </c>
      <c r="H140" s="79" t="n">
        <v>1247</v>
      </c>
      <c r="I140" s="248" t="n">
        <v>15.3333333333333</v>
      </c>
    </row>
    <row r="141" customFormat="false" ht="16" hidden="false" customHeight="false" outlineLevel="0" collapsed="false">
      <c r="G141" s="250" t="n">
        <v>135</v>
      </c>
      <c r="H141" s="79" t="n">
        <v>1255</v>
      </c>
      <c r="I141" s="248" t="n">
        <v>14.6666666666667</v>
      </c>
    </row>
    <row r="142" customFormat="false" ht="16" hidden="false" customHeight="false" outlineLevel="0" collapsed="false">
      <c r="G142" s="250" t="n">
        <v>136</v>
      </c>
      <c r="H142" s="79" t="n">
        <v>1270</v>
      </c>
      <c r="I142" s="248" t="n">
        <v>14.6666666666667</v>
      </c>
    </row>
    <row r="143" customFormat="false" ht="16" hidden="false" customHeight="false" outlineLevel="0" collapsed="false">
      <c r="G143" s="250" t="n">
        <v>137</v>
      </c>
      <c r="H143" s="79" t="n">
        <v>1775</v>
      </c>
      <c r="I143" s="248" t="n">
        <v>17.5</v>
      </c>
    </row>
    <row r="144" customFormat="false" ht="16" hidden="false" customHeight="false" outlineLevel="0" collapsed="false">
      <c r="G144" s="250" t="n">
        <v>138</v>
      </c>
      <c r="H144" s="79" t="n">
        <v>910</v>
      </c>
      <c r="I144" s="248" t="n">
        <v>12.5</v>
      </c>
    </row>
    <row r="145" customFormat="false" ht="16" hidden="false" customHeight="false" outlineLevel="0" collapsed="false">
      <c r="G145" s="250" t="n">
        <v>139</v>
      </c>
      <c r="H145" s="79" t="n">
        <v>1040</v>
      </c>
      <c r="I145" s="248" t="n">
        <v>13.5483870967742</v>
      </c>
    </row>
    <row r="146" customFormat="false" ht="16" hidden="false" customHeight="false" outlineLevel="0" collapsed="false">
      <c r="G146" s="250" t="n">
        <v>140</v>
      </c>
      <c r="H146" s="79" t="n">
        <v>1520</v>
      </c>
      <c r="I146" s="248" t="n">
        <v>17.5757575757576</v>
      </c>
    </row>
    <row r="147" customFormat="false" ht="16" hidden="false" customHeight="false" outlineLevel="0" collapsed="false">
      <c r="G147" s="250" t="n">
        <v>141</v>
      </c>
      <c r="H147" s="79" t="n">
        <v>1385</v>
      </c>
      <c r="I147" s="248" t="n">
        <v>13.6</v>
      </c>
    </row>
    <row r="148" customFormat="false" ht="16" hidden="false" customHeight="false" outlineLevel="0" collapsed="false">
      <c r="G148" s="250" t="n">
        <v>142</v>
      </c>
      <c r="H148" s="79" t="n">
        <v>1295</v>
      </c>
      <c r="I148" s="248" t="n">
        <v>13.2</v>
      </c>
    </row>
    <row r="149" customFormat="false" ht="16" hidden="false" customHeight="false" outlineLevel="0" collapsed="false">
      <c r="G149" s="250" t="n">
        <v>143</v>
      </c>
      <c r="H149" s="79" t="n">
        <v>1175</v>
      </c>
      <c r="I149" s="248" t="n">
        <v>12.5</v>
      </c>
    </row>
    <row r="150" customFormat="false" ht="16" hidden="false" customHeight="false" outlineLevel="0" collapsed="false">
      <c r="G150" s="250" t="n">
        <v>144</v>
      </c>
      <c r="H150" s="79" t="n">
        <v>1360</v>
      </c>
      <c r="I150" s="248" t="n">
        <v>14</v>
      </c>
    </row>
    <row r="151" customFormat="false" ht="16" hidden="false" customHeight="false" outlineLevel="0" collapsed="false">
      <c r="G151" s="250" t="n">
        <v>145</v>
      </c>
      <c r="H151" s="79" t="n">
        <v>1340</v>
      </c>
      <c r="I151" s="248" t="n">
        <v>15.5555555555556</v>
      </c>
    </row>
    <row r="152" customFormat="false" ht="16" hidden="false" customHeight="false" outlineLevel="0" collapsed="false">
      <c r="G152" s="250" t="n">
        <v>146</v>
      </c>
      <c r="H152" s="79" t="n">
        <v>1900</v>
      </c>
      <c r="I152" s="248" t="n">
        <v>18.3333333333333</v>
      </c>
    </row>
    <row r="153" customFormat="false" ht="16" hidden="false" customHeight="false" outlineLevel="0" collapsed="false">
      <c r="G153" s="250" t="n">
        <v>147</v>
      </c>
      <c r="H153" s="79" t="n">
        <v>1583</v>
      </c>
      <c r="I153" s="248" t="n">
        <v>19</v>
      </c>
    </row>
    <row r="154" customFormat="false" ht="16" hidden="false" customHeight="false" outlineLevel="0" collapsed="false">
      <c r="G154" s="250" t="n">
        <v>148</v>
      </c>
      <c r="H154" s="79" t="n">
        <v>1680</v>
      </c>
      <c r="I154" s="248" t="n">
        <v>16.7567567567568</v>
      </c>
    </row>
    <row r="155" customFormat="false" ht="16" hidden="false" customHeight="false" outlineLevel="0" collapsed="false">
      <c r="G155" s="250" t="n">
        <v>149</v>
      </c>
      <c r="H155" s="79" t="n">
        <v>855</v>
      </c>
      <c r="I155" s="248" t="n">
        <v>11.6129032258065</v>
      </c>
    </row>
    <row r="156" customFormat="false" ht="16" hidden="false" customHeight="false" outlineLevel="0" collapsed="false">
      <c r="G156" s="250" t="n">
        <v>150</v>
      </c>
      <c r="H156" s="79" t="n">
        <v>780</v>
      </c>
      <c r="I156" s="248" t="n">
        <v>11.1842105263158</v>
      </c>
    </row>
    <row r="157" customFormat="false" ht="16" hidden="false" customHeight="false" outlineLevel="0" collapsed="false">
      <c r="G157" s="250" t="n">
        <v>151</v>
      </c>
      <c r="H157" s="79" t="n">
        <v>1128</v>
      </c>
      <c r="I157" s="248" t="n">
        <v>14.5695364238411</v>
      </c>
    </row>
    <row r="158" customFormat="false" ht="16" hidden="false" customHeight="false" outlineLevel="0" collapsed="false">
      <c r="G158" s="250" t="n">
        <v>152</v>
      </c>
      <c r="H158" s="79" t="n">
        <v>1388</v>
      </c>
      <c r="I158" s="248" t="n">
        <v>15.4761904761905</v>
      </c>
    </row>
    <row r="159" customFormat="false" ht="16" hidden="false" customHeight="false" outlineLevel="0" collapsed="false">
      <c r="G159" s="250" t="n">
        <v>153</v>
      </c>
      <c r="H159" s="79" t="n">
        <v>1670</v>
      </c>
      <c r="I159" s="248" t="n">
        <v>16.2857142857143</v>
      </c>
    </row>
    <row r="160" customFormat="false" ht="16" hidden="false" customHeight="false" outlineLevel="0" collapsed="false">
      <c r="G160" s="250" t="n">
        <v>154</v>
      </c>
      <c r="H160" s="79" t="n">
        <v>1550</v>
      </c>
      <c r="I160" s="248" t="n">
        <v>17.6470588235294</v>
      </c>
    </row>
    <row r="161" customFormat="false" ht="16" hidden="false" customHeight="false" outlineLevel="0" collapsed="false">
      <c r="G161" s="250" t="n">
        <v>155</v>
      </c>
      <c r="H161" s="79" t="n">
        <v>1150</v>
      </c>
      <c r="I161" s="248" t="n">
        <v>14.8387096774194</v>
      </c>
    </row>
    <row r="162" customFormat="false" ht="16" hidden="false" customHeight="false" outlineLevel="0" collapsed="false">
      <c r="G162" s="250" t="n">
        <v>156</v>
      </c>
      <c r="H162" s="79" t="n">
        <v>1120</v>
      </c>
      <c r="I162" s="248" t="n">
        <v>13.2450331125828</v>
      </c>
    </row>
    <row r="163" customFormat="false" ht="16" hidden="false" customHeight="false" outlineLevel="0" collapsed="false">
      <c r="G163" s="250" t="n">
        <v>157</v>
      </c>
      <c r="H163" s="79" t="n">
        <v>1260</v>
      </c>
      <c r="I163" s="248" t="n">
        <v>13.0952380952381</v>
      </c>
    </row>
    <row r="164" customFormat="false" ht="16" hidden="false" customHeight="false" outlineLevel="0" collapsed="false">
      <c r="G164" s="250" t="n">
        <v>158</v>
      </c>
      <c r="H164" s="79" t="n">
        <v>1010</v>
      </c>
      <c r="I164" s="248" t="n">
        <v>13.9072847682119</v>
      </c>
    </row>
    <row r="165" customFormat="false" ht="16" hidden="false" customHeight="false" outlineLevel="0" collapsed="false">
      <c r="G165" s="250" t="n">
        <v>159</v>
      </c>
      <c r="H165" s="79" t="n">
        <v>990</v>
      </c>
      <c r="I165" s="248" t="n">
        <v>12.5</v>
      </c>
    </row>
    <row r="166" customFormat="false" ht="16" hidden="false" customHeight="false" outlineLevel="0" collapsed="false">
      <c r="G166" s="250" t="n">
        <v>160</v>
      </c>
      <c r="H166" s="79" t="n">
        <v>1490</v>
      </c>
      <c r="I166" s="248" t="n">
        <v>17.7631578947368</v>
      </c>
    </row>
    <row r="167" customFormat="false" ht="16" hidden="false" customHeight="false" outlineLevel="0" collapsed="false">
      <c r="G167" s="250" t="n">
        <v>161</v>
      </c>
      <c r="H167" s="79" t="n">
        <v>690</v>
      </c>
      <c r="I167" s="248" t="n">
        <v>11.6129032258065</v>
      </c>
    </row>
    <row r="168" customFormat="false" ht="16" hidden="false" customHeight="false" outlineLevel="0" collapsed="false">
      <c r="G168" s="250" t="n">
        <v>162</v>
      </c>
      <c r="H168" s="79" t="n">
        <v>724</v>
      </c>
      <c r="I168" s="248" t="n">
        <v>11.6129032258065</v>
      </c>
    </row>
    <row r="169" customFormat="false" ht="16" hidden="false" customHeight="false" outlineLevel="0" collapsed="false">
      <c r="G169" s="250" t="n">
        <v>163</v>
      </c>
      <c r="H169" s="79" t="n">
        <v>970</v>
      </c>
      <c r="I169" s="248" t="n">
        <v>13.1578947368421</v>
      </c>
    </row>
    <row r="170" customFormat="false" ht="16" hidden="false" customHeight="false" outlineLevel="0" collapsed="false">
      <c r="G170" s="250" t="n">
        <v>164</v>
      </c>
      <c r="H170" s="79" t="n">
        <v>1170</v>
      </c>
      <c r="I170" s="248" t="n">
        <v>13.2450331125828</v>
      </c>
    </row>
    <row r="171" customFormat="false" ht="16" hidden="false" customHeight="false" outlineLevel="0" collapsed="false">
      <c r="G171" s="250" t="n">
        <v>165</v>
      </c>
      <c r="H171" s="79" t="n">
        <v>1818</v>
      </c>
      <c r="I171" s="248" t="n">
        <v>17.2222222222222</v>
      </c>
    </row>
    <row r="172" customFormat="false" ht="16" hidden="false" customHeight="false" outlineLevel="0" collapsed="false">
      <c r="G172" s="250" t="n">
        <v>166</v>
      </c>
      <c r="H172" s="79" t="n">
        <v>1900</v>
      </c>
      <c r="I172" s="248" t="n">
        <v>17.0634920634921</v>
      </c>
    </row>
    <row r="173" customFormat="false" ht="16" hidden="false" customHeight="false" outlineLevel="0" collapsed="false">
      <c r="G173" s="250" t="n">
        <v>167</v>
      </c>
      <c r="H173" s="79" t="n">
        <v>970</v>
      </c>
      <c r="I173" s="248" t="n">
        <v>12.258064516129</v>
      </c>
    </row>
    <row r="174" customFormat="false" ht="16" hidden="false" customHeight="false" outlineLevel="0" collapsed="false">
      <c r="G174" s="250" t="n">
        <v>168</v>
      </c>
      <c r="H174" s="79" t="n">
        <v>968</v>
      </c>
      <c r="I174" s="248" t="n">
        <v>11.6129032258065</v>
      </c>
    </row>
    <row r="175" customFormat="false" ht="16" hidden="false" customHeight="false" outlineLevel="0" collapsed="false">
      <c r="G175" s="250" t="n">
        <v>169</v>
      </c>
      <c r="H175" s="79" t="n">
        <v>1990</v>
      </c>
      <c r="I175" s="248" t="n">
        <v>21.1764705882353</v>
      </c>
    </row>
    <row r="176" customFormat="false" ht="16" hidden="false" customHeight="false" outlineLevel="0" collapsed="false">
      <c r="G176" s="250" t="n">
        <v>170</v>
      </c>
      <c r="H176" s="79" t="n">
        <v>1770</v>
      </c>
      <c r="I176" s="248" t="n">
        <v>19.375</v>
      </c>
    </row>
    <row r="177" customFormat="false" ht="16" hidden="false" customHeight="false" outlineLevel="0" collapsed="false">
      <c r="G177" s="250" t="n">
        <v>171</v>
      </c>
      <c r="H177" s="79" t="n">
        <v>1678</v>
      </c>
      <c r="I177" s="248" t="n">
        <v>17.9487179487179</v>
      </c>
    </row>
    <row r="178" customFormat="false" ht="16" hidden="false" customHeight="false" outlineLevel="0" collapsed="false">
      <c r="G178" s="250" t="n">
        <v>172</v>
      </c>
      <c r="H178" s="79" t="n">
        <v>1080</v>
      </c>
      <c r="I178" s="248" t="n">
        <v>12.9411764705882</v>
      </c>
    </row>
    <row r="179" customFormat="false" ht="16" hidden="false" customHeight="false" outlineLevel="0" collapsed="false">
      <c r="G179" s="250" t="n">
        <v>173</v>
      </c>
      <c r="H179" s="79" t="n">
        <v>1180</v>
      </c>
      <c r="I179" s="248" t="n">
        <v>16</v>
      </c>
    </row>
    <row r="180" customFormat="false" ht="16" hidden="false" customHeight="false" outlineLevel="0" collapsed="false">
      <c r="G180" s="250" t="n">
        <v>174</v>
      </c>
      <c r="H180" s="79" t="n">
        <v>970</v>
      </c>
      <c r="I180" s="248" t="n">
        <v>13.2450331125828</v>
      </c>
    </row>
    <row r="181" customFormat="false" ht="16" hidden="false" customHeight="false" outlineLevel="0" collapsed="false">
      <c r="G181" s="250" t="n">
        <v>175</v>
      </c>
      <c r="H181" s="79" t="n">
        <v>1210</v>
      </c>
      <c r="I181" s="248" t="n">
        <v>13.2</v>
      </c>
    </row>
    <row r="182" customFormat="false" ht="16" hidden="false" customHeight="false" outlineLevel="0" collapsed="false">
      <c r="G182" s="250" t="n">
        <v>176</v>
      </c>
      <c r="H182" s="79" t="n">
        <v>1310</v>
      </c>
      <c r="I182" s="248" t="n">
        <v>14</v>
      </c>
    </row>
    <row r="183" customFormat="false" ht="16" hidden="false" customHeight="false" outlineLevel="0" collapsed="false">
      <c r="G183" s="250" t="n">
        <v>177</v>
      </c>
      <c r="H183" s="79" t="n">
        <v>1320</v>
      </c>
      <c r="I183" s="248" t="n">
        <v>14</v>
      </c>
    </row>
    <row r="184" customFormat="false" ht="16" hidden="false" customHeight="false" outlineLevel="0" collapsed="false">
      <c r="G184" s="250" t="n">
        <v>178</v>
      </c>
      <c r="H184" s="79" t="n">
        <v>1470</v>
      </c>
      <c r="I184" s="248" t="n">
        <v>17.0588235294118</v>
      </c>
    </row>
    <row r="185" customFormat="false" ht="16" hidden="false" customHeight="false" outlineLevel="0" collapsed="false">
      <c r="G185" s="250" t="n">
        <v>179</v>
      </c>
      <c r="H185" s="79" t="n">
        <v>1400</v>
      </c>
      <c r="I185" s="248" t="n">
        <v>18.0645161290323</v>
      </c>
    </row>
    <row r="186" customFormat="false" ht="16" hidden="false" customHeight="false" outlineLevel="0" collapsed="false">
      <c r="G186" s="250" t="n">
        <v>180</v>
      </c>
      <c r="H186" s="79" t="n">
        <v>1570</v>
      </c>
      <c r="I186" s="248" t="n">
        <v>17.7865612648221</v>
      </c>
    </row>
    <row r="187" customFormat="false" ht="16" hidden="false" customHeight="false" outlineLevel="0" collapsed="false">
      <c r="G187" s="250" t="n">
        <v>181</v>
      </c>
      <c r="H187" s="79" t="n">
        <v>1380</v>
      </c>
      <c r="I187" s="248" t="n">
        <v>14.2857142857143</v>
      </c>
    </row>
    <row r="188" customFormat="false" ht="16" hidden="false" customHeight="false" outlineLevel="0" collapsed="false">
      <c r="G188" s="250" t="n">
        <v>182</v>
      </c>
      <c r="H188" s="79" t="n">
        <v>1583</v>
      </c>
      <c r="I188" s="248" t="n">
        <v>19</v>
      </c>
    </row>
    <row r="189" customFormat="false" ht="16" hidden="false" customHeight="false" outlineLevel="0" collapsed="false">
      <c r="G189" s="250" t="n">
        <v>183</v>
      </c>
      <c r="H189" s="79" t="n">
        <v>1845</v>
      </c>
      <c r="I189" s="248" t="n">
        <v>16.796875</v>
      </c>
    </row>
    <row r="190" customFormat="false" ht="16" hidden="false" customHeight="false" outlineLevel="0" collapsed="false">
      <c r="G190" s="250" t="n">
        <v>184</v>
      </c>
      <c r="H190" s="79" t="n">
        <v>1530</v>
      </c>
      <c r="I190" s="248" t="n">
        <v>18.6666666666667</v>
      </c>
    </row>
    <row r="191" customFormat="false" ht="16" hidden="false" customHeight="false" outlineLevel="0" collapsed="false">
      <c r="G191" s="250" t="n">
        <v>185</v>
      </c>
      <c r="H191" s="79" t="n">
        <v>1430</v>
      </c>
      <c r="I191" s="248" t="n">
        <v>17.3333333333333</v>
      </c>
    </row>
    <row r="192" customFormat="false" ht="16" hidden="false" customHeight="false" outlineLevel="0" collapsed="false">
      <c r="G192" s="250" t="n">
        <v>186</v>
      </c>
      <c r="H192" s="79" t="n">
        <v>1340</v>
      </c>
      <c r="I192" s="248" t="n">
        <v>15.3333333333333</v>
      </c>
    </row>
    <row r="193" customFormat="false" ht="16" hidden="false" customHeight="false" outlineLevel="0" collapsed="false">
      <c r="G193" s="250" t="n">
        <v>187</v>
      </c>
      <c r="H193" s="79" t="n">
        <v>1325</v>
      </c>
      <c r="I193" s="248" t="n">
        <v>15.3333333333333</v>
      </c>
    </row>
    <row r="194" customFormat="false" ht="16" hidden="false" customHeight="false" outlineLevel="0" collapsed="false">
      <c r="G194" s="250" t="n">
        <v>188</v>
      </c>
      <c r="H194" s="79" t="n">
        <v>1395</v>
      </c>
      <c r="I194" s="248" t="n">
        <v>13.8888888888889</v>
      </c>
    </row>
    <row r="195" customFormat="false" ht="16" hidden="false" customHeight="false" outlineLevel="0" collapsed="false">
      <c r="G195" s="250" t="n">
        <v>189</v>
      </c>
      <c r="H195" s="79" t="n">
        <v>970</v>
      </c>
      <c r="I195" s="248" t="n">
        <v>14</v>
      </c>
    </row>
    <row r="196" customFormat="false" ht="16" hidden="false" customHeight="false" outlineLevel="0" collapsed="false">
      <c r="G196" s="250" t="n">
        <v>190</v>
      </c>
      <c r="H196" s="79" t="n">
        <v>930</v>
      </c>
      <c r="I196" s="248" t="n">
        <v>13.75</v>
      </c>
    </row>
    <row r="197" customFormat="false" ht="16" hidden="false" customHeight="false" outlineLevel="0" collapsed="false">
      <c r="G197" s="250" t="n">
        <v>191</v>
      </c>
      <c r="H197" s="79" t="n">
        <v>1200</v>
      </c>
      <c r="I197" s="248" t="n">
        <v>14</v>
      </c>
    </row>
    <row r="198" customFormat="false" ht="16" hidden="false" customHeight="false" outlineLevel="0" collapsed="false">
      <c r="G198" s="250" t="n">
        <v>192</v>
      </c>
      <c r="H198" s="79" t="n">
        <v>1120</v>
      </c>
      <c r="I198" s="248" t="n">
        <v>13.75</v>
      </c>
    </row>
    <row r="199" customFormat="false" ht="16" hidden="false" customHeight="false" outlineLevel="0" collapsed="false">
      <c r="G199" s="250" t="n">
        <v>193</v>
      </c>
      <c r="H199" s="79" t="n">
        <v>1295</v>
      </c>
      <c r="I199" s="248" t="n">
        <v>16.25</v>
      </c>
    </row>
    <row r="200" customFormat="false" ht="16" hidden="false" customHeight="false" outlineLevel="0" collapsed="false">
      <c r="G200" s="250" t="n">
        <v>194</v>
      </c>
      <c r="H200" s="79" t="n">
        <v>968</v>
      </c>
      <c r="I200" s="248" t="n">
        <v>11.6129032258065</v>
      </c>
    </row>
    <row r="201" customFormat="false" ht="16" hidden="false" customHeight="false" outlineLevel="0" collapsed="false">
      <c r="G201" s="250" t="n">
        <v>195</v>
      </c>
      <c r="H201" s="79" t="n">
        <v>1485</v>
      </c>
      <c r="I201" s="248" t="n">
        <v>17.5</v>
      </c>
    </row>
    <row r="202" customFormat="false" ht="16" hidden="false" customHeight="false" outlineLevel="0" collapsed="false">
      <c r="G202" s="250" t="n">
        <v>196</v>
      </c>
      <c r="H202" s="79" t="n">
        <v>1385</v>
      </c>
      <c r="I202" s="248" t="n">
        <v>13.8157894736842</v>
      </c>
    </row>
    <row r="203" customFormat="false" ht="16" hidden="false" customHeight="false" outlineLevel="0" collapsed="false">
      <c r="G203" s="251" t="n">
        <v>197</v>
      </c>
      <c r="H203" s="81" t="n">
        <v>1160</v>
      </c>
      <c r="I203" s="252" t="n">
        <v>14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6" zeroHeight="false" outlineLevelRow="0" outlineLevelCol="0"/>
  <cols>
    <col collapsed="false" customWidth="true" hidden="false" outlineLevel="0" max="1" min="1" style="29" width="10.83"/>
    <col collapsed="false" customWidth="true" hidden="false" outlineLevel="0" max="2" min="2" style="29" width="13"/>
    <col collapsed="false" customWidth="true" hidden="false" outlineLevel="0" max="3" min="3" style="30" width="8.33"/>
    <col collapsed="false" customWidth="true" hidden="false" outlineLevel="0" max="12" min="4" style="31" width="14.33"/>
    <col collapsed="false" customWidth="true" hidden="false" outlineLevel="0" max="13" min="13" style="29" width="12.33"/>
    <col collapsed="false" customWidth="true" hidden="false" outlineLevel="0" max="1025" min="14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9" t="s">
        <v>44</v>
      </c>
      <c r="D4" s="9"/>
    </row>
    <row r="5" customFormat="false" ht="19" hidden="false" customHeight="false" outlineLevel="0" collapsed="false">
      <c r="C5" s="32"/>
      <c r="D5" s="33" t="s">
        <v>33</v>
      </c>
      <c r="E5" s="34" t="s">
        <v>34</v>
      </c>
      <c r="F5" s="34" t="s">
        <v>35</v>
      </c>
      <c r="G5" s="34" t="s">
        <v>37</v>
      </c>
      <c r="H5" s="34" t="s">
        <v>38</v>
      </c>
      <c r="I5" s="34" t="s">
        <v>24</v>
      </c>
      <c r="J5" s="34" t="s">
        <v>39</v>
      </c>
      <c r="K5" s="34" t="s">
        <v>41</v>
      </c>
      <c r="L5" s="34" t="s">
        <v>42</v>
      </c>
      <c r="M5" s="35" t="s">
        <v>43</v>
      </c>
    </row>
    <row r="6" customFormat="false" ht="16" hidden="false" customHeight="false" outlineLevel="0" collapsed="false">
      <c r="C6" s="36" t="n">
        <v>2016</v>
      </c>
      <c r="D6" s="37" t="n">
        <v>24075700</v>
      </c>
      <c r="E6" s="38" t="n">
        <v>263000</v>
      </c>
      <c r="F6" s="38" t="n">
        <v>82000</v>
      </c>
      <c r="G6" s="38" t="n">
        <v>398768</v>
      </c>
      <c r="H6" s="38" t="n">
        <v>134032</v>
      </c>
      <c r="I6" s="38" t="n">
        <v>3151159</v>
      </c>
      <c r="J6" s="38" t="n">
        <v>1969326</v>
      </c>
      <c r="K6" s="38" t="n">
        <v>16817600</v>
      </c>
      <c r="L6" s="38" t="n">
        <v>32150000</v>
      </c>
      <c r="M6" s="39" t="n">
        <f aca="false">SUM(D6:L6)</f>
        <v>79041585</v>
      </c>
    </row>
    <row r="7" customFormat="false" ht="16" hidden="false" customHeight="false" outlineLevel="0" collapsed="false">
      <c r="C7" s="40" t="n">
        <v>2017</v>
      </c>
      <c r="D7" s="37" t="n">
        <v>24214700</v>
      </c>
      <c r="E7" s="38" t="n">
        <v>478000</v>
      </c>
      <c r="F7" s="38" t="n">
        <v>114000</v>
      </c>
      <c r="G7" s="38" t="n">
        <v>381336</v>
      </c>
      <c r="H7" s="38" t="n">
        <v>106680</v>
      </c>
      <c r="I7" s="38" t="n">
        <v>3721717</v>
      </c>
      <c r="J7" s="38" t="n">
        <v>2347817.09</v>
      </c>
      <c r="K7" s="38" t="n">
        <v>17139700</v>
      </c>
      <c r="L7" s="38" t="n">
        <v>31130000</v>
      </c>
      <c r="M7" s="39" t="n">
        <f aca="false">SUM(D7:L7)</f>
        <v>79633950.09</v>
      </c>
    </row>
    <row r="8" customFormat="false" ht="16" hidden="false" customHeight="false" outlineLevel="0" collapsed="false">
      <c r="C8" s="40" t="n">
        <v>2018</v>
      </c>
      <c r="D8" s="37" t="n">
        <v>22134458</v>
      </c>
      <c r="E8" s="38" t="n">
        <v>770000</v>
      </c>
      <c r="F8" s="38" t="n">
        <v>265000</v>
      </c>
      <c r="G8" s="38" t="n">
        <v>370506</v>
      </c>
      <c r="H8" s="38" t="n">
        <v>93010</v>
      </c>
      <c r="I8" s="38" t="n">
        <v>3978557</v>
      </c>
      <c r="J8" s="38" t="n">
        <v>2173187.9445</v>
      </c>
      <c r="K8" s="38" t="n">
        <v>15824084.8484849</v>
      </c>
      <c r="L8" s="38" t="n">
        <v>31752600</v>
      </c>
      <c r="M8" s="39" t="n">
        <f aca="false">SUM(D8:L8)</f>
        <v>77361403.7929848</v>
      </c>
    </row>
    <row r="9" customFormat="false" ht="16" hidden="false" customHeight="false" outlineLevel="0" collapsed="false">
      <c r="C9" s="40" t="n">
        <v>2019</v>
      </c>
      <c r="D9" s="37" t="n">
        <v>22416291</v>
      </c>
      <c r="E9" s="38" t="n">
        <v>1001000</v>
      </c>
      <c r="F9" s="38" t="n">
        <v>344500</v>
      </c>
      <c r="G9" s="38" t="n">
        <v>358444</v>
      </c>
      <c r="H9" s="38" t="n">
        <v>101155</v>
      </c>
      <c r="I9" s="38" t="n">
        <v>4285965.5</v>
      </c>
      <c r="J9" s="38" t="n">
        <v>2251835.6319941</v>
      </c>
      <c r="K9" s="38" t="n">
        <v>15507603.1515152</v>
      </c>
      <c r="L9" s="38" t="n">
        <v>32387652</v>
      </c>
      <c r="M9" s="39" t="n">
        <f aca="false">SUM(D9:L9)</f>
        <v>78654446.2835093</v>
      </c>
    </row>
    <row r="10" customFormat="false" ht="16" hidden="false" customHeight="false" outlineLevel="0" collapsed="false">
      <c r="C10" s="40" t="n">
        <v>2020</v>
      </c>
      <c r="D10" s="37" t="n">
        <v>22090129</v>
      </c>
      <c r="E10" s="38" t="n">
        <v>1201200</v>
      </c>
      <c r="F10" s="38" t="n">
        <v>413400</v>
      </c>
      <c r="G10" s="38" t="n">
        <v>346791</v>
      </c>
      <c r="H10" s="38" t="n">
        <v>110155</v>
      </c>
      <c r="I10" s="38" t="n">
        <v>4619592.49</v>
      </c>
      <c r="J10" s="38" t="n">
        <v>2334072.62043454</v>
      </c>
      <c r="K10" s="38" t="n">
        <v>15197451.0884849</v>
      </c>
      <c r="L10" s="38" t="n">
        <v>33035405.04</v>
      </c>
      <c r="M10" s="39" t="n">
        <f aca="false">SUM(D10:L10)</f>
        <v>79348196.2389194</v>
      </c>
    </row>
    <row r="11" customFormat="false" ht="16" hidden="false" customHeight="false" outlineLevel="0" collapsed="false">
      <c r="C11" s="40" t="n">
        <v>2021</v>
      </c>
      <c r="D11" s="37" t="n">
        <v>22384616</v>
      </c>
      <c r="E11" s="38" t="n">
        <v>1441440</v>
      </c>
      <c r="F11" s="38" t="n">
        <v>496080</v>
      </c>
      <c r="G11" s="38" t="n">
        <v>335533</v>
      </c>
      <c r="H11" s="38" t="n">
        <v>120110</v>
      </c>
      <c r="I11" s="38" t="n">
        <v>4808869.80945</v>
      </c>
      <c r="J11" s="38" t="n">
        <v>2420089.61003599</v>
      </c>
      <c r="K11" s="38" t="n">
        <v>14893502.0667152</v>
      </c>
      <c r="L11" s="38" t="n">
        <v>33696113.1408</v>
      </c>
      <c r="M11" s="39" t="n">
        <f aca="false">SUM(D11:L11)</f>
        <v>80596353.6270012</v>
      </c>
    </row>
    <row r="12" customFormat="false" ht="16" hidden="false" customHeight="false" outlineLevel="0" collapsed="false">
      <c r="C12" s="40" t="n">
        <v>2022</v>
      </c>
      <c r="D12" s="37" t="n">
        <v>22629147</v>
      </c>
      <c r="E12" s="38" t="n">
        <v>1729728</v>
      </c>
      <c r="F12" s="38" t="n">
        <v>595296</v>
      </c>
      <c r="G12" s="38" t="n">
        <v>324656</v>
      </c>
      <c r="H12" s="38" t="n">
        <v>131136</v>
      </c>
      <c r="I12" s="38" t="n">
        <v>4929835.0513335</v>
      </c>
      <c r="J12" s="38" t="n">
        <v>2510088.32091198</v>
      </c>
      <c r="K12" s="38" t="n">
        <v>14595632.0253809</v>
      </c>
      <c r="L12" s="38" t="n">
        <v>34370035.403616</v>
      </c>
      <c r="M12" s="39" t="n">
        <f aca="false">SUM(D12:L12)</f>
        <v>81815553.8012423</v>
      </c>
    </row>
    <row r="13" customFormat="false" ht="16" hidden="false" customHeight="false" outlineLevel="0" collapsed="false">
      <c r="C13" s="40" t="n">
        <v>2023</v>
      </c>
      <c r="D13" s="37" t="n">
        <v>22810858</v>
      </c>
      <c r="E13" s="38" t="n">
        <v>2075674</v>
      </c>
      <c r="F13" s="38" t="n">
        <v>714355</v>
      </c>
      <c r="G13" s="38" t="n">
        <v>314145</v>
      </c>
      <c r="H13" s="38" t="n">
        <v>143360</v>
      </c>
      <c r="I13" s="38" t="n">
        <v>5035743.03861547</v>
      </c>
      <c r="J13" s="38" t="n">
        <v>2604282.15881448</v>
      </c>
      <c r="K13" s="38" t="n">
        <v>14303719.3848732</v>
      </c>
      <c r="L13" s="38" t="n">
        <v>35057436.1116883</v>
      </c>
      <c r="M13" s="39" t="n">
        <f aca="false">SUM(D13:L13)</f>
        <v>83059572.6939915</v>
      </c>
    </row>
    <row r="14" customFormat="false" ht="16" hidden="false" customHeight="false" outlineLevel="0" collapsed="false">
      <c r="C14" s="40" t="n">
        <v>2024</v>
      </c>
      <c r="D14" s="37" t="n">
        <v>22914235</v>
      </c>
      <c r="E14" s="38" t="n">
        <v>2490808</v>
      </c>
      <c r="F14" s="38" t="n">
        <v>857226</v>
      </c>
      <c r="G14" s="38" t="n">
        <v>303987</v>
      </c>
      <c r="H14" s="38" t="n">
        <v>156925</v>
      </c>
      <c r="I14" s="38" t="n">
        <v>5125402.88411669</v>
      </c>
      <c r="J14" s="38" t="n">
        <v>2702896.92208549</v>
      </c>
      <c r="K14" s="38" t="n">
        <v>14017644.9971758</v>
      </c>
      <c r="L14" s="38" t="n">
        <v>35758584.8339221</v>
      </c>
      <c r="M14" s="39" t="n">
        <f aca="false">SUM(D14:L14)</f>
        <v>84327710.6373</v>
      </c>
    </row>
    <row r="15" customFormat="false" ht="16" hidden="false" customHeight="false" outlineLevel="0" collapsed="false">
      <c r="C15" s="40" t="n">
        <v>2025</v>
      </c>
      <c r="D15" s="37" t="n">
        <v>23603867</v>
      </c>
      <c r="E15" s="38" t="n">
        <v>3013878</v>
      </c>
      <c r="F15" s="38" t="n">
        <v>1037244</v>
      </c>
      <c r="G15" s="38" t="n">
        <v>294172</v>
      </c>
      <c r="H15" s="38" t="n">
        <v>171994</v>
      </c>
      <c r="I15" s="38" t="n">
        <v>5216967.50755286</v>
      </c>
      <c r="J15" s="38" t="n">
        <v>2806171.55240841</v>
      </c>
      <c r="K15" s="38" t="n">
        <v>13737292.0972323</v>
      </c>
      <c r="L15" s="38" t="n">
        <v>36473756.5306005</v>
      </c>
      <c r="M15" s="39" t="n">
        <f aca="false">SUM(D15:L15)</f>
        <v>86355342.687794</v>
      </c>
    </row>
    <row r="16" customFormat="false" ht="16" hidden="false" customHeight="false" outlineLevel="0" collapsed="false">
      <c r="C16" s="40" t="n">
        <v>2026</v>
      </c>
      <c r="D16" s="37" t="n">
        <v>23741396</v>
      </c>
      <c r="E16" s="38" t="n">
        <v>3767348</v>
      </c>
      <c r="F16" s="38" t="n">
        <v>1192830</v>
      </c>
      <c r="G16" s="38" t="n">
        <v>284686</v>
      </c>
      <c r="H16" s="38" t="n">
        <v>188751</v>
      </c>
      <c r="I16" s="38" t="n">
        <v>5279231.84491919</v>
      </c>
      <c r="J16" s="38" t="n">
        <v>2914358.93211183</v>
      </c>
      <c r="K16" s="38" t="n">
        <v>13462546.2552876</v>
      </c>
      <c r="L16" s="38" t="n">
        <v>37203231.6612125</v>
      </c>
      <c r="M16" s="39" t="n">
        <f aca="false">SUM(D16:L16)</f>
        <v>88034379.6935312</v>
      </c>
    </row>
    <row r="17" customFormat="false" ht="16" hidden="false" customHeight="false" outlineLevel="0" collapsed="false">
      <c r="C17" s="40" t="n">
        <v>2027</v>
      </c>
      <c r="D17" s="37" t="n">
        <v>23710647</v>
      </c>
      <c r="E17" s="38" t="n">
        <v>4709184</v>
      </c>
      <c r="F17" s="38" t="n">
        <v>1371755</v>
      </c>
      <c r="G17" s="38" t="n">
        <v>275518</v>
      </c>
      <c r="H17" s="38" t="n">
        <v>207402</v>
      </c>
      <c r="I17" s="38" t="n">
        <v>5342334.88414086</v>
      </c>
      <c r="J17" s="38" t="n">
        <v>3027726.73095202</v>
      </c>
      <c r="K17" s="38" t="n">
        <v>13193295.3301819</v>
      </c>
      <c r="L17" s="38" t="n">
        <v>37947296.2944368</v>
      </c>
      <c r="M17" s="39" t="n">
        <f aca="false">SUM(D17:L17)</f>
        <v>89785159.2397115</v>
      </c>
    </row>
    <row r="18" customFormat="false" ht="16" hidden="false" customHeight="false" outlineLevel="0" collapsed="false">
      <c r="C18" s="40" t="n">
        <v>2028</v>
      </c>
      <c r="D18" s="37" t="n">
        <v>23464571</v>
      </c>
      <c r="E18" s="38" t="n">
        <v>5886481</v>
      </c>
      <c r="F18" s="38" t="n">
        <v>1577518</v>
      </c>
      <c r="G18" s="38" t="n">
        <v>266655</v>
      </c>
      <c r="H18" s="38" t="n">
        <v>228180</v>
      </c>
      <c r="I18" s="38" t="n">
        <v>5406289.40423225</v>
      </c>
      <c r="J18" s="38" t="n">
        <v>3146558.30548683</v>
      </c>
      <c r="K18" s="38" t="n">
        <v>12929429.4235782</v>
      </c>
      <c r="L18" s="38" t="n">
        <v>38706242.2203255</v>
      </c>
      <c r="M18" s="39" t="n">
        <f aca="false">SUM(D18:L18)</f>
        <v>91611924.3536228</v>
      </c>
    </row>
    <row r="19" customFormat="false" ht="16" hidden="false" customHeight="false" outlineLevel="0" collapsed="false">
      <c r="C19" s="40" t="n">
        <v>2029</v>
      </c>
      <c r="D19" s="37" t="n">
        <v>22944635</v>
      </c>
      <c r="E19" s="38" t="n">
        <v>7358101</v>
      </c>
      <c r="F19" s="38" t="n">
        <v>1814146</v>
      </c>
      <c r="G19" s="38" t="n">
        <v>258089</v>
      </c>
      <c r="H19" s="38" t="n">
        <v>251346</v>
      </c>
      <c r="I19" s="38" t="n">
        <v>5471108.40019191</v>
      </c>
      <c r="J19" s="38" t="n">
        <v>3271153.65435054</v>
      </c>
      <c r="K19" s="38" t="n">
        <v>12670840.8351067</v>
      </c>
      <c r="L19" s="38" t="n">
        <v>39480367.064732</v>
      </c>
      <c r="M19" s="39" t="n">
        <f aca="false">SUM(D19:L19)</f>
        <v>93519786.9543811</v>
      </c>
    </row>
    <row r="20" customFormat="false" ht="16" hidden="false" customHeight="false" outlineLevel="0" collapsed="false">
      <c r="C20" s="41" t="n">
        <v>2030</v>
      </c>
      <c r="D20" s="42" t="n">
        <v>22078050</v>
      </c>
      <c r="E20" s="43" t="n">
        <v>9197626</v>
      </c>
      <c r="F20" s="43" t="n">
        <v>2086268</v>
      </c>
      <c r="G20" s="43" t="n">
        <v>249808</v>
      </c>
      <c r="H20" s="43" t="n">
        <v>277200</v>
      </c>
      <c r="I20" s="43" t="n">
        <v>5536805.08692808</v>
      </c>
      <c r="J20" s="43" t="n">
        <v>3401830.43294974</v>
      </c>
      <c r="K20" s="43" t="n">
        <v>12417424.0184045</v>
      </c>
      <c r="L20" s="43" t="n">
        <v>40269974.4060267</v>
      </c>
      <c r="M20" s="44" t="n">
        <f aca="false">SUM(D20:L20)</f>
        <v>95514985.944309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6" zeroHeight="false" outlineLevelRow="0" outlineLevelCol="0"/>
  <cols>
    <col collapsed="false" customWidth="true" hidden="false" outlineLevel="0" max="1" min="1" style="29" width="10.83"/>
    <col collapsed="false" customWidth="true" hidden="false" outlineLevel="0" max="2" min="2" style="29" width="11"/>
    <col collapsed="false" customWidth="true" hidden="false" outlineLevel="0" max="3" min="3" style="29" width="11.33"/>
    <col collapsed="false" customWidth="true" hidden="false" outlineLevel="0" max="12" min="4" style="29" width="14.33"/>
    <col collapsed="false" customWidth="true" hidden="false" outlineLevel="0" max="13" min="13" style="29" width="12.33"/>
    <col collapsed="false" customWidth="true" hidden="false" outlineLevel="0" max="1025" min="14" style="29" width="10.83"/>
  </cols>
  <sheetData>
    <row r="1" customFormat="false" ht="16" hidden="false" customHeight="false" outlineLevel="0" collapsed="false">
      <c r="A1" s="8" t="s">
        <v>30</v>
      </c>
    </row>
    <row r="4" customFormat="false" ht="19" hidden="false" customHeight="false" outlineLevel="0" collapsed="false">
      <c r="C4" s="45" t="s">
        <v>59</v>
      </c>
      <c r="D4" s="31"/>
      <c r="E4" s="31"/>
      <c r="F4" s="31"/>
      <c r="G4" s="31"/>
      <c r="H4" s="31"/>
      <c r="I4" s="31"/>
      <c r="J4" s="31"/>
      <c r="K4" s="31"/>
      <c r="L4" s="31"/>
    </row>
    <row r="5" customFormat="false" ht="19" hidden="false" customHeight="false" outlineLevel="0" collapsed="false">
      <c r="C5" s="32"/>
      <c r="D5" s="33" t="s">
        <v>33</v>
      </c>
      <c r="E5" s="34" t="s">
        <v>34</v>
      </c>
      <c r="F5" s="34" t="s">
        <v>35</v>
      </c>
      <c r="G5" s="34" t="s">
        <v>37</v>
      </c>
      <c r="H5" s="34" t="s">
        <v>38</v>
      </c>
      <c r="I5" s="34" t="s">
        <v>24</v>
      </c>
      <c r="J5" s="34" t="s">
        <v>41</v>
      </c>
      <c r="K5" s="34" t="s">
        <v>42</v>
      </c>
      <c r="L5" s="34" t="s">
        <v>39</v>
      </c>
      <c r="M5" s="35" t="s">
        <v>43</v>
      </c>
    </row>
    <row r="6" customFormat="false" ht="16" hidden="false" customHeight="false" outlineLevel="0" collapsed="false">
      <c r="C6" s="36" t="n">
        <v>2016</v>
      </c>
      <c r="D6" s="37" t="n">
        <v>2654715.13627963</v>
      </c>
      <c r="E6" s="38" t="n">
        <v>28159.4530269091</v>
      </c>
      <c r="F6" s="38" t="n">
        <v>12086.2445905362</v>
      </c>
      <c r="G6" s="38" t="n">
        <v>24135.467196917</v>
      </c>
      <c r="H6" s="38" t="n">
        <v>25329.2209358651</v>
      </c>
      <c r="I6" s="38" t="n">
        <v>232501.7578925</v>
      </c>
      <c r="J6" s="38" t="n">
        <v>104836.353587</v>
      </c>
      <c r="K6" s="38" t="n">
        <v>218432.6415125</v>
      </c>
      <c r="L6" s="38" t="n">
        <v>291923.6075</v>
      </c>
      <c r="M6" s="39" t="n">
        <f aca="false">SUM(D6:L6)</f>
        <v>3592119.88252185</v>
      </c>
    </row>
    <row r="7" customFormat="false" ht="16" hidden="false" customHeight="false" outlineLevel="0" collapsed="false">
      <c r="C7" s="40" t="n">
        <v>2017</v>
      </c>
      <c r="D7" s="37" t="n">
        <v>2800968.89854214</v>
      </c>
      <c r="E7" s="38" t="n">
        <v>56363.7786696229</v>
      </c>
      <c r="F7" s="38" t="n">
        <v>18245.4117030571</v>
      </c>
      <c r="G7" s="38" t="n">
        <v>23957.0102960084</v>
      </c>
      <c r="H7" s="38" t="n">
        <v>20953.419231316</v>
      </c>
      <c r="I7" s="38" t="n">
        <v>321520.803976</v>
      </c>
      <c r="J7" s="38" t="n">
        <v>137534.525379061</v>
      </c>
      <c r="K7" s="38" t="n">
        <v>222474.4205825</v>
      </c>
      <c r="L7" s="38" t="n">
        <v>285681.5665</v>
      </c>
      <c r="M7" s="39" t="n">
        <f aca="false">SUM(D7:L7)</f>
        <v>3887699.83487971</v>
      </c>
    </row>
    <row r="8" customFormat="false" ht="16" hidden="false" customHeight="false" outlineLevel="0" collapsed="false">
      <c r="C8" s="40" t="n">
        <v>2018</v>
      </c>
      <c r="D8" s="37" t="n">
        <v>2626942.80279699</v>
      </c>
      <c r="E8" s="38" t="n">
        <v>98851.3169943531</v>
      </c>
      <c r="F8" s="38" t="n">
        <v>47598.0375807013</v>
      </c>
      <c r="G8" s="38" t="n">
        <v>24196.0298111431</v>
      </c>
      <c r="H8" s="38" t="n">
        <v>19545.6576994253</v>
      </c>
      <c r="I8" s="38" t="n">
        <v>397520.6282345</v>
      </c>
      <c r="J8" s="38" t="n">
        <v>133971.8488687</v>
      </c>
      <c r="K8" s="38" t="n">
        <v>205441.569822424</v>
      </c>
      <c r="L8" s="38" t="n">
        <v>294475.20003</v>
      </c>
      <c r="M8" s="39" t="n">
        <f aca="false">SUM(D8:L8)</f>
        <v>3848543.09183824</v>
      </c>
    </row>
    <row r="9" customFormat="false" ht="16" hidden="false" customHeight="false" outlineLevel="0" collapsed="false">
      <c r="C9" s="40" t="n">
        <v>2019</v>
      </c>
      <c r="D9" s="37" t="n">
        <v>2859965.26194091</v>
      </c>
      <c r="E9" s="38" t="n">
        <v>143162.47461444</v>
      </c>
      <c r="F9" s="38" t="n">
        <v>65055.5781675215</v>
      </c>
      <c r="G9" s="38" t="n">
        <v>24286.5620537671</v>
      </c>
      <c r="H9" s="38" t="n">
        <v>22336.8321797823</v>
      </c>
      <c r="I9" s="38" t="n">
        <v>479838.5455537</v>
      </c>
      <c r="J9" s="38" t="n">
        <v>152401.211399469</v>
      </c>
      <c r="K9" s="38" t="n">
        <v>201332.738425976</v>
      </c>
      <c r="L9" s="38" t="n">
        <v>303506.3062746</v>
      </c>
      <c r="M9" s="39" t="n">
        <f aca="false">SUM(D9:L9)</f>
        <v>4251885.51061017</v>
      </c>
    </row>
    <row r="10" customFormat="false" ht="16" hidden="false" customHeight="false" outlineLevel="0" collapsed="false">
      <c r="C10" s="40" t="n">
        <v>2020</v>
      </c>
      <c r="D10" s="37" t="n">
        <v>3013035.82254571</v>
      </c>
      <c r="E10" s="38" t="n">
        <v>189626.237189539</v>
      </c>
      <c r="F10" s="38" t="n">
        <v>81880.4489761576</v>
      </c>
      <c r="G10" s="38" t="n">
        <v>24380.4137037385</v>
      </c>
      <c r="H10" s="38" t="n">
        <v>25582.9809902784</v>
      </c>
      <c r="I10" s="38" t="n">
        <v>572334.627162213</v>
      </c>
      <c r="J10" s="38" t="n">
        <v>172676.560733995</v>
      </c>
      <c r="K10" s="38" t="n">
        <v>197306.083657456</v>
      </c>
      <c r="L10" s="38" t="n">
        <v>312780.866688972</v>
      </c>
      <c r="M10" s="39" t="n">
        <f aca="false">SUM(D10:L10)</f>
        <v>4589604.04164806</v>
      </c>
    </row>
    <row r="11" customFormat="false" ht="16" hidden="false" customHeight="false" outlineLevel="0" collapsed="false">
      <c r="C11" s="40" t="n">
        <v>2021</v>
      </c>
      <c r="D11" s="37" t="n">
        <v>3250482.12692214</v>
      </c>
      <c r="E11" s="38" t="n">
        <v>249539.192857338</v>
      </c>
      <c r="F11" s="38" t="n">
        <v>102576.003867235</v>
      </c>
      <c r="G11" s="38" t="n">
        <v>24477.6559030733</v>
      </c>
      <c r="H11" s="38" t="n">
        <v>29367.161022767</v>
      </c>
      <c r="I11" s="38" t="n">
        <v>651256.076495726</v>
      </c>
      <c r="J11" s="38" t="n">
        <v>195007.276914618</v>
      </c>
      <c r="K11" s="38" t="n">
        <v>193359.961984307</v>
      </c>
      <c r="L11" s="38" t="n">
        <v>322305.006997409</v>
      </c>
      <c r="M11" s="39" t="n">
        <f aca="false">SUM(D11:L11)</f>
        <v>5018370.46296461</v>
      </c>
    </row>
    <row r="12" customFormat="false" ht="16" hidden="false" customHeight="false" outlineLevel="0" collapsed="false">
      <c r="C12" s="40" t="n">
        <v>2022</v>
      </c>
      <c r="D12" s="37" t="n">
        <v>3481923.95717057</v>
      </c>
      <c r="E12" s="38" t="n">
        <v>325472.903197666</v>
      </c>
      <c r="F12" s="38" t="n">
        <v>128274.562755697</v>
      </c>
      <c r="G12" s="38" t="n">
        <v>24578.2695661926</v>
      </c>
      <c r="H12" s="38" t="n">
        <v>33789.6567717966</v>
      </c>
      <c r="I12" s="38" t="n">
        <v>722986.868840871</v>
      </c>
      <c r="J12" s="38" t="n">
        <v>219629.237681281</v>
      </c>
      <c r="K12" s="38" t="n">
        <v>189492.762744621</v>
      </c>
      <c r="L12" s="38" t="n">
        <v>332085.000571508</v>
      </c>
      <c r="M12" s="39" t="n">
        <f aca="false">SUM(D12:L12)</f>
        <v>5458233.2193002</v>
      </c>
    </row>
    <row r="13" customFormat="false" ht="16" hidden="false" customHeight="false" outlineLevel="0" collapsed="false">
      <c r="C13" s="40" t="n">
        <v>2023</v>
      </c>
      <c r="D13" s="37" t="n">
        <v>3707390.332884</v>
      </c>
      <c r="E13" s="38" t="n">
        <v>419088.478838105</v>
      </c>
      <c r="F13" s="38" t="n">
        <v>160149.460207355</v>
      </c>
      <c r="G13" s="38" t="n">
        <v>24682.1651487757</v>
      </c>
      <c r="H13" s="38" t="n">
        <v>38970.3830834581</v>
      </c>
      <c r="I13" s="38" t="n">
        <v>794467.91460035</v>
      </c>
      <c r="J13" s="38" t="n">
        <v>246808.394917542</v>
      </c>
      <c r="K13" s="38" t="n">
        <v>185702.907489729</v>
      </c>
      <c r="L13" s="38" t="n">
        <v>342127.271885772</v>
      </c>
      <c r="M13" s="39" t="n">
        <f aca="false">SUM(D13:L13)</f>
        <v>5919387.30905508</v>
      </c>
    </row>
    <row r="14" customFormat="false" ht="16" hidden="false" customHeight="false" outlineLevel="0" collapsed="false">
      <c r="C14" s="40" t="n">
        <v>2024</v>
      </c>
      <c r="D14" s="37" t="n">
        <v>3922593.7045632</v>
      </c>
      <c r="E14" s="38" t="n">
        <v>536690.2206441</v>
      </c>
      <c r="F14" s="38" t="n">
        <v>199643.38584472</v>
      </c>
      <c r="G14" s="38" t="n">
        <v>24789.3096302709</v>
      </c>
      <c r="H14" s="38" t="n">
        <v>45053.446501384</v>
      </c>
      <c r="I14" s="38" t="n">
        <v>856748.157887823</v>
      </c>
      <c r="J14" s="38" t="n">
        <v>276844.8537323</v>
      </c>
      <c r="K14" s="38" t="n">
        <v>181988.849339934</v>
      </c>
      <c r="L14" s="38" t="n">
        <v>352438.400052378</v>
      </c>
      <c r="M14" s="39" t="n">
        <f aca="false">SUM(D14:L14)</f>
        <v>6396790.32819611</v>
      </c>
    </row>
    <row r="15" customFormat="false" ht="16" hidden="false" customHeight="false" outlineLevel="0" collapsed="false">
      <c r="C15" s="40" t="n">
        <v>2025</v>
      </c>
      <c r="D15" s="37" t="n">
        <v>4245021.88927098</v>
      </c>
      <c r="E15" s="38" t="n">
        <v>683411.442209444</v>
      </c>
      <c r="F15" s="38" t="n">
        <v>247148.130949365</v>
      </c>
      <c r="G15" s="38" t="n">
        <v>24899.9650636509</v>
      </c>
      <c r="H15" s="38" t="n">
        <v>52213.3049176284</v>
      </c>
      <c r="I15" s="38" t="n">
        <v>946396.921818209</v>
      </c>
      <c r="J15" s="38" t="n">
        <v>310077.526975734</v>
      </c>
      <c r="K15" s="38" t="n">
        <v>178349.072353135</v>
      </c>
      <c r="L15" s="38" t="n">
        <v>363025.122436894</v>
      </c>
      <c r="M15" s="39" t="n">
        <f aca="false">SUM(D15:L15)</f>
        <v>7050543.37599504</v>
      </c>
    </row>
    <row r="16" customFormat="false" ht="16" hidden="false" customHeight="false" outlineLevel="0" collapsed="false">
      <c r="C16" s="40" t="n">
        <v>2026</v>
      </c>
      <c r="D16" s="37" t="n">
        <v>4475319.40684984</v>
      </c>
      <c r="E16" s="38" t="n">
        <v>897135.369545422</v>
      </c>
      <c r="F16" s="38" t="n">
        <v>290636.638961192</v>
      </c>
      <c r="G16" s="38" t="n">
        <v>25013.9578195051</v>
      </c>
      <c r="H16" s="38" t="n">
        <v>60660.502112811</v>
      </c>
      <c r="I16" s="38" t="n">
        <v>1034778.74960536</v>
      </c>
      <c r="J16" s="38" t="n">
        <v>346889.448800124</v>
      </c>
      <c r="K16" s="38" t="n">
        <v>174782.090906073</v>
      </c>
      <c r="L16" s="38" t="n">
        <v>373894.338356769</v>
      </c>
      <c r="M16" s="39" t="n">
        <f aca="false">SUM(D16:L16)</f>
        <v>7679110.50295709</v>
      </c>
    </row>
    <row r="17" customFormat="false" ht="16" hidden="false" customHeight="false" outlineLevel="0" collapsed="false">
      <c r="C17" s="40" t="n">
        <v>2027</v>
      </c>
      <c r="D17" s="37" t="n">
        <v>4674820.60113357</v>
      </c>
      <c r="E17" s="38" t="n">
        <v>1176251.94253172</v>
      </c>
      <c r="F17" s="38" t="n">
        <v>341611.155355265</v>
      </c>
      <c r="G17" s="38" t="n">
        <v>25131.3589281984</v>
      </c>
      <c r="H17" s="38" t="n">
        <v>70649.5828225655</v>
      </c>
      <c r="I17" s="38" t="n">
        <v>1122311.17919417</v>
      </c>
      <c r="J17" s="38" t="n">
        <v>387713.843329961</v>
      </c>
      <c r="K17" s="38" t="n">
        <v>171286.449087951</v>
      </c>
      <c r="L17" s="38" t="n">
        <v>385053.112864465</v>
      </c>
      <c r="M17" s="39" t="n">
        <f aca="false">SUM(D17:L17)</f>
        <v>8354829.22524786</v>
      </c>
    </row>
    <row r="18" customFormat="false" ht="16" hidden="false" customHeight="false" outlineLevel="0" collapsed="false">
      <c r="C18" s="40" t="n">
        <v>2028</v>
      </c>
      <c r="D18" s="37" t="n">
        <v>4829470.7811547</v>
      </c>
      <c r="E18" s="38" t="n">
        <v>1541095.69803995</v>
      </c>
      <c r="F18" s="38" t="n">
        <v>401338.498587603</v>
      </c>
      <c r="G18" s="38" t="n">
        <v>25251.9642715048</v>
      </c>
      <c r="H18" s="38" t="n">
        <v>82488.7394614387</v>
      </c>
      <c r="I18" s="38" t="n">
        <v>1211800.70200701</v>
      </c>
      <c r="J18" s="38" t="n">
        <v>433041.058855127</v>
      </c>
      <c r="K18" s="38" t="n">
        <v>167860.720106192</v>
      </c>
      <c r="L18" s="38" t="n">
        <v>396508.680617126</v>
      </c>
      <c r="M18" s="39" t="n">
        <f aca="false">SUM(D18:L18)</f>
        <v>9088856.84310065</v>
      </c>
    </row>
    <row r="19" customFormat="false" ht="16" hidden="false" customHeight="false" outlineLevel="0" collapsed="false">
      <c r="C19" s="40" t="n">
        <v>2029</v>
      </c>
      <c r="D19" s="37" t="n">
        <v>4921122.70317733</v>
      </c>
      <c r="E19" s="38" t="n">
        <v>2017944.10323131</v>
      </c>
      <c r="F19" s="38" t="n">
        <v>471297.943328063</v>
      </c>
      <c r="G19" s="38" t="n">
        <v>25376.0886725603</v>
      </c>
      <c r="H19" s="38" t="n">
        <v>96551.4650619094</v>
      </c>
      <c r="I19" s="38" t="n">
        <v>1303285.63250909</v>
      </c>
      <c r="J19" s="38" t="n">
        <v>483426.494500225</v>
      </c>
      <c r="K19" s="38" t="n">
        <v>164503.505704068</v>
      </c>
      <c r="L19" s="38" t="n">
        <v>408268.449834747</v>
      </c>
      <c r="M19" s="39" t="n">
        <f aca="false">SUM(D19:L19)</f>
        <v>9891776.38601931</v>
      </c>
    </row>
    <row r="20" customFormat="false" ht="16" hidden="false" customHeight="false" outlineLevel="0" collapsed="false">
      <c r="C20" s="41" t="n">
        <v>2030</v>
      </c>
      <c r="D20" s="42" t="n">
        <v>4920048.65600697</v>
      </c>
      <c r="E20" s="43" t="n">
        <v>2607548.57058999</v>
      </c>
      <c r="F20" s="43" t="n">
        <v>553215.04401749</v>
      </c>
      <c r="G20" s="43" t="n">
        <v>25503.5479998379</v>
      </c>
      <c r="H20" s="43" t="n">
        <v>113293.27519166</v>
      </c>
      <c r="I20" s="43" t="n">
        <v>1396805.04513119</v>
      </c>
      <c r="J20" s="43" t="n">
        <v>539499.665392705</v>
      </c>
      <c r="K20" s="43" t="n">
        <v>161213.435589987</v>
      </c>
      <c r="L20" s="43" t="n">
        <v>420340.006348827</v>
      </c>
      <c r="M20" s="44" t="n">
        <f aca="false">SUM(D20:L20)</f>
        <v>10737467.2462687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RowHeight="16" zeroHeight="false" outlineLevelRow="0" outlineLevelCol="0"/>
  <cols>
    <col collapsed="false" customWidth="true" hidden="false" outlineLevel="0" max="3" min="1" style="0" width="10.61"/>
    <col collapsed="false" customWidth="true" hidden="false" outlineLevel="0" max="4" min="4" style="0" width="14.16"/>
    <col collapsed="false" customWidth="true" hidden="false" outlineLevel="0" max="5" min="5" style="0" width="15"/>
    <col collapsed="false" customWidth="true" hidden="false" outlineLevel="0" max="6" min="6" style="0" width="17.16"/>
    <col collapsed="false" customWidth="true" hidden="false" outlineLevel="0" max="9" min="7" style="0" width="11.5"/>
    <col collapsed="false" customWidth="true" hidden="false" outlineLevel="0" max="10" min="10" style="0" width="14.16"/>
    <col collapsed="false" customWidth="true" hidden="false" outlineLevel="0" max="11" min="11" style="0" width="10.5"/>
    <col collapsed="false" customWidth="true" hidden="false" outlineLevel="0" max="12" min="12" style="0" width="12.33"/>
    <col collapsed="false" customWidth="true" hidden="false" outlineLevel="0" max="13" min="13" style="0" width="9.5"/>
    <col collapsed="false" customWidth="true" hidden="false" outlineLevel="0" max="1025" min="14" style="0" width="10.61"/>
  </cols>
  <sheetData>
    <row r="1" customFormat="false" ht="16" hidden="false" customHeight="false" outlineLevel="0" collapsed="false">
      <c r="A1" s="8" t="s">
        <v>30</v>
      </c>
    </row>
    <row r="4" customFormat="false" ht="19" hidden="false" customHeight="false" outlineLevel="0" collapsed="false">
      <c r="C4" s="45" t="s">
        <v>60</v>
      </c>
      <c r="D4" s="31"/>
      <c r="E4" s="31"/>
      <c r="F4" s="31"/>
      <c r="G4" s="31"/>
      <c r="H4" s="31"/>
      <c r="I4" s="31"/>
      <c r="J4" s="31"/>
      <c r="K4" s="31"/>
      <c r="L4" s="31"/>
      <c r="M4" s="29"/>
    </row>
    <row r="5" customFormat="false" ht="19" hidden="false" customHeight="false" outlineLevel="0" collapsed="false">
      <c r="C5" s="32"/>
      <c r="D5" s="33" t="s">
        <v>33</v>
      </c>
      <c r="E5" s="34" t="s">
        <v>34</v>
      </c>
      <c r="F5" s="34" t="s">
        <v>35</v>
      </c>
      <c r="G5" s="34" t="s">
        <v>37</v>
      </c>
      <c r="H5" s="34" t="s">
        <v>38</v>
      </c>
      <c r="I5" s="34" t="s">
        <v>24</v>
      </c>
      <c r="J5" s="34" t="s">
        <v>41</v>
      </c>
      <c r="K5" s="34" t="s">
        <v>42</v>
      </c>
      <c r="L5" s="34" t="s">
        <v>39</v>
      </c>
      <c r="M5" s="35" t="s">
        <v>61</v>
      </c>
    </row>
    <row r="6" customFormat="false" ht="16" hidden="false" customHeight="false" outlineLevel="0" collapsed="false">
      <c r="C6" s="36" t="n">
        <v>2016</v>
      </c>
      <c r="D6" s="46" t="n">
        <v>110.265335432807</v>
      </c>
      <c r="E6" s="47" t="n">
        <v>107.070163600415</v>
      </c>
      <c r="F6" s="47" t="n">
        <v>147.393226713856</v>
      </c>
      <c r="G6" s="47" t="n">
        <v>60.5250852548776</v>
      </c>
      <c r="H6" s="47" t="n">
        <v>188.978907543461</v>
      </c>
      <c r="I6" s="47" t="n">
        <v>73.7829344353934</v>
      </c>
      <c r="J6" s="47" t="n">
        <v>53.2346364121532</v>
      </c>
      <c r="K6" s="47" t="n">
        <v>12.9883361188576</v>
      </c>
      <c r="L6" s="47" t="n">
        <v>9.08005</v>
      </c>
      <c r="M6" s="39" t="n">
        <f aca="false">'Total Al Consumption'!M6/Production!M6*1000</f>
        <v>45.445949527984</v>
      </c>
    </row>
    <row r="7" customFormat="false" ht="16" hidden="false" customHeight="false" outlineLevel="0" collapsed="false">
      <c r="C7" s="40" t="n">
        <v>2017</v>
      </c>
      <c r="D7" s="46" t="n">
        <v>115.672252744909</v>
      </c>
      <c r="E7" s="47" t="n">
        <v>117.91585495737</v>
      </c>
      <c r="F7" s="47" t="n">
        <v>160.047471079448</v>
      </c>
      <c r="G7" s="47" t="n">
        <v>62.8238883714321</v>
      </c>
      <c r="H7" s="47" t="n">
        <v>196.413753574391</v>
      </c>
      <c r="I7" s="47" t="n">
        <v>86.3904493479757</v>
      </c>
      <c r="J7" s="47" t="n">
        <v>58.5797445486098</v>
      </c>
      <c r="K7" s="47" t="n">
        <v>12.9800650292887</v>
      </c>
      <c r="L7" s="47" t="n">
        <v>9.17705</v>
      </c>
      <c r="M7" s="39" t="n">
        <f aca="false">'Total Al Consumption'!M7/Production!M7*1000</f>
        <v>48.8196281923217</v>
      </c>
    </row>
    <row r="8" customFormat="false" ht="16" hidden="false" customHeight="false" outlineLevel="0" collapsed="false">
      <c r="C8" s="40" t="n">
        <v>2018</v>
      </c>
      <c r="D8" s="46" t="n">
        <v>118.681144250155</v>
      </c>
      <c r="E8" s="47" t="n">
        <v>128.3783337589</v>
      </c>
      <c r="F8" s="47" t="n">
        <v>179.61523615359</v>
      </c>
      <c r="G8" s="47" t="n">
        <v>65.3053656651799</v>
      </c>
      <c r="H8" s="47" t="n">
        <v>210.145766040483</v>
      </c>
      <c r="I8" s="47" t="n">
        <v>99.9157805793658</v>
      </c>
      <c r="J8" s="47" t="n">
        <v>61.6476127652749</v>
      </c>
      <c r="K8" s="47" t="n">
        <v>12.9828405111273</v>
      </c>
      <c r="L8" s="47" t="n">
        <v>9.27405</v>
      </c>
      <c r="M8" s="39" t="n">
        <f aca="false">'Total Al Consumption'!M8/Production!M8*1000</f>
        <v>49.7475860460953</v>
      </c>
    </row>
    <row r="9" customFormat="false" ht="16" hidden="false" customHeight="false" outlineLevel="0" collapsed="false">
      <c r="C9" s="40" t="n">
        <v>2019</v>
      </c>
      <c r="D9" s="46" t="n">
        <v>127.584231572516</v>
      </c>
      <c r="E9" s="47" t="n">
        <v>143.01945515928</v>
      </c>
      <c r="F9" s="47" t="n">
        <v>188.840575232283</v>
      </c>
      <c r="G9" s="47" t="n">
        <v>67.7555268152546</v>
      </c>
      <c r="H9" s="47" t="n">
        <v>220.817875337673</v>
      </c>
      <c r="I9" s="47" t="n">
        <v>111.955764822115</v>
      </c>
      <c r="J9" s="47" t="n">
        <v>67.6786570183682</v>
      </c>
      <c r="K9" s="47" t="n">
        <v>12.9828405111273</v>
      </c>
      <c r="L9" s="47" t="n">
        <v>9.37105</v>
      </c>
      <c r="M9" s="39" t="n">
        <f aca="false">'Total Al Consumption'!M9/Production!M9*1000</f>
        <v>54.0577896293909</v>
      </c>
    </row>
    <row r="10" customFormat="false" ht="16" hidden="false" customHeight="false" outlineLevel="0" collapsed="false">
      <c r="C10" s="40" t="n">
        <v>2020</v>
      </c>
      <c r="D10" s="46" t="n">
        <v>136.397384666505</v>
      </c>
      <c r="E10" s="47" t="n">
        <v>157.864000324292</v>
      </c>
      <c r="F10" s="47" t="n">
        <v>198.065914310976</v>
      </c>
      <c r="G10" s="47" t="n">
        <v>70.302902046877</v>
      </c>
      <c r="H10" s="47" t="n">
        <v>232.245299716567</v>
      </c>
      <c r="I10" s="47" t="n">
        <v>123.892881980638</v>
      </c>
      <c r="J10" s="47" t="n">
        <v>73.9808004353553</v>
      </c>
      <c r="K10" s="47" t="n">
        <v>12.9828405111273</v>
      </c>
      <c r="L10" s="47" t="n">
        <v>9.46805</v>
      </c>
      <c r="M10" s="39" t="n">
        <f aca="false">'Total Al Consumption'!M10/Production!M10*1000</f>
        <v>57.8413153567934</v>
      </c>
    </row>
    <row r="11" customFormat="false" ht="16" hidden="false" customHeight="false" outlineLevel="0" collapsed="false">
      <c r="C11" s="40" t="n">
        <v>2021</v>
      </c>
      <c r="D11" s="46" t="n">
        <v>145.210537760493</v>
      </c>
      <c r="E11" s="47" t="n">
        <v>173.117988162766</v>
      </c>
      <c r="F11" s="47" t="n">
        <v>206.773108908311</v>
      </c>
      <c r="G11" s="47" t="n">
        <v>72.9515603623885</v>
      </c>
      <c r="H11" s="47" t="n">
        <v>244.502214826134</v>
      </c>
      <c r="I11" s="47" t="n">
        <v>135.428094812617</v>
      </c>
      <c r="J11" s="47" t="n">
        <v>80.5785356484043</v>
      </c>
      <c r="K11" s="47" t="n">
        <v>12.9828405111273</v>
      </c>
      <c r="L11" s="47" t="n">
        <v>9.56505</v>
      </c>
      <c r="M11" s="39" t="n">
        <f aca="false">'Total Al Consumption'!M11/Production!M11*1000</f>
        <v>62.2654777434419</v>
      </c>
    </row>
    <row r="12" customFormat="false" ht="16" hidden="false" customHeight="false" outlineLevel="0" collapsed="false">
      <c r="C12" s="40" t="n">
        <v>2022</v>
      </c>
      <c r="D12" s="46" t="n">
        <v>153.868988396715</v>
      </c>
      <c r="E12" s="47" t="n">
        <v>188.164210325361</v>
      </c>
      <c r="F12" s="47" t="n">
        <v>215.480303505646</v>
      </c>
      <c r="G12" s="47" t="n">
        <v>75.7055762597721</v>
      </c>
      <c r="H12" s="47" t="n">
        <v>257.668807740031</v>
      </c>
      <c r="I12" s="47" t="n">
        <v>146.655387312666</v>
      </c>
      <c r="J12" s="47" t="n">
        <v>87.4986094519112</v>
      </c>
      <c r="K12" s="47" t="n">
        <v>12.9828405111273</v>
      </c>
      <c r="L12" s="47" t="n">
        <v>9.66205</v>
      </c>
      <c r="M12" s="39" t="n">
        <f aca="false">'Total Al Consumption'!M12/Production!M12*1000</f>
        <v>66.7138822107114</v>
      </c>
    </row>
    <row r="13" customFormat="false" ht="16" hidden="false" customHeight="false" outlineLevel="0" collapsed="false">
      <c r="C13" s="40" t="n">
        <v>2023</v>
      </c>
      <c r="D13" s="46" t="n">
        <v>162.527439032938</v>
      </c>
      <c r="E13" s="47" t="n">
        <v>201.90476868627</v>
      </c>
      <c r="F13" s="47" t="n">
        <v>224.18749810298</v>
      </c>
      <c r="G13" s="47" t="n">
        <v>78.5693394730959</v>
      </c>
      <c r="H13" s="47" t="n">
        <v>271.835819499568</v>
      </c>
      <c r="I13" s="47" t="n">
        <v>157.765777266265</v>
      </c>
      <c r="J13" s="47" t="n">
        <v>94.7702206852629</v>
      </c>
      <c r="K13" s="47" t="n">
        <v>12.9828405111273</v>
      </c>
      <c r="L13" s="47" t="n">
        <v>9.75905</v>
      </c>
      <c r="M13" s="39" t="n">
        <f aca="false">'Total Al Consumption'!M13/Production!M13*1000</f>
        <v>71.2667681407816</v>
      </c>
    </row>
    <row r="14" customFormat="false" ht="16" hidden="false" customHeight="false" outlineLevel="0" collapsed="false">
      <c r="C14" s="40" t="n">
        <v>2024</v>
      </c>
      <c r="D14" s="46" t="n">
        <v>171.18588966916</v>
      </c>
      <c r="E14" s="47" t="n">
        <v>215.468322184649</v>
      </c>
      <c r="F14" s="47" t="n">
        <v>232.894692700315</v>
      </c>
      <c r="G14" s="47" t="n">
        <v>81.5472688972584</v>
      </c>
      <c r="H14" s="47" t="n">
        <v>287.101777928208</v>
      </c>
      <c r="I14" s="47" t="n">
        <v>167.157231784224</v>
      </c>
      <c r="J14" s="47" t="n">
        <v>102.425235483525</v>
      </c>
      <c r="K14" s="47" t="n">
        <v>12.9828405111273</v>
      </c>
      <c r="L14" s="47" t="n">
        <v>9.85605</v>
      </c>
      <c r="M14" s="39" t="n">
        <f aca="false">'Total Al Consumption'!M14/Production!M14*1000</f>
        <v>75.8563262283877</v>
      </c>
    </row>
    <row r="15" customFormat="false" ht="16" hidden="false" customHeight="false" outlineLevel="0" collapsed="false">
      <c r="C15" s="40" t="n">
        <v>2025</v>
      </c>
      <c r="D15" s="46" t="n">
        <v>179.844340305382</v>
      </c>
      <c r="E15" s="47" t="n">
        <v>226.754846151518</v>
      </c>
      <c r="F15" s="47" t="n">
        <v>238.27385933239</v>
      </c>
      <c r="G15" s="47" t="n">
        <v>84.6442389610531</v>
      </c>
      <c r="H15" s="47" t="n">
        <v>303.576316136775</v>
      </c>
      <c r="I15" s="47" t="n">
        <v>181.407478664198</v>
      </c>
      <c r="J15" s="47" t="n">
        <v>110.49842149159</v>
      </c>
      <c r="K15" s="47" t="n">
        <v>12.9828405111273</v>
      </c>
      <c r="L15" s="47" t="n">
        <v>9.95305</v>
      </c>
      <c r="M15" s="39" t="n">
        <f aca="false">'Total Al Consumption'!M15/Production!M15*1000</f>
        <v>81.6457112733061</v>
      </c>
    </row>
    <row r="16" customFormat="false" ht="16" hidden="false" customHeight="false" outlineLevel="0" collapsed="false">
      <c r="C16" s="40" t="n">
        <v>2026</v>
      </c>
      <c r="D16" s="46" t="n">
        <v>188.502790941604</v>
      </c>
      <c r="E16" s="47" t="n">
        <v>238.134456797042</v>
      </c>
      <c r="F16" s="47" t="n">
        <v>243.653025964464</v>
      </c>
      <c r="G16" s="47" t="n">
        <v>87.8650787868216</v>
      </c>
      <c r="H16" s="47" t="n">
        <v>321.378440976795</v>
      </c>
      <c r="I16" s="47" t="n">
        <v>196.009339995409</v>
      </c>
      <c r="J16" s="47" t="n">
        <v>119.027702791831</v>
      </c>
      <c r="K16" s="47" t="n">
        <v>12.9828405111273</v>
      </c>
      <c r="L16" s="47" t="n">
        <v>10.05005</v>
      </c>
      <c r="M16" s="39" t="n">
        <f aca="false">'Total Al Consumption'!M16/Production!M16*1000</f>
        <v>87.2285410505523</v>
      </c>
    </row>
    <row r="17" customFormat="false" ht="16" hidden="false" customHeight="false" outlineLevel="0" collapsed="false">
      <c r="C17" s="40" t="n">
        <v>2027</v>
      </c>
      <c r="D17" s="46" t="n">
        <v>197.161241577826</v>
      </c>
      <c r="E17" s="47" t="n">
        <v>249.778293337385</v>
      </c>
      <c r="F17" s="47" t="n">
        <v>249.032192596539</v>
      </c>
      <c r="G17" s="47" t="n">
        <v>91.2149439535652</v>
      </c>
      <c r="H17" s="47" t="n">
        <v>340.640798172465</v>
      </c>
      <c r="I17" s="47" t="n">
        <v>210.078777076637</v>
      </c>
      <c r="J17" s="47" t="n">
        <v>128.054437465052</v>
      </c>
      <c r="K17" s="47" t="n">
        <v>12.9828405111273</v>
      </c>
      <c r="L17" s="47" t="n">
        <v>10.14705</v>
      </c>
      <c r="M17" s="39" t="n">
        <f aca="false">'Total Al Consumption'!M17/Production!M17*1000</f>
        <v>93.0535658230761</v>
      </c>
    </row>
    <row r="18" customFormat="false" ht="16" hidden="false" customHeight="false" outlineLevel="0" collapsed="false">
      <c r="C18" s="40" t="n">
        <v>2028</v>
      </c>
      <c r="D18" s="46" t="n">
        <v>205.819692214049</v>
      </c>
      <c r="E18" s="47" t="n">
        <v>261.802543495843</v>
      </c>
      <c r="F18" s="47" t="n">
        <v>254.411359228613</v>
      </c>
      <c r="G18" s="47" t="n">
        <v>94.6990090997912</v>
      </c>
      <c r="H18" s="47" t="n">
        <v>361.507316423169</v>
      </c>
      <c r="I18" s="47" t="n">
        <v>224.146473005748</v>
      </c>
      <c r="J18" s="47" t="n">
        <v>137.623719891034</v>
      </c>
      <c r="K18" s="47" t="n">
        <v>12.9828405111273</v>
      </c>
      <c r="L18" s="47" t="n">
        <v>10.24405</v>
      </c>
      <c r="M18" s="39" t="n">
        <f aca="false">'Total Al Consumption'!M18/Production!M18*1000</f>
        <v>99.2104129154364</v>
      </c>
    </row>
    <row r="19" customFormat="false" ht="16" hidden="false" customHeight="false" outlineLevel="0" collapsed="false">
      <c r="C19" s="40" t="n">
        <v>2029</v>
      </c>
      <c r="D19" s="46" t="n">
        <v>214.478142850271</v>
      </c>
      <c r="E19" s="47" t="n">
        <v>274.247948381154</v>
      </c>
      <c r="F19" s="47" t="n">
        <v>259.790525860688</v>
      </c>
      <c r="G19" s="47" t="n">
        <v>98.3230152101033</v>
      </c>
      <c r="H19" s="47" t="n">
        <v>384.137663069671</v>
      </c>
      <c r="I19" s="47" t="n">
        <v>238.212357931599</v>
      </c>
      <c r="J19" s="47" t="n">
        <v>147.784710099839</v>
      </c>
      <c r="K19" s="47" t="n">
        <v>12.9828405111273</v>
      </c>
      <c r="L19" s="47" t="n">
        <v>10.34105</v>
      </c>
      <c r="M19" s="39" t="n">
        <f aca="false">'Total Al Consumption'!M19/Production!M19*1000</f>
        <v>105.772015828527</v>
      </c>
    </row>
    <row r="20" customFormat="false" ht="16" hidden="false" customHeight="false" outlineLevel="0" collapsed="false">
      <c r="C20" s="41" t="n">
        <v>2030</v>
      </c>
      <c r="D20" s="48" t="n">
        <v>222.847971447069</v>
      </c>
      <c r="E20" s="49" t="n">
        <v>283.502348387507</v>
      </c>
      <c r="F20" s="49" t="n">
        <v>265.169692492762</v>
      </c>
      <c r="G20" s="49" t="n">
        <v>102.092599115472</v>
      </c>
      <c r="H20" s="49" t="n">
        <v>408.705898959813</v>
      </c>
      <c r="I20" s="49" t="n">
        <v>252.276362126043</v>
      </c>
      <c r="J20" s="49" t="n">
        <v>158.590992710034</v>
      </c>
      <c r="K20" s="49" t="n">
        <v>12.9828405111273</v>
      </c>
      <c r="L20" s="49" t="n">
        <v>10.43805</v>
      </c>
      <c r="M20" s="44" t="n">
        <f aca="false">'Total Al Consumption'!M20/Production!M20*1000</f>
        <v>112.416571495171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5" activeCellId="0" sqref="D25"/>
    </sheetView>
  </sheetViews>
  <sheetFormatPr defaultRowHeight="16" zeroHeight="false" outlineLevelRow="0" outlineLevelCol="0"/>
  <cols>
    <col collapsed="false" customWidth="true" hidden="false" outlineLevel="0" max="3" min="1" style="29" width="10.83"/>
    <col collapsed="false" customWidth="true" hidden="false" outlineLevel="0" max="4" min="4" style="29" width="25.5"/>
    <col collapsed="false" customWidth="true" hidden="false" outlineLevel="0" max="5" min="5" style="29" width="25.33"/>
    <col collapsed="false" customWidth="true" hidden="false" outlineLevel="0" max="6" min="6" style="29" width="23.83"/>
    <col collapsed="false" customWidth="true" hidden="false" outlineLevel="0" max="7" min="7" style="29" width="33"/>
    <col collapsed="false" customWidth="true" hidden="false" outlineLevel="0" max="9" min="8" style="29" width="14.33"/>
    <col collapsed="false" customWidth="true" hidden="false" outlineLevel="0" max="10" min="10" style="29" width="20.83"/>
    <col collapsed="false" customWidth="true" hidden="false" outlineLevel="0" max="12" min="11" style="29" width="14.33"/>
    <col collapsed="false" customWidth="true" hidden="false" outlineLevel="0" max="13" min="13" style="29" width="13.16"/>
    <col collapsed="false" customWidth="true" hidden="false" outlineLevel="0" max="1025" min="14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9" t="s">
        <v>62</v>
      </c>
      <c r="D4" s="9"/>
      <c r="E4" s="31"/>
      <c r="F4" s="31"/>
      <c r="G4" s="31"/>
      <c r="H4" s="31"/>
      <c r="I4" s="31"/>
      <c r="J4" s="31"/>
      <c r="K4" s="31"/>
      <c r="L4" s="31"/>
    </row>
    <row r="5" customFormat="false" ht="19" hidden="false" customHeight="false" outlineLevel="0" collapsed="false">
      <c r="C5" s="32"/>
      <c r="D5" s="33" t="s">
        <v>63</v>
      </c>
      <c r="E5" s="34" t="s">
        <v>64</v>
      </c>
      <c r="F5" s="34" t="s">
        <v>65</v>
      </c>
      <c r="G5" s="34" t="s">
        <v>26</v>
      </c>
      <c r="H5" s="34" t="s">
        <v>24</v>
      </c>
      <c r="I5" s="34" t="s">
        <v>66</v>
      </c>
      <c r="J5" s="34" t="s">
        <v>67</v>
      </c>
      <c r="K5" s="50" t="s">
        <v>32</v>
      </c>
      <c r="L5" s="34" t="s">
        <v>36</v>
      </c>
      <c r="M5" s="35" t="s">
        <v>43</v>
      </c>
    </row>
    <row r="6" customFormat="false" ht="16" hidden="false" customHeight="false" outlineLevel="0" collapsed="false">
      <c r="C6" s="36" t="n">
        <v>2016</v>
      </c>
      <c r="D6" s="37" t="n">
        <v>1382861.10141059</v>
      </c>
      <c r="E6" s="38" t="n">
        <v>5390.50111690402</v>
      </c>
      <c r="F6" s="38" t="n">
        <v>4640.16872181437</v>
      </c>
      <c r="G6" s="38" t="n">
        <v>12719.5232117337</v>
      </c>
      <c r="H6" s="38" t="n">
        <v>146474.4306665</v>
      </c>
      <c r="I6" s="38" t="n">
        <v>61452.766403325</v>
      </c>
      <c r="J6" s="38" t="n">
        <v>354699.69710375</v>
      </c>
      <c r="K6" s="51" t="n">
        <f aca="false">SUM(D6:F6)</f>
        <v>1392891.77124931</v>
      </c>
      <c r="L6" s="52" t="n">
        <f aca="false">SUM(G6:H6)</f>
        <v>159193.953878234</v>
      </c>
      <c r="M6" s="39" t="n">
        <f aca="false">SUM(D6:J6)</f>
        <v>1968238.18863462</v>
      </c>
    </row>
    <row r="7" customFormat="false" ht="16" hidden="false" customHeight="false" outlineLevel="0" collapsed="false">
      <c r="C7" s="40" t="n">
        <v>2017</v>
      </c>
      <c r="D7" s="37" t="n">
        <v>1429748.54903698</v>
      </c>
      <c r="E7" s="38" t="n">
        <v>8038.53987187533</v>
      </c>
      <c r="F7" s="38" t="n">
        <v>9866.97599701999</v>
      </c>
      <c r="G7" s="38" t="n">
        <v>12027.5347514743</v>
      </c>
      <c r="H7" s="38" t="n">
        <v>195135.1820285</v>
      </c>
      <c r="I7" s="38" t="n">
        <v>80345.3092084518</v>
      </c>
      <c r="J7" s="38" t="n">
        <v>353000.79827475</v>
      </c>
      <c r="K7" s="51" t="n">
        <f aca="false">SUM(D7:F7)</f>
        <v>1447654.06490588</v>
      </c>
      <c r="L7" s="52" t="n">
        <f aca="false">SUM(G7:H7)</f>
        <v>207162.716779974</v>
      </c>
      <c r="M7" s="39" t="n">
        <f aca="false">SUM(D7:J7)</f>
        <v>2088162.88916905</v>
      </c>
    </row>
    <row r="8" customFormat="false" ht="16" hidden="false" customHeight="false" outlineLevel="0" collapsed="false">
      <c r="C8" s="40" t="n">
        <v>2018</v>
      </c>
      <c r="D8" s="37" t="n">
        <v>1324142.77163806</v>
      </c>
      <c r="E8" s="38" t="n">
        <v>20376.811938906</v>
      </c>
      <c r="F8" s="38" t="n">
        <v>17521.3149932067</v>
      </c>
      <c r="G8" s="38" t="n">
        <v>11851.816171193</v>
      </c>
      <c r="H8" s="38" t="n">
        <v>237228.6946325</v>
      </c>
      <c r="I8" s="38" t="n">
        <v>80790.9147592991</v>
      </c>
      <c r="J8" s="38" t="n">
        <v>343889.451219606</v>
      </c>
      <c r="K8" s="51" t="n">
        <f aca="false">SUM(D8:F8)</f>
        <v>1362040.89857017</v>
      </c>
      <c r="L8" s="52" t="n">
        <f aca="false">SUM(G8:H8)</f>
        <v>249080.510803693</v>
      </c>
      <c r="M8" s="39" t="n">
        <f aca="false">SUM(D8:J8)</f>
        <v>2035801.77535277</v>
      </c>
    </row>
    <row r="9" customFormat="false" ht="16" hidden="false" customHeight="false" outlineLevel="0" collapsed="false">
      <c r="C9" s="40" t="n">
        <v>2019</v>
      </c>
      <c r="D9" s="37" t="n">
        <v>1397333.7798999</v>
      </c>
      <c r="E9" s="38" t="n">
        <v>27667.8221008472</v>
      </c>
      <c r="F9" s="38" t="n">
        <v>26520.4909846394</v>
      </c>
      <c r="G9" s="38" t="n">
        <v>12229.8465993595</v>
      </c>
      <c r="H9" s="38" t="n">
        <v>272135.069338268</v>
      </c>
      <c r="I9" s="38" t="n">
        <v>91685.1413246087</v>
      </c>
      <c r="J9" s="38" t="n">
        <v>345120.412564494</v>
      </c>
      <c r="K9" s="51" t="n">
        <f aca="false">SUM(D9:F9)</f>
        <v>1451522.09298538</v>
      </c>
      <c r="L9" s="52" t="n">
        <f aca="false">SUM(G9:H9)</f>
        <v>284364.915937627</v>
      </c>
      <c r="M9" s="39" t="n">
        <f aca="false">SUM(D9:J9)</f>
        <v>2172692.56281211</v>
      </c>
    </row>
    <row r="10" customFormat="false" ht="16" hidden="false" customHeight="false" outlineLevel="0" collapsed="false">
      <c r="C10" s="40" t="n">
        <v>2020</v>
      </c>
      <c r="D10" s="37" t="n">
        <v>1432893.41944814</v>
      </c>
      <c r="E10" s="38" t="n">
        <v>34238.8169903787</v>
      </c>
      <c r="F10" s="38" t="n">
        <v>36392.5294944571</v>
      </c>
      <c r="G10" s="38" t="n">
        <v>12657.0488514832</v>
      </c>
      <c r="H10" s="38" t="n">
        <v>310683.179311098</v>
      </c>
      <c r="I10" s="38" t="n">
        <v>103636.876568638</v>
      </c>
      <c r="J10" s="38" t="n">
        <v>346522.858994105</v>
      </c>
      <c r="K10" s="51" t="n">
        <f aca="false">SUM(D10:F10)</f>
        <v>1503524.76593298</v>
      </c>
      <c r="L10" s="52" t="n">
        <f aca="false">SUM(G10:H10)</f>
        <v>323340.228162582</v>
      </c>
      <c r="M10" s="39" t="n">
        <f aca="false">SUM(D10:J10)</f>
        <v>2277024.7296583</v>
      </c>
    </row>
    <row r="11" customFormat="false" ht="16" hidden="false" customHeight="false" outlineLevel="0" collapsed="false">
      <c r="C11" s="40" t="n">
        <v>2021</v>
      </c>
      <c r="D11" s="37" t="n">
        <v>1509717.79826912</v>
      </c>
      <c r="E11" s="38" t="n">
        <v>42361.0341987622</v>
      </c>
      <c r="F11" s="38" t="n">
        <v>49467.5987357407</v>
      </c>
      <c r="G11" s="38" t="n">
        <v>13140.6948954438</v>
      </c>
      <c r="H11" s="38" t="n">
        <v>341387.243224321</v>
      </c>
      <c r="I11" s="38" t="n">
        <v>116763.680304297</v>
      </c>
      <c r="J11" s="38" t="n">
        <v>348097.961479062</v>
      </c>
      <c r="K11" s="51" t="n">
        <f aca="false">SUM(D11:F11)</f>
        <v>1601546.43120362</v>
      </c>
      <c r="L11" s="52" t="n">
        <f aca="false">SUM(G11:H11)</f>
        <v>354527.938119765</v>
      </c>
      <c r="M11" s="39" t="n">
        <f aca="false">SUM(D11:J11)</f>
        <v>2420936.01110674</v>
      </c>
    </row>
    <row r="12" customFormat="false" ht="16" hidden="false" customHeight="false" outlineLevel="0" collapsed="false">
      <c r="C12" s="40" t="n">
        <v>2022</v>
      </c>
      <c r="D12" s="37" t="n">
        <v>1585660.72983603</v>
      </c>
      <c r="E12" s="38" t="n">
        <v>52398.030307372</v>
      </c>
      <c r="F12" s="38" t="n">
        <v>66582.0117327676</v>
      </c>
      <c r="G12" s="38" t="n">
        <v>13689.2915613383</v>
      </c>
      <c r="H12" s="38" t="n">
        <v>367350.295664957</v>
      </c>
      <c r="I12" s="38" t="n">
        <v>131197.774160264</v>
      </c>
      <c r="J12" s="38" t="n">
        <v>349846.973155742</v>
      </c>
      <c r="K12" s="51" t="n">
        <f aca="false">SUM(D12:F12)</f>
        <v>1704640.77187617</v>
      </c>
      <c r="L12" s="52" t="n">
        <f aca="false">SUM(G12:H12)</f>
        <v>381039.587226295</v>
      </c>
      <c r="M12" s="39" t="n">
        <f aca="false">SUM(D12:J12)</f>
        <v>2566725.10641847</v>
      </c>
    </row>
    <row r="13" customFormat="false" ht="16" hidden="false" customHeight="false" outlineLevel="0" collapsed="false">
      <c r="C13" s="40" t="n">
        <v>2023</v>
      </c>
      <c r="D13" s="37" t="n">
        <v>1659428.25444337</v>
      </c>
      <c r="E13" s="38" t="n">
        <v>64797.8989856087</v>
      </c>
      <c r="F13" s="38" t="n">
        <v>86682.3183481886</v>
      </c>
      <c r="G13" s="38" t="n">
        <v>14312.5805666954</v>
      </c>
      <c r="H13" s="38" t="n">
        <v>392849.034184098</v>
      </c>
      <c r="I13" s="38" t="n">
        <v>147087.99339965</v>
      </c>
      <c r="J13" s="38" t="n">
        <v>351771.230066103</v>
      </c>
      <c r="K13" s="51" t="n">
        <f aca="false">SUM(D13:F13)</f>
        <v>1810908.47177717</v>
      </c>
      <c r="L13" s="52" t="n">
        <f aca="false">SUM(G13:H13)</f>
        <v>407161.614750793</v>
      </c>
      <c r="M13" s="39" t="n">
        <f aca="false">SUM(D13:J13)</f>
        <v>2716929.30999372</v>
      </c>
    </row>
    <row r="14" customFormat="false" ht="16" hidden="false" customHeight="false" outlineLevel="0" collapsed="false">
      <c r="C14" s="40" t="n">
        <v>2024</v>
      </c>
      <c r="D14" s="37" t="n">
        <v>1729371.69444489</v>
      </c>
      <c r="E14" s="38" t="n">
        <v>80112.8553963287</v>
      </c>
      <c r="F14" s="38" t="n">
        <v>112276.060746998</v>
      </c>
      <c r="G14" s="38" t="n">
        <v>15021.9002790019</v>
      </c>
      <c r="H14" s="38" t="n">
        <v>410589.324799014</v>
      </c>
      <c r="I14" s="38" t="n">
        <v>164602.00918211</v>
      </c>
      <c r="J14" s="38" t="n">
        <v>353872.151935797</v>
      </c>
      <c r="K14" s="51" t="n">
        <f aca="false">SUM(D14:F14)</f>
        <v>1921760.61058822</v>
      </c>
      <c r="L14" s="52" t="n">
        <f aca="false">SUM(G14:H14)</f>
        <v>425611.225078016</v>
      </c>
      <c r="M14" s="39" t="n">
        <f aca="false">SUM(D14:J14)</f>
        <v>2865845.99678414</v>
      </c>
    </row>
    <row r="15" customFormat="false" ht="16" hidden="false" customHeight="false" outlineLevel="0" collapsed="false">
      <c r="C15" s="40" t="n">
        <v>2025</v>
      </c>
      <c r="D15" s="37" t="n">
        <v>1846866.15027808</v>
      </c>
      <c r="E15" s="38" t="n">
        <v>98219.8064490977</v>
      </c>
      <c r="F15" s="38" t="n">
        <v>145428.822983553</v>
      </c>
      <c r="G15" s="38" t="n">
        <v>15830.6080825429</v>
      </c>
      <c r="H15" s="38" t="n">
        <v>436134.341821708</v>
      </c>
      <c r="I15" s="38" t="n">
        <v>183928.859881314</v>
      </c>
      <c r="J15" s="38" t="n">
        <v>356151.242990989</v>
      </c>
      <c r="K15" s="51" t="n">
        <f aca="false">SUM(D15:F15)</f>
        <v>2090514.77971073</v>
      </c>
      <c r="L15" s="52" t="n">
        <f aca="false">SUM(G15:H15)</f>
        <v>451964.949904251</v>
      </c>
      <c r="M15" s="39" t="n">
        <f aca="false">SUM(D15:J15)</f>
        <v>3082559.83248729</v>
      </c>
    </row>
    <row r="16" customFormat="false" ht="16" hidden="false" customHeight="false" outlineLevel="0" collapsed="false">
      <c r="C16" s="40" t="n">
        <v>2026</v>
      </c>
      <c r="D16" s="37" t="n">
        <v>1924607.04862379</v>
      </c>
      <c r="E16" s="38" t="n">
        <v>114454.930421241</v>
      </c>
      <c r="F16" s="38" t="n">
        <v>194179.919058489</v>
      </c>
      <c r="G16" s="38" t="n">
        <v>16754.0753246484</v>
      </c>
      <c r="H16" s="38" t="n">
        <v>446712.101722679</v>
      </c>
      <c r="I16" s="38" t="n">
        <v>205281.835725495</v>
      </c>
      <c r="J16" s="38" t="n">
        <v>358610.092814298</v>
      </c>
      <c r="K16" s="51" t="n">
        <f aca="false">SUM(D16:F16)</f>
        <v>2233241.89810352</v>
      </c>
      <c r="L16" s="52" t="n">
        <f aca="false">SUM(G16:H16)</f>
        <v>463466.177047327</v>
      </c>
      <c r="M16" s="39" t="n">
        <f aca="false">SUM(D16:J16)</f>
        <v>3260600.00369064</v>
      </c>
    </row>
    <row r="17" customFormat="false" ht="16" hidden="false" customHeight="false" outlineLevel="0" collapsed="false">
      <c r="C17" s="40" t="n">
        <v>2027</v>
      </c>
      <c r="D17" s="37" t="n">
        <v>1990157.99978739</v>
      </c>
      <c r="E17" s="38" t="n">
        <v>133381.268781684</v>
      </c>
      <c r="F17" s="38" t="n">
        <v>258934.445952379</v>
      </c>
      <c r="G17" s="38" t="n">
        <v>17810.2611532362</v>
      </c>
      <c r="H17" s="38" t="n">
        <v>455215.200038796</v>
      </c>
      <c r="I17" s="38" t="n">
        <v>228901.767532393</v>
      </c>
      <c r="J17" s="38" t="n">
        <v>361250.37724029</v>
      </c>
      <c r="K17" s="51" t="n">
        <f aca="false">SUM(D17:F17)</f>
        <v>2382473.71452146</v>
      </c>
      <c r="L17" s="52" t="n">
        <f aca="false">SUM(G17:H17)</f>
        <v>473025.461192032</v>
      </c>
      <c r="M17" s="39" t="n">
        <f aca="false">SUM(D17:J17)</f>
        <v>3445651.32048617</v>
      </c>
    </row>
    <row r="18" customFormat="false" ht="16" hidden="false" customHeight="false" outlineLevel="0" collapsed="false">
      <c r="C18" s="40" t="n">
        <v>2028</v>
      </c>
      <c r="D18" s="37" t="n">
        <v>2037979.41200463</v>
      </c>
      <c r="E18" s="38" t="n">
        <v>155445.278140973</v>
      </c>
      <c r="F18" s="38" t="n">
        <v>345000.950683829</v>
      </c>
      <c r="G18" s="38" t="n">
        <v>19019.9866424671</v>
      </c>
      <c r="H18" s="38" t="n">
        <v>463861.195544189</v>
      </c>
      <c r="I18" s="38" t="n">
        <v>255060.777791054</v>
      </c>
      <c r="J18" s="38" t="n">
        <v>364073.859291007</v>
      </c>
      <c r="K18" s="51" t="n">
        <f aca="false">SUM(D18:F18)</f>
        <v>2538425.64082943</v>
      </c>
      <c r="L18" s="52" t="n">
        <f aca="false">SUM(G18:H18)</f>
        <v>482881.182186656</v>
      </c>
      <c r="M18" s="39" t="n">
        <f aca="false">SUM(D18:J18)</f>
        <v>3640441.46009815</v>
      </c>
    </row>
    <row r="19" customFormat="false" ht="16" hidden="false" customHeight="false" outlineLevel="0" collapsed="false">
      <c r="C19" s="40" t="n">
        <v>2029</v>
      </c>
      <c r="D19" s="37" t="n">
        <v>2060892.87685557</v>
      </c>
      <c r="E19" s="38" t="n">
        <v>181167.81768519</v>
      </c>
      <c r="F19" s="38" t="n">
        <v>459360.082177961</v>
      </c>
      <c r="G19" s="38" t="n">
        <v>20407.6565098621</v>
      </c>
      <c r="H19" s="38" t="n">
        <v>472652.554450443</v>
      </c>
      <c r="I19" s="38" t="n">
        <v>284066.560951683</v>
      </c>
      <c r="J19" s="38" t="n">
        <v>367082.39015197</v>
      </c>
      <c r="K19" s="51" t="n">
        <f aca="false">SUM(D19:F19)</f>
        <v>2701420.77671872</v>
      </c>
      <c r="L19" s="52" t="n">
        <f aca="false">SUM(G19:H19)</f>
        <v>493060.210960305</v>
      </c>
      <c r="M19" s="39" t="n">
        <f aca="false">SUM(D19:J19)</f>
        <v>3845629.93878267</v>
      </c>
    </row>
    <row r="20" customFormat="false" ht="16" hidden="false" customHeight="false" outlineLevel="0" collapsed="false">
      <c r="C20" s="41" t="n">
        <v>2030</v>
      </c>
      <c r="D20" s="42" t="n">
        <v>2044007.57391252</v>
      </c>
      <c r="E20" s="43" t="n">
        <v>211155.976680203</v>
      </c>
      <c r="F20" s="43" t="n">
        <v>594724.971327794</v>
      </c>
      <c r="G20" s="43" t="n">
        <v>22001.7630223965</v>
      </c>
      <c r="H20" s="43" t="n">
        <v>481591.788479368</v>
      </c>
      <c r="I20" s="43" t="n">
        <v>316267.269694478</v>
      </c>
      <c r="J20" s="43" t="n">
        <v>370277.910189186</v>
      </c>
      <c r="K20" s="53" t="n">
        <f aca="false">SUM(D20:F20)</f>
        <v>2849888.52192052</v>
      </c>
      <c r="L20" s="54" t="n">
        <f aca="false">SUM(G20:H20)</f>
        <v>503593.551501764</v>
      </c>
      <c r="M20" s="44" t="n">
        <f aca="false">SUM(D20:J20)</f>
        <v>4040027.25330595</v>
      </c>
    </row>
    <row r="23" customFormat="false" ht="16" hidden="false" customHeight="false" outlineLevel="0" collapsed="false">
      <c r="C23" s="9" t="s">
        <v>68</v>
      </c>
      <c r="D23" s="9"/>
    </row>
    <row r="24" customFormat="false" ht="19" hidden="false" customHeight="false" outlineLevel="0" collapsed="false">
      <c r="C24" s="32"/>
      <c r="D24" s="33" t="s">
        <v>69</v>
      </c>
      <c r="E24" s="34" t="s">
        <v>70</v>
      </c>
      <c r="F24" s="55" t="s">
        <v>71</v>
      </c>
      <c r="G24" s="56" t="s">
        <v>72</v>
      </c>
    </row>
    <row r="25" customFormat="false" ht="16" hidden="false" customHeight="false" outlineLevel="0" collapsed="false">
      <c r="C25" s="36" t="n">
        <v>2016</v>
      </c>
      <c r="D25" s="57" t="n">
        <v>6050000</v>
      </c>
      <c r="E25" s="58" t="n">
        <f aca="false">'Total Al Consumption'!M6</f>
        <v>3592119.88252185</v>
      </c>
      <c r="F25" s="59" t="n">
        <v>0.325328626220598</v>
      </c>
      <c r="G25" s="60" t="n">
        <f aca="false">M6/E25</f>
        <v>0.547932210784907</v>
      </c>
    </row>
    <row r="26" customFormat="false" ht="16" hidden="false" customHeight="false" outlineLevel="0" collapsed="false">
      <c r="C26" s="40" t="n">
        <v>2017</v>
      </c>
      <c r="D26" s="57" t="n">
        <v>6750000</v>
      </c>
      <c r="E26" s="58" t="n">
        <f aca="false">'Total Al Consumption'!M7</f>
        <v>3887699.83487971</v>
      </c>
      <c r="F26" s="59" t="n">
        <v>0.309357465062082</v>
      </c>
      <c r="G26" s="60" t="n">
        <f aca="false">M7/E26</f>
        <v>0.537120399685812</v>
      </c>
    </row>
    <row r="27" customFormat="false" ht="16" hidden="false" customHeight="false" outlineLevel="0" collapsed="false">
      <c r="C27" s="40" t="n">
        <v>2018</v>
      </c>
      <c r="D27" s="57" t="n">
        <v>6412500</v>
      </c>
      <c r="E27" s="58" t="n">
        <f aca="false">'Total Al Consumption'!M8</f>
        <v>3848543.09183824</v>
      </c>
      <c r="F27" s="59" t="n">
        <v>0.317473961068658</v>
      </c>
      <c r="G27" s="60" t="n">
        <f aca="false">M8/E27</f>
        <v>0.52897985725304</v>
      </c>
    </row>
    <row r="28" customFormat="false" ht="16" hidden="false" customHeight="false" outlineLevel="0" collapsed="false">
      <c r="C28" s="40" t="n">
        <v>2019</v>
      </c>
      <c r="D28" s="57" t="n">
        <v>6733125</v>
      </c>
      <c r="E28" s="58" t="n">
        <f aca="false">'Total Al Consumption'!M9</f>
        <v>4251885.51061017</v>
      </c>
      <c r="F28" s="59" t="n">
        <v>0.322687097419417</v>
      </c>
      <c r="G28" s="60" t="n">
        <f aca="false">M9/E28</f>
        <v>0.510995076746627</v>
      </c>
    </row>
    <row r="29" customFormat="false" ht="16" hidden="false" customHeight="false" outlineLevel="0" collapsed="false">
      <c r="C29" s="40" t="n">
        <v>2020</v>
      </c>
      <c r="D29" s="57" t="n">
        <v>7069781.25</v>
      </c>
      <c r="E29" s="58" t="n">
        <f aca="false">'Total Al Consumption'!M10</f>
        <v>4589604.04164806</v>
      </c>
      <c r="F29" s="59" t="n">
        <v>0.322078526780203</v>
      </c>
      <c r="G29" s="60" t="n">
        <f aca="false">M10/E29</f>
        <v>0.49612661767673</v>
      </c>
    </row>
    <row r="30" customFormat="false" ht="16" hidden="false" customHeight="false" outlineLevel="0" collapsed="false">
      <c r="C30" s="40" t="n">
        <v>2021</v>
      </c>
      <c r="D30" s="57" t="n">
        <v>7423270.3125</v>
      </c>
      <c r="E30" s="58" t="n">
        <f aca="false">'Total Al Consumption'!M11</f>
        <v>5018370.46296461</v>
      </c>
      <c r="F30" s="59" t="n">
        <v>0.326127961018764</v>
      </c>
      <c r="G30" s="60" t="n">
        <f aca="false">M11/E30</f>
        <v>0.482414765703959</v>
      </c>
    </row>
    <row r="31" customFormat="false" ht="16" hidden="false" customHeight="false" outlineLevel="0" collapsed="false">
      <c r="C31" s="40" t="n">
        <v>2022</v>
      </c>
      <c r="D31" s="57" t="n">
        <v>7794433.828125</v>
      </c>
      <c r="E31" s="58" t="n">
        <f aca="false">'Total Al Consumption'!M12</f>
        <v>5458233.2193002</v>
      </c>
      <c r="F31" s="59" t="n">
        <v>0.329302315346734</v>
      </c>
      <c r="G31" s="60" t="n">
        <f aca="false">M12/E31</f>
        <v>0.470248339213976</v>
      </c>
    </row>
    <row r="32" customFormat="false" ht="16" hidden="false" customHeight="false" outlineLevel="0" collapsed="false">
      <c r="C32" s="40" t="n">
        <v>2023</v>
      </c>
      <c r="D32" s="57" t="n">
        <v>8184155.51953125</v>
      </c>
      <c r="E32" s="58" t="n">
        <f aca="false">'Total Al Consumption'!M13</f>
        <v>5919387.30905508</v>
      </c>
      <c r="F32" s="59" t="n">
        <v>0.331974301259286</v>
      </c>
      <c r="G32" s="60" t="n">
        <f aca="false">M13/E32</f>
        <v>0.458988264855983</v>
      </c>
    </row>
    <row r="33" customFormat="false" ht="16" hidden="false" customHeight="false" outlineLevel="0" collapsed="false">
      <c r="C33" s="40" t="n">
        <v>2024</v>
      </c>
      <c r="D33" s="57" t="n">
        <v>8593363.29550781</v>
      </c>
      <c r="E33" s="58" t="n">
        <f aca="false">'Total Al Consumption'!M14</f>
        <v>6396790.32819611</v>
      </c>
      <c r="F33" s="59" t="n">
        <v>0.333495268177742</v>
      </c>
      <c r="G33" s="60" t="n">
        <f aca="false">M14/E33</f>
        <v>0.448013120603924</v>
      </c>
    </row>
    <row r="34" customFormat="false" ht="16" hidden="false" customHeight="false" outlineLevel="0" collapsed="false">
      <c r="C34" s="40" t="n">
        <v>2025</v>
      </c>
      <c r="D34" s="57" t="n">
        <v>9023031.4602832</v>
      </c>
      <c r="E34" s="58" t="n">
        <f aca="false">'Total Al Consumption'!M15</f>
        <v>7050543.37599504</v>
      </c>
      <c r="F34" s="59" t="n">
        <v>0.341632393287758</v>
      </c>
      <c r="G34" s="60" t="n">
        <f aca="false">M15/E34</f>
        <v>0.437208831730965</v>
      </c>
    </row>
    <row r="35" customFormat="false" ht="16" hidden="false" customHeight="false" outlineLevel="0" collapsed="false">
      <c r="C35" s="40" t="n">
        <v>2026</v>
      </c>
      <c r="D35" s="57" t="n">
        <v>9474183.03329736</v>
      </c>
      <c r="E35" s="58" t="n">
        <f aca="false">'Total Al Consumption'!M16</f>
        <v>7679110.50295709</v>
      </c>
      <c r="F35" s="59" t="n">
        <v>0.34415632379395</v>
      </c>
      <c r="G35" s="60" t="n">
        <f aca="false">M16/E35</f>
        <v>0.424606470037778</v>
      </c>
    </row>
    <row r="36" customFormat="false" ht="16" hidden="false" customHeight="false" outlineLevel="0" collapsed="false">
      <c r="C36" s="40" t="n">
        <v>2027</v>
      </c>
      <c r="D36" s="57" t="n">
        <v>9947892.18496223</v>
      </c>
      <c r="E36" s="58" t="n">
        <f aca="false">'Total Al Consumption'!M17</f>
        <v>8354829.22524786</v>
      </c>
      <c r="F36" s="59" t="n">
        <v>0.346369990387994</v>
      </c>
      <c r="G36" s="60" t="n">
        <f aca="false">M17/E36</f>
        <v>0.412414332787748</v>
      </c>
    </row>
    <row r="37" customFormat="false" ht="16" hidden="false" customHeight="false" outlineLevel="0" collapsed="false">
      <c r="C37" s="40" t="n">
        <v>2028</v>
      </c>
      <c r="D37" s="57" t="n">
        <v>10445286.7942103</v>
      </c>
      <c r="E37" s="58" t="n">
        <f aca="false">'Total Al Consumption'!M18</f>
        <v>9088856.84310065</v>
      </c>
      <c r="F37" s="59" t="n">
        <v>0.348524797051622</v>
      </c>
      <c r="G37" s="60" t="n">
        <f aca="false">M18/E37</f>
        <v>0.400538981187894</v>
      </c>
    </row>
    <row r="38" customFormat="false" ht="16" hidden="false" customHeight="false" outlineLevel="0" collapsed="false">
      <c r="C38" s="40" t="n">
        <v>2029</v>
      </c>
      <c r="D38" s="57" t="n">
        <v>10967551.1339209</v>
      </c>
      <c r="E38" s="58" t="n">
        <f aca="false">'Total Al Consumption'!M19</f>
        <v>9891776.38601931</v>
      </c>
      <c r="F38" s="59" t="n">
        <v>0.350637064904011</v>
      </c>
      <c r="G38" s="60" t="n">
        <f aca="false">M19/E38</f>
        <v>0.388770407731614</v>
      </c>
    </row>
    <row r="39" customFormat="false" ht="16" hidden="false" customHeight="false" outlineLevel="0" collapsed="false">
      <c r="C39" s="41" t="n">
        <v>2030</v>
      </c>
      <c r="D39" s="61" t="n">
        <v>11515928.6906169</v>
      </c>
      <c r="E39" s="62" t="n">
        <f aca="false">'Total Al Consumption'!M20</f>
        <v>10737467.2462687</v>
      </c>
      <c r="F39" s="63" t="n">
        <v>0.350820794557171</v>
      </c>
      <c r="G39" s="64" t="n">
        <f aca="false">M20/E39</f>
        <v>0.376255141053854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6" zeroHeight="false" outlineLevelRow="0" outlineLevelCol="0"/>
  <cols>
    <col collapsed="false" customWidth="true" hidden="false" outlineLevel="0" max="3" min="1" style="29" width="10.83"/>
    <col collapsed="false" customWidth="true" hidden="false" outlineLevel="0" max="6" min="4" style="29" width="14.83"/>
    <col collapsed="false" customWidth="true" hidden="false" outlineLevel="0" max="1025" min="7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9" t="s">
        <v>73</v>
      </c>
      <c r="D4" s="9"/>
      <c r="E4" s="9"/>
      <c r="F4" s="31"/>
    </row>
    <row r="5" customFormat="false" ht="19" hidden="false" customHeight="false" outlineLevel="0" collapsed="false">
      <c r="C5" s="32"/>
      <c r="D5" s="33" t="s">
        <v>74</v>
      </c>
      <c r="E5" s="34" t="s">
        <v>75</v>
      </c>
      <c r="F5" s="50" t="s">
        <v>76</v>
      </c>
    </row>
    <row r="6" customFormat="false" ht="16" hidden="false" customHeight="false" outlineLevel="0" collapsed="false">
      <c r="C6" s="65" t="n">
        <v>2016</v>
      </c>
      <c r="D6" s="37" t="n">
        <v>24075700</v>
      </c>
      <c r="E6" s="38" t="n">
        <v>345000</v>
      </c>
      <c r="F6" s="66" t="n">
        <f aca="false">E6/(D6+E6)</f>
        <v>0.0141273591666087</v>
      </c>
    </row>
    <row r="7" customFormat="false" ht="16" hidden="false" customHeight="false" outlineLevel="0" collapsed="false">
      <c r="C7" s="67" t="n">
        <v>2017</v>
      </c>
      <c r="D7" s="37" t="n">
        <v>24214700</v>
      </c>
      <c r="E7" s="38" t="n">
        <v>592000</v>
      </c>
      <c r="F7" s="68" t="n">
        <f aca="false">E7/(D7+E7)</f>
        <v>0.0238645204722918</v>
      </c>
    </row>
    <row r="8" customFormat="false" ht="16" hidden="false" customHeight="false" outlineLevel="0" collapsed="false">
      <c r="C8" s="67" t="n">
        <v>2018</v>
      </c>
      <c r="D8" s="37" t="n">
        <v>22134458</v>
      </c>
      <c r="E8" s="38" t="n">
        <v>1035000</v>
      </c>
      <c r="F8" s="68" t="n">
        <f aca="false">E8/(D8+E8)</f>
        <v>0.0446708766342312</v>
      </c>
    </row>
    <row r="9" customFormat="false" ht="16" hidden="false" customHeight="false" outlineLevel="0" collapsed="false">
      <c r="C9" s="67" t="n">
        <v>2019</v>
      </c>
      <c r="D9" s="37" t="n">
        <v>22416291</v>
      </c>
      <c r="E9" s="38" t="n">
        <v>1345500</v>
      </c>
      <c r="F9" s="68" t="n">
        <f aca="false">E9/(D9+E9)</f>
        <v>0.0566245195911369</v>
      </c>
    </row>
    <row r="10" customFormat="false" ht="16" hidden="false" customHeight="false" outlineLevel="0" collapsed="false">
      <c r="C10" s="67" t="n">
        <v>2020</v>
      </c>
      <c r="D10" s="37" t="n">
        <v>22090129</v>
      </c>
      <c r="E10" s="38" t="n">
        <v>1614600</v>
      </c>
      <c r="F10" s="68" t="n">
        <f aca="false">E10/(D10+E10)</f>
        <v>0.0681129912938469</v>
      </c>
    </row>
    <row r="11" customFormat="false" ht="16" hidden="false" customHeight="false" outlineLevel="0" collapsed="false">
      <c r="C11" s="67" t="n">
        <v>2021</v>
      </c>
      <c r="D11" s="37" t="n">
        <v>22384616</v>
      </c>
      <c r="E11" s="38" t="n">
        <v>1937520</v>
      </c>
      <c r="F11" s="68" t="n">
        <f aca="false">E11/(D11+E11)</f>
        <v>0.0796607666366145</v>
      </c>
    </row>
    <row r="12" customFormat="false" ht="16" hidden="false" customHeight="false" outlineLevel="0" collapsed="false">
      <c r="C12" s="67" t="n">
        <v>2022</v>
      </c>
      <c r="D12" s="37" t="n">
        <v>22629147</v>
      </c>
      <c r="E12" s="38" t="n">
        <v>2325024</v>
      </c>
      <c r="F12" s="68" t="n">
        <f aca="false">E12/(D12+E12)</f>
        <v>0.0931717587412541</v>
      </c>
    </row>
    <row r="13" customFormat="false" ht="16" hidden="false" customHeight="false" outlineLevel="0" collapsed="false">
      <c r="C13" s="67" t="n">
        <v>2023</v>
      </c>
      <c r="D13" s="37" t="n">
        <v>22810858</v>
      </c>
      <c r="E13" s="38" t="n">
        <v>2790029</v>
      </c>
      <c r="F13" s="68" t="n">
        <f aca="false">E13/(D13+E13)</f>
        <v>0.108981731765778</v>
      </c>
    </row>
    <row r="14" customFormat="false" ht="16" hidden="false" customHeight="false" outlineLevel="0" collapsed="false">
      <c r="C14" s="67" t="n">
        <v>2024</v>
      </c>
      <c r="D14" s="37" t="n">
        <v>22914235</v>
      </c>
      <c r="E14" s="38" t="n">
        <v>3348034</v>
      </c>
      <c r="F14" s="68" t="n">
        <f aca="false">E14/(D14+E14)</f>
        <v>0.127484567308331</v>
      </c>
    </row>
    <row r="15" customFormat="false" ht="16" hidden="false" customHeight="false" outlineLevel="0" collapsed="false">
      <c r="C15" s="67" t="n">
        <v>2025</v>
      </c>
      <c r="D15" s="37" t="n">
        <v>23603867</v>
      </c>
      <c r="E15" s="38" t="n">
        <v>4051122</v>
      </c>
      <c r="F15" s="68" t="n">
        <f aca="false">E15/(D15+E15)</f>
        <v>0.14648792664499</v>
      </c>
    </row>
    <row r="16" customFormat="false" ht="16" hidden="false" customHeight="false" outlineLevel="0" collapsed="false">
      <c r="C16" s="67" t="n">
        <v>2026</v>
      </c>
      <c r="D16" s="37" t="n">
        <v>23741396</v>
      </c>
      <c r="E16" s="38" t="n">
        <v>4960178</v>
      </c>
      <c r="F16" s="68" t="n">
        <f aca="false">E16/(D16+E16)</f>
        <v>0.172819023792911</v>
      </c>
    </row>
    <row r="17" customFormat="false" ht="16" hidden="false" customHeight="false" outlineLevel="0" collapsed="false">
      <c r="C17" s="67" t="n">
        <v>2027</v>
      </c>
      <c r="D17" s="37" t="n">
        <v>23710647</v>
      </c>
      <c r="E17" s="38" t="n">
        <v>6080939</v>
      </c>
      <c r="F17" s="68" t="n">
        <f aca="false">E17/(D17+E17)</f>
        <v>0.204115987648325</v>
      </c>
    </row>
    <row r="18" customFormat="false" ht="16" hidden="false" customHeight="false" outlineLevel="0" collapsed="false">
      <c r="C18" s="67" t="n">
        <v>2028</v>
      </c>
      <c r="D18" s="37" t="n">
        <v>23464571</v>
      </c>
      <c r="E18" s="38" t="n">
        <v>7463999</v>
      </c>
      <c r="F18" s="68" t="n">
        <f aca="false">E18/(D18+E18)</f>
        <v>0.2413302328559</v>
      </c>
    </row>
    <row r="19" customFormat="false" ht="16" hidden="false" customHeight="false" outlineLevel="0" collapsed="false">
      <c r="C19" s="67" t="n">
        <v>2029</v>
      </c>
      <c r="D19" s="37" t="n">
        <v>22944635</v>
      </c>
      <c r="E19" s="38" t="n">
        <v>9172247</v>
      </c>
      <c r="F19" s="68" t="n">
        <f aca="false">E19/(D19+E19)</f>
        <v>0.285589584941651</v>
      </c>
    </row>
    <row r="20" customFormat="false" ht="16" hidden="false" customHeight="false" outlineLevel="0" collapsed="false">
      <c r="C20" s="69" t="n">
        <v>2030</v>
      </c>
      <c r="D20" s="42" t="n">
        <v>22078050</v>
      </c>
      <c r="E20" s="43" t="n">
        <v>11283894</v>
      </c>
      <c r="F20" s="70" t="n">
        <f aca="false">E20/(D20+E20)</f>
        <v>0.338226513419002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6" zeroHeight="false" outlineLevelRow="0" outlineLevelCol="0"/>
  <cols>
    <col collapsed="false" customWidth="true" hidden="false" outlineLevel="0" max="3" min="1" style="29" width="10.83"/>
    <col collapsed="false" customWidth="true" hidden="false" outlineLevel="0" max="5" min="4" style="29" width="13.16"/>
    <col collapsed="false" customWidth="true" hidden="false" outlineLevel="0" max="1025" min="6" style="29" width="10.83"/>
  </cols>
  <sheetData>
    <row r="1" customFormat="false" ht="16" hidden="false" customHeight="false" outlineLevel="0" collapsed="false">
      <c r="A1" s="8" t="s">
        <v>30</v>
      </c>
    </row>
    <row r="4" customFormat="false" ht="16" hidden="false" customHeight="false" outlineLevel="0" collapsed="false">
      <c r="C4" s="9" t="s">
        <v>77</v>
      </c>
      <c r="D4" s="9"/>
      <c r="E4" s="9"/>
    </row>
    <row r="5" customFormat="false" ht="19" hidden="false" customHeight="false" outlineLevel="0" collapsed="false">
      <c r="C5" s="32"/>
      <c r="D5" s="50" t="s">
        <v>78</v>
      </c>
      <c r="E5" s="56" t="s">
        <v>79</v>
      </c>
    </row>
    <row r="6" customFormat="false" ht="16" hidden="false" customHeight="false" outlineLevel="0" collapsed="false">
      <c r="C6" s="36" t="n">
        <v>2016</v>
      </c>
      <c r="D6" s="71" t="n">
        <v>129751.207189589</v>
      </c>
      <c r="E6" s="72" t="n">
        <v>40245.6976174454</v>
      </c>
    </row>
    <row r="7" customFormat="false" ht="16" hidden="false" customHeight="false" outlineLevel="0" collapsed="false">
      <c r="C7" s="40" t="n">
        <v>2017</v>
      </c>
      <c r="D7" s="71" t="n">
        <v>218159.786107678</v>
      </c>
      <c r="E7" s="72" t="n">
        <v>74609.19037268</v>
      </c>
    </row>
    <row r="8" customFormat="false" ht="16" hidden="false" customHeight="false" outlineLevel="0" collapsed="false">
      <c r="C8" s="40" t="n">
        <v>2018</v>
      </c>
      <c r="D8" s="71" t="n">
        <v>399283.108596476</v>
      </c>
      <c r="E8" s="72" t="n">
        <v>146449.354575054</v>
      </c>
    </row>
    <row r="9" customFormat="false" ht="16" hidden="false" customHeight="false" outlineLevel="0" collapsed="false">
      <c r="C9" s="40" t="n">
        <v>2019</v>
      </c>
      <c r="D9" s="71" t="n">
        <v>534369.166120968</v>
      </c>
      <c r="E9" s="72" t="n">
        <v>208218.052781961</v>
      </c>
    </row>
    <row r="10" customFormat="false" ht="16" hidden="false" customHeight="false" outlineLevel="0" collapsed="false">
      <c r="C10" s="40" t="n">
        <v>2020</v>
      </c>
      <c r="D10" s="71" t="n">
        <v>660407.144242311</v>
      </c>
      <c r="E10" s="72" t="n">
        <v>271506.686165697</v>
      </c>
    </row>
    <row r="11" customFormat="false" ht="16" hidden="false" customHeight="false" outlineLevel="0" collapsed="false">
      <c r="C11" s="40" t="n">
        <v>2021</v>
      </c>
      <c r="D11" s="71" t="n">
        <v>814450.882712163</v>
      </c>
      <c r="E11" s="72" t="n">
        <v>352115.196724573</v>
      </c>
    </row>
    <row r="12" customFormat="false" ht="16" hidden="false" customHeight="false" outlineLevel="0" collapsed="false">
      <c r="C12" s="40" t="n">
        <v>2022</v>
      </c>
      <c r="D12" s="71" t="n">
        <v>1001370.87691027</v>
      </c>
      <c r="E12" s="72" t="n">
        <v>453747.465953363</v>
      </c>
    </row>
    <row r="13" customFormat="false" ht="16" hidden="false" customHeight="false" outlineLevel="0" collapsed="false">
      <c r="C13" s="40" t="n">
        <v>2023</v>
      </c>
      <c r="D13" s="71" t="n">
        <v>1227410.92733056</v>
      </c>
      <c r="E13" s="72" t="n">
        <v>579237.93904546</v>
      </c>
    </row>
    <row r="14" customFormat="false" ht="16" hidden="false" customHeight="false" outlineLevel="0" collapsed="false">
      <c r="C14" s="40" t="n">
        <v>2024</v>
      </c>
      <c r="D14" s="71" t="n">
        <v>1500725.99763261</v>
      </c>
      <c r="E14" s="72" t="n">
        <v>736333.606488821</v>
      </c>
    </row>
    <row r="15" customFormat="false" ht="16" hidden="false" customHeight="false" outlineLevel="0" collapsed="false">
      <c r="C15" s="40" t="n">
        <v>2025</v>
      </c>
      <c r="D15" s="71" t="n">
        <v>1847096.42201334</v>
      </c>
      <c r="E15" s="72" t="n">
        <v>930559.573158809</v>
      </c>
    </row>
    <row r="16" customFormat="false" ht="16" hidden="false" customHeight="false" outlineLevel="0" collapsed="false">
      <c r="C16" s="40" t="n">
        <v>2026</v>
      </c>
      <c r="D16" s="71" t="n">
        <v>2299126.86779245</v>
      </c>
      <c r="E16" s="72" t="n">
        <v>1187772.00850661</v>
      </c>
    </row>
    <row r="17" customFormat="false" ht="16" hidden="false" customHeight="false" outlineLevel="0" collapsed="false">
      <c r="C17" s="40" t="n">
        <v>2027</v>
      </c>
      <c r="D17" s="71" t="n">
        <v>2866368.04192521</v>
      </c>
      <c r="E17" s="72" t="n">
        <v>1517863.09788698</v>
      </c>
    </row>
    <row r="18" customFormat="false" ht="16" hidden="false" customHeight="false" outlineLevel="0" collapsed="false">
      <c r="C18" s="40" t="n">
        <v>2028</v>
      </c>
      <c r="D18" s="71" t="n">
        <v>3580138.96057472</v>
      </c>
      <c r="E18" s="72" t="n">
        <v>1942434.19662756</v>
      </c>
    </row>
    <row r="19" customFormat="false" ht="16" hidden="false" customHeight="false" outlineLevel="0" collapsed="false">
      <c r="C19" s="40" t="n">
        <v>2029</v>
      </c>
      <c r="D19" s="71" t="n">
        <v>4479791.51480254</v>
      </c>
      <c r="E19" s="72" t="n">
        <v>2489242.04655938</v>
      </c>
    </row>
    <row r="20" customFormat="false" ht="16" hidden="false" customHeight="false" outlineLevel="0" collapsed="false">
      <c r="C20" s="41" t="n">
        <v>2030</v>
      </c>
      <c r="D20" s="73" t="n">
        <v>5618784.71538436</v>
      </c>
      <c r="E20" s="74" t="n">
        <v>3160763.61460748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6" zeroHeight="false" outlineLevelRow="0" outlineLevelCol="0"/>
  <cols>
    <col collapsed="false" customWidth="true" hidden="false" outlineLevel="0" max="2" min="1" style="29" width="10.83"/>
    <col collapsed="false" customWidth="true" hidden="false" outlineLevel="0" max="3" min="3" style="29" width="11"/>
    <col collapsed="false" customWidth="true" hidden="false" outlineLevel="0" max="7" min="4" style="29" width="13"/>
    <col collapsed="false" customWidth="true" hidden="false" outlineLevel="0" max="1025" min="8" style="29" width="10.83"/>
  </cols>
  <sheetData>
    <row r="1" customFormat="false" ht="16" hidden="false" customHeight="false" outlineLevel="0" collapsed="false">
      <c r="A1" s="8" t="s">
        <v>30</v>
      </c>
    </row>
    <row r="4" customFormat="false" ht="24" hidden="false" customHeight="false" outlineLevel="0" collapsed="false">
      <c r="B4" s="75"/>
      <c r="C4" s="9" t="s">
        <v>80</v>
      </c>
      <c r="D4" s="9"/>
      <c r="E4" s="31"/>
    </row>
    <row r="5" customFormat="false" ht="19" hidden="false" customHeight="false" outlineLevel="0" collapsed="false">
      <c r="C5" s="32"/>
      <c r="D5" s="50" t="s">
        <v>81</v>
      </c>
      <c r="E5" s="56" t="s">
        <v>82</v>
      </c>
      <c r="F5" s="56" t="s">
        <v>43</v>
      </c>
      <c r="G5" s="56" t="s">
        <v>83</v>
      </c>
    </row>
    <row r="6" customFormat="false" ht="16" hidden="false" customHeight="false" outlineLevel="0" collapsed="false">
      <c r="C6" s="36" t="n">
        <v>2016</v>
      </c>
      <c r="D6" s="71" t="n">
        <v>28159.4530269091</v>
      </c>
      <c r="E6" s="72" t="n">
        <v>12086.2445905362</v>
      </c>
      <c r="F6" s="76" t="n">
        <f aca="false">D6+E6</f>
        <v>40245.6976174454</v>
      </c>
      <c r="G6" s="77" t="n">
        <v>116.654195992595</v>
      </c>
    </row>
    <row r="7" customFormat="false" ht="16" hidden="false" customHeight="false" outlineLevel="0" collapsed="false">
      <c r="C7" s="40" t="n">
        <v>2017</v>
      </c>
      <c r="D7" s="71" t="n">
        <v>56363.7786696229</v>
      </c>
      <c r="E7" s="72" t="n">
        <v>18245.4117030571</v>
      </c>
      <c r="F7" s="78" t="n">
        <f aca="false">D7+E7</f>
        <v>74609.19037268</v>
      </c>
      <c r="G7" s="79" t="n">
        <v>126.029037791689</v>
      </c>
    </row>
    <row r="8" customFormat="false" ht="16" hidden="false" customHeight="false" outlineLevel="0" collapsed="false">
      <c r="C8" s="40" t="n">
        <v>2018</v>
      </c>
      <c r="D8" s="71" t="n">
        <v>98851.3169943531</v>
      </c>
      <c r="E8" s="72" t="n">
        <v>47598.0375807013</v>
      </c>
      <c r="F8" s="78" t="n">
        <f aca="false">D8+E8</f>
        <v>146449.354575054</v>
      </c>
      <c r="G8" s="79" t="n">
        <v>141.496960942082</v>
      </c>
    </row>
    <row r="9" customFormat="false" ht="16" hidden="false" customHeight="false" outlineLevel="0" collapsed="false">
      <c r="C9" s="40" t="n">
        <v>2019</v>
      </c>
      <c r="D9" s="71" t="n">
        <v>143162.47461444</v>
      </c>
      <c r="E9" s="72" t="n">
        <v>65055.5781675215</v>
      </c>
      <c r="F9" s="78" t="n">
        <f aca="false">D9+E9</f>
        <v>208218.052781961</v>
      </c>
      <c r="G9" s="79" t="n">
        <v>154.751432762513</v>
      </c>
    </row>
    <row r="10" customFormat="false" ht="16" hidden="false" customHeight="false" outlineLevel="0" collapsed="false">
      <c r="C10" s="40" t="n">
        <v>2020</v>
      </c>
      <c r="D10" s="71" t="n">
        <v>189626.237189539</v>
      </c>
      <c r="E10" s="72" t="n">
        <v>81880.4489761576</v>
      </c>
      <c r="F10" s="78" t="n">
        <f aca="false">D10+E10</f>
        <v>271506.686165697</v>
      </c>
      <c r="G10" s="79" t="n">
        <v>168.157244002042</v>
      </c>
    </row>
    <row r="11" customFormat="false" ht="16" hidden="false" customHeight="false" outlineLevel="0" collapsed="false">
      <c r="C11" s="40" t="n">
        <v>2021</v>
      </c>
      <c r="D11" s="71" t="n">
        <v>249539.192857338</v>
      </c>
      <c r="E11" s="72" t="n">
        <v>102576.003867235</v>
      </c>
      <c r="F11" s="78" t="n">
        <f aca="false">D11+E11</f>
        <v>352115.196724573</v>
      </c>
      <c r="G11" s="79" t="n">
        <v>181.734999754621</v>
      </c>
    </row>
    <row r="12" customFormat="false" ht="16" hidden="false" customHeight="false" outlineLevel="0" collapsed="false">
      <c r="C12" s="40" t="n">
        <v>2022</v>
      </c>
      <c r="D12" s="71" t="n">
        <v>325472.903197666</v>
      </c>
      <c r="E12" s="72" t="n">
        <v>128274.562755697</v>
      </c>
      <c r="F12" s="78" t="n">
        <f aca="false">D12+E12</f>
        <v>453747.465953363</v>
      </c>
      <c r="G12" s="79" t="n">
        <v>195.158185873936</v>
      </c>
    </row>
    <row r="13" customFormat="false" ht="16" hidden="false" customHeight="false" outlineLevel="0" collapsed="false">
      <c r="C13" s="40" t="n">
        <v>2023</v>
      </c>
      <c r="D13" s="71" t="n">
        <v>419088.478838105</v>
      </c>
      <c r="E13" s="72" t="n">
        <v>160149.460207355</v>
      </c>
      <c r="F13" s="78" t="n">
        <f aca="false">D13+E13</f>
        <v>579237.93904546</v>
      </c>
      <c r="G13" s="79" t="n">
        <v>207.610006578949</v>
      </c>
    </row>
    <row r="14" customFormat="false" ht="16" hidden="false" customHeight="false" outlineLevel="0" collapsed="false">
      <c r="C14" s="40" t="n">
        <v>2024</v>
      </c>
      <c r="D14" s="71" t="n">
        <v>536690.2206441</v>
      </c>
      <c r="E14" s="72" t="n">
        <v>199643.38584472</v>
      </c>
      <c r="F14" s="78" t="n">
        <f aca="false">D14+E14</f>
        <v>736333.606488821</v>
      </c>
      <c r="G14" s="79" t="n">
        <v>219.930146016683</v>
      </c>
    </row>
    <row r="15" customFormat="false" ht="16" hidden="false" customHeight="false" outlineLevel="0" collapsed="false">
      <c r="C15" s="40" t="n">
        <v>2025</v>
      </c>
      <c r="D15" s="71" t="n">
        <v>683411.442209444</v>
      </c>
      <c r="E15" s="72" t="n">
        <v>247148.130949365</v>
      </c>
      <c r="F15" s="78" t="n">
        <f aca="false">D15+E15</f>
        <v>930559.573158809</v>
      </c>
      <c r="G15" s="79" t="n">
        <v>229.704159281999</v>
      </c>
    </row>
    <row r="16" customFormat="false" ht="16" hidden="false" customHeight="false" outlineLevel="0" collapsed="false">
      <c r="C16" s="40" t="n">
        <v>2026</v>
      </c>
      <c r="D16" s="71" t="n">
        <v>897135.369545422</v>
      </c>
      <c r="E16" s="72" t="n">
        <v>290636.638961192</v>
      </c>
      <c r="F16" s="78" t="n">
        <f aca="false">D16+E16</f>
        <v>1187772.00850661</v>
      </c>
      <c r="G16" s="79" t="n">
        <v>239.46156942485</v>
      </c>
    </row>
    <row r="17" customFormat="false" ht="16" hidden="false" customHeight="false" outlineLevel="0" collapsed="false">
      <c r="C17" s="40" t="n">
        <v>2027</v>
      </c>
      <c r="D17" s="71" t="n">
        <v>1176251.94253172</v>
      </c>
      <c r="E17" s="72" t="n">
        <v>341611.155355265</v>
      </c>
      <c r="F17" s="78" t="n">
        <f aca="false">D17+E17</f>
        <v>1517863.09788698</v>
      </c>
      <c r="G17" s="79" t="n">
        <v>249.609985873396</v>
      </c>
    </row>
    <row r="18" customFormat="false" ht="16" hidden="false" customHeight="false" outlineLevel="0" collapsed="false">
      <c r="C18" s="40" t="n">
        <v>2028</v>
      </c>
      <c r="D18" s="71" t="n">
        <v>1541095.69803995</v>
      </c>
      <c r="E18" s="72" t="n">
        <v>401338.498587603</v>
      </c>
      <c r="F18" s="78" t="n">
        <f aca="false">D18+E18</f>
        <v>1942434.19662756</v>
      </c>
      <c r="G18" s="79" t="n">
        <v>260.240414907285</v>
      </c>
    </row>
    <row r="19" customFormat="false" ht="16" hidden="false" customHeight="false" outlineLevel="0" collapsed="false">
      <c r="C19" s="40" t="n">
        <v>2029</v>
      </c>
      <c r="D19" s="71" t="n">
        <v>2017944.10323131</v>
      </c>
      <c r="E19" s="72" t="n">
        <v>471297.943328063</v>
      </c>
      <c r="F19" s="78" t="n">
        <f aca="false">D19+E19</f>
        <v>2489242.04655938</v>
      </c>
      <c r="G19" s="79" t="n">
        <v>271.388466376819</v>
      </c>
    </row>
    <row r="20" customFormat="false" ht="16" hidden="false" customHeight="false" outlineLevel="0" collapsed="false">
      <c r="C20" s="41" t="n">
        <v>2030</v>
      </c>
      <c r="D20" s="73" t="n">
        <v>2607548.57058999</v>
      </c>
      <c r="E20" s="74" t="n">
        <v>553215.04401749</v>
      </c>
      <c r="F20" s="80" t="n">
        <f aca="false">D20+E20</f>
        <v>3160763.61460748</v>
      </c>
      <c r="G20" s="81" t="n">
        <v>280.112841773193</v>
      </c>
    </row>
  </sheetData>
  <hyperlinks>
    <hyperlink ref="A1" location="Title!A1" display="Retur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2019-02-18T08:18:27Z</dcterms:created>
  <dc:creator>Tian Lei</dc:creator>
  <dc:description/>
  <dc:language>en-US</dc:language>
  <cp:lastModifiedBy>Liping Li</cp:lastModifiedBy>
  <dcterms:modified xsi:type="dcterms:W3CDTF">2019-02-21T07:04:21Z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