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9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entory" sheetId="1" state="visible" r:id="rId2"/>
    <sheet name="Commissioning" sheetId="2" state="visible" r:id="rId3"/>
    <sheet name="End of Life" sheetId="3" state="visible" r:id="rId4"/>
    <sheet name="Maintenance" sheetId="4" state="visible" r:id="rId5"/>
    <sheet name="Well abbandon" sheetId="5" state="visible" r:id="rId6"/>
    <sheet name="Operational" sheetId="6" state="visible" r:id="rId7"/>
    <sheet name="Allocation" sheetId="7" state="visible" r:id="rId8"/>
    <sheet name="Characterized results" sheetId="8" state="visible" r:id="rId9"/>
    <sheet name="Normalization " sheetId="9" state="visible" r:id="rId10"/>
    <sheet name="STDV" sheetId="10" state="visible" r:id="rId11"/>
  </sheets>
  <definedNames>
    <definedName function="false" hidden="false" localSheetId="0" name="_xlnm._FilterDatabase" vbProcedure="false">Inventory!$A$1:$K$170</definedName>
    <definedName function="false" hidden="false" localSheetId="1" name="_xlnm._FilterDatabase" vbProcedure="false">Commissioning!$A$1:$D$1</definedName>
    <definedName function="false" hidden="false" localSheetId="2" name="_xlnm._FilterDatabase" vbProcedure="false">'End of Life'!$A$1:$D$1</definedName>
    <definedName function="false" hidden="false" localSheetId="3" name="_xlnm._FilterDatabase" vbProcedure="false">Maintenance!$A$1:$D$1</definedName>
    <definedName function="false" hidden="false" localSheetId="4" name="_xlnm._FilterDatabase" vbProcedure="false">'Well abbandon'!$A$1:$D$1</definedName>
    <definedName function="false" hidden="false" localSheetId="5" name="_xlnm._FilterDatabase" vbProcedure="false">Operational!$A$4:$D$4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<sst xmlns="http://schemas.openxmlformats.org/spreadsheetml/2006/main" count="818" uniqueCount="272">
  <si>
    <t xml:space="preserve">Phase</t>
  </si>
  <si>
    <t xml:space="preserve">Compartment</t>
  </si>
  <si>
    <t xml:space="preserve">Direction</t>
  </si>
  <si>
    <t xml:space="preserve">Flow type</t>
  </si>
  <si>
    <t xml:space="preserve">Process Name</t>
  </si>
  <si>
    <t xml:space="preserve">Unit</t>
  </si>
  <si>
    <t xml:space="preserve">Reference flow</t>
  </si>
  <si>
    <t xml:space="preserve">Amount</t>
  </si>
  <si>
    <t xml:space="preserve">Background Process</t>
  </si>
  <si>
    <t xml:space="preserve">Data Quality</t>
  </si>
  <si>
    <t xml:space="preserve">Comments</t>
  </si>
  <si>
    <t xml:space="preserve">Commissioning</t>
  </si>
  <si>
    <t xml:space="preserve">AMIS parts</t>
  </si>
  <si>
    <t xml:space="preserve">Input</t>
  </si>
  <si>
    <t xml:space="preserve">Material</t>
  </si>
  <si>
    <t xml:space="preserve">selenium</t>
  </si>
  <si>
    <t xml:space="preserve">kg</t>
  </si>
  <si>
    <t xml:space="preserve">1 Item</t>
  </si>
  <si>
    <t xml:space="preserve">market for selenium | selenium | Cutoff, S - GLO</t>
  </si>
  <si>
    <t xml:space="preserve">steel, chromium steel 18/8</t>
  </si>
  <si>
    <t xml:space="preserve">market for steel, chromium steel 18/8 | steel, chromium steel 18/8 | Cutoff, S - GLO</t>
  </si>
  <si>
    <t xml:space="preserve">Assumption: 450000 Kg of steel used for general parts (pipes, supports, maneuver storeys) are devided across  the 6 components of the power plant</t>
  </si>
  <si>
    <t xml:space="preserve">steel, chromium steel 18/8, hot rolled</t>
  </si>
  <si>
    <t xml:space="preserve">market for steel, chromium steel 18/8, hot rolled | steel, chromium steel 18/8, hot rolled | Cutoff, S - GLO</t>
  </si>
  <si>
    <t xml:space="preserve">titanium dioxide</t>
  </si>
  <si>
    <t xml:space="preserve">market for titanium dioxide | titanium dioxide | Cutoff, S - RER</t>
  </si>
  <si>
    <t xml:space="preserve">Buildings</t>
  </si>
  <si>
    <t xml:space="preserve">aluminium, primary, ingot</t>
  </si>
  <si>
    <t xml:space="preserve">Total</t>
  </si>
  <si>
    <t xml:space="preserve">market for aluminium, primary, ingot | aluminium, primary, ingot | Cutoff, S - IAI Area, EU27 &amp; EFTA</t>
  </si>
  <si>
    <t xml:space="preserve">cement, Portland</t>
  </si>
  <si>
    <t xml:space="preserve">market for cement, Portland | cement, Portland | Cutoff, S - Europe without Switzerland</t>
  </si>
  <si>
    <t xml:space="preserve">chromium steel pipe</t>
  </si>
  <si>
    <t xml:space="preserve">market for chromium steel pipe | chromium steel pipe | Cutoff, S - GLO</t>
  </si>
  <si>
    <t xml:space="preserve">copper</t>
  </si>
  <si>
    <t xml:space="preserve">market for copper | copper | Cutoff, S - GLO</t>
  </si>
  <si>
    <t xml:space="preserve">gravel, crushed</t>
  </si>
  <si>
    <t xml:space="preserve">market for gravel, crushed | gravel, crushed | Cutoff, S - RoW</t>
  </si>
  <si>
    <t xml:space="preserve">steel, unalloyed</t>
  </si>
  <si>
    <t xml:space="preserve">market for steel, unalloyed | steel, unalloyed | Cutoff, S - GLO</t>
  </si>
  <si>
    <t xml:space="preserve">Energy</t>
  </si>
  <si>
    <t xml:space="preserve">diesel, burned in building machine</t>
  </si>
  <si>
    <t xml:space="preserve">MJ</t>
  </si>
  <si>
    <t xml:space="preserve">market for diesel, burned in building machine | diesel, burned in building machine | Cutoff, S - GLO</t>
  </si>
  <si>
    <t xml:space="preserve">Energy densisty = 39.6 MJ/l </t>
  </si>
  <si>
    <t xml:space="preserve">Gas intercooler</t>
  </si>
  <si>
    <t xml:space="preserve">market for steel, chromium steel 18/8 | steel, chromium steel 18/8 | Cutoff, S - GLO </t>
  </si>
  <si>
    <t xml:space="preserve">market for steel, chromium steel 18/8 | steel, chromium steel 18/8 | Cutoff, S - GLO &amp;&amp; market for metal working, average for chromium steel product manufacturing | metal working, average for chromium steel product manufacturing | Cutoff, S - GLO</t>
  </si>
  <si>
    <t xml:space="preserve">Gas compressor</t>
  </si>
  <si>
    <t xml:space="preserve">Condensator</t>
  </si>
  <si>
    <t xml:space="preserve">Generator</t>
  </si>
  <si>
    <t xml:space="preserve">market for copper | copper | Cutoff, S - GLO &amp;&amp; market for wire drawing, copper | wire drawing, copper | Cutoff, S - GLO</t>
  </si>
  <si>
    <t xml:space="preserve">ORC group</t>
  </si>
  <si>
    <t xml:space="preserve">glass wool mat</t>
  </si>
  <si>
    <t xml:space="preserve">market for glass wool mat | glass wool mat | Cutoff, S - GLO</t>
  </si>
  <si>
    <t xml:space="preserve">pentane</t>
  </si>
  <si>
    <t xml:space="preserve">market for pentane | pentane | Cutoff, S - GLO</t>
  </si>
  <si>
    <t xml:space="preserve">sheet rolling, copper</t>
  </si>
  <si>
    <t xml:space="preserve">market for sheet rolling, copper | sheet rolling, copper | Cutoff, S - GLO</t>
  </si>
  <si>
    <t xml:space="preserve">Pipelines</t>
  </si>
  <si>
    <t xml:space="preserve">1 Meter</t>
  </si>
  <si>
    <t xml:space="preserve">CEM I</t>
  </si>
  <si>
    <t xml:space="preserve">excavation, hydraulic digger</t>
  </si>
  <si>
    <t xml:space="preserve">m3</t>
  </si>
  <si>
    <t xml:space="preserve">market for excavation, hydraulic digger | excavation, hydraulic digger | Cutoff, S - GLO</t>
  </si>
  <si>
    <t xml:space="preserve">market for aluminium, primary, ingot | aluminium, primary, ingot | Cutoff, S - IAI Area, EU27 &amp; EFTA &amp;&amp; market for section bar extrusion, aluminium | section bar extrusion, aluminium | Cutoff, S - GLO</t>
  </si>
  <si>
    <t xml:space="preserve">steel, low-alloyed</t>
  </si>
  <si>
    <t xml:space="preserve">market for steel, low-alloyed | steel, low-alloyed | Cutoff, S - GLO &amp;&amp; market for section bar rolling, steel | section bar rolling, steel | Cutoff, S - GLO</t>
  </si>
  <si>
    <t xml:space="preserve">market for aluminium, primary, ingot | aluminium, primary, ingot | Cutoff, S - IAI Area, EU27 &amp; EFTA &amp;&amp; market for sheet rolling, aluminium | sheet rolling, aluminium | Cutoff, S - GLO</t>
  </si>
  <si>
    <t xml:space="preserve">stone wool, packed</t>
  </si>
  <si>
    <t xml:space="preserve">market for stone wool, packed | stone wool, packed | Cutoff, S - GLO</t>
  </si>
  <si>
    <t xml:space="preserve">Evaporative tower</t>
  </si>
  <si>
    <t xml:space="preserve">glass fibre</t>
  </si>
  <si>
    <t xml:space="preserve">market for glass fibre | glass fibre | Cutoff, S - GLO</t>
  </si>
  <si>
    <t xml:space="preserve">metal working, average for chromium steel product manufacturing</t>
  </si>
  <si>
    <t xml:space="preserve">market for metal working, average for chromium steel product manufacturing | metal working, average for chromium steel product manufacturing | Cutoff, S - GLO</t>
  </si>
  <si>
    <t xml:space="preserve">polyvinylchloride, bulk polymerised</t>
  </si>
  <si>
    <t xml:space="preserve">market for polyvinylchloride, bulk polymerised | polyvinylchloride, bulk polymerised | Cutoff, S - GLO</t>
  </si>
  <si>
    <t xml:space="preserve">assumption: PVC polymerization process  80:12:8 for suspension polymerization: emulsion polymerization: bulk polymerization. Total PVC = 60000 kg</t>
  </si>
  <si>
    <t xml:space="preserve">polyvinylchloride, emulsion polymerised</t>
  </si>
  <si>
    <t xml:space="preserve">market for polyvinylchloride, emulsion polymerised | polyvinylchloride, emulsion polymerised | Cutoff, S - GLO</t>
  </si>
  <si>
    <t xml:space="preserve">polyvinylchloride, suspension polymerised</t>
  </si>
  <si>
    <t xml:space="preserve">market for polyvinylchloride, suspension polymerised | polyvinylchloride, suspension polymerised | Cutoff, S - GLO</t>
  </si>
  <si>
    <t xml:space="preserve">Turbine</t>
  </si>
  <si>
    <t xml:space="preserve">Shallow well</t>
  </si>
  <si>
    <t xml:space="preserve">bentonite</t>
  </si>
  <si>
    <t xml:space="preserve">market for bentonite | bentonite | Cutoff, S - GLO</t>
  </si>
  <si>
    <t xml:space="preserve">cellulose fibre, inclusive blowing in</t>
  </si>
  <si>
    <t xml:space="preserve">market for cellulose fibre, inclusive blowing in | cellulose fibre, inclusive blowing in | Cutoff, S - GLO</t>
  </si>
  <si>
    <t xml:space="preserve">assumption: proxy process for Lignosulfonates. Lignosulfonates are byproducts of cellullose fibre production.</t>
  </si>
  <si>
    <t xml:space="preserve">hydrochloric acid, without water, in 30% solution state</t>
  </si>
  <si>
    <t xml:space="preserve">market for hydrochloric acid, without water, in 30% solution state | hydrochloric acid, without water, in 30% solution state | Cutoff, S - RER</t>
  </si>
  <si>
    <t xml:space="preserve">reinforcing steel</t>
  </si>
  <si>
    <t xml:space="preserve">market for reinforcing steel | reinforcing steel | Cutoff, S - GLO</t>
  </si>
  <si>
    <t xml:space="preserve">sodium hydroxide, without water, in 50% solution state</t>
  </si>
  <si>
    <t xml:space="preserve">market for sodium hydroxide, without water, in 50% solution state | sodium hydroxide, without water, in 50% solution state | Cutoff, S - GLO</t>
  </si>
  <si>
    <t xml:space="preserve">diesel, burned in diesel-electric generating set, 10MW</t>
  </si>
  <si>
    <t xml:space="preserve">market for diesel, burned in diesel-electric generating set, 10MW | diesel, burned in diesel-electric generating set, 10MW | Cutoff, S - GLO</t>
  </si>
  <si>
    <t xml:space="preserve">Elementary flow</t>
  </si>
  <si>
    <t xml:space="preserve">Water, unspecified natural origin, IT</t>
  </si>
  <si>
    <t xml:space="preserve">l</t>
  </si>
  <si>
    <t xml:space="preserve">Employed for NaOH solution</t>
  </si>
  <si>
    <t xml:space="preserve">Employed for HCl solution</t>
  </si>
  <si>
    <t xml:space="preserve">Output</t>
  </si>
  <si>
    <t xml:space="preserve">drilling waste</t>
  </si>
  <si>
    <t xml:space="preserve">market for drilling waste | drilling waste | Cutoff, S - RoW</t>
  </si>
  <si>
    <t xml:space="preserve">Deep well</t>
  </si>
  <si>
    <t xml:space="preserve">lubricating oil</t>
  </si>
  <si>
    <t xml:space="preserve">market for lubricating oil | lubricating oil | Cutoff, S - RER</t>
  </si>
  <si>
    <t xml:space="preserve">Well pad</t>
  </si>
  <si>
    <t xml:space="preserve">1 Well</t>
  </si>
  <si>
    <t xml:space="preserve">gravel, round</t>
  </si>
  <si>
    <t xml:space="preserve">market for gravel, round | gravel, round | Cutoff, S - RoW</t>
  </si>
  <si>
    <t xml:space="preserve">iron pellet</t>
  </si>
  <si>
    <t xml:space="preserve">market for iron pellet | iron pellet | Cutoff, S - GLO</t>
  </si>
  <si>
    <t xml:space="preserve">iron-nickel-chromium alloy</t>
  </si>
  <si>
    <t xml:space="preserve">market for iron-nickel-chromium alloy | iron-nickel-chromium alloy | Cutoff, S - GLO</t>
  </si>
  <si>
    <t xml:space="preserve">drawing of pipe, steel</t>
  </si>
  <si>
    <t xml:space="preserve">market for drawing of pipe, steel | drawing of pipe, steel | Cutoff, S - GLO</t>
  </si>
  <si>
    <t xml:space="preserve">wire drawing, steel</t>
  </si>
  <si>
    <t xml:space="preserve">market for wire drawing, steel | wire drawing, steel | Cutoff, S - GLO</t>
  </si>
  <si>
    <t xml:space="preserve">polyethylene pipe, DN 200, SDR 41</t>
  </si>
  <si>
    <t xml:space="preserve">m</t>
  </si>
  <si>
    <t xml:space="preserve">market for earth tube heat exchanger, polyethylene, DN 200 | polyethylene pipe, DN 200, SDR 41 | Cutoff, S - GLO</t>
  </si>
  <si>
    <t xml:space="preserve">Maintenance</t>
  </si>
  <si>
    <t xml:space="preserve">Every 4 year each Item</t>
  </si>
  <si>
    <t xml:space="preserve">For single evaporative tower. Assumption: PVC polymerization process  80:12:8 for suspension polymerization: emulsion polymerization: bulk polymerization. Total PVC = 600 kg</t>
  </si>
  <si>
    <t xml:space="preserve">For single evaporative tower. </t>
  </si>
  <si>
    <t xml:space="preserve">AMIS</t>
  </si>
  <si>
    <t xml:space="preserve">For 1 AMIS unit, the sobstitution occour every 4 years</t>
  </si>
  <si>
    <t xml:space="preserve">hazardous waste, for underground deposit</t>
  </si>
  <si>
    <t xml:space="preserve">market for hazardous waste, for underground deposit | hazardous waste, for underground deposit | Cutoff, S - GLO</t>
  </si>
  <si>
    <t xml:space="preserve">For 1 AMIS unit. Activity performed every 4 years</t>
  </si>
  <si>
    <t xml:space="preserve">Every 1 year each Item</t>
  </si>
  <si>
    <t xml:space="preserve">Yearly quantity for single 20MW turbine</t>
  </si>
  <si>
    <t xml:space="preserve">Referred to turbine rotor refurbishment: 3600 Kg total component weight, 10% is new steel: 360 kg of new steel every 4 years for single turbine</t>
  </si>
  <si>
    <t xml:space="preserve">waste mineral oil</t>
  </si>
  <si>
    <t xml:space="preserve">market for waste mineral oil | waste mineral oil | Cutoff, S - Europe without Switzerland</t>
  </si>
  <si>
    <t xml:space="preserve">Every 1 year</t>
  </si>
  <si>
    <t xml:space="preserve">1500kg yearly  working fluid refill</t>
  </si>
  <si>
    <t xml:space="preserve">Operational</t>
  </si>
  <si>
    <t xml:space="preserve">Fluid treatment / Ammonia abatement</t>
  </si>
  <si>
    <t xml:space="preserve">sulfuric acid</t>
  </si>
  <si>
    <r>
      <rPr>
        <sz val="11"/>
        <color rgb="FF000000"/>
        <rFont val="Calibri"/>
        <family val="2"/>
        <charset val="1"/>
      </rPr>
      <t xml:space="preserve">1 KWh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</si>
  <si>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t xml:space="preserve">market for sulfuric acid | sulfuric acid | Cutoff, S - RER</t>
  </si>
  <si>
    <t xml:space="preserve">Sulfuric Acid used for fluid treatment in the NH3 emissions reduction system</t>
  </si>
  <si>
    <t xml:space="preserve">Atmospheric emissions</t>
  </si>
  <si>
    <t xml:space="preserve">Elementary Flows</t>
  </si>
  <si>
    <t xml:space="preserve">Ammonia</t>
  </si>
  <si>
    <t xml:space="preserve">Arsenic</t>
  </si>
  <si>
    <t xml:space="preserve">Carbon dioxide</t>
  </si>
  <si>
    <t xml:space="preserve">Carbon monoxide</t>
  </si>
  <si>
    <t xml:space="preserve">Hydrogen sulfide</t>
  </si>
  <si>
    <t xml:space="preserve">Mercury</t>
  </si>
  <si>
    <t xml:space="preserve">Methane</t>
  </si>
  <si>
    <t xml:space="preserve">Pentane</t>
  </si>
  <si>
    <t xml:space="preserve">Sulfur dioxide</t>
  </si>
  <si>
    <t xml:space="preserve">Decommissioning</t>
  </si>
  <si>
    <t xml:space="preserve">Well abbandon programm</t>
  </si>
  <si>
    <t xml:space="preserve">diesel, burned in diesel-electric generating set, 10MW | diesel, burned in diesel-electric generating set, 10MW | Cutoff, S - GLO</t>
  </si>
  <si>
    <t xml:space="preserve">Product</t>
  </si>
  <si>
    <t xml:space="preserve">%</t>
  </si>
  <si>
    <t xml:space="preserve">Totals</t>
  </si>
  <si>
    <t xml:space="preserve">Per 1 kW installed capacity (61 Mwe plant)</t>
  </si>
  <si>
    <t xml:space="preserve">Diesel</t>
  </si>
  <si>
    <t xml:space="preserve">Excavation</t>
  </si>
  <si>
    <t xml:space="preserve">M^3</t>
  </si>
  <si>
    <t xml:space="preserve">Portland</t>
  </si>
  <si>
    <t xml:space="preserve">Steel</t>
  </si>
  <si>
    <t xml:space="preserve">Gravel</t>
  </si>
  <si>
    <t xml:space="preserve">Bentonite</t>
  </si>
  <si>
    <t xml:space="preserve">Copper</t>
  </si>
  <si>
    <t xml:space="preserve">Sodium hydroxide</t>
  </si>
  <si>
    <t xml:space="preserve">Aluminium</t>
  </si>
  <si>
    <t xml:space="preserve">Stone wool</t>
  </si>
  <si>
    <t xml:space="preserve">Hydrochloric acid</t>
  </si>
  <si>
    <t xml:space="preserve">PVC</t>
  </si>
  <si>
    <t xml:space="preserve">Lubricating oil</t>
  </si>
  <si>
    <t xml:space="preserve">Iron</t>
  </si>
  <si>
    <t xml:space="preserve">Glass fibre</t>
  </si>
  <si>
    <t xml:space="preserve">Cellulose Fibre</t>
  </si>
  <si>
    <t xml:space="preserve">Titanium dioxide</t>
  </si>
  <si>
    <t xml:space="preserve">PE</t>
  </si>
  <si>
    <t xml:space="preserve">Selenium</t>
  </si>
  <si>
    <t xml:space="preserve">Glass wool</t>
  </si>
  <si>
    <t xml:space="preserve">Drilling waste disposal</t>
  </si>
  <si>
    <t xml:space="preserve">Oil disposal</t>
  </si>
  <si>
    <t xml:space="preserve">Waste landfill</t>
  </si>
  <si>
    <t xml:space="preserve">Process</t>
  </si>
  <si>
    <t xml:space="preserve">Emission</t>
  </si>
  <si>
    <t xml:space="preserve">BAGNORE - EXERGY ALLOCATION FACTORS</t>
  </si>
  <si>
    <t xml:space="preserve">Source </t>
  </si>
  <si>
    <t xml:space="preserve">EPD UN CPC 171 AND 173</t>
  </si>
  <si>
    <t xml:space="preserve">https://www.environdec.com/PCR/Detail/?Pcr=5802</t>
  </si>
  <si>
    <t xml:space="preserve">E</t>
  </si>
  <si>
    <t xml:space="preserve">KWh</t>
  </si>
  <si>
    <r>
      <rPr>
        <sz val="14"/>
        <color rgb="FF000000"/>
        <rFont val="Calibri"/>
        <family val="2"/>
        <charset val="1"/>
      </rPr>
      <t xml:space="preserve">T</t>
    </r>
    <r>
      <rPr>
        <vertAlign val="subscript"/>
        <sz val="14"/>
        <color rgb="FF000000"/>
        <rFont val="Calibri"/>
        <family val="2"/>
        <charset val="1"/>
      </rPr>
      <t xml:space="preserve">Q</t>
    </r>
  </si>
  <si>
    <t xml:space="preserve">Q</t>
  </si>
  <si>
    <t xml:space="preserve">t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</si>
  <si>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</si>
  <si>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°C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</si>
  <si>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r</t>
    </r>
  </si>
  <si>
    <t xml:space="preserve">αQ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</si>
  <si>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ref</t>
    </r>
  </si>
  <si>
    <t xml:space="preserve">αE</t>
  </si>
  <si>
    <t xml:space="preserve">E = electricity produced by the CHP system</t>
  </si>
  <si>
    <t xml:space="preserve">Q = heat produced by the CHP system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</si>
  <si>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s</t>
    </r>
    <r>
      <rPr>
        <sz val="11"/>
        <color rgb="FF000000"/>
        <rFont val="Calibri"/>
        <family val="2"/>
        <charset val="1"/>
      </rPr>
      <t xml:space="preserve"> = supply temperature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</si>
  <si>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 = return temperature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</si>
  <si>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ref</t>
    </r>
    <r>
      <rPr>
        <sz val="11"/>
        <color rgb="FF000000"/>
        <rFont val="Calibri"/>
        <family val="2"/>
        <charset val="1"/>
      </rPr>
      <t xml:space="preserve"> = reference temperature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</si>
  <si>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Q</t>
    </r>
    <r>
      <rPr>
        <sz val="11"/>
        <color rgb="FF000000"/>
        <rFont val="Calibri"/>
        <family val="2"/>
        <charset val="1"/>
      </rPr>
      <t xml:space="preserve"> =mean logaritmich temperature of the heat produced by the CHP (see cell F5 for calculation)</t>
    </r>
  </si>
  <si>
    <t xml:space="preserve">t = exergetic temperature factor (see cell F6 for calculation)</t>
  </si>
  <si>
    <t xml:space="preserve">αQ = allocation factor for heat (see cell F8 for calculation)</t>
  </si>
  <si>
    <t xml:space="preserve">αE = allocation factor for electricity (see cell F 9 for calculation)</t>
  </si>
  <si>
    <t xml:space="preserve">Bagnore TOTAL</t>
  </si>
  <si>
    <t xml:space="preserve">Operational - IT</t>
  </si>
  <si>
    <t xml:space="preserve">End of Life</t>
  </si>
  <si>
    <t xml:space="preserve">Acidification</t>
  </si>
  <si>
    <t xml:space="preserve">molc H+ eq</t>
  </si>
  <si>
    <t xml:space="preserve">Climate change</t>
  </si>
  <si>
    <t xml:space="preserve">kg CO2 eq</t>
  </si>
  <si>
    <t xml:space="preserve">Freshwater ecotoxicity</t>
  </si>
  <si>
    <t xml:space="preserve">CTUe</t>
  </si>
  <si>
    <t xml:space="preserve">Freshwater eutrophication</t>
  </si>
  <si>
    <t xml:space="preserve">kg P eq</t>
  </si>
  <si>
    <t xml:space="preserve">Human toxicity, cancer effects</t>
  </si>
  <si>
    <t xml:space="preserve">CTUh</t>
  </si>
  <si>
    <t xml:space="preserve">Human toxicity, non-cancer effects</t>
  </si>
  <si>
    <t xml:space="preserve">Ionizing radiation HH</t>
  </si>
  <si>
    <t xml:space="preserve">kBq U235 eq</t>
  </si>
  <si>
    <t xml:space="preserve">Land use</t>
  </si>
  <si>
    <t xml:space="preserve">kg C deficit</t>
  </si>
  <si>
    <t xml:space="preserve">Marine eutrophication</t>
  </si>
  <si>
    <t xml:space="preserve">kg N eq</t>
  </si>
  <si>
    <t xml:space="preserve">Mineral, fossil &amp; ren resource depletion</t>
  </si>
  <si>
    <t xml:space="preserve">kg Sb eq</t>
  </si>
  <si>
    <t xml:space="preserve">Ozone depletion</t>
  </si>
  <si>
    <t xml:space="preserve">kg CFC-11 eq</t>
  </si>
  <si>
    <t xml:space="preserve">Particulate matter</t>
  </si>
  <si>
    <t xml:space="preserve">kg PM2.5 eq</t>
  </si>
  <si>
    <t xml:space="preserve">Photochemical ozone formation</t>
  </si>
  <si>
    <t xml:space="preserve">kg NMVOC eq</t>
  </si>
  <si>
    <t xml:space="preserve">Terrestrial eutrophication</t>
  </si>
  <si>
    <t xml:space="preserve">molc N eq</t>
  </si>
  <si>
    <t xml:space="preserve">Water resource depletion</t>
  </si>
  <si>
    <t xml:space="preserve">m3 water eq</t>
  </si>
  <si>
    <t xml:space="preserve">Total </t>
  </si>
  <si>
    <t xml:space="preserve">Impact category</t>
  </si>
  <si>
    <t xml:space="preserve">Normalization factor</t>
  </si>
  <si>
    <t xml:space="preserve">Weighting factor</t>
  </si>
  <si>
    <t xml:space="preserve">Person Equivalent (PE)</t>
  </si>
  <si>
    <t xml:space="preserve">Bagnore NO OPERATIONAL phase</t>
  </si>
  <si>
    <t xml:space="preserve">Drilling</t>
  </si>
  <si>
    <t xml:space="preserve">Drilling waste</t>
  </si>
  <si>
    <t xml:space="preserve">Equipment</t>
  </si>
  <si>
    <t xml:space="preserve">Geometric standard deviation values assigned to each scores</t>
  </si>
  <si>
    <t xml:space="preserve">Indicators</t>
  </si>
  <si>
    <t xml:space="preserve">Scores</t>
  </si>
  <si>
    <t xml:space="preserve">Reliability</t>
  </si>
  <si>
    <t xml:space="preserve">1.00</t>
  </si>
  <si>
    <t xml:space="preserve">1.05</t>
  </si>
  <si>
    <t xml:space="preserve">1.10</t>
  </si>
  <si>
    <t xml:space="preserve">1.20</t>
  </si>
  <si>
    <t xml:space="preserve">1.50</t>
  </si>
  <si>
    <t xml:space="preserve">Completeness</t>
  </si>
  <si>
    <t xml:space="preserve">1.02</t>
  </si>
  <si>
    <t xml:space="preserve">Temporal correlation</t>
  </si>
  <si>
    <t xml:space="preserve">1.03</t>
  </si>
  <si>
    <t xml:space="preserve">Geographical correlation</t>
  </si>
  <si>
    <t xml:space="preserve">1.01</t>
  </si>
  <si>
    <t xml:space="preserve">Further technological correlation</t>
  </si>
  <si>
    <t xml:space="preserve">2.00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</si>
</sst>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E+00"/>
    <numFmt numFmtId="166" formatCode="0.00E+00"/>
    <numFmt numFmtId="167" formatCode="0%"/>
    <numFmt numFmtId="168" formatCode="0.0%"/>
    <numFmt numFmtId="169" formatCode="0.00"/>
    <numFmt numFmtId="170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sz val="14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EDEDED"/>
        <bgColor rgb="FFD9D9D9"/>
      </patternFill>
    </fill>
    <fill>
      <patternFill patternType="solid">
        <fgColor rgb="FFD9D9D9"/>
        <bgColor rgb="FFEDEDED"/>
      </patternFill>
    </fill>
    <fill>
      <patternFill patternType="solid">
        <fgColor rgb="FFBFBFBF"/>
        <bgColor rgb="FFB4C7E7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21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  <cellStyle name="Excel Built-in Good" xfId="22" builtinId="53" customBuiltin="tru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4:D13" headerRowCount="1" totalsRowCount="0" totalsRowShown="0">
  <autoFilter ref="A4:D13"/>
  <tableColumns count="4">
    <tableColumn id="1" name="Emission"/>
    <tableColumn id="2" name="Amount"/>
    <tableColumn id="3" name="Unit"/>
    <tableColumn id="4" name="%"/>
  </tableColumns>
</table>
</file>

<file path=xl/tables/table2.xml><?xml version="1.0" encoding="utf-8"?>
<table xmlns="http://schemas.openxmlformats.org/spreadsheetml/2006/main" id="2" name="Table2" displayName="Table2" ref="A1:D22" headerRowCount="1" totalsRowCount="0" totalsRowShown="0">
  <autoFilter ref="A1:D22"/>
  <tableColumns count="4">
    <tableColumn id="1" name="Product"/>
    <tableColumn id="2" name="Amount"/>
    <tableColumn id="3" name="Unit"/>
    <tableColumn id="4" name="%"/>
  </tableColumns>
</table>
</file>

<file path=xl/tables/table3.xml><?xml version="1.0" encoding="utf-8"?>
<table xmlns="http://schemas.openxmlformats.org/spreadsheetml/2006/main" id="3" name="Table3" displayName="Table3" ref="A1:D4" headerRowCount="1" totalsRowCount="0" totalsRowShown="0">
  <autoFilter ref="A1:D4"/>
  <tableColumns count="4">
    <tableColumn id="1" name="Product"/>
    <tableColumn id="2" name="Amount"/>
    <tableColumn id="3" name="Unit"/>
    <tableColumn id="4" name="%"/>
  </tableColumns>
</table>
</file>

<file path=xl/tables/table4.xml><?xml version="1.0" encoding="utf-8"?>
<table xmlns="http://schemas.openxmlformats.org/spreadsheetml/2006/main" id="4" name="Table4" displayName="Table4" ref="A1:D6" headerRowCount="1" totalsRowCount="0" totalsRowShown="0">
  <autoFilter ref="A1:D6"/>
  <tableColumns count="4">
    <tableColumn id="1" name="Process"/>
    <tableColumn id="2" name="Amount"/>
    <tableColumn id="3" name="Unit"/>
    <tableColumn id="4" name="%"/>
  </tableColumns>
</table>
</file>

<file path=xl/tables/table5.xml><?xml version="1.0" encoding="utf-8"?>
<table xmlns="http://schemas.openxmlformats.org/spreadsheetml/2006/main" id="5" name="Table5" displayName="Table5" ref="A1:D4" headerRowCount="1" totalsRowCount="0" totalsRowShown="0">
  <autoFilter ref="A1:D4"/>
  <tableColumns count="4">
    <tableColumn id="1" name="Process"/>
    <tableColumn id="2" name="Amount"/>
    <tableColumn id="3" name="Unit"/>
    <tableColumn id="4" name="%"/>
  </tableColumns>
</table>
</file>

<file path=xl/tables/table6.xml><?xml version="1.0" encoding="utf-8"?>
<table xmlns="http://schemas.openxmlformats.org/spreadsheetml/2006/main" id="6" name="Table6" displayName="Table6" ref="A1:D2" headerRowCount="1" totalsRowCount="0" totalsRowShown="0">
  <autoFilter ref="A1:D2"/>
  <tableColumns count="4">
    <tableColumn id="1" name="Product"/>
    <tableColumn id="2" name="Amount"/>
    <tableColumn id="3" name="Unit"/>
    <tableColumn id="4" name="%"/>
  </tableColumns>
</table>
</file>

<file path=xl/tables/table7.xml><?xml version="1.0" encoding="utf-8"?>
<table xmlns="http://schemas.openxmlformats.org/spreadsheetml/2006/main" id="7" name="Table7" displayName="Table7" ref="A1:C16" headerRowCount="1" totalsRowCount="0" totalsRowShown="0">
  <autoFilter ref="A1:C16"/>
  <tableColumns count="3">
    <tableColumn id="1" name="Impact category"/>
    <tableColumn id="2" name="Normalization factor"/>
    <tableColumn id="3" name="Weighting factor"/>
  </tableColumns>
</table>
</file>

<file path=xl/tables/table8.xml><?xml version="1.0" encoding="utf-8"?>
<table xmlns="http://schemas.openxmlformats.org/spreadsheetml/2006/main" id="8" name="Table8" displayName="Table8" ref="A1:H16" headerRowCount="1" totalsRowCount="0" totalsRowShown="0">
  <autoFilter ref="A1:H16"/>
  <tableColumns count="8">
    <tableColumn id="1" name="Process"/>
    <tableColumn id="2" name="Bagnore TOTAL"/>
    <tableColumn id="3" name="Commissioning"/>
    <tableColumn id="4" name="Operational - IT"/>
    <tableColumn id="5" name="End of Life"/>
    <tableColumn id="6" name="Maintenance"/>
    <tableColumn id="7" name="Decommissioning"/>
    <tableColumn id="8" name="Unit"/>
  </tableColumns>
</table>
</file>

<file path=xl/tables/table9.xml><?xml version="1.0" encoding="utf-8"?>
<table xmlns="http://schemas.openxmlformats.org/spreadsheetml/2006/main" id="9" name="Table811" displayName="Table811" ref="A20:H35" headerRowCount="1" totalsRowCount="0" totalsRowShown="0">
  <autoFilter ref="A20:H35"/>
  <tableColumns count="8">
    <tableColumn id="1" name="Impact category"/>
    <tableColumn id="2" name="Bagnore TOTAL"/>
    <tableColumn id="3" name="Commissioning"/>
    <tableColumn id="4" name="Operational - IT"/>
    <tableColumn id="5" name="End of Life"/>
    <tableColumn id="6" name="Maintenance"/>
    <tableColumn id="7" name="Decommissioning"/>
    <tableColumn id="8" name="Uni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L176"/>
  <sheetViews>
    <sheetView showFormulas="false" showGridLines="true" showRowColHeaders="true" showZeros="true" rightToLeft="false" tabSelected="false" showOutlineSymbols="true" defaultGridColor="true" view="normal" topLeftCell="E1" colorId="64" zoomScale="73" zoomScaleNormal="73" zoomScalePageLayoutView="100" workbookViewId="0">
      <pane xSplit="0" ySplit="1" topLeftCell="A2" activePane="bottomLeft" state="frozen"/>
      <selection pane="topLeft" activeCell="E1" activeCellId="0" sqref="E1"/>
      <selection pane="bottomLeft" activeCell="H16" activeCellId="0" sqref="H16"/>
    </sheetView>
  </sheetViews>
  <sheetFormatPr defaultRowHeight="13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4.55"/>
    <col collapsed="false" customWidth="true" hidden="false" outlineLevel="0" max="4" min="3" style="1" width="15"/>
    <col collapsed="false" customWidth="true" hidden="false" outlineLevel="0" max="5" min="5" style="1" width="64.33"/>
    <col collapsed="false" customWidth="true" hidden="false" outlineLevel="0" max="6" min="6" style="1" width="9.33"/>
    <col collapsed="false" customWidth="true" hidden="false" outlineLevel="0" max="7" min="7" style="1" width="22.33"/>
    <col collapsed="false" customWidth="true" hidden="false" outlineLevel="0" max="8" min="8" style="2" width="11.99"/>
    <col collapsed="false" customWidth="true" hidden="false" outlineLevel="0" max="9" min="9" style="3" width="132.33"/>
    <col collapsed="false" customWidth="true" hidden="false" outlineLevel="0" max="10" min="10" style="1" width="16.67"/>
    <col collapsed="false" customWidth="true" hidden="false" outlineLevel="0" max="11" min="11" style="1" width="38.33"/>
    <col collapsed="false" customWidth="true" hidden="false" outlineLevel="0" max="22" min="12" style="1" width="9.33"/>
    <col collapsed="false" customWidth="true" hidden="false" outlineLevel="0" max="23" min="23" style="1" width="32.56"/>
    <col collapsed="false" customWidth="true" hidden="false" outlineLevel="0" max="1025" min="24" style="1" width="9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</row>
    <row r="3" customFormat="false" ht="13.8" hidden="false" customHeight="false" outlineLevel="0" collapsed="false">
      <c r="B3" s="1" t="s">
        <v>12</v>
      </c>
    </row>
    <row r="4" customFormat="false" ht="13.8" hidden="false" customHeight="false" outlineLevel="0" collapsed="false">
      <c r="C4" s="1" t="s">
        <v>13</v>
      </c>
    </row>
    <row r="5" customFormat="false" ht="13.8" hidden="false" customHeight="false" outlineLevel="0" collapsed="false">
      <c r="D5" s="1" t="s">
        <v>14</v>
      </c>
    </row>
    <row r="6" customFormat="false" ht="13.8" hidden="false" customHeight="false" outlineLevel="0" collapsed="false">
      <c r="E6" s="1" t="s">
        <v>15</v>
      </c>
      <c r="F6" s="1" t="s">
        <v>16</v>
      </c>
      <c r="G6" s="1" t="s">
        <v>17</v>
      </c>
      <c r="H6" s="2" t="n">
        <v>3000</v>
      </c>
      <c r="I6" s="3" t="s">
        <v>18</v>
      </c>
    </row>
    <row r="7" customFormat="false" ht="13.8" hidden="false" customHeight="false" outlineLevel="0" collapsed="false">
      <c r="E7" s="1" t="s">
        <v>19</v>
      </c>
      <c r="F7" s="1" t="s">
        <v>16</v>
      </c>
      <c r="G7" s="1" t="s">
        <v>17</v>
      </c>
      <c r="H7" s="2" t="n">
        <v>25000</v>
      </c>
      <c r="I7" s="3" t="s">
        <v>20</v>
      </c>
      <c r="K7" s="1" t="s">
        <v>21</v>
      </c>
    </row>
    <row r="8" customFormat="false" ht="13.8" hidden="false" customHeight="false" outlineLevel="0" collapsed="false">
      <c r="E8" s="1" t="s">
        <v>22</v>
      </c>
      <c r="F8" s="1" t="s">
        <v>16</v>
      </c>
      <c r="G8" s="1" t="s">
        <v>17</v>
      </c>
      <c r="H8" s="2" t="n">
        <v>11500</v>
      </c>
      <c r="I8" s="3" t="s">
        <v>23</v>
      </c>
    </row>
    <row r="9" customFormat="false" ht="13.8" hidden="false" customHeight="false" outlineLevel="0" collapsed="false">
      <c r="E9" s="1" t="s">
        <v>24</v>
      </c>
      <c r="F9" s="1" t="s">
        <v>16</v>
      </c>
      <c r="G9" s="1" t="s">
        <v>17</v>
      </c>
      <c r="H9" s="2" t="n">
        <v>16000</v>
      </c>
      <c r="I9" s="3" t="s">
        <v>25</v>
      </c>
    </row>
    <row r="10" customFormat="false" ht="13.8" hidden="false" customHeight="false" outlineLevel="0" collapsed="false">
      <c r="B10" s="1" t="s">
        <v>26</v>
      </c>
    </row>
    <row r="11" customFormat="false" ht="13.8" hidden="false" customHeight="false" outlineLevel="0" collapsed="false">
      <c r="C11" s="1" t="s">
        <v>13</v>
      </c>
    </row>
    <row r="12" customFormat="false" ht="13.8" hidden="false" customHeight="false" outlineLevel="0" collapsed="false">
      <c r="D12" s="1" t="s">
        <v>14</v>
      </c>
    </row>
    <row r="13" customFormat="false" ht="13.8" hidden="false" customHeight="false" outlineLevel="0" collapsed="false">
      <c r="E13" s="1" t="s">
        <v>27</v>
      </c>
      <c r="F13" s="1" t="s">
        <v>16</v>
      </c>
      <c r="G13" s="1" t="s">
        <v>28</v>
      </c>
      <c r="H13" s="2" t="n">
        <v>539999.46</v>
      </c>
      <c r="I13" s="3" t="s">
        <v>29</v>
      </c>
    </row>
    <row r="14" customFormat="false" ht="13.8" hidden="false" customHeight="false" outlineLevel="0" collapsed="false">
      <c r="E14" s="1" t="s">
        <v>30</v>
      </c>
      <c r="F14" s="1" t="s">
        <v>16</v>
      </c>
      <c r="G14" s="1" t="s">
        <v>28</v>
      </c>
      <c r="H14" s="2" t="n">
        <v>1215000</v>
      </c>
      <c r="I14" s="3" t="s">
        <v>31</v>
      </c>
    </row>
    <row r="15" customFormat="false" ht="13.8" hidden="false" customHeight="false" outlineLevel="0" collapsed="false">
      <c r="E15" s="1" t="s">
        <v>32</v>
      </c>
      <c r="F15" s="1" t="s">
        <v>16</v>
      </c>
      <c r="G15" s="1" t="s">
        <v>28</v>
      </c>
      <c r="H15" s="2" t="n">
        <v>324000</v>
      </c>
      <c r="I15" s="3" t="s">
        <v>33</v>
      </c>
    </row>
    <row r="16" customFormat="false" ht="13.8" hidden="false" customHeight="false" outlineLevel="0" collapsed="false">
      <c r="E16" s="1" t="s">
        <v>34</v>
      </c>
      <c r="F16" s="1" t="s">
        <v>16</v>
      </c>
      <c r="G16" s="1" t="s">
        <v>28</v>
      </c>
      <c r="H16" s="2" t="n">
        <v>1079998.92</v>
      </c>
      <c r="I16" s="3" t="s">
        <v>35</v>
      </c>
    </row>
    <row r="17" customFormat="false" ht="13.8" hidden="false" customHeight="false" outlineLevel="0" collapsed="false">
      <c r="E17" s="1" t="s">
        <v>36</v>
      </c>
      <c r="F17" s="1" t="s">
        <v>16</v>
      </c>
      <c r="G17" s="1" t="s">
        <v>28</v>
      </c>
      <c r="H17" s="2" t="n">
        <v>40824</v>
      </c>
      <c r="I17" s="3" t="s">
        <v>37</v>
      </c>
    </row>
    <row r="18" customFormat="false" ht="13.8" hidden="false" customHeight="false" outlineLevel="0" collapsed="false">
      <c r="E18" s="1" t="s">
        <v>38</v>
      </c>
      <c r="F18" s="1" t="s">
        <v>16</v>
      </c>
      <c r="G18" s="1" t="s">
        <v>28</v>
      </c>
      <c r="H18" s="2" t="n">
        <v>955800</v>
      </c>
      <c r="I18" s="3" t="s">
        <v>39</v>
      </c>
    </row>
    <row r="19" customFormat="false" ht="13.8" hidden="false" customHeight="false" outlineLevel="0" collapsed="false">
      <c r="D19" s="1" t="s">
        <v>40</v>
      </c>
    </row>
    <row r="20" customFormat="false" ht="13.8" hidden="false" customHeight="false" outlineLevel="0" collapsed="false">
      <c r="E20" s="1" t="s">
        <v>41</v>
      </c>
      <c r="F20" s="1" t="s">
        <v>42</v>
      </c>
      <c r="G20" s="1" t="s">
        <v>28</v>
      </c>
      <c r="H20" s="2" t="n">
        <v>17672580</v>
      </c>
      <c r="I20" s="3" t="s">
        <v>43</v>
      </c>
      <c r="K20" s="1" t="s">
        <v>44</v>
      </c>
    </row>
    <row r="21" customFormat="false" ht="13.8" hidden="false" customHeight="false" outlineLevel="0" collapsed="false">
      <c r="B21" s="1" t="s">
        <v>45</v>
      </c>
    </row>
    <row r="22" customFormat="false" ht="13.8" hidden="false" customHeight="false" outlineLevel="0" collapsed="false">
      <c r="C22" s="1" t="s">
        <v>13</v>
      </c>
    </row>
    <row r="23" customFormat="false" ht="13.8" hidden="false" customHeight="false" outlineLevel="0" collapsed="false">
      <c r="D23" s="1" t="s">
        <v>14</v>
      </c>
    </row>
    <row r="24" customFormat="false" ht="13.8" hidden="false" customHeight="false" outlineLevel="0" collapsed="false">
      <c r="E24" s="1" t="s">
        <v>19</v>
      </c>
      <c r="F24" s="1" t="s">
        <v>16</v>
      </c>
      <c r="G24" s="1" t="s">
        <v>17</v>
      </c>
      <c r="H24" s="2" t="n">
        <v>25000</v>
      </c>
      <c r="I24" s="3" t="s">
        <v>46</v>
      </c>
      <c r="K24" s="1" t="s">
        <v>21</v>
      </c>
    </row>
    <row r="25" customFormat="false" ht="22.6" hidden="false" customHeight="false" outlineLevel="0" collapsed="false">
      <c r="E25" s="1" t="s">
        <v>19</v>
      </c>
      <c r="F25" s="1" t="s">
        <v>16</v>
      </c>
      <c r="G25" s="1" t="s">
        <v>17</v>
      </c>
      <c r="H25" s="2" t="n">
        <v>18000</v>
      </c>
      <c r="I25" s="3" t="s">
        <v>47</v>
      </c>
    </row>
    <row r="26" customFormat="false" ht="13.8" hidden="false" customHeight="false" outlineLevel="0" collapsed="false">
      <c r="B26" s="1" t="s">
        <v>48</v>
      </c>
    </row>
    <row r="27" customFormat="false" ht="13.8" hidden="false" customHeight="false" outlineLevel="0" collapsed="false">
      <c r="C27" s="1" t="s">
        <v>13</v>
      </c>
    </row>
    <row r="28" customFormat="false" ht="13.8" hidden="false" customHeight="false" outlineLevel="0" collapsed="false">
      <c r="D28" s="1" t="s">
        <v>14</v>
      </c>
    </row>
    <row r="29" customFormat="false" ht="13.8" hidden="false" customHeight="false" outlineLevel="0" collapsed="false">
      <c r="E29" s="1" t="s">
        <v>19</v>
      </c>
      <c r="F29" s="1" t="s">
        <v>16</v>
      </c>
      <c r="G29" s="1" t="s">
        <v>17</v>
      </c>
      <c r="H29" s="2" t="n">
        <v>25000</v>
      </c>
      <c r="I29" s="3" t="s">
        <v>20</v>
      </c>
      <c r="K29" s="1" t="s">
        <v>21</v>
      </c>
    </row>
    <row r="30" customFormat="false" ht="22.6" hidden="false" customHeight="false" outlineLevel="0" collapsed="false">
      <c r="E30" s="1" t="s">
        <v>19</v>
      </c>
      <c r="F30" s="1" t="s">
        <v>16</v>
      </c>
      <c r="G30" s="1" t="s">
        <v>17</v>
      </c>
      <c r="H30" s="2" t="n">
        <v>40000</v>
      </c>
      <c r="I30" s="3" t="s">
        <v>47</v>
      </c>
    </row>
    <row r="31" customFormat="false" ht="13.8" hidden="false" customHeight="false" outlineLevel="0" collapsed="false">
      <c r="B31" s="1" t="s">
        <v>49</v>
      </c>
    </row>
    <row r="32" customFormat="false" ht="13.8" hidden="false" customHeight="false" outlineLevel="0" collapsed="false">
      <c r="C32" s="1" t="s">
        <v>13</v>
      </c>
    </row>
    <row r="33" customFormat="false" ht="13.8" hidden="false" customHeight="false" outlineLevel="0" collapsed="false">
      <c r="A33" s="4"/>
      <c r="B33" s="4"/>
      <c r="C33" s="4"/>
      <c r="D33" s="4" t="s">
        <v>14</v>
      </c>
      <c r="E33" s="4"/>
      <c r="F33" s="4"/>
      <c r="G33" s="4"/>
      <c r="H33" s="5"/>
      <c r="I33" s="6"/>
      <c r="J33" s="4"/>
      <c r="K33" s="4"/>
    </row>
    <row r="34" customFormat="false" ht="13.8" hidden="false" customHeight="false" outlineLevel="0" collapsed="false">
      <c r="E34" s="1" t="s">
        <v>19</v>
      </c>
      <c r="F34" s="1" t="s">
        <v>16</v>
      </c>
      <c r="G34" s="1" t="s">
        <v>17</v>
      </c>
      <c r="H34" s="2" t="n">
        <v>25000</v>
      </c>
      <c r="I34" s="3" t="s">
        <v>20</v>
      </c>
      <c r="K34" s="1" t="s">
        <v>21</v>
      </c>
    </row>
    <row r="35" customFormat="false" ht="22.6" hidden="false" customHeight="false" outlineLevel="0" collapsed="false">
      <c r="E35" s="1" t="s">
        <v>19</v>
      </c>
      <c r="F35" s="1" t="s">
        <v>16</v>
      </c>
      <c r="G35" s="1" t="s">
        <v>17</v>
      </c>
      <c r="H35" s="2" t="n">
        <v>68000</v>
      </c>
      <c r="I35" s="3" t="s">
        <v>47</v>
      </c>
    </row>
    <row r="36" customFormat="false" ht="13.8" hidden="false" customHeight="false" outlineLevel="0" collapsed="false">
      <c r="B36" s="1" t="s">
        <v>50</v>
      </c>
    </row>
    <row r="37" customFormat="false" ht="13.8" hidden="false" customHeight="false" outlineLevel="0" collapsed="false">
      <c r="C37" s="1" t="s">
        <v>13</v>
      </c>
    </row>
    <row r="38" customFormat="false" ht="13.8" hidden="false" customHeight="false" outlineLevel="0" collapsed="false">
      <c r="A38" s="4"/>
      <c r="B38" s="4"/>
      <c r="C38" s="4"/>
      <c r="D38" s="4" t="s">
        <v>14</v>
      </c>
      <c r="E38" s="4"/>
      <c r="F38" s="4"/>
      <c r="G38" s="4"/>
      <c r="H38" s="5"/>
      <c r="I38" s="6"/>
      <c r="J38" s="4"/>
      <c r="K38" s="4"/>
    </row>
    <row r="39" customFormat="false" ht="13.8" hidden="false" customHeight="false" outlineLevel="0" collapsed="false">
      <c r="E39" s="1" t="s">
        <v>34</v>
      </c>
      <c r="F39" s="1" t="s">
        <v>16</v>
      </c>
      <c r="G39" s="1" t="s">
        <v>17</v>
      </c>
      <c r="H39" s="2" t="n">
        <v>5000</v>
      </c>
      <c r="I39" s="3" t="s">
        <v>51</v>
      </c>
    </row>
    <row r="40" customFormat="false" ht="22.6" hidden="false" customHeight="false" outlineLevel="0" collapsed="false">
      <c r="E40" s="1" t="s">
        <v>19</v>
      </c>
      <c r="F40" s="1" t="s">
        <v>16</v>
      </c>
      <c r="G40" s="1" t="s">
        <v>17</v>
      </c>
      <c r="H40" s="2" t="n">
        <v>48000</v>
      </c>
      <c r="I40" s="3" t="s">
        <v>47</v>
      </c>
    </row>
    <row r="41" customFormat="false" ht="13.8" hidden="false" customHeight="false" outlineLevel="0" collapsed="false">
      <c r="B41" s="1" t="s">
        <v>52</v>
      </c>
    </row>
    <row r="42" customFormat="false" ht="13.8" hidden="false" customHeight="false" outlineLevel="0" collapsed="false">
      <c r="C42" s="1" t="s">
        <v>13</v>
      </c>
    </row>
    <row r="43" customFormat="false" ht="13.8" hidden="false" customHeight="false" outlineLevel="0" collapsed="false">
      <c r="A43" s="4"/>
      <c r="B43" s="4"/>
      <c r="C43" s="4"/>
      <c r="D43" s="4" t="s">
        <v>14</v>
      </c>
      <c r="E43" s="4"/>
      <c r="F43" s="4"/>
      <c r="G43" s="4"/>
      <c r="H43" s="5"/>
      <c r="I43" s="6"/>
      <c r="J43" s="4"/>
      <c r="K43" s="4"/>
    </row>
    <row r="44" customFormat="false" ht="13.8" hidden="false" customHeight="false" outlineLevel="0" collapsed="false">
      <c r="E44" s="1" t="s">
        <v>27</v>
      </c>
      <c r="F44" s="1" t="s">
        <v>16</v>
      </c>
      <c r="G44" s="1" t="s">
        <v>17</v>
      </c>
      <c r="H44" s="2" t="n">
        <v>3000</v>
      </c>
      <c r="I44" s="3" t="s">
        <v>29</v>
      </c>
    </row>
    <row r="45" customFormat="false" ht="13.8" hidden="false" customHeight="false" outlineLevel="0" collapsed="false">
      <c r="E45" s="1" t="s">
        <v>34</v>
      </c>
      <c r="F45" s="1" t="s">
        <v>16</v>
      </c>
      <c r="G45" s="1" t="s">
        <v>17</v>
      </c>
      <c r="H45" s="2" t="n">
        <v>2000</v>
      </c>
      <c r="I45" s="3" t="s">
        <v>35</v>
      </c>
    </row>
    <row r="46" customFormat="false" ht="13.8" hidden="false" customHeight="false" outlineLevel="0" collapsed="false">
      <c r="E46" s="1" t="s">
        <v>53</v>
      </c>
      <c r="F46" s="1" t="s">
        <v>16</v>
      </c>
      <c r="G46" s="1" t="s">
        <v>17</v>
      </c>
      <c r="H46" s="2" t="n">
        <v>1500</v>
      </c>
      <c r="I46" s="3" t="s">
        <v>54</v>
      </c>
    </row>
    <row r="47" customFormat="false" ht="13.8" hidden="false" customHeight="false" outlineLevel="0" collapsed="false">
      <c r="E47" s="1" t="s">
        <v>55</v>
      </c>
      <c r="F47" s="1" t="s">
        <v>16</v>
      </c>
      <c r="G47" s="1" t="s">
        <v>17</v>
      </c>
      <c r="H47" s="2" t="n">
        <v>9500</v>
      </c>
      <c r="I47" s="3" t="s">
        <v>56</v>
      </c>
    </row>
    <row r="48" customFormat="false" ht="13.8" hidden="false" customHeight="false" outlineLevel="0" collapsed="false">
      <c r="E48" s="1" t="s">
        <v>57</v>
      </c>
      <c r="F48" s="1" t="s">
        <v>16</v>
      </c>
      <c r="G48" s="1" t="s">
        <v>17</v>
      </c>
      <c r="H48" s="2" t="n">
        <v>2000</v>
      </c>
      <c r="I48" s="3" t="s">
        <v>58</v>
      </c>
    </row>
    <row r="49" customFormat="false" ht="22.6" hidden="false" customHeight="false" outlineLevel="0" collapsed="false">
      <c r="E49" s="1" t="s">
        <v>19</v>
      </c>
      <c r="F49" s="1" t="s">
        <v>16</v>
      </c>
      <c r="G49" s="1" t="s">
        <v>17</v>
      </c>
      <c r="H49" s="2" t="n">
        <v>96000</v>
      </c>
      <c r="I49" s="3" t="s">
        <v>47</v>
      </c>
    </row>
    <row r="50" customFormat="false" ht="13.8" hidden="false" customHeight="false" outlineLevel="0" collapsed="false">
      <c r="B50" s="1" t="s">
        <v>59</v>
      </c>
    </row>
    <row r="51" customFormat="false" ht="13.8" hidden="false" customHeight="false" outlineLevel="0" collapsed="false">
      <c r="C51" s="1" t="s">
        <v>13</v>
      </c>
    </row>
    <row r="52" customFormat="false" ht="13.8" hidden="false" customHeight="false" outlineLevel="0" collapsed="false">
      <c r="A52" s="4"/>
      <c r="B52" s="4"/>
      <c r="C52" s="4"/>
      <c r="D52" s="4" t="s">
        <v>14</v>
      </c>
      <c r="E52" s="4"/>
      <c r="F52" s="4"/>
      <c r="G52" s="4"/>
      <c r="H52" s="5"/>
      <c r="I52" s="6"/>
      <c r="J52" s="4"/>
      <c r="K52" s="4"/>
    </row>
    <row r="53" customFormat="false" ht="13.8" hidden="false" customHeight="false" outlineLevel="0" collapsed="false">
      <c r="E53" s="1" t="s">
        <v>30</v>
      </c>
      <c r="F53" s="1" t="s">
        <v>16</v>
      </c>
      <c r="G53" s="1" t="s">
        <v>60</v>
      </c>
      <c r="H53" s="2" t="n">
        <v>556</v>
      </c>
      <c r="I53" s="3" t="s">
        <v>31</v>
      </c>
      <c r="K53" s="1" t="s">
        <v>61</v>
      </c>
    </row>
    <row r="54" customFormat="false" ht="13.8" hidden="false" customHeight="false" outlineLevel="0" collapsed="false">
      <c r="E54" s="1" t="s">
        <v>32</v>
      </c>
      <c r="F54" s="1" t="s">
        <v>16</v>
      </c>
      <c r="G54" s="1" t="s">
        <v>60</v>
      </c>
      <c r="H54" s="2" t="n">
        <v>120</v>
      </c>
      <c r="I54" s="3" t="s">
        <v>33</v>
      </c>
    </row>
    <row r="55" customFormat="false" ht="13.8" hidden="false" customHeight="false" outlineLevel="0" collapsed="false">
      <c r="E55" s="1" t="s">
        <v>62</v>
      </c>
      <c r="F55" s="1" t="s">
        <v>63</v>
      </c>
      <c r="G55" s="1" t="s">
        <v>60</v>
      </c>
      <c r="H55" s="2" t="n">
        <v>0.34</v>
      </c>
      <c r="I55" s="3" t="s">
        <v>64</v>
      </c>
    </row>
    <row r="56" customFormat="false" ht="22.6" hidden="false" customHeight="false" outlineLevel="0" collapsed="false">
      <c r="E56" s="1" t="s">
        <v>27</v>
      </c>
      <c r="F56" s="1" t="s">
        <v>16</v>
      </c>
      <c r="G56" s="1" t="s">
        <v>60</v>
      </c>
      <c r="H56" s="2" t="n">
        <v>2</v>
      </c>
      <c r="I56" s="3" t="s">
        <v>65</v>
      </c>
    </row>
    <row r="57" customFormat="false" ht="13.8" hidden="false" customHeight="false" outlineLevel="0" collapsed="false">
      <c r="E57" s="1" t="s">
        <v>66</v>
      </c>
      <c r="F57" s="1" t="s">
        <v>16</v>
      </c>
      <c r="G57" s="1" t="s">
        <v>60</v>
      </c>
      <c r="H57" s="2" t="n">
        <v>53</v>
      </c>
      <c r="I57" s="3" t="s">
        <v>67</v>
      </c>
    </row>
    <row r="58" customFormat="false" ht="22.6" hidden="false" customHeight="false" outlineLevel="0" collapsed="false">
      <c r="E58" s="1" t="s">
        <v>27</v>
      </c>
      <c r="F58" s="1" t="s">
        <v>16</v>
      </c>
      <c r="G58" s="1" t="s">
        <v>60</v>
      </c>
      <c r="H58" s="2" t="n">
        <v>2.7</v>
      </c>
      <c r="I58" s="3" t="s">
        <v>68</v>
      </c>
    </row>
    <row r="59" customFormat="false" ht="13.8" hidden="false" customHeight="false" outlineLevel="0" collapsed="false">
      <c r="E59" s="1" t="s">
        <v>69</v>
      </c>
      <c r="F59" s="1" t="s">
        <v>16</v>
      </c>
      <c r="G59" s="1" t="s">
        <v>60</v>
      </c>
      <c r="H59" s="2" t="n">
        <v>47.2</v>
      </c>
      <c r="I59" s="3" t="s">
        <v>70</v>
      </c>
    </row>
    <row r="60" customFormat="false" ht="13.8" hidden="false" customHeight="false" outlineLevel="0" collapsed="false">
      <c r="B60" s="1" t="s">
        <v>71</v>
      </c>
    </row>
    <row r="61" customFormat="false" ht="13.8" hidden="false" customHeight="false" outlineLevel="0" collapsed="false">
      <c r="C61" s="1" t="s">
        <v>13</v>
      </c>
    </row>
    <row r="62" customFormat="false" ht="13.8" hidden="false" customHeight="false" outlineLevel="0" collapsed="false">
      <c r="A62" s="4"/>
      <c r="B62" s="4"/>
      <c r="C62" s="4"/>
      <c r="D62" s="4" t="s">
        <v>14</v>
      </c>
      <c r="E62" s="4"/>
      <c r="F62" s="4"/>
      <c r="G62" s="4"/>
      <c r="H62" s="5"/>
      <c r="I62" s="6"/>
      <c r="J62" s="4"/>
      <c r="K62" s="4"/>
    </row>
    <row r="63" customFormat="false" ht="13.8" hidden="false" customHeight="false" outlineLevel="0" collapsed="false">
      <c r="E63" s="1" t="s">
        <v>72</v>
      </c>
      <c r="F63" s="1" t="s">
        <v>16</v>
      </c>
      <c r="G63" s="1" t="s">
        <v>17</v>
      </c>
      <c r="H63" s="2" t="n">
        <v>30000</v>
      </c>
      <c r="I63" s="3" t="s">
        <v>73</v>
      </c>
    </row>
    <row r="64" customFormat="false" ht="22.6" hidden="false" customHeight="false" outlineLevel="0" collapsed="false">
      <c r="E64" s="1" t="s">
        <v>74</v>
      </c>
      <c r="F64" s="1" t="s">
        <v>16</v>
      </c>
      <c r="G64" s="1" t="s">
        <v>17</v>
      </c>
      <c r="H64" s="2" t="n">
        <v>8000</v>
      </c>
      <c r="I64" s="3" t="s">
        <v>75</v>
      </c>
    </row>
    <row r="65" customFormat="false" ht="13.8" hidden="false" customHeight="false" outlineLevel="0" collapsed="false">
      <c r="E65" s="1" t="s">
        <v>76</v>
      </c>
      <c r="F65" s="1" t="s">
        <v>16</v>
      </c>
      <c r="G65" s="1" t="s">
        <v>17</v>
      </c>
      <c r="H65" s="2" t="n">
        <v>4800</v>
      </c>
      <c r="I65" s="3" t="s">
        <v>77</v>
      </c>
      <c r="K65" s="1" t="s">
        <v>78</v>
      </c>
    </row>
    <row r="66" customFormat="false" ht="13.8" hidden="false" customHeight="false" outlineLevel="0" collapsed="false">
      <c r="E66" s="1" t="s">
        <v>79</v>
      </c>
      <c r="F66" s="1" t="s">
        <v>16</v>
      </c>
      <c r="G66" s="1" t="s">
        <v>17</v>
      </c>
      <c r="H66" s="2" t="n">
        <v>7200</v>
      </c>
      <c r="I66" s="3" t="s">
        <v>80</v>
      </c>
      <c r="K66" s="1" t="s">
        <v>78</v>
      </c>
    </row>
    <row r="67" customFormat="false" ht="13.8" hidden="false" customHeight="false" outlineLevel="0" collapsed="false">
      <c r="E67" s="1" t="s">
        <v>81</v>
      </c>
      <c r="F67" s="1" t="s">
        <v>16</v>
      </c>
      <c r="G67" s="1" t="s">
        <v>17</v>
      </c>
      <c r="H67" s="2" t="n">
        <v>48000</v>
      </c>
      <c r="I67" s="3" t="s">
        <v>82</v>
      </c>
      <c r="K67" s="1" t="s">
        <v>78</v>
      </c>
    </row>
    <row r="68" customFormat="false" ht="13.8" hidden="false" customHeight="false" outlineLevel="0" collapsed="false">
      <c r="E68" s="1" t="s">
        <v>19</v>
      </c>
      <c r="F68" s="1" t="s">
        <v>16</v>
      </c>
      <c r="G68" s="1" t="s">
        <v>17</v>
      </c>
      <c r="H68" s="2" t="n">
        <v>25000</v>
      </c>
      <c r="I68" s="3" t="s">
        <v>20</v>
      </c>
      <c r="K68" s="1" t="s">
        <v>21</v>
      </c>
    </row>
    <row r="69" customFormat="false" ht="13.8" hidden="false" customHeight="false" outlineLevel="0" collapsed="false">
      <c r="E69" s="1" t="s">
        <v>19</v>
      </c>
      <c r="F69" s="1" t="s">
        <v>16</v>
      </c>
      <c r="G69" s="1" t="s">
        <v>17</v>
      </c>
      <c r="H69" s="2" t="n">
        <v>8000</v>
      </c>
      <c r="I69" s="3" t="s">
        <v>20</v>
      </c>
    </row>
    <row r="70" customFormat="false" ht="13.8" hidden="false" customHeight="false" outlineLevel="0" collapsed="false">
      <c r="B70" s="1" t="s">
        <v>83</v>
      </c>
    </row>
    <row r="71" customFormat="false" ht="13.8" hidden="false" customHeight="false" outlineLevel="0" collapsed="false">
      <c r="C71" s="1" t="s">
        <v>13</v>
      </c>
    </row>
    <row r="72" customFormat="false" ht="13.8" hidden="false" customHeight="false" outlineLevel="0" collapsed="false">
      <c r="A72" s="4"/>
      <c r="B72" s="4"/>
      <c r="C72" s="4"/>
      <c r="D72" s="4" t="s">
        <v>14</v>
      </c>
      <c r="E72" s="4"/>
      <c r="F72" s="4"/>
      <c r="G72" s="4"/>
      <c r="H72" s="5"/>
      <c r="I72" s="6"/>
      <c r="J72" s="4"/>
      <c r="K72" s="4"/>
    </row>
    <row r="73" customFormat="false" ht="13.8" hidden="false" customHeight="false" outlineLevel="0" collapsed="false">
      <c r="E73" s="1" t="s">
        <v>19</v>
      </c>
      <c r="F73" s="1" t="s">
        <v>16</v>
      </c>
      <c r="G73" s="1" t="s">
        <v>17</v>
      </c>
      <c r="H73" s="2" t="n">
        <v>25000</v>
      </c>
      <c r="I73" s="3" t="s">
        <v>20</v>
      </c>
      <c r="K73" s="1" t="s">
        <v>21</v>
      </c>
    </row>
    <row r="74" customFormat="false" ht="22.6" hidden="false" customHeight="false" outlineLevel="0" collapsed="false">
      <c r="E74" s="1" t="s">
        <v>19</v>
      </c>
      <c r="F74" s="1" t="s">
        <v>16</v>
      </c>
      <c r="G74" s="1" t="s">
        <v>17</v>
      </c>
      <c r="H74" s="2" t="n">
        <v>60000</v>
      </c>
      <c r="I74" s="3" t="s">
        <v>47</v>
      </c>
    </row>
    <row r="75" customFormat="false" ht="13.8" hidden="false" customHeight="false" outlineLevel="0" collapsed="false">
      <c r="B75" s="1" t="s">
        <v>84</v>
      </c>
    </row>
    <row r="76" customFormat="false" ht="13.8" hidden="false" customHeight="false" outlineLevel="0" collapsed="false">
      <c r="C76" s="1" t="s">
        <v>13</v>
      </c>
    </row>
    <row r="77" customFormat="false" ht="13.8" hidden="false" customHeight="false" outlineLevel="0" collapsed="false">
      <c r="A77" s="4"/>
      <c r="B77" s="4"/>
      <c r="C77" s="4"/>
      <c r="D77" s="4" t="s">
        <v>14</v>
      </c>
      <c r="E77" s="4"/>
      <c r="F77" s="4"/>
      <c r="G77" s="4"/>
      <c r="H77" s="5"/>
      <c r="I77" s="6"/>
      <c r="J77" s="4"/>
      <c r="K77" s="4"/>
    </row>
    <row r="78" customFormat="false" ht="13.8" hidden="false" customHeight="false" outlineLevel="0" collapsed="false">
      <c r="E78" s="1" t="s">
        <v>85</v>
      </c>
      <c r="F78" s="1" t="s">
        <v>16</v>
      </c>
      <c r="G78" s="1" t="s">
        <v>60</v>
      </c>
      <c r="H78" s="2" t="n">
        <v>74</v>
      </c>
      <c r="I78" s="3" t="s">
        <v>86</v>
      </c>
    </row>
    <row r="79" customFormat="false" ht="13.8" hidden="false" customHeight="false" outlineLevel="0" collapsed="false">
      <c r="E79" s="1" t="s">
        <v>87</v>
      </c>
      <c r="F79" s="1" t="s">
        <v>16</v>
      </c>
      <c r="G79" s="1" t="s">
        <v>60</v>
      </c>
      <c r="H79" s="2" t="n">
        <v>6</v>
      </c>
      <c r="I79" s="3" t="s">
        <v>88</v>
      </c>
      <c r="K79" s="1" t="s">
        <v>89</v>
      </c>
    </row>
    <row r="80" customFormat="false" ht="13.8" hidden="false" customHeight="false" outlineLevel="0" collapsed="false">
      <c r="E80" s="1" t="s">
        <v>30</v>
      </c>
      <c r="F80" s="1" t="s">
        <v>16</v>
      </c>
      <c r="G80" s="1" t="s">
        <v>60</v>
      </c>
      <c r="H80" s="2" t="n">
        <v>631</v>
      </c>
      <c r="I80" s="3" t="s">
        <v>31</v>
      </c>
    </row>
    <row r="81" customFormat="false" ht="13.8" hidden="false" customHeight="false" outlineLevel="0" collapsed="false">
      <c r="E81" s="1" t="s">
        <v>90</v>
      </c>
      <c r="F81" s="1" t="s">
        <v>16</v>
      </c>
      <c r="G81" s="1" t="s">
        <v>60</v>
      </c>
      <c r="H81" s="2" t="n">
        <v>30</v>
      </c>
      <c r="I81" s="3" t="s">
        <v>91</v>
      </c>
    </row>
    <row r="82" customFormat="false" ht="13.8" hidden="false" customHeight="false" outlineLevel="0" collapsed="false">
      <c r="E82" s="1" t="s">
        <v>92</v>
      </c>
      <c r="F82" s="1" t="s">
        <v>16</v>
      </c>
      <c r="G82" s="1" t="s">
        <v>60</v>
      </c>
      <c r="H82" s="2" t="n">
        <v>125</v>
      </c>
      <c r="I82" s="3" t="s">
        <v>93</v>
      </c>
    </row>
    <row r="83" customFormat="false" ht="13.8" hidden="false" customHeight="false" outlineLevel="0" collapsed="false">
      <c r="E83" s="1" t="s">
        <v>94</v>
      </c>
      <c r="F83" s="1" t="s">
        <v>16</v>
      </c>
      <c r="G83" s="1" t="s">
        <v>60</v>
      </c>
      <c r="H83" s="2" t="n">
        <v>8</v>
      </c>
      <c r="I83" s="3" t="s">
        <v>95</v>
      </c>
    </row>
    <row r="84" customFormat="false" ht="13.8" hidden="false" customHeight="false" outlineLevel="0" collapsed="false">
      <c r="D84" s="4" t="s">
        <v>40</v>
      </c>
    </row>
    <row r="85" customFormat="false" ht="13.8" hidden="false" customHeight="false" outlineLevel="0" collapsed="false">
      <c r="E85" s="1" t="s">
        <v>96</v>
      </c>
      <c r="F85" s="1" t="s">
        <v>42</v>
      </c>
      <c r="G85" s="1" t="s">
        <v>60</v>
      </c>
      <c r="H85" s="2" t="n">
        <v>7048.8</v>
      </c>
      <c r="I85" s="3" t="s">
        <v>97</v>
      </c>
    </row>
    <row r="86" customFormat="false" ht="13.8" hidden="false" customHeight="false" outlineLevel="0" collapsed="false">
      <c r="D86" s="1" t="s">
        <v>98</v>
      </c>
    </row>
    <row r="87" customFormat="false" ht="13.8" hidden="false" customHeight="false" outlineLevel="0" collapsed="false">
      <c r="E87" s="1" t="s">
        <v>99</v>
      </c>
      <c r="F87" s="1" t="s">
        <v>100</v>
      </c>
      <c r="G87" s="1" t="s">
        <v>60</v>
      </c>
      <c r="H87" s="2" t="n">
        <v>8</v>
      </c>
      <c r="K87" s="1" t="s">
        <v>101</v>
      </c>
    </row>
    <row r="88" customFormat="false" ht="13.8" hidden="false" customHeight="false" outlineLevel="0" collapsed="false">
      <c r="E88" s="1" t="s">
        <v>99</v>
      </c>
      <c r="F88" s="1" t="s">
        <v>100</v>
      </c>
      <c r="G88" s="1" t="s">
        <v>60</v>
      </c>
      <c r="H88" s="2" t="n">
        <v>70</v>
      </c>
      <c r="K88" s="1" t="s">
        <v>102</v>
      </c>
    </row>
    <row r="89" customFormat="false" ht="13.8" hidden="false" customHeight="false" outlineLevel="0" collapsed="false">
      <c r="C89" s="1" t="s">
        <v>103</v>
      </c>
    </row>
    <row r="90" customFormat="false" ht="13.8" hidden="false" customHeight="false" outlineLevel="0" collapsed="false">
      <c r="A90" s="4"/>
      <c r="B90" s="4"/>
      <c r="C90" s="4"/>
      <c r="D90" s="4" t="s">
        <v>14</v>
      </c>
      <c r="E90" s="4"/>
      <c r="F90" s="4"/>
      <c r="G90" s="4"/>
      <c r="H90" s="5"/>
      <c r="I90" s="6"/>
      <c r="J90" s="4"/>
      <c r="K90" s="4"/>
    </row>
    <row r="91" customFormat="false" ht="13.8" hidden="false" customHeight="false" outlineLevel="0" collapsed="false">
      <c r="E91" s="1" t="s">
        <v>104</v>
      </c>
      <c r="F91" s="1" t="s">
        <v>16</v>
      </c>
      <c r="G91" s="1" t="s">
        <v>60</v>
      </c>
      <c r="H91" s="2" t="n">
        <v>1602</v>
      </c>
      <c r="I91" s="3" t="s">
        <v>105</v>
      </c>
    </row>
    <row r="92" customFormat="false" ht="13.8" hidden="false" customHeight="false" outlineLevel="0" collapsed="false">
      <c r="B92" s="1" t="s">
        <v>106</v>
      </c>
    </row>
    <row r="93" customFormat="false" ht="13.8" hidden="false" customHeight="false" outlineLevel="0" collapsed="false">
      <c r="C93" s="1" t="s">
        <v>13</v>
      </c>
    </row>
    <row r="94" customFormat="false" ht="13.8" hidden="false" customHeight="false" outlineLevel="0" collapsed="false">
      <c r="A94" s="4"/>
      <c r="B94" s="4"/>
      <c r="C94" s="4"/>
      <c r="D94" s="4" t="s">
        <v>14</v>
      </c>
      <c r="E94" s="4"/>
      <c r="F94" s="4"/>
      <c r="G94" s="4"/>
      <c r="H94" s="5"/>
      <c r="I94" s="6"/>
      <c r="J94" s="4"/>
      <c r="K94" s="4"/>
    </row>
    <row r="95" customFormat="false" ht="13.8" hidden="false" customHeight="false" outlineLevel="0" collapsed="false">
      <c r="E95" s="1" t="s">
        <v>85</v>
      </c>
      <c r="F95" s="1" t="s">
        <v>16</v>
      </c>
      <c r="G95" s="1" t="s">
        <v>60</v>
      </c>
      <c r="H95" s="2" t="n">
        <v>63</v>
      </c>
      <c r="I95" s="3" t="s">
        <v>86</v>
      </c>
    </row>
    <row r="96" customFormat="false" ht="13.8" hidden="false" customHeight="false" outlineLevel="0" collapsed="false">
      <c r="E96" s="1" t="s">
        <v>87</v>
      </c>
      <c r="F96" s="1" t="s">
        <v>16</v>
      </c>
      <c r="G96" s="1" t="s">
        <v>60</v>
      </c>
      <c r="H96" s="2" t="n">
        <v>2</v>
      </c>
      <c r="I96" s="3" t="s">
        <v>88</v>
      </c>
      <c r="K96" s="1" t="s">
        <v>89</v>
      </c>
    </row>
    <row r="97" customFormat="false" ht="13.8" hidden="false" customHeight="false" outlineLevel="0" collapsed="false">
      <c r="E97" s="1" t="s">
        <v>30</v>
      </c>
      <c r="F97" s="1" t="s">
        <v>16</v>
      </c>
      <c r="G97" s="1" t="s">
        <v>60</v>
      </c>
      <c r="H97" s="2" t="n">
        <v>147</v>
      </c>
      <c r="I97" s="3" t="s">
        <v>31</v>
      </c>
    </row>
    <row r="98" customFormat="false" ht="13.8" hidden="false" customHeight="false" outlineLevel="0" collapsed="false">
      <c r="E98" s="1" t="s">
        <v>90</v>
      </c>
      <c r="F98" s="1" t="s">
        <v>16</v>
      </c>
      <c r="G98" s="1" t="s">
        <v>60</v>
      </c>
      <c r="H98" s="2" t="n">
        <v>6</v>
      </c>
      <c r="I98" s="3" t="s">
        <v>91</v>
      </c>
    </row>
    <row r="99" customFormat="false" ht="13.8" hidden="false" customHeight="false" outlineLevel="0" collapsed="false">
      <c r="E99" s="1" t="s">
        <v>107</v>
      </c>
      <c r="F99" s="1" t="s">
        <v>16</v>
      </c>
      <c r="G99" s="1" t="s">
        <v>60</v>
      </c>
      <c r="H99" s="2" t="n">
        <v>6</v>
      </c>
      <c r="I99" s="3" t="s">
        <v>108</v>
      </c>
    </row>
    <row r="100" customFormat="false" ht="13.8" hidden="false" customHeight="false" outlineLevel="0" collapsed="false">
      <c r="E100" s="1" t="s">
        <v>92</v>
      </c>
      <c r="F100" s="1" t="s">
        <v>16</v>
      </c>
      <c r="G100" s="1" t="s">
        <v>60</v>
      </c>
      <c r="H100" s="2" t="n">
        <v>82</v>
      </c>
      <c r="I100" s="3" t="s">
        <v>93</v>
      </c>
    </row>
    <row r="101" customFormat="false" ht="13.8" hidden="false" customHeight="false" outlineLevel="0" collapsed="false">
      <c r="E101" s="1" t="s">
        <v>94</v>
      </c>
      <c r="F101" s="1" t="s">
        <v>16</v>
      </c>
      <c r="G101" s="1" t="s">
        <v>60</v>
      </c>
      <c r="H101" s="2" t="n">
        <v>27</v>
      </c>
      <c r="I101" s="3" t="s">
        <v>95</v>
      </c>
    </row>
    <row r="102" customFormat="false" ht="13.8" hidden="false" customHeight="false" outlineLevel="0" collapsed="false">
      <c r="A102" s="4"/>
      <c r="B102" s="4"/>
      <c r="C102" s="4"/>
      <c r="D102" s="4" t="s">
        <v>40</v>
      </c>
      <c r="E102" s="4"/>
      <c r="F102" s="4"/>
      <c r="G102" s="4"/>
      <c r="H102" s="5"/>
      <c r="I102" s="6"/>
      <c r="J102" s="4"/>
      <c r="K102" s="4"/>
    </row>
    <row r="103" customFormat="false" ht="13.8" hidden="false" customHeight="false" outlineLevel="0" collapsed="false">
      <c r="E103" s="1" t="s">
        <v>96</v>
      </c>
      <c r="F103" s="1" t="s">
        <v>42</v>
      </c>
      <c r="G103" s="1" t="s">
        <v>60</v>
      </c>
      <c r="H103" s="2" t="n">
        <v>5662.8</v>
      </c>
      <c r="I103" s="3" t="s">
        <v>97</v>
      </c>
    </row>
    <row r="104" customFormat="false" ht="13.8" hidden="false" customHeight="false" outlineLevel="0" collapsed="false">
      <c r="D104" s="1" t="s">
        <v>98</v>
      </c>
    </row>
    <row r="105" customFormat="false" ht="13.8" hidden="false" customHeight="false" outlineLevel="0" collapsed="false">
      <c r="E105" s="1" t="s">
        <v>99</v>
      </c>
      <c r="F105" s="1" t="s">
        <v>100</v>
      </c>
      <c r="G105" s="1" t="s">
        <v>60</v>
      </c>
      <c r="H105" s="2" t="n">
        <v>27</v>
      </c>
      <c r="K105" s="1" t="s">
        <v>101</v>
      </c>
    </row>
    <row r="106" customFormat="false" ht="13.8" hidden="false" customHeight="false" outlineLevel="0" collapsed="false">
      <c r="E106" s="1" t="s">
        <v>99</v>
      </c>
      <c r="F106" s="1" t="s">
        <v>100</v>
      </c>
      <c r="G106" s="1" t="s">
        <v>60</v>
      </c>
      <c r="H106" s="2" t="n">
        <v>14</v>
      </c>
      <c r="K106" s="1" t="s">
        <v>102</v>
      </c>
    </row>
    <row r="107" customFormat="false" ht="13.8" hidden="false" customHeight="false" outlineLevel="0" collapsed="false">
      <c r="C107" s="1" t="s">
        <v>103</v>
      </c>
    </row>
    <row r="108" customFormat="false" ht="13.8" hidden="false" customHeight="false" outlineLevel="0" collapsed="false">
      <c r="A108" s="4"/>
      <c r="B108" s="4"/>
      <c r="C108" s="4"/>
      <c r="D108" s="4" t="s">
        <v>14</v>
      </c>
      <c r="E108" s="4"/>
      <c r="F108" s="4"/>
      <c r="G108" s="4"/>
      <c r="H108" s="5"/>
      <c r="I108" s="6"/>
      <c r="J108" s="4"/>
      <c r="K108" s="4"/>
    </row>
    <row r="109" customFormat="false" ht="13.8" hidden="false" customHeight="false" outlineLevel="0" collapsed="false">
      <c r="E109" s="1" t="s">
        <v>104</v>
      </c>
      <c r="F109" s="1" t="s">
        <v>16</v>
      </c>
      <c r="G109" s="1" t="s">
        <v>60</v>
      </c>
      <c r="H109" s="2" t="n">
        <v>552</v>
      </c>
      <c r="I109" s="3" t="s">
        <v>105</v>
      </c>
    </row>
    <row r="110" customFormat="false" ht="13.8" hidden="false" customHeight="false" outlineLevel="0" collapsed="false">
      <c r="B110" s="1" t="s">
        <v>109</v>
      </c>
    </row>
    <row r="111" customFormat="false" ht="13.8" hidden="false" customHeight="false" outlineLevel="0" collapsed="false">
      <c r="C111" s="1" t="s">
        <v>13</v>
      </c>
    </row>
    <row r="112" customFormat="false" ht="13.8" hidden="false" customHeight="false" outlineLevel="0" collapsed="false">
      <c r="A112" s="4"/>
      <c r="B112" s="4"/>
      <c r="C112" s="4"/>
      <c r="D112" s="4" t="s">
        <v>14</v>
      </c>
      <c r="E112" s="4"/>
      <c r="F112" s="4"/>
      <c r="G112" s="4"/>
      <c r="H112" s="5"/>
      <c r="I112" s="6"/>
      <c r="J112" s="4"/>
      <c r="K112" s="4"/>
    </row>
    <row r="113" customFormat="false" ht="13.8" hidden="false" customHeight="false" outlineLevel="0" collapsed="false">
      <c r="E113" s="1" t="s">
        <v>30</v>
      </c>
      <c r="F113" s="1" t="s">
        <v>16</v>
      </c>
      <c r="G113" s="1" t="s">
        <v>110</v>
      </c>
      <c r="H113" s="2" t="n">
        <v>259285.714285714</v>
      </c>
      <c r="I113" s="3" t="s">
        <v>31</v>
      </c>
    </row>
    <row r="114" customFormat="false" ht="13.8" hidden="false" customHeight="false" outlineLevel="0" collapsed="false">
      <c r="E114" s="1" t="s">
        <v>62</v>
      </c>
      <c r="F114" s="1" t="s">
        <v>63</v>
      </c>
      <c r="G114" s="1" t="s">
        <v>110</v>
      </c>
      <c r="H114" s="2" t="n">
        <v>785.714285714286</v>
      </c>
      <c r="I114" s="3" t="s">
        <v>64</v>
      </c>
    </row>
    <row r="115" customFormat="false" ht="13.8" hidden="false" customHeight="false" outlineLevel="0" collapsed="false">
      <c r="E115" s="1" t="s">
        <v>36</v>
      </c>
      <c r="F115" s="1" t="s">
        <v>16</v>
      </c>
      <c r="G115" s="1" t="s">
        <v>110</v>
      </c>
      <c r="H115" s="2" t="n">
        <v>64285.7142857143</v>
      </c>
      <c r="I115" s="3" t="s">
        <v>37</v>
      </c>
    </row>
    <row r="116" customFormat="false" ht="13.8" hidden="false" customHeight="false" outlineLevel="0" collapsed="false">
      <c r="E116" s="1" t="s">
        <v>111</v>
      </c>
      <c r="F116" s="1" t="s">
        <v>16</v>
      </c>
      <c r="G116" s="1" t="s">
        <v>110</v>
      </c>
      <c r="H116" s="2" t="n">
        <v>322471.428571429</v>
      </c>
      <c r="I116" s="3" t="s">
        <v>112</v>
      </c>
    </row>
    <row r="117" customFormat="false" ht="13.8" hidden="false" customHeight="false" outlineLevel="0" collapsed="false">
      <c r="E117" s="1" t="s">
        <v>113</v>
      </c>
      <c r="F117" s="1" t="s">
        <v>16</v>
      </c>
      <c r="G117" s="1" t="s">
        <v>110</v>
      </c>
      <c r="H117" s="2" t="n">
        <v>1713.7</v>
      </c>
      <c r="I117" s="3" t="s">
        <v>114</v>
      </c>
    </row>
    <row r="118" customFormat="false" ht="13.8" hidden="false" customHeight="false" outlineLevel="0" collapsed="false">
      <c r="E118" s="1" t="s">
        <v>115</v>
      </c>
      <c r="F118" s="1" t="s">
        <v>16</v>
      </c>
      <c r="G118" s="1" t="s">
        <v>110</v>
      </c>
      <c r="H118" s="2" t="n">
        <v>4284.25</v>
      </c>
      <c r="I118" s="3" t="s">
        <v>116</v>
      </c>
    </row>
    <row r="119" customFormat="false" ht="13.8" hidden="false" customHeight="false" outlineLevel="0" collapsed="false">
      <c r="E119" s="1" t="s">
        <v>117</v>
      </c>
      <c r="F119" s="1" t="s">
        <v>16</v>
      </c>
      <c r="G119" s="1" t="s">
        <v>110</v>
      </c>
      <c r="H119" s="2" t="n">
        <v>4284.25</v>
      </c>
      <c r="I119" s="3" t="s">
        <v>118</v>
      </c>
    </row>
    <row r="120" customFormat="false" ht="13.8" hidden="false" customHeight="false" outlineLevel="0" collapsed="false">
      <c r="E120" s="1" t="s">
        <v>119</v>
      </c>
      <c r="F120" s="1" t="s">
        <v>16</v>
      </c>
      <c r="G120" s="1" t="s">
        <v>110</v>
      </c>
      <c r="H120" s="2" t="n">
        <v>6854.8</v>
      </c>
      <c r="I120" s="3" t="s">
        <v>120</v>
      </c>
    </row>
    <row r="121" customFormat="false" ht="13.8" hidden="false" customHeight="false" outlineLevel="0" collapsed="false">
      <c r="E121" s="1" t="s">
        <v>121</v>
      </c>
      <c r="F121" s="1" t="s">
        <v>122</v>
      </c>
      <c r="G121" s="1" t="s">
        <v>110</v>
      </c>
      <c r="H121" s="2" t="n">
        <v>250</v>
      </c>
      <c r="I121" s="3" t="s">
        <v>123</v>
      </c>
    </row>
    <row r="123" customFormat="false" ht="13.8" hidden="false" customHeight="false" outlineLevel="0" collapsed="false">
      <c r="A123" s="1" t="s">
        <v>124</v>
      </c>
    </row>
    <row r="124" customFormat="false" ht="13.8" hidden="false" customHeight="false" outlineLevel="0" collapsed="false">
      <c r="B124" s="1" t="s">
        <v>71</v>
      </c>
    </row>
    <row r="125" customFormat="false" ht="13.8" hidden="false" customHeight="false" outlineLevel="0" collapsed="false">
      <c r="C125" s="1" t="s">
        <v>13</v>
      </c>
    </row>
    <row r="126" customFormat="false" ht="13.8" hidden="false" customHeight="false" outlineLevel="0" collapsed="false">
      <c r="A126" s="4"/>
      <c r="B126" s="4"/>
      <c r="C126" s="4"/>
      <c r="D126" s="4" t="s">
        <v>14</v>
      </c>
      <c r="E126" s="4"/>
      <c r="F126" s="4"/>
      <c r="G126" s="4"/>
      <c r="H126" s="5"/>
      <c r="I126" s="6"/>
      <c r="J126" s="4"/>
      <c r="K126" s="4"/>
    </row>
    <row r="127" customFormat="false" ht="13.8" hidden="false" customHeight="false" outlineLevel="0" collapsed="false">
      <c r="E127" s="1" t="s">
        <v>76</v>
      </c>
      <c r="F127" s="1" t="s">
        <v>16</v>
      </c>
      <c r="G127" s="1" t="s">
        <v>125</v>
      </c>
      <c r="H127" s="2" t="n">
        <v>48</v>
      </c>
      <c r="I127" s="3" t="s">
        <v>77</v>
      </c>
      <c r="K127" s="1" t="s">
        <v>126</v>
      </c>
    </row>
    <row r="128" customFormat="false" ht="13.8" hidden="false" customHeight="false" outlineLevel="0" collapsed="false">
      <c r="E128" s="1" t="s">
        <v>79</v>
      </c>
      <c r="F128" s="1" t="s">
        <v>16</v>
      </c>
      <c r="G128" s="1" t="s">
        <v>125</v>
      </c>
      <c r="H128" s="2" t="n">
        <v>72</v>
      </c>
      <c r="I128" s="3" t="s">
        <v>80</v>
      </c>
      <c r="K128" s="1" t="s">
        <v>126</v>
      </c>
    </row>
    <row r="129" customFormat="false" ht="13.8" hidden="false" customHeight="false" outlineLevel="0" collapsed="false">
      <c r="E129" s="1" t="s">
        <v>81</v>
      </c>
      <c r="F129" s="1" t="s">
        <v>16</v>
      </c>
      <c r="G129" s="1" t="s">
        <v>125</v>
      </c>
      <c r="H129" s="2" t="n">
        <v>480</v>
      </c>
      <c r="I129" s="3" t="s">
        <v>82</v>
      </c>
      <c r="K129" s="1" t="s">
        <v>126</v>
      </c>
    </row>
    <row r="130" customFormat="false" ht="13.8" hidden="false" customHeight="false" outlineLevel="0" collapsed="false">
      <c r="E130" s="1" t="s">
        <v>19</v>
      </c>
      <c r="F130" s="1" t="s">
        <v>16</v>
      </c>
      <c r="G130" s="1" t="s">
        <v>125</v>
      </c>
      <c r="H130" s="2" t="n">
        <v>200</v>
      </c>
      <c r="I130" s="3" t="s">
        <v>20</v>
      </c>
      <c r="K130" s="1" t="s">
        <v>127</v>
      </c>
    </row>
    <row r="131" customFormat="false" ht="13.8" hidden="false" customHeight="false" outlineLevel="0" collapsed="false">
      <c r="B131" s="1" t="s">
        <v>128</v>
      </c>
    </row>
    <row r="132" customFormat="false" ht="13.8" hidden="false" customHeight="false" outlineLevel="0" collapsed="false">
      <c r="C132" s="1" t="s">
        <v>13</v>
      </c>
    </row>
    <row r="133" customFormat="false" ht="13.8" hidden="false" customHeight="false" outlineLevel="0" collapsed="false">
      <c r="A133" s="4"/>
      <c r="B133" s="4"/>
      <c r="C133" s="4"/>
      <c r="D133" s="4" t="s">
        <v>14</v>
      </c>
      <c r="E133" s="4"/>
      <c r="F133" s="4"/>
      <c r="G133" s="4"/>
      <c r="H133" s="5"/>
      <c r="I133" s="6"/>
      <c r="J133" s="4"/>
      <c r="K133" s="4"/>
    </row>
    <row r="134" customFormat="false" ht="13.8" hidden="false" customHeight="false" outlineLevel="0" collapsed="false">
      <c r="E134" s="1" t="s">
        <v>15</v>
      </c>
      <c r="F134" s="1" t="s">
        <v>16</v>
      </c>
      <c r="G134" s="1" t="s">
        <v>125</v>
      </c>
      <c r="H134" s="2" t="n">
        <v>3000</v>
      </c>
      <c r="I134" s="3" t="s">
        <v>18</v>
      </c>
      <c r="K134" s="1" t="s">
        <v>129</v>
      </c>
    </row>
    <row r="135" customFormat="false" ht="13.8" hidden="false" customHeight="false" outlineLevel="0" collapsed="false">
      <c r="C135" s="1" t="s">
        <v>103</v>
      </c>
    </row>
    <row r="136" customFormat="false" ht="13.8" hidden="false" customHeight="false" outlineLevel="0" collapsed="false">
      <c r="A136" s="4"/>
      <c r="B136" s="4"/>
      <c r="C136" s="4"/>
      <c r="D136" s="4" t="s">
        <v>14</v>
      </c>
      <c r="E136" s="4"/>
      <c r="F136" s="4"/>
      <c r="G136" s="4"/>
      <c r="H136" s="5"/>
      <c r="I136" s="6"/>
      <c r="J136" s="4"/>
      <c r="K136" s="4"/>
    </row>
    <row r="137" customFormat="false" ht="13.8" hidden="false" customHeight="false" outlineLevel="0" collapsed="false">
      <c r="E137" s="1" t="s">
        <v>130</v>
      </c>
      <c r="F137" s="1" t="s">
        <v>16</v>
      </c>
      <c r="G137" s="1" t="s">
        <v>125</v>
      </c>
      <c r="H137" s="2" t="n">
        <v>3000</v>
      </c>
      <c r="I137" s="3" t="s">
        <v>131</v>
      </c>
      <c r="K137" s="1" t="s">
        <v>132</v>
      </c>
    </row>
    <row r="138" customFormat="false" ht="13.8" hidden="false" customHeight="false" outlineLevel="0" collapsed="false">
      <c r="B138" s="1" t="s">
        <v>83</v>
      </c>
    </row>
    <row r="139" customFormat="false" ht="13.8" hidden="false" customHeight="false" outlineLevel="0" collapsed="false">
      <c r="C139" s="1" t="s">
        <v>13</v>
      </c>
    </row>
    <row r="140" customFormat="false" ht="13.8" hidden="false" customHeight="false" outlineLevel="0" collapsed="false">
      <c r="A140" s="4"/>
      <c r="B140" s="4"/>
      <c r="C140" s="4"/>
      <c r="D140" s="4" t="s">
        <v>14</v>
      </c>
      <c r="E140" s="4"/>
      <c r="F140" s="4"/>
      <c r="G140" s="4"/>
      <c r="H140" s="5"/>
      <c r="I140" s="6"/>
      <c r="J140" s="4"/>
      <c r="K140" s="4"/>
    </row>
    <row r="141" customFormat="false" ht="13.8" hidden="false" customHeight="false" outlineLevel="0" collapsed="false">
      <c r="E141" s="1" t="s">
        <v>107</v>
      </c>
      <c r="F141" s="1" t="s">
        <v>16</v>
      </c>
      <c r="G141" s="1" t="s">
        <v>133</v>
      </c>
      <c r="H141" s="2" t="n">
        <v>1000</v>
      </c>
      <c r="I141" s="3" t="s">
        <v>108</v>
      </c>
      <c r="K141" s="1" t="s">
        <v>134</v>
      </c>
    </row>
    <row r="142" customFormat="false" ht="13.8" hidden="false" customHeight="false" outlineLevel="0" collapsed="false">
      <c r="E142" s="1" t="s">
        <v>19</v>
      </c>
      <c r="F142" s="1" t="s">
        <v>16</v>
      </c>
      <c r="G142" s="1" t="s">
        <v>125</v>
      </c>
      <c r="H142" s="2" t="n">
        <v>90</v>
      </c>
      <c r="I142" s="3" t="s">
        <v>20</v>
      </c>
      <c r="K142" s="1" t="s">
        <v>135</v>
      </c>
    </row>
    <row r="143" customFormat="false" ht="13.8" hidden="false" customHeight="false" outlineLevel="0" collapsed="false">
      <c r="C143" s="1" t="s">
        <v>103</v>
      </c>
    </row>
    <row r="144" customFormat="false" ht="13.8" hidden="false" customHeight="false" outlineLevel="0" collapsed="false">
      <c r="A144" s="4"/>
      <c r="B144" s="4"/>
      <c r="C144" s="4"/>
      <c r="D144" s="4" t="s">
        <v>14</v>
      </c>
      <c r="E144" s="4"/>
      <c r="F144" s="4"/>
      <c r="G144" s="4"/>
      <c r="H144" s="5"/>
      <c r="I144" s="6"/>
      <c r="J144" s="4"/>
      <c r="K144" s="4"/>
    </row>
    <row r="145" customFormat="false" ht="13.8" hidden="false" customHeight="false" outlineLevel="0" collapsed="false">
      <c r="E145" s="1" t="s">
        <v>136</v>
      </c>
      <c r="F145" s="1" t="s">
        <v>16</v>
      </c>
      <c r="G145" s="1" t="s">
        <v>133</v>
      </c>
      <c r="H145" s="2" t="n">
        <v>1000</v>
      </c>
      <c r="I145" s="3" t="s">
        <v>137</v>
      </c>
      <c r="K145" s="1" t="s">
        <v>134</v>
      </c>
    </row>
    <row r="146" customFormat="false" ht="13.8" hidden="false" customHeight="false" outlineLevel="0" collapsed="false">
      <c r="B146" s="1" t="s">
        <v>52</v>
      </c>
    </row>
    <row r="147" customFormat="false" ht="13.8" hidden="false" customHeight="false" outlineLevel="0" collapsed="false">
      <c r="C147" s="1" t="s">
        <v>13</v>
      </c>
    </row>
    <row r="148" customFormat="false" ht="13.8" hidden="false" customHeight="false" outlineLevel="0" collapsed="false">
      <c r="A148" s="4"/>
      <c r="B148" s="4"/>
      <c r="C148" s="4"/>
      <c r="D148" s="4" t="s">
        <v>14</v>
      </c>
      <c r="E148" s="4"/>
      <c r="F148" s="4"/>
      <c r="G148" s="4"/>
      <c r="H148" s="5"/>
      <c r="I148" s="6"/>
      <c r="J148" s="4"/>
      <c r="K148" s="4"/>
    </row>
    <row r="149" customFormat="false" ht="13.8" hidden="false" customHeight="false" outlineLevel="0" collapsed="false">
      <c r="E149" s="1" t="s">
        <v>55</v>
      </c>
      <c r="F149" s="1" t="s">
        <v>16</v>
      </c>
      <c r="G149" s="1" t="s">
        <v>138</v>
      </c>
      <c r="H149" s="2" t="n">
        <v>1500</v>
      </c>
      <c r="I149" s="3" t="s">
        <v>56</v>
      </c>
      <c r="K149" s="1" t="s">
        <v>139</v>
      </c>
    </row>
    <row r="151" customFormat="false" ht="13.8" hidden="false" customHeight="false" outlineLevel="0" collapsed="false">
      <c r="A151" s="1" t="s">
        <v>140</v>
      </c>
    </row>
    <row r="152" customFormat="false" ht="13.8" hidden="false" customHeight="false" outlineLevel="0" collapsed="false">
      <c r="B152" s="1" t="s">
        <v>141</v>
      </c>
    </row>
    <row r="153" customFormat="false" ht="13.8" hidden="false" customHeight="false" outlineLevel="0" collapsed="false">
      <c r="C153" s="1" t="s">
        <v>13</v>
      </c>
    </row>
    <row r="154" customFormat="false" ht="13.8" hidden="false" customHeight="false" outlineLevel="0" collapsed="false">
      <c r="A154" s="4"/>
      <c r="B154" s="4"/>
      <c r="C154" s="4"/>
      <c r="D154" s="4" t="s">
        <v>14</v>
      </c>
      <c r="E154" s="4"/>
      <c r="F154" s="4"/>
      <c r="G154" s="4"/>
      <c r="H154" s="5"/>
      <c r="I154" s="6"/>
      <c r="J154" s="4"/>
      <c r="K154" s="4"/>
    </row>
    <row r="155" customFormat="false" ht="13.8" hidden="false" customHeight="false" outlineLevel="0" collapsed="false">
      <c r="E155" s="1" t="s">
        <v>142</v>
      </c>
      <c r="F155" s="1" t="s">
        <v>16</v>
      </c>
      <c r="G155" s="1" t="s">
        <v>143</v>
      </c>
      <c r="H155" s="2" t="n">
        <v>0.0036757948906451</v>
      </c>
      <c r="I155" s="3" t="s">
        <v>144</v>
      </c>
      <c r="K155" s="1" t="s">
        <v>145</v>
      </c>
    </row>
    <row r="156" customFormat="false" ht="13.8" hidden="false" customHeight="false" outlineLevel="0" collapsed="false">
      <c r="B156" s="1" t="s">
        <v>146</v>
      </c>
    </row>
    <row r="157" customFormat="false" ht="13.8" hidden="false" customHeight="false" outlineLevel="0" collapsed="false">
      <c r="C157" s="1" t="s">
        <v>103</v>
      </c>
    </row>
    <row r="158" customFormat="false" ht="13.8" hidden="false" customHeight="false" outlineLevel="0" collapsed="false">
      <c r="A158" s="4"/>
      <c r="B158" s="4"/>
      <c r="C158" s="4"/>
      <c r="D158" s="4" t="s">
        <v>147</v>
      </c>
      <c r="E158" s="4"/>
      <c r="F158" s="4"/>
      <c r="G158" s="4"/>
      <c r="H158" s="5"/>
      <c r="I158" s="6"/>
      <c r="J158" s="4"/>
      <c r="K158" s="4"/>
    </row>
    <row r="159" customFormat="false" ht="13.8" hidden="false" customHeight="false" outlineLevel="0" collapsed="false">
      <c r="E159" s="1" t="s">
        <v>148</v>
      </c>
      <c r="F159" s="1" t="s">
        <v>16</v>
      </c>
      <c r="G159" s="1" t="s">
        <v>143</v>
      </c>
      <c r="H159" s="2" t="n">
        <v>0.000591802977393861</v>
      </c>
    </row>
    <row r="160" customFormat="false" ht="13.8" hidden="false" customHeight="false" outlineLevel="0" collapsed="false">
      <c r="E160" s="1" t="s">
        <v>149</v>
      </c>
      <c r="F160" s="1" t="s">
        <v>16</v>
      </c>
      <c r="G160" s="1" t="s">
        <v>143</v>
      </c>
      <c r="H160" s="2" t="n">
        <v>2.8119830913435E-008</v>
      </c>
    </row>
    <row r="161" customFormat="false" ht="13.8" hidden="false" customHeight="false" outlineLevel="0" collapsed="false">
      <c r="E161" s="1" t="s">
        <v>150</v>
      </c>
      <c r="F161" s="1" t="s">
        <v>16</v>
      </c>
      <c r="G161" s="1" t="s">
        <v>143</v>
      </c>
      <c r="H161" s="2" t="n">
        <v>0.411465535453042</v>
      </c>
    </row>
    <row r="162" customFormat="false" ht="13.8" hidden="false" customHeight="false" outlineLevel="0" collapsed="false">
      <c r="E162" s="1" t="s">
        <v>151</v>
      </c>
      <c r="F162" s="1" t="s">
        <v>16</v>
      </c>
      <c r="G162" s="1" t="s">
        <v>143</v>
      </c>
      <c r="H162" s="2" t="n">
        <v>9.35149788641794E-005</v>
      </c>
    </row>
    <row r="163" customFormat="false" ht="13.8" hidden="false" customHeight="false" outlineLevel="0" collapsed="false">
      <c r="E163" s="1" t="s">
        <v>152</v>
      </c>
      <c r="F163" s="1" t="s">
        <v>16</v>
      </c>
      <c r="G163" s="1" t="s">
        <v>143</v>
      </c>
      <c r="H163" s="2" t="n">
        <v>0.000591165778349568</v>
      </c>
    </row>
    <row r="164" customFormat="false" ht="13.8" hidden="false" customHeight="false" outlineLevel="0" collapsed="false">
      <c r="E164" s="1" t="s">
        <v>153</v>
      </c>
      <c r="F164" s="1" t="s">
        <v>16</v>
      </c>
      <c r="G164" s="1" t="s">
        <v>143</v>
      </c>
      <c r="H164" s="2" t="n">
        <v>1.66642161367396E-007</v>
      </c>
    </row>
    <row r="165" customFormat="false" ht="13.8" hidden="false" customHeight="false" outlineLevel="0" collapsed="false">
      <c r="E165" s="1" t="s">
        <v>154</v>
      </c>
      <c r="F165" s="1" t="s">
        <v>16</v>
      </c>
      <c r="G165" s="1" t="s">
        <v>143</v>
      </c>
      <c r="H165" s="2" t="n">
        <v>0.0120953731483183</v>
      </c>
    </row>
    <row r="166" customFormat="false" ht="13.8" hidden="false" customHeight="false" outlineLevel="0" collapsed="false">
      <c r="E166" s="1" t="s">
        <v>155</v>
      </c>
      <c r="F166" s="1" t="s">
        <v>16</v>
      </c>
      <c r="G166" s="1" t="s">
        <v>143</v>
      </c>
      <c r="H166" s="2" t="n">
        <v>2.75684616798383E-006</v>
      </c>
    </row>
    <row r="167" customFormat="false" ht="13.8" hidden="false" customHeight="false" outlineLevel="0" collapsed="false">
      <c r="E167" s="1" t="s">
        <v>156</v>
      </c>
      <c r="F167" s="1" t="s">
        <v>16</v>
      </c>
      <c r="G167" s="1" t="s">
        <v>143</v>
      </c>
      <c r="H167" s="2" t="n">
        <v>1.69112295533909E-006</v>
      </c>
    </row>
    <row r="169" customFormat="false" ht="13.8" hidden="false" customHeight="false" outlineLevel="0" collapsed="false">
      <c r="A169" s="1" t="s">
        <v>157</v>
      </c>
    </row>
    <row r="170" customFormat="false" ht="13.8" hidden="false" customHeight="false" outlineLevel="0" collapsed="false">
      <c r="B170" s="7" t="s">
        <v>158</v>
      </c>
    </row>
    <row r="171" customFormat="false" ht="13.8" hidden="false" customHeight="false" outlineLevel="0" collapsed="false">
      <c r="C171" s="1" t="s">
        <v>13</v>
      </c>
    </row>
    <row r="172" customFormat="false" ht="13.8" hidden="false" customHeight="false" outlineLevel="0" collapsed="false">
      <c r="D172" s="1" t="s">
        <v>14</v>
      </c>
    </row>
    <row r="173" customFormat="false" ht="13.8" hidden="false" customHeight="false" outlineLevel="0" collapsed="false">
      <c r="E173" s="1" t="s">
        <v>30</v>
      </c>
      <c r="F173" s="1" t="s">
        <v>16</v>
      </c>
      <c r="G173" s="1" t="s">
        <v>17</v>
      </c>
      <c r="H173" s="2" t="n">
        <v>25000</v>
      </c>
      <c r="I173" s="1" t="s">
        <v>31</v>
      </c>
      <c r="J173" s="2"/>
      <c r="L173" s="3"/>
    </row>
    <row r="174" customFormat="false" ht="13.8" hidden="false" customHeight="false" outlineLevel="0" collapsed="false">
      <c r="E174" s="1" t="s">
        <v>36</v>
      </c>
      <c r="F174" s="1" t="s">
        <v>16</v>
      </c>
      <c r="G174" s="1" t="s">
        <v>17</v>
      </c>
      <c r="H174" s="2" t="n">
        <v>5000</v>
      </c>
      <c r="I174" s="3" t="s">
        <v>37</v>
      </c>
    </row>
    <row r="175" customFormat="false" ht="13.8" hidden="false" customHeight="false" outlineLevel="0" collapsed="false">
      <c r="D175" s="1" t="s">
        <v>40</v>
      </c>
    </row>
    <row r="176" customFormat="false" ht="13.8" hidden="false" customHeight="false" outlineLevel="0" collapsed="false">
      <c r="E176" s="1" t="s">
        <v>96</v>
      </c>
      <c r="F176" s="1" t="s">
        <v>42</v>
      </c>
      <c r="G176" s="1" t="s">
        <v>17</v>
      </c>
      <c r="H176" s="2" t="n">
        <v>990000</v>
      </c>
      <c r="I176" s="3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3B3838"/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0" t="s">
        <v>255</v>
      </c>
    </row>
    <row r="3" customFormat="false" ht="14.4" hidden="false" customHeight="false" outlineLevel="0" collapsed="false">
      <c r="A3" s="64" t="s">
        <v>256</v>
      </c>
      <c r="B3" s="64" t="s">
        <v>257</v>
      </c>
      <c r="C3" s="64"/>
      <c r="D3" s="64"/>
      <c r="E3" s="64"/>
      <c r="F3" s="64"/>
    </row>
    <row r="4" customFormat="false" ht="14.4" hidden="false" customHeight="false" outlineLevel="0" collapsed="false">
      <c r="A4" s="64"/>
      <c r="B4" s="65" t="n">
        <v>1</v>
      </c>
      <c r="C4" s="65" t="n">
        <v>2</v>
      </c>
      <c r="D4" s="65" t="n">
        <v>3</v>
      </c>
      <c r="E4" s="65" t="n">
        <v>4</v>
      </c>
      <c r="F4" s="65" t="n">
        <v>5</v>
      </c>
    </row>
    <row r="5" customFormat="false" ht="14.4" hidden="false" customHeight="false" outlineLevel="0" collapsed="false">
      <c r="A5" s="65" t="s">
        <v>258</v>
      </c>
      <c r="B5" s="66" t="s">
        <v>259</v>
      </c>
      <c r="C5" s="66" t="s">
        <v>260</v>
      </c>
      <c r="D5" s="66" t="s">
        <v>261</v>
      </c>
      <c r="E5" s="66" t="s">
        <v>262</v>
      </c>
      <c r="F5" s="66" t="s">
        <v>263</v>
      </c>
    </row>
    <row r="6" customFormat="false" ht="14.4" hidden="false" customHeight="false" outlineLevel="0" collapsed="false">
      <c r="A6" s="65" t="s">
        <v>264</v>
      </c>
      <c r="B6" s="66" t="s">
        <v>259</v>
      </c>
      <c r="C6" s="66" t="s">
        <v>265</v>
      </c>
      <c r="D6" s="66" t="s">
        <v>260</v>
      </c>
      <c r="E6" s="66" t="s">
        <v>261</v>
      </c>
      <c r="F6" s="66" t="s">
        <v>262</v>
      </c>
    </row>
    <row r="7" customFormat="false" ht="14.4" hidden="false" customHeight="false" outlineLevel="0" collapsed="false">
      <c r="A7" s="65" t="s">
        <v>266</v>
      </c>
      <c r="B7" s="66" t="s">
        <v>259</v>
      </c>
      <c r="C7" s="66" t="s">
        <v>267</v>
      </c>
      <c r="D7" s="66" t="s">
        <v>261</v>
      </c>
      <c r="E7" s="66" t="s">
        <v>262</v>
      </c>
      <c r="F7" s="66" t="s">
        <v>263</v>
      </c>
    </row>
    <row r="8" customFormat="false" ht="14.4" hidden="false" customHeight="false" outlineLevel="0" collapsed="false">
      <c r="A8" s="65" t="s">
        <v>268</v>
      </c>
      <c r="B8" s="66" t="s">
        <v>259</v>
      </c>
      <c r="C8" s="66" t="s">
        <v>269</v>
      </c>
      <c r="D8" s="66" t="s">
        <v>265</v>
      </c>
      <c r="E8" s="66" t="s">
        <v>260</v>
      </c>
      <c r="F8" s="66" t="s">
        <v>261</v>
      </c>
    </row>
    <row r="9" customFormat="false" ht="14.4" hidden="false" customHeight="false" outlineLevel="0" collapsed="false">
      <c r="A9" s="65" t="s">
        <v>270</v>
      </c>
      <c r="B9" s="66" t="s">
        <v>259</v>
      </c>
      <c r="C9" s="66" t="s">
        <v>260</v>
      </c>
      <c r="D9" s="66" t="s">
        <v>262</v>
      </c>
      <c r="E9" s="66" t="s">
        <v>263</v>
      </c>
      <c r="F9" s="66" t="s">
        <v>271</v>
      </c>
    </row>
  </sheetData>
  <mergeCells count="2">
    <mergeCell ref="A3:A4"/>
    <mergeCell ref="B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4C7E7"/>
    <pageSetUpPr fitToPage="false"/>
  </sheetPr>
  <dimension ref="A1:K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11.99"/>
    <col collapsed="false" customWidth="true" hidden="false" outlineLevel="0" max="3" min="3" style="0" width="7.44"/>
    <col collapsed="false" customWidth="true" hidden="false" outlineLevel="0" max="9" min="4" style="0" width="8.67"/>
    <col collapsed="false" customWidth="true" hidden="false" outlineLevel="0" max="10" min="10" style="0" width="17.44"/>
    <col collapsed="false" customWidth="true" hidden="false" outlineLevel="0" max="11" min="11" style="0" width="10.33"/>
    <col collapsed="false" customWidth="true" hidden="false" outlineLevel="0" max="1025" min="12" style="0" width="8.67"/>
  </cols>
  <sheetData>
    <row r="1" customFormat="false" ht="14.4" hidden="false" customHeight="false" outlineLevel="0" collapsed="false">
      <c r="A1" s="8" t="s">
        <v>160</v>
      </c>
      <c r="B1" s="8" t="s">
        <v>7</v>
      </c>
      <c r="C1" s="8" t="s">
        <v>5</v>
      </c>
      <c r="D1" s="8" t="s">
        <v>161</v>
      </c>
      <c r="F1" s="0" t="s">
        <v>162</v>
      </c>
      <c r="H1" s="0" t="s">
        <v>163</v>
      </c>
    </row>
    <row r="2" customFormat="false" ht="13.8" hidden="false" customHeight="false" outlineLevel="0" collapsed="false">
      <c r="A2" s="9" t="s">
        <v>164</v>
      </c>
      <c r="B2" s="9" t="n">
        <v>0.00938908324314215</v>
      </c>
      <c r="C2" s="0" t="s">
        <v>42</v>
      </c>
      <c r="D2" s="10" t="n">
        <v>1</v>
      </c>
      <c r="F2" s="0" t="n">
        <f aca="false">B2*21760000000</f>
        <v>204306451.370773</v>
      </c>
      <c r="G2" s="0" t="s">
        <v>42</v>
      </c>
      <c r="H2" s="0" t="n">
        <f aca="false">F2/61000</f>
        <v>3349.28608804546</v>
      </c>
    </row>
    <row r="3" customFormat="false" ht="13.8" hidden="false" customHeight="false" outlineLevel="0" collapsed="false">
      <c r="A3" s="9" t="s">
        <v>165</v>
      </c>
      <c r="B3" s="9" t="n">
        <v>6.67891406399999E-007</v>
      </c>
      <c r="C3" s="0" t="s">
        <v>63</v>
      </c>
      <c r="D3" s="10" t="n">
        <v>1</v>
      </c>
      <c r="F3" s="0" t="n">
        <f aca="false">B3*21760000000</f>
        <v>14533.317003264</v>
      </c>
      <c r="G3" s="0" t="s">
        <v>166</v>
      </c>
      <c r="H3" s="0" t="n">
        <f aca="false">F3/61000</f>
        <v>0.238251098414164</v>
      </c>
    </row>
    <row r="4" customFormat="false" ht="13.8" hidden="false" customHeight="false" outlineLevel="0" collapsed="false">
      <c r="A4" s="0" t="s">
        <v>167</v>
      </c>
      <c r="B4" s="9" t="n">
        <v>0.0008069630209818</v>
      </c>
      <c r="C4" s="0" t="s">
        <v>16</v>
      </c>
      <c r="D4" s="10" t="n">
        <v>0.48466600759015</v>
      </c>
      <c r="F4" s="0" t="n">
        <f aca="false">B4*21760000000</f>
        <v>17559515.336564</v>
      </c>
      <c r="G4" s="0" t="s">
        <v>16</v>
      </c>
      <c r="H4" s="0" t="n">
        <f aca="false">F4/61000</f>
        <v>287.860907156786</v>
      </c>
    </row>
    <row r="5" customFormat="false" ht="13.8" hidden="false" customHeight="false" outlineLevel="0" collapsed="false">
      <c r="A5" s="0" t="s">
        <v>168</v>
      </c>
      <c r="B5" s="9" t="n">
        <v>0.0003306162627012</v>
      </c>
      <c r="C5" s="0" t="s">
        <v>16</v>
      </c>
      <c r="D5" s="10" t="n">
        <v>0.19856977323795</v>
      </c>
      <c r="F5" s="0" t="n">
        <f aca="false">B5*21760000000</f>
        <v>7194209.87637811</v>
      </c>
      <c r="G5" s="0" t="s">
        <v>16</v>
      </c>
      <c r="H5" s="0" t="n">
        <f aca="false">F5/61000</f>
        <v>117.937866825871</v>
      </c>
    </row>
    <row r="6" customFormat="false" ht="13.8" hidden="false" customHeight="false" outlineLevel="0" collapsed="false">
      <c r="A6" s="9" t="s">
        <v>169</v>
      </c>
      <c r="B6" s="9" t="n">
        <v>0.000250662548697599</v>
      </c>
      <c r="C6" s="0" t="s">
        <v>16</v>
      </c>
      <c r="D6" s="10" t="n">
        <v>0.150549174585259</v>
      </c>
      <c r="F6" s="0" t="n">
        <f aca="false">B6*21760000000</f>
        <v>5454417.05965975</v>
      </c>
      <c r="G6" s="0" t="s">
        <v>16</v>
      </c>
      <c r="H6" s="0" t="n">
        <f aca="false">F6/61000</f>
        <v>89.4166731091763</v>
      </c>
    </row>
    <row r="7" customFormat="false" ht="13.8" hidden="false" customHeight="false" outlineLevel="0" collapsed="false">
      <c r="A7" s="0" t="s">
        <v>170</v>
      </c>
      <c r="B7" s="9" t="n">
        <v>9.44748843522E-005</v>
      </c>
      <c r="C7" s="0" t="s">
        <v>16</v>
      </c>
      <c r="D7" s="10" t="n">
        <v>0.0567420858527229</v>
      </c>
      <c r="F7" s="0" t="n">
        <f aca="false">B7*21760000000</f>
        <v>2055773.48350387</v>
      </c>
      <c r="G7" s="0" t="s">
        <v>16</v>
      </c>
      <c r="H7" s="0" t="n">
        <f aca="false">F7/61000</f>
        <v>33.7012046476045</v>
      </c>
    </row>
    <row r="8" customFormat="false" ht="13.8" hidden="false" customHeight="false" outlineLevel="0" collapsed="false">
      <c r="A8" s="9" t="s">
        <v>171</v>
      </c>
      <c r="B8" s="9" t="n">
        <v>5.0404248176808E-005</v>
      </c>
      <c r="C8" s="0" t="s">
        <v>16</v>
      </c>
      <c r="D8" s="10" t="n">
        <v>0.0302730423752436</v>
      </c>
      <c r="F8" s="0" t="n">
        <f aca="false">B8*21760000000</f>
        <v>1096796.44032734</v>
      </c>
      <c r="G8" s="0" t="s">
        <v>16</v>
      </c>
      <c r="H8" s="0" t="n">
        <f aca="false">F8/61000</f>
        <v>17.980269513563</v>
      </c>
    </row>
    <row r="9" customFormat="false" ht="13.8" hidden="false" customHeight="false" outlineLevel="0" collapsed="false">
      <c r="A9" s="9" t="s">
        <v>172</v>
      </c>
      <c r="B9" s="9" t="n">
        <v>3.5407296177E-005</v>
      </c>
      <c r="C9" s="0" t="s">
        <v>16</v>
      </c>
      <c r="D9" s="10" t="n">
        <v>0.0212657983469798</v>
      </c>
      <c r="F9" s="0" t="n">
        <f aca="false">B9*21760000000</f>
        <v>770462.76481152</v>
      </c>
      <c r="G9" s="0" t="s">
        <v>16</v>
      </c>
      <c r="H9" s="0" t="n">
        <f aca="false">F9/61000</f>
        <v>12.6305371280577</v>
      </c>
      <c r="K9" s="11"/>
    </row>
    <row r="10" customFormat="false" ht="13.8" hidden="false" customHeight="false" outlineLevel="0" collapsed="false">
      <c r="A10" s="0" t="s">
        <v>173</v>
      </c>
      <c r="B10" s="9" t="n">
        <v>2.7195322300404E-005</v>
      </c>
      <c r="C10" s="0" t="s">
        <v>16</v>
      </c>
      <c r="D10" s="10" t="n">
        <v>0.0163336459562023</v>
      </c>
      <c r="F10" s="0" t="n">
        <f aca="false">B10*21760000000</f>
        <v>591770.213256791</v>
      </c>
      <c r="G10" s="0" t="s">
        <v>16</v>
      </c>
      <c r="H10" s="0" t="n">
        <f aca="false">F10/61000</f>
        <v>9.70115103699658</v>
      </c>
      <c r="K10" s="11"/>
    </row>
    <row r="11" customFormat="false" ht="13.8" hidden="false" customHeight="false" outlineLevel="0" collapsed="false">
      <c r="A11" s="12" t="s">
        <v>174</v>
      </c>
      <c r="B11" s="12" t="n">
        <v>2.2554659712E-005</v>
      </c>
      <c r="C11" s="13" t="s">
        <v>16</v>
      </c>
      <c r="D11" s="14" t="n">
        <v>0.0135464409036607</v>
      </c>
      <c r="F11" s="0" t="n">
        <f aca="false">B11*21760000000</f>
        <v>490789.39533312</v>
      </c>
      <c r="G11" s="0" t="s">
        <v>16</v>
      </c>
      <c r="H11" s="0" t="n">
        <f aca="false">F11/61000</f>
        <v>8.04572779234623</v>
      </c>
      <c r="K11" s="11"/>
    </row>
    <row r="12" customFormat="false" ht="13.8" hidden="false" customHeight="false" outlineLevel="0" collapsed="false">
      <c r="A12" s="12" t="s">
        <v>175</v>
      </c>
      <c r="B12" s="12" t="n">
        <v>1.39162728276E-005</v>
      </c>
      <c r="C12" s="13" t="s">
        <v>16</v>
      </c>
      <c r="D12" s="14" t="n">
        <v>0.0083581827376453</v>
      </c>
      <c r="F12" s="0" t="n">
        <f aca="false">B12*21760000000</f>
        <v>302818.096728576</v>
      </c>
      <c r="G12" s="0" t="s">
        <v>16</v>
      </c>
      <c r="H12" s="0" t="n">
        <f aca="false">F12/61000</f>
        <v>4.96423109391108</v>
      </c>
    </row>
    <row r="13" customFormat="false" ht="13.8" hidden="false" customHeight="false" outlineLevel="0" collapsed="false">
      <c r="A13" s="12" t="s">
        <v>176</v>
      </c>
      <c r="B13" s="12" t="n">
        <v>8.27053199999999E-006</v>
      </c>
      <c r="C13" s="13" t="s">
        <v>16</v>
      </c>
      <c r="D13" s="14" t="n">
        <v>0.00496732269120542</v>
      </c>
      <c r="F13" s="0" t="n">
        <f aca="false">B13*21760000000</f>
        <v>179966.77632</v>
      </c>
      <c r="G13" s="0" t="s">
        <v>16</v>
      </c>
      <c r="H13" s="0" t="n">
        <f aca="false">F13/61000</f>
        <v>2.95027502163934</v>
      </c>
    </row>
    <row r="14" customFormat="false" ht="13.8" hidden="false" customHeight="false" outlineLevel="0" collapsed="false">
      <c r="A14" s="12" t="s">
        <v>177</v>
      </c>
      <c r="B14" s="12" t="n">
        <v>7.4873126196E-006</v>
      </c>
      <c r="C14" s="13" t="s">
        <v>16</v>
      </c>
      <c r="D14" s="14" t="n">
        <v>0.00449691723234828</v>
      </c>
      <c r="F14" s="0" t="n">
        <f aca="false">B14*21760000000</f>
        <v>162923.922602496</v>
      </c>
      <c r="G14" s="0" t="s">
        <v>16</v>
      </c>
      <c r="H14" s="0" t="n">
        <f aca="false">F14/61000</f>
        <v>2.6708839770901</v>
      </c>
    </row>
    <row r="15" customFormat="false" ht="13.8" hidden="false" customHeight="false" outlineLevel="0" collapsed="false">
      <c r="A15" s="12" t="s">
        <v>178</v>
      </c>
      <c r="B15" s="12" t="n">
        <v>5.51180415659998E-006</v>
      </c>
      <c r="C15" s="13" t="s">
        <v>16</v>
      </c>
      <c r="D15" s="14" t="n">
        <v>0.0033104170150795</v>
      </c>
      <c r="F15" s="0" t="n">
        <f aca="false">B15*21760000000</f>
        <v>119936.858447616</v>
      </c>
      <c r="G15" s="0" t="s">
        <v>16</v>
      </c>
      <c r="H15" s="0" t="n">
        <f aca="false">F15/61000</f>
        <v>1.96617800733796</v>
      </c>
    </row>
    <row r="16" customFormat="false" ht="13.8" hidden="false" customHeight="false" outlineLevel="0" collapsed="false">
      <c r="A16" s="12" t="s">
        <v>179</v>
      </c>
      <c r="B16" s="12" t="n">
        <v>4.13526599999999E-006</v>
      </c>
      <c r="C16" s="13" t="s">
        <v>16</v>
      </c>
      <c r="D16" s="14" t="n">
        <v>0.00248366134560271</v>
      </c>
      <c r="F16" s="0" t="n">
        <f aca="false">B16*21760000000</f>
        <v>89983.3881599998</v>
      </c>
      <c r="G16" s="0" t="s">
        <v>16</v>
      </c>
      <c r="H16" s="0" t="n">
        <f aca="false">F16/61000</f>
        <v>1.47513751081967</v>
      </c>
    </row>
    <row r="17" customFormat="false" ht="13.8" hidden="false" customHeight="false" outlineLevel="0" collapsed="false">
      <c r="A17" s="13" t="s">
        <v>180</v>
      </c>
      <c r="B17" s="12" t="n">
        <v>3.78156291479999E-006</v>
      </c>
      <c r="C17" s="13" t="s">
        <v>16</v>
      </c>
      <c r="D17" s="14" t="n">
        <v>0.00227122551184216</v>
      </c>
      <c r="F17" s="0" t="n">
        <f aca="false">B17*21760000000</f>
        <v>82286.8090260478</v>
      </c>
      <c r="G17" s="0" t="s">
        <v>16</v>
      </c>
      <c r="H17" s="0" t="n">
        <f aca="false">F17/61000</f>
        <v>1.34896408239423</v>
      </c>
    </row>
    <row r="18" customFormat="false" ht="13.8" hidden="false" customHeight="false" outlineLevel="0" collapsed="false">
      <c r="A18" s="12" t="s">
        <v>181</v>
      </c>
      <c r="B18" s="12" t="n">
        <v>2.2054752E-006</v>
      </c>
      <c r="C18" s="13" t="s">
        <v>16</v>
      </c>
      <c r="D18" s="14" t="n">
        <v>0.00132461938432145</v>
      </c>
      <c r="F18" s="0" t="n">
        <f aca="false">B18*21760000000</f>
        <v>47991.140352</v>
      </c>
      <c r="G18" s="0" t="s">
        <v>16</v>
      </c>
      <c r="H18" s="0" t="n">
        <f aca="false">F18/61000</f>
        <v>0.786740005770492</v>
      </c>
    </row>
    <row r="19" customFormat="false" ht="13.8" hidden="false" customHeight="false" outlineLevel="0" collapsed="false">
      <c r="A19" s="12" t="s">
        <v>182</v>
      </c>
      <c r="B19" s="12" t="n">
        <v>4.82447699999997E-007</v>
      </c>
      <c r="C19" s="13" t="s">
        <v>16</v>
      </c>
      <c r="D19" s="14" t="n">
        <v>0.000289760490320315</v>
      </c>
      <c r="F19" s="0" t="n">
        <f aca="false">B19*21760000000</f>
        <v>10498.0619519999</v>
      </c>
      <c r="G19" s="0" t="s">
        <v>16</v>
      </c>
      <c r="H19" s="0" t="n">
        <f aca="false">F19/61000</f>
        <v>0.172099376262294</v>
      </c>
    </row>
    <row r="20" customFormat="false" ht="13.8" hidden="false" customHeight="false" outlineLevel="0" collapsed="false">
      <c r="A20" s="12" t="s">
        <v>155</v>
      </c>
      <c r="B20" s="12" t="n">
        <v>4.365003E-007</v>
      </c>
      <c r="C20" s="13" t="s">
        <v>16</v>
      </c>
      <c r="D20" s="14" t="n">
        <v>0.000262164253146953</v>
      </c>
      <c r="F20" s="0" t="n">
        <f aca="false">B20*21760000000</f>
        <v>9498.246528</v>
      </c>
      <c r="G20" s="0" t="s">
        <v>16</v>
      </c>
      <c r="H20" s="0" t="n">
        <f aca="false">F20/61000</f>
        <v>0.15570895947541</v>
      </c>
    </row>
    <row r="21" customFormat="false" ht="13.8" hidden="false" customHeight="false" outlineLevel="0" collapsed="false">
      <c r="A21" s="12" t="s">
        <v>183</v>
      </c>
      <c r="B21" s="12" t="n">
        <v>4.13526599999999E-007</v>
      </c>
      <c r="C21" s="13" t="s">
        <v>16</v>
      </c>
      <c r="D21" s="14" t="n">
        <v>0.000248366134560271</v>
      </c>
      <c r="F21" s="0" t="n">
        <f aca="false">B21*21760000000</f>
        <v>8998.33881599998</v>
      </c>
      <c r="G21" s="0" t="s">
        <v>16</v>
      </c>
      <c r="H21" s="0" t="n">
        <f aca="false">F21/61000</f>
        <v>0.147513751081967</v>
      </c>
    </row>
    <row r="22" customFormat="false" ht="13.8" hidden="false" customHeight="false" outlineLevel="0" collapsed="false">
      <c r="A22" s="12" t="s">
        <v>184</v>
      </c>
      <c r="B22" s="12" t="n">
        <v>6.89211E-008</v>
      </c>
      <c r="C22" s="13" t="s">
        <v>16</v>
      </c>
      <c r="D22" s="14" t="n">
        <v>4.13943557600453E-005</v>
      </c>
      <c r="F22" s="0" t="n">
        <f aca="false">B22*21760000000</f>
        <v>1499.723136</v>
      </c>
      <c r="G22" s="0" t="s">
        <v>16</v>
      </c>
      <c r="H22" s="0" t="n">
        <f aca="false">F22/61000</f>
        <v>0.0245856251803279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4C7E7"/>
    <pageSetUpPr fitToPage="false"/>
  </sheetPr>
  <dimension ref="A1:J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10.33"/>
    <col collapsed="false" customWidth="true" hidden="false" outlineLevel="0" max="3" min="3" style="0" width="8.67"/>
    <col collapsed="false" customWidth="true" hidden="false" outlineLevel="0" max="4" min="4" style="0" width="9.33"/>
    <col collapsed="false" customWidth="true" hidden="false" outlineLevel="0" max="8" min="5" style="0" width="8.67"/>
    <col collapsed="false" customWidth="true" hidden="false" outlineLevel="0" max="9" min="9" style="0" width="15.66"/>
    <col collapsed="false" customWidth="true" hidden="false" outlineLevel="0" max="10" min="10" style="0" width="10.33"/>
    <col collapsed="false" customWidth="true" hidden="false" outlineLevel="0" max="1025" min="11" style="0" width="8.67"/>
  </cols>
  <sheetData>
    <row r="1" customFormat="false" ht="17.25" hidden="false" customHeight="true" outlineLevel="0" collapsed="false">
      <c r="A1" s="8" t="s">
        <v>160</v>
      </c>
      <c r="B1" s="8" t="s">
        <v>7</v>
      </c>
      <c r="C1" s="8" t="s">
        <v>5</v>
      </c>
      <c r="D1" s="8" t="s">
        <v>161</v>
      </c>
    </row>
    <row r="2" customFormat="false" ht="14.4" hidden="false" customHeight="false" outlineLevel="0" collapsed="false">
      <c r="A2" s="0" t="s">
        <v>185</v>
      </c>
      <c r="B2" s="0" t="n">
        <v>-0.00103203859584635</v>
      </c>
      <c r="C2" s="0" t="s">
        <v>16</v>
      </c>
      <c r="D2" s="10" t="n">
        <v>0.990737182642645</v>
      </c>
    </row>
    <row r="3" customFormat="false" ht="14.4" hidden="false" customHeight="false" outlineLevel="0" collapsed="false">
      <c r="A3" s="15" t="s">
        <v>186</v>
      </c>
      <c r="B3" s="16" t="n">
        <v>-5.51369233596765E-006</v>
      </c>
      <c r="C3" s="15" t="s">
        <v>16</v>
      </c>
      <c r="D3" s="17" t="n">
        <v>0.0052930384899173</v>
      </c>
      <c r="J3" s="11"/>
    </row>
    <row r="4" customFormat="false" ht="14.4" hidden="false" customHeight="false" outlineLevel="0" collapsed="false">
      <c r="A4" s="15" t="s">
        <v>187</v>
      </c>
      <c r="B4" s="16" t="n">
        <v>-4.13526925197574E-006</v>
      </c>
      <c r="C4" s="15" t="s">
        <v>16</v>
      </c>
      <c r="D4" s="17" t="n">
        <v>0.00396977886743798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4C7E7"/>
    <pageSetUpPr fitToPage="false"/>
  </sheetPr>
  <dimension ref="A1:D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0.33"/>
    <col collapsed="false" customWidth="true" hidden="false" outlineLevel="0" max="8" min="3" style="0" width="8.67"/>
    <col collapsed="false" customWidth="true" hidden="false" outlineLevel="0" max="9" min="9" style="0" width="15.66"/>
    <col collapsed="false" customWidth="true" hidden="false" outlineLevel="0" max="10" min="10" style="0" width="10.33"/>
    <col collapsed="false" customWidth="true" hidden="false" outlineLevel="0" max="1025" min="11" style="0" width="8.67"/>
  </cols>
  <sheetData>
    <row r="1" customFormat="false" ht="14.4" hidden="false" customHeight="false" outlineLevel="0" collapsed="false">
      <c r="A1" s="8" t="s">
        <v>188</v>
      </c>
      <c r="B1" s="8" t="s">
        <v>7</v>
      </c>
      <c r="C1" s="8" t="s">
        <v>5</v>
      </c>
      <c r="D1" s="8" t="s">
        <v>161</v>
      </c>
    </row>
    <row r="2" customFormat="false" ht="14.4" hidden="false" customHeight="false" outlineLevel="0" collapsed="false">
      <c r="A2" s="0" t="s">
        <v>177</v>
      </c>
      <c r="B2" s="9" t="n">
        <v>5.5137E-006</v>
      </c>
      <c r="C2" s="0" t="s">
        <v>16</v>
      </c>
      <c r="D2" s="10" t="n">
        <v>0.393700787401575</v>
      </c>
    </row>
    <row r="3" customFormat="false" ht="14.4" hidden="false" customHeight="false" outlineLevel="0" collapsed="false">
      <c r="A3" s="0" t="s">
        <v>183</v>
      </c>
      <c r="B3" s="9" t="n">
        <v>4.135275E-006</v>
      </c>
      <c r="C3" s="0" t="s">
        <v>16</v>
      </c>
      <c r="D3" s="10" t="n">
        <v>0.295275590551181</v>
      </c>
    </row>
    <row r="4" customFormat="false" ht="14.4" hidden="false" customHeight="false" outlineLevel="0" collapsed="false">
      <c r="A4" s="0" t="s">
        <v>155</v>
      </c>
      <c r="B4" s="9" t="n">
        <v>2.75685E-006</v>
      </c>
      <c r="C4" s="0" t="s">
        <v>16</v>
      </c>
      <c r="D4" s="10" t="n">
        <v>0.196850393700787</v>
      </c>
    </row>
    <row r="5" customFormat="false" ht="14.4" hidden="false" customHeight="false" outlineLevel="0" collapsed="false">
      <c r="A5" s="0" t="s">
        <v>176</v>
      </c>
      <c r="B5" s="9" t="n">
        <v>8.27055E-007</v>
      </c>
      <c r="C5" s="0" t="s">
        <v>16</v>
      </c>
      <c r="D5" s="10" t="n">
        <v>0.0590551181102362</v>
      </c>
    </row>
    <row r="6" customFormat="false" ht="14.4" hidden="false" customHeight="false" outlineLevel="0" collapsed="false">
      <c r="A6" s="0" t="s">
        <v>168</v>
      </c>
      <c r="B6" s="9" t="n">
        <v>7.71918E-007</v>
      </c>
      <c r="C6" s="0" t="s">
        <v>16</v>
      </c>
      <c r="D6" s="10" t="n">
        <v>0.0551181102362205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4C7E7"/>
    <pageSetUpPr fitToPage="false"/>
  </sheetPr>
  <dimension ref="A1:I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0.56"/>
    <col collapsed="false" customWidth="true" hidden="false" outlineLevel="0" max="7" min="3" style="0" width="8.67"/>
    <col collapsed="false" customWidth="true" hidden="false" outlineLevel="0" max="8" min="8" style="0" width="15.66"/>
    <col collapsed="false" customWidth="true" hidden="false" outlineLevel="0" max="9" min="9" style="0" width="10.33"/>
    <col collapsed="false" customWidth="true" hidden="false" outlineLevel="0" max="1025" min="10" style="0" width="8.67"/>
  </cols>
  <sheetData>
    <row r="1" customFormat="false" ht="14.4" hidden="false" customHeight="false" outlineLevel="0" collapsed="false">
      <c r="A1" s="8" t="s">
        <v>188</v>
      </c>
      <c r="B1" s="8" t="s">
        <v>7</v>
      </c>
      <c r="C1" s="8" t="s">
        <v>5</v>
      </c>
      <c r="D1" s="8" t="s">
        <v>161</v>
      </c>
    </row>
    <row r="2" customFormat="false" ht="14.4" hidden="false" customHeight="false" outlineLevel="0" collapsed="false">
      <c r="A2" s="0" t="s">
        <v>164</v>
      </c>
      <c r="B2" s="9" t="n">
        <v>0.00063683136</v>
      </c>
      <c r="C2" s="0" t="s">
        <v>42</v>
      </c>
      <c r="D2" s="10" t="n">
        <v>1</v>
      </c>
    </row>
    <row r="3" customFormat="false" ht="14.4" hidden="false" customHeight="false" outlineLevel="0" collapsed="false">
      <c r="A3" s="0" t="s">
        <v>167</v>
      </c>
      <c r="B3" s="9" t="n">
        <v>1.60816E-005</v>
      </c>
      <c r="C3" s="0" t="s">
        <v>16</v>
      </c>
      <c r="D3" s="10" t="n">
        <v>0.833333333333333</v>
      </c>
      <c r="I3" s="11"/>
    </row>
    <row r="4" customFormat="false" ht="14.4" hidden="false" customHeight="false" outlineLevel="0" collapsed="false">
      <c r="A4" s="0" t="s">
        <v>169</v>
      </c>
      <c r="B4" s="9" t="n">
        <v>3.21632E-006</v>
      </c>
      <c r="C4" s="0" t="s">
        <v>16</v>
      </c>
      <c r="D4" s="10" t="n">
        <v>0.166666666666667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4C7E7"/>
    <pageSetUpPr fitToPage="false"/>
  </sheetPr>
  <dimension ref="A1:T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0.33"/>
    <col collapsed="false" customWidth="true" hidden="false" outlineLevel="0" max="7" min="3" style="0" width="8.67"/>
    <col collapsed="false" customWidth="true" hidden="false" outlineLevel="0" max="8" min="8" style="0" width="22.66"/>
    <col collapsed="false" customWidth="true" hidden="false" outlineLevel="0" max="9" min="9" style="0" width="10.33"/>
    <col collapsed="false" customWidth="true" hidden="false" outlineLevel="0" max="10" min="10" style="0" width="22.55"/>
    <col collapsed="false" customWidth="true" hidden="false" outlineLevel="0" max="16" min="11" style="0" width="8.67"/>
    <col collapsed="false" customWidth="true" hidden="false" outlineLevel="0" max="17" min="17" style="0" width="14.44"/>
    <col collapsed="false" customWidth="true" hidden="false" outlineLevel="0" max="1025" min="18" style="0" width="8.67"/>
  </cols>
  <sheetData>
    <row r="1" customFormat="false" ht="14.4" hidden="false" customHeight="false" outlineLevel="0" collapsed="false">
      <c r="A1" s="8" t="s">
        <v>160</v>
      </c>
      <c r="B1" s="8" t="s">
        <v>7</v>
      </c>
      <c r="C1" s="8" t="s">
        <v>5</v>
      </c>
      <c r="D1" s="8" t="s">
        <v>161</v>
      </c>
    </row>
    <row r="2" customFormat="false" ht="14.4" hidden="false" customHeight="false" outlineLevel="0" collapsed="false">
      <c r="A2" s="1" t="s">
        <v>142</v>
      </c>
      <c r="B2" s="2" t="n">
        <v>0.0036757948906451</v>
      </c>
      <c r="C2" s="1" t="s">
        <v>16</v>
      </c>
      <c r="D2" s="10" t="n">
        <v>1</v>
      </c>
      <c r="H2" s="1"/>
      <c r="I2" s="2"/>
      <c r="J2" s="1"/>
    </row>
    <row r="4" customFormat="false" ht="14.4" hidden="false" customHeight="false" outlineLevel="0" collapsed="false">
      <c r="A4" s="8" t="s">
        <v>189</v>
      </c>
      <c r="B4" s="8" t="s">
        <v>7</v>
      </c>
      <c r="C4" s="8" t="s">
        <v>5</v>
      </c>
      <c r="D4" s="8" t="s">
        <v>161</v>
      </c>
      <c r="H4" s="1"/>
      <c r="I4" s="2"/>
      <c r="J4" s="1"/>
    </row>
    <row r="5" customFormat="false" ht="14.4" hidden="false" customHeight="false" outlineLevel="0" collapsed="false">
      <c r="A5" s="1" t="s">
        <v>150</v>
      </c>
      <c r="B5" s="2" t="n">
        <v>0.411465535453042</v>
      </c>
      <c r="C5" s="1" t="s">
        <v>16</v>
      </c>
      <c r="D5" s="18" t="n">
        <v>0.968514180542588</v>
      </c>
      <c r="H5" s="1"/>
      <c r="I5" s="2"/>
      <c r="J5" s="1"/>
      <c r="K5" s="18"/>
    </row>
    <row r="6" customFormat="false" ht="14.4" hidden="false" customHeight="false" outlineLevel="0" collapsed="false">
      <c r="A6" s="1" t="s">
        <v>154</v>
      </c>
      <c r="B6" s="2" t="n">
        <v>0.0120953731483183</v>
      </c>
      <c r="C6" s="1" t="s">
        <v>16</v>
      </c>
      <c r="D6" s="18" t="n">
        <v>0.0284702834228926</v>
      </c>
      <c r="K6" s="18"/>
    </row>
    <row r="7" customFormat="false" ht="14.4" hidden="false" customHeight="false" outlineLevel="0" collapsed="false">
      <c r="A7" s="19" t="s">
        <v>148</v>
      </c>
      <c r="B7" s="20" t="n">
        <v>0.000591802977393861</v>
      </c>
      <c r="C7" s="19" t="s">
        <v>16</v>
      </c>
      <c r="D7" s="21" t="n">
        <v>0.00139299534543566</v>
      </c>
    </row>
    <row r="8" customFormat="false" ht="14.4" hidden="false" customHeight="false" outlineLevel="0" collapsed="false">
      <c r="A8" s="19" t="s">
        <v>152</v>
      </c>
      <c r="B8" s="20" t="n">
        <v>0.000591165778349568</v>
      </c>
      <c r="C8" s="19" t="s">
        <v>16</v>
      </c>
      <c r="D8" s="21" t="n">
        <v>0.00139149549609944</v>
      </c>
      <c r="M8" s="1"/>
      <c r="N8" s="1"/>
      <c r="O8" s="1"/>
      <c r="P8" s="1"/>
      <c r="Q8" s="1"/>
      <c r="R8" s="1"/>
      <c r="S8" s="1"/>
      <c r="T8" s="2"/>
    </row>
    <row r="9" customFormat="false" ht="14.4" hidden="false" customHeight="false" outlineLevel="0" collapsed="false">
      <c r="A9" s="19" t="s">
        <v>151</v>
      </c>
      <c r="B9" s="20" t="n">
        <v>9.35149788641794E-005</v>
      </c>
      <c r="C9" s="19" t="s">
        <v>16</v>
      </c>
      <c r="D9" s="21" t="n">
        <v>0.000220117057977592</v>
      </c>
      <c r="M9" s="1"/>
      <c r="N9" s="1"/>
      <c r="O9" s="1"/>
      <c r="P9" s="1"/>
      <c r="Q9" s="1"/>
      <c r="R9" s="1"/>
      <c r="S9" s="1"/>
      <c r="T9" s="2"/>
    </row>
    <row r="10" customFormat="false" ht="14.4" hidden="false" customHeight="false" outlineLevel="0" collapsed="false">
      <c r="A10" s="19" t="s">
        <v>155</v>
      </c>
      <c r="B10" s="20" t="n">
        <v>2.75684616798383E-006</v>
      </c>
      <c r="C10" s="19" t="s">
        <v>16</v>
      </c>
      <c r="D10" s="21" t="n">
        <v>6.48910875202948E-006</v>
      </c>
      <c r="M10" s="1"/>
      <c r="N10" s="1"/>
      <c r="O10" s="1"/>
      <c r="P10" s="1"/>
      <c r="Q10" s="1"/>
      <c r="R10" s="1"/>
      <c r="S10" s="1"/>
      <c r="T10" s="2"/>
    </row>
    <row r="11" customFormat="false" ht="14.4" hidden="false" customHeight="false" outlineLevel="0" collapsed="false">
      <c r="A11" s="19" t="s">
        <v>156</v>
      </c>
      <c r="B11" s="20" t="n">
        <v>1.69112295533909E-006</v>
      </c>
      <c r="C11" s="19" t="s">
        <v>16</v>
      </c>
      <c r="D11" s="21" t="n">
        <v>3.98059235139494E-006</v>
      </c>
      <c r="M11" s="4"/>
      <c r="N11" s="4"/>
      <c r="O11" s="4"/>
      <c r="P11" s="4"/>
      <c r="Q11" s="4"/>
      <c r="R11" s="4"/>
      <c r="S11" s="4"/>
      <c r="T11" s="5"/>
    </row>
    <row r="12" customFormat="false" ht="14.4" hidden="false" customHeight="false" outlineLevel="0" collapsed="false">
      <c r="A12" s="19" t="s">
        <v>153</v>
      </c>
      <c r="B12" s="20" t="n">
        <v>1.66642161367396E-007</v>
      </c>
      <c r="C12" s="19" t="s">
        <v>16</v>
      </c>
      <c r="D12" s="21" t="n">
        <v>3.92244993697676E-007</v>
      </c>
      <c r="M12" s="1"/>
      <c r="N12" s="1"/>
      <c r="O12" s="1"/>
      <c r="P12" s="1"/>
    </row>
    <row r="13" customFormat="false" ht="14.4" hidden="false" customHeight="false" outlineLevel="0" collapsed="false">
      <c r="A13" s="19" t="s">
        <v>149</v>
      </c>
      <c r="B13" s="20" t="n">
        <v>2.8119830913435E-008</v>
      </c>
      <c r="C13" s="19" t="s">
        <v>16</v>
      </c>
      <c r="D13" s="21" t="n">
        <v>6.61889092707007E-008</v>
      </c>
      <c r="M13" s="1"/>
      <c r="N13" s="1"/>
      <c r="O13" s="1"/>
      <c r="P13" s="1"/>
      <c r="Q13" s="1"/>
      <c r="R13" s="1"/>
      <c r="S13" s="1"/>
      <c r="T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O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.4" zeroHeight="false" outlineLevelRow="0" outlineLevelCol="0"/>
  <cols>
    <col collapsed="false" customWidth="true" hidden="false" outlineLevel="0" max="1" min="1" style="0" width="3.56"/>
    <col collapsed="false" customWidth="true" hidden="false" outlineLevel="0" max="4" min="2" style="0" width="8.67"/>
    <col collapsed="false" customWidth="true" hidden="false" outlineLevel="0" max="5" min="5" style="0" width="4.66"/>
    <col collapsed="false" customWidth="true" hidden="false" outlineLevel="0" max="7" min="6" style="0" width="8.67"/>
    <col collapsed="false" customWidth="true" hidden="false" outlineLevel="0" max="8" min="8" style="0" width="10.66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22" t="s">
        <v>190</v>
      </c>
      <c r="B1" s="22"/>
      <c r="C1" s="22"/>
      <c r="D1" s="22"/>
      <c r="E1" s="22"/>
      <c r="F1" s="22"/>
    </row>
    <row r="2" customFormat="false" ht="15" hidden="false" customHeight="true" outlineLevel="0" collapsed="false">
      <c r="A2" s="23" t="s">
        <v>191</v>
      </c>
      <c r="B2" s="23"/>
      <c r="C2" s="23"/>
      <c r="D2" s="23"/>
      <c r="E2" s="23"/>
      <c r="F2" s="23"/>
      <c r="J2" s="24"/>
      <c r="K2" s="24"/>
      <c r="L2" s="24"/>
      <c r="M2" s="24"/>
      <c r="N2" s="24"/>
      <c r="O2" s="24"/>
    </row>
    <row r="3" customFormat="false" ht="15" hidden="false" customHeight="true" outlineLevel="0" collapsed="false">
      <c r="A3" s="25" t="s">
        <v>192</v>
      </c>
      <c r="B3" s="25"/>
      <c r="C3" s="25"/>
      <c r="D3" s="25"/>
      <c r="E3" s="25"/>
      <c r="F3" s="25"/>
      <c r="J3" s="24"/>
      <c r="K3" s="24"/>
      <c r="L3" s="24"/>
      <c r="M3" s="24"/>
      <c r="N3" s="24"/>
      <c r="O3" s="24"/>
    </row>
    <row r="4" customFormat="false" ht="14.4" hidden="false" customHeight="false" outlineLevel="0" collapsed="false">
      <c r="A4" s="26" t="s">
        <v>193</v>
      </c>
      <c r="B4" s="26"/>
      <c r="C4" s="26"/>
      <c r="D4" s="26"/>
      <c r="E4" s="26"/>
      <c r="F4" s="26"/>
      <c r="J4" s="24"/>
      <c r="K4" s="24"/>
      <c r="L4" s="24"/>
      <c r="M4" s="24"/>
      <c r="N4" s="24"/>
      <c r="O4" s="24"/>
    </row>
    <row r="5" customFormat="false" ht="20.4" hidden="false" customHeight="false" outlineLevel="0" collapsed="false">
      <c r="A5" s="27" t="s">
        <v>194</v>
      </c>
      <c r="B5" s="28" t="n">
        <f aca="false">530000000+6800000</f>
        <v>536800000</v>
      </c>
      <c r="C5" s="29" t="s">
        <v>195</v>
      </c>
      <c r="D5" s="29"/>
      <c r="E5" s="30" t="s">
        <v>196</v>
      </c>
      <c r="F5" s="31" t="n">
        <f aca="false">(B7-B8)/(LOG10(B7/B8))</f>
        <v>180.303022077754</v>
      </c>
    </row>
    <row r="6" customFormat="false" ht="18" hidden="false" customHeight="false" outlineLevel="0" collapsed="false">
      <c r="A6" s="27" t="s">
        <v>197</v>
      </c>
      <c r="B6" s="28" t="n">
        <v>32000000</v>
      </c>
      <c r="C6" s="29" t="s">
        <v>195</v>
      </c>
      <c r="D6" s="29"/>
      <c r="E6" s="32" t="s">
        <v>198</v>
      </c>
      <c r="F6" s="31" t="n">
        <f aca="false">1-(B9/F5)</f>
        <v>0.861344531489777</v>
      </c>
    </row>
    <row r="7" customFormat="false" ht="16.2" hidden="false" customHeight="false" outlineLevel="0" collapsed="false">
      <c r="A7" s="27" t="s">
        <v>199</v>
      </c>
      <c r="B7" s="29" t="n">
        <v>100</v>
      </c>
      <c r="C7" s="29" t="s">
        <v>200</v>
      </c>
      <c r="D7" s="29"/>
      <c r="E7" s="29"/>
      <c r="F7" s="33"/>
    </row>
    <row r="8" customFormat="false" ht="18" hidden="false" customHeight="false" outlineLevel="0" collapsed="false">
      <c r="A8" s="27" t="s">
        <v>201</v>
      </c>
      <c r="B8" s="29" t="n">
        <v>60</v>
      </c>
      <c r="C8" s="29" t="s">
        <v>200</v>
      </c>
      <c r="D8" s="29"/>
      <c r="E8" s="34" t="s">
        <v>202</v>
      </c>
      <c r="F8" s="35" t="n">
        <f aca="false">(B6*F6)/(B5+B6*F6)</f>
        <v>0.0488391758253442</v>
      </c>
    </row>
    <row r="9" customFormat="false" ht="18.6" hidden="false" customHeight="false" outlineLevel="0" collapsed="false">
      <c r="A9" s="36" t="s">
        <v>203</v>
      </c>
      <c r="B9" s="37" t="n">
        <v>25</v>
      </c>
      <c r="C9" s="37" t="s">
        <v>200</v>
      </c>
      <c r="D9" s="37"/>
      <c r="E9" s="38" t="s">
        <v>204</v>
      </c>
      <c r="F9" s="39" t="n">
        <f aca="false">1-F8</f>
        <v>0.951160824174656</v>
      </c>
    </row>
    <row r="11" customFormat="false" ht="14.4" hidden="false" customHeight="false" outlineLevel="0" collapsed="false">
      <c r="A11" s="27" t="s">
        <v>205</v>
      </c>
    </row>
    <row r="12" customFormat="false" ht="14.4" hidden="false" customHeight="false" outlineLevel="0" collapsed="false">
      <c r="A12" s="27" t="s">
        <v>206</v>
      </c>
      <c r="B12" s="10"/>
    </row>
    <row r="13" customFormat="false" ht="15.6" hidden="false" customHeight="false" outlineLevel="0" collapsed="false">
      <c r="A13" s="27" t="s">
        <v>207</v>
      </c>
    </row>
    <row r="14" customFormat="false" ht="15.6" hidden="false" customHeight="false" outlineLevel="0" collapsed="false">
      <c r="A14" s="27" t="s">
        <v>208</v>
      </c>
    </row>
    <row r="15" customFormat="false" ht="15.6" hidden="false" customHeight="false" outlineLevel="0" collapsed="false">
      <c r="A15" s="27" t="s">
        <v>209</v>
      </c>
      <c r="B15" s="10"/>
    </row>
    <row r="16" customFormat="false" ht="15.6" hidden="false" customHeight="false" outlineLevel="0" collapsed="false">
      <c r="A16" s="27" t="s">
        <v>210</v>
      </c>
      <c r="B16" s="10"/>
    </row>
    <row r="17" customFormat="false" ht="14.4" hidden="false" customHeight="false" outlineLevel="0" collapsed="false">
      <c r="A17" s="27" t="s">
        <v>211</v>
      </c>
      <c r="B17" s="10"/>
    </row>
    <row r="18" customFormat="false" ht="14.4" hidden="false" customHeight="false" outlineLevel="0" collapsed="false">
      <c r="A18" s="0" t="s">
        <v>212</v>
      </c>
    </row>
    <row r="19" customFormat="false" ht="14.4" hidden="false" customHeight="false" outlineLevel="0" collapsed="false">
      <c r="A19" s="0" t="s">
        <v>213</v>
      </c>
    </row>
  </sheetData>
  <mergeCells count="4">
    <mergeCell ref="A1:F1"/>
    <mergeCell ref="A2:F2"/>
    <mergeCell ref="A3:F3"/>
    <mergeCell ref="A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V3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I23" activeCellId="0" sqref="I23"/>
    </sheetView>
  </sheetViews>
  <sheetFormatPr defaultRowHeight="14.4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19"/>
    <col collapsed="false" customWidth="true" hidden="false" outlineLevel="0" max="3" min="3" style="0" width="19.33"/>
    <col collapsed="false" customWidth="true" hidden="false" outlineLevel="0" max="4" min="4" style="0" width="19.45"/>
    <col collapsed="false" customWidth="true" hidden="false" outlineLevel="0" max="5" min="5" style="0" width="14.88"/>
    <col collapsed="false" customWidth="true" hidden="false" outlineLevel="0" max="6" min="6" style="0" width="17.33"/>
    <col collapsed="false" customWidth="true" hidden="false" outlineLevel="0" max="7" min="7" style="0" width="21.44"/>
    <col collapsed="false" customWidth="true" hidden="false" outlineLevel="0" max="8" min="8" style="0" width="13.33"/>
    <col collapsed="false" customWidth="true" hidden="false" outlineLevel="0" max="9" min="9" style="0" width="8.67"/>
    <col collapsed="false" customWidth="true" hidden="false" outlineLevel="0" max="10" min="10" style="0" width="12.56"/>
    <col collapsed="false" customWidth="true" hidden="false" outlineLevel="0" max="11" min="11" style="0" width="11.99"/>
    <col collapsed="false" customWidth="true" hidden="false" outlineLevel="0" max="12" min="12" style="0" width="16.89"/>
    <col collapsed="false" customWidth="true" hidden="false" outlineLevel="0" max="13" min="13" style="0" width="11.99"/>
    <col collapsed="false" customWidth="true" hidden="false" outlineLevel="0" max="1025" min="14" style="0" width="8.67"/>
  </cols>
  <sheetData>
    <row r="1" customFormat="false" ht="14.4" hidden="false" customHeight="false" outlineLevel="0" collapsed="false">
      <c r="A1" s="40" t="s">
        <v>188</v>
      </c>
      <c r="B1" s="40" t="s">
        <v>214</v>
      </c>
      <c r="C1" s="40" t="s">
        <v>11</v>
      </c>
      <c r="D1" s="40" t="s">
        <v>215</v>
      </c>
      <c r="E1" s="40" t="s">
        <v>216</v>
      </c>
      <c r="F1" s="40" t="s">
        <v>124</v>
      </c>
      <c r="G1" s="40" t="s">
        <v>157</v>
      </c>
      <c r="H1" s="41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</row>
    <row r="2" customFormat="false" ht="14.4" hidden="false" customHeight="false" outlineLevel="0" collapsed="false">
      <c r="A2" s="44" t="s">
        <v>217</v>
      </c>
      <c r="B2" s="45" t="n">
        <v>0.00177729767671606</v>
      </c>
      <c r="C2" s="45" t="n">
        <v>4.46040504315981E-005</v>
      </c>
      <c r="D2" s="45" t="n">
        <v>0.00173139730335207</v>
      </c>
      <c r="E2" s="45" t="n">
        <v>6.26891614907225E-008</v>
      </c>
      <c r="F2" s="45" t="n">
        <v>4.39305304709949E-007</v>
      </c>
      <c r="G2" s="45" t="n">
        <v>7.94328466192813E-007</v>
      </c>
      <c r="H2" s="0" t="s">
        <v>218</v>
      </c>
      <c r="J2" s="44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customFormat="false" ht="14.4" hidden="false" customHeight="false" outlineLevel="0" collapsed="false">
      <c r="A3" s="44" t="s">
        <v>219</v>
      </c>
      <c r="B3" s="45" t="n">
        <v>0.681694546356466</v>
      </c>
      <c r="C3" s="45" t="n">
        <v>0.00304362595371472</v>
      </c>
      <c r="D3" s="45" t="n">
        <v>0.678543040789306</v>
      </c>
      <c r="E3" s="45" t="n">
        <v>1.7471856280963E-005</v>
      </c>
      <c r="F3" s="45" t="n">
        <v>2.38850571473357E-005</v>
      </c>
      <c r="G3" s="45" t="n">
        <v>6.65227000170334E-005</v>
      </c>
      <c r="H3" s="0" t="s">
        <v>220</v>
      </c>
      <c r="J3" s="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customFormat="false" ht="14.4" hidden="false" customHeight="false" outlineLevel="0" collapsed="false">
      <c r="A4" s="44" t="s">
        <v>221</v>
      </c>
      <c r="B4" s="45" t="n">
        <v>0.219249551109767</v>
      </c>
      <c r="C4" s="45" t="n">
        <v>0.198938731086726</v>
      </c>
      <c r="D4" s="45" t="n">
        <v>0.0143353447728851</v>
      </c>
      <c r="E4" s="45" t="n">
        <v>0.00561787757535162</v>
      </c>
      <c r="F4" s="45" t="n">
        <v>0.000303393830312968</v>
      </c>
      <c r="G4" s="45" t="n">
        <v>5.42038444910409E-005</v>
      </c>
      <c r="H4" s="0" t="s">
        <v>222</v>
      </c>
      <c r="J4" s="44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customFormat="false" ht="14.4" hidden="false" customHeight="false" outlineLevel="0" collapsed="false">
      <c r="A5" s="44" t="s">
        <v>223</v>
      </c>
      <c r="B5" s="45" t="n">
        <v>5.71003050483003E-006</v>
      </c>
      <c r="C5" s="45" t="n">
        <v>5.06474259345363E-006</v>
      </c>
      <c r="D5" s="45" t="n">
        <v>2.91131844332947E-007</v>
      </c>
      <c r="E5" s="45" t="n">
        <v>3.40584257334707E-007</v>
      </c>
      <c r="F5" s="45" t="n">
        <v>1.08533791044579E-008</v>
      </c>
      <c r="G5" s="45" t="n">
        <v>2.71843060429136E-009</v>
      </c>
      <c r="H5" s="0" t="s">
        <v>224</v>
      </c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customFormat="false" ht="14.4" hidden="false" customHeight="false" outlineLevel="0" collapsed="false">
      <c r="A6" s="44" t="s">
        <v>225</v>
      </c>
      <c r="B6" s="45" t="n">
        <v>2.53230667695853E-009</v>
      </c>
      <c r="C6" s="45" t="n">
        <v>1.19384537232368E-009</v>
      </c>
      <c r="D6" s="45" t="n">
        <v>1.20177890304476E-009</v>
      </c>
      <c r="E6" s="45" t="n">
        <v>1.32154822727834E-010</v>
      </c>
      <c r="F6" s="45" t="n">
        <v>4.02503451742745E-012</v>
      </c>
      <c r="G6" s="45" t="n">
        <v>5.02544344823726E-013</v>
      </c>
      <c r="H6" s="0" t="s">
        <v>226</v>
      </c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customFormat="false" ht="14.4" hidden="false" customHeight="false" outlineLevel="0" collapsed="false">
      <c r="A7" s="44" t="s">
        <v>227</v>
      </c>
      <c r="B7" s="45" t="n">
        <v>1.45822207041864E-007</v>
      </c>
      <c r="C7" s="45" t="n">
        <v>8.72678449674898E-009</v>
      </c>
      <c r="D7" s="45" t="n">
        <v>1.36791266358087E-007</v>
      </c>
      <c r="E7" s="45" t="n">
        <v>2.89448301023787E-010</v>
      </c>
      <c r="F7" s="45" t="n">
        <v>1.16453844626065E-011</v>
      </c>
      <c r="G7" s="45" t="n">
        <v>3.06250154122502E-012</v>
      </c>
      <c r="H7" s="0" t="s">
        <v>226</v>
      </c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4.4" hidden="false" customHeight="false" outlineLevel="0" collapsed="false">
      <c r="A8" s="44" t="s">
        <v>228</v>
      </c>
      <c r="B8" s="45" t="n">
        <v>0.000298188098208046</v>
      </c>
      <c r="C8" s="45" t="n">
        <v>0.000205448236170632</v>
      </c>
      <c r="D8" s="45" t="n">
        <v>8.40593966837245E-005</v>
      </c>
      <c r="E8" s="45" t="n">
        <v>8.18882170060878E-007</v>
      </c>
      <c r="F8" s="45" t="n">
        <v>3.75658378030376E-006</v>
      </c>
      <c r="G8" s="45" t="n">
        <v>4.10499940332421E-006</v>
      </c>
      <c r="H8" s="0" t="s">
        <v>229</v>
      </c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4.4" hidden="false" customHeight="false" outlineLevel="0" collapsed="false">
      <c r="A9" s="44" t="s">
        <v>230</v>
      </c>
      <c r="B9" s="45" t="n">
        <v>0.00856880262163054</v>
      </c>
      <c r="C9" s="45" t="n">
        <v>0.00547946847976966</v>
      </c>
      <c r="D9" s="45" t="n">
        <v>0.0027277869415911</v>
      </c>
      <c r="E9" s="45" t="n">
        <v>0.000147827833215928</v>
      </c>
      <c r="F9" s="45" t="n">
        <v>7.46130118957099E-005</v>
      </c>
      <c r="G9" s="45" t="n">
        <v>0.00013910635515814</v>
      </c>
      <c r="H9" s="0" t="s">
        <v>231</v>
      </c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4.4" hidden="false" customHeight="false" outlineLevel="0" collapsed="false">
      <c r="A10" s="44" t="s">
        <v>232</v>
      </c>
      <c r="B10" s="45" t="n">
        <v>6.17621172577343E-005</v>
      </c>
      <c r="C10" s="45" t="n">
        <v>8.42421531491077E-006</v>
      </c>
      <c r="D10" s="45" t="n">
        <v>5.2946967449144E-005</v>
      </c>
      <c r="E10" s="45" t="n">
        <v>1.96366106088823E-008</v>
      </c>
      <c r="F10" s="45" t="n">
        <v>2.72864446439608E-008</v>
      </c>
      <c r="G10" s="45" t="n">
        <v>3.44011438426685E-007</v>
      </c>
      <c r="H10" s="0" t="s">
        <v>233</v>
      </c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4.4" hidden="false" customHeight="false" outlineLevel="0" collapsed="false">
      <c r="A11" s="44" t="s">
        <v>234</v>
      </c>
      <c r="B11" s="45" t="n">
        <v>6.47439671790397E-007</v>
      </c>
      <c r="C11" s="45" t="n">
        <v>5.38318397431999E-007</v>
      </c>
      <c r="D11" s="45" t="n">
        <v>1.03868258092925E-007</v>
      </c>
      <c r="E11" s="45" t="n">
        <v>6.6689456299075E-010</v>
      </c>
      <c r="F11" s="45" t="n">
        <v>4.34505284930445E-009</v>
      </c>
      <c r="G11" s="45" t="n">
        <v>2.41068853177761E-010</v>
      </c>
      <c r="H11" s="0" t="s">
        <v>235</v>
      </c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4.4" hidden="false" customHeight="false" outlineLevel="0" collapsed="false">
      <c r="A12" s="44" t="s">
        <v>236</v>
      </c>
      <c r="B12" s="45" t="n">
        <v>4.50168604908226E-010</v>
      </c>
      <c r="C12" s="45" t="n">
        <v>2.95336221222313E-010</v>
      </c>
      <c r="D12" s="45" t="n">
        <v>1.36289992701201E-010</v>
      </c>
      <c r="E12" s="45" t="n">
        <v>1.96906364072791E-012</v>
      </c>
      <c r="F12" s="45" t="n">
        <v>6.39968796430375E-012</v>
      </c>
      <c r="G12" s="45" t="n">
        <v>1.01736393796799E-011</v>
      </c>
      <c r="H12" s="0" t="s">
        <v>237</v>
      </c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4.4" hidden="false" customHeight="false" outlineLevel="0" collapsed="false">
      <c r="A13" s="44" t="s">
        <v>238</v>
      </c>
      <c r="B13" s="45" t="n">
        <v>4.34319203057495E-005</v>
      </c>
      <c r="C13" s="45" t="n">
        <v>4.0329154752298E-006</v>
      </c>
      <c r="D13" s="45" t="n">
        <v>3.9302321474576E-005</v>
      </c>
      <c r="E13" s="45" t="n">
        <v>7.12624220335041E-009</v>
      </c>
      <c r="F13" s="45" t="n">
        <v>3.56564632180097E-008</v>
      </c>
      <c r="G13" s="45" t="n">
        <v>5.39006505222453E-008</v>
      </c>
      <c r="H13" s="0" t="s">
        <v>239</v>
      </c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4.4" hidden="false" customHeight="false" outlineLevel="0" collapsed="false">
      <c r="A14" s="44" t="s">
        <v>240</v>
      </c>
      <c r="B14" s="45" t="n">
        <v>0.000152631689586632</v>
      </c>
      <c r="C14" s="45" t="n">
        <v>2.39704015455686E-005</v>
      </c>
      <c r="D14" s="45" t="n">
        <v>0.000127413045230955</v>
      </c>
      <c r="E14" s="45" t="n">
        <v>6.20943201179358E-008</v>
      </c>
      <c r="F14" s="45" t="n">
        <v>2.2023265109236E-007</v>
      </c>
      <c r="G14" s="45" t="n">
        <v>9.65915838897455E-007</v>
      </c>
      <c r="H14" s="0" t="s">
        <v>241</v>
      </c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4.4" hidden="false" customHeight="false" outlineLevel="0" collapsed="false">
      <c r="A15" s="44" t="s">
        <v>242</v>
      </c>
      <c r="B15" s="45" t="n">
        <v>0.00769593593834321</v>
      </c>
      <c r="C15" s="45" t="n">
        <v>8.8127145219169E-005</v>
      </c>
      <c r="D15" s="45" t="n">
        <v>0.00760345099877207</v>
      </c>
      <c r="E15" s="45" t="n">
        <v>2.17252137501421E-007</v>
      </c>
      <c r="F15" s="45" t="n">
        <v>3.63426051886935E-007</v>
      </c>
      <c r="G15" s="45" t="n">
        <v>3.77711616258343E-006</v>
      </c>
      <c r="H15" s="0" t="s">
        <v>243</v>
      </c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4.4" hidden="false" customHeight="false" outlineLevel="0" collapsed="false">
      <c r="A16" s="44" t="s">
        <v>244</v>
      </c>
      <c r="B16" s="45" t="n">
        <v>5.57783502587845E-005</v>
      </c>
      <c r="C16" s="45" t="n">
        <v>1.57661016297069E-005</v>
      </c>
      <c r="D16" s="45" t="n">
        <v>3.95551738992167E-005</v>
      </c>
      <c r="E16" s="45" t="n">
        <v>4.37456040581367E-008</v>
      </c>
      <c r="F16" s="45" t="n">
        <v>3.40157161074777E-007</v>
      </c>
      <c r="G16" s="45" t="n">
        <v>7.31719647279537E-008</v>
      </c>
      <c r="H16" s="0" t="s">
        <v>245</v>
      </c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20" customFormat="false" ht="14.4" hidden="false" customHeight="false" outlineLevel="0" collapsed="false">
      <c r="A20" s="46" t="s">
        <v>188</v>
      </c>
      <c r="B20" s="46" t="s">
        <v>246</v>
      </c>
      <c r="C20" s="46" t="s">
        <v>11</v>
      </c>
      <c r="D20" s="46" t="s">
        <v>215</v>
      </c>
      <c r="E20" s="46" t="s">
        <v>216</v>
      </c>
      <c r="F20" s="46" t="s">
        <v>124</v>
      </c>
      <c r="G20" s="46" t="s">
        <v>157</v>
      </c>
    </row>
    <row r="21" customFormat="false" ht="14.4" hidden="false" customHeight="false" outlineLevel="0" collapsed="false">
      <c r="A21" s="47"/>
      <c r="B21" s="48" t="s">
        <v>161</v>
      </c>
      <c r="C21" s="47" t="s">
        <v>161</v>
      </c>
      <c r="D21" s="47" t="s">
        <v>161</v>
      </c>
      <c r="E21" s="47" t="s">
        <v>161</v>
      </c>
      <c r="F21" s="47" t="s">
        <v>161</v>
      </c>
      <c r="G21" s="47" t="s">
        <v>161</v>
      </c>
    </row>
    <row r="22" customFormat="false" ht="14.4" hidden="false" customHeight="false" outlineLevel="0" collapsed="false">
      <c r="A22" s="49" t="s">
        <v>217</v>
      </c>
      <c r="B22" s="50" t="n">
        <v>100</v>
      </c>
      <c r="C22" s="50" t="n">
        <v>2.50965558645267</v>
      </c>
      <c r="D22" s="50" t="n">
        <v>97.4174065512311</v>
      </c>
      <c r="E22" s="50" t="n">
        <v>0.00352721788319412</v>
      </c>
      <c r="F22" s="50" t="n">
        <v>0.0247175985466689</v>
      </c>
      <c r="G22" s="50" t="n">
        <v>0.0446930458864103</v>
      </c>
    </row>
    <row r="23" customFormat="false" ht="14.4" hidden="false" customHeight="false" outlineLevel="0" collapsed="false">
      <c r="A23" s="44" t="s">
        <v>219</v>
      </c>
      <c r="B23" s="51" t="n">
        <v>100</v>
      </c>
      <c r="C23" s="51" t="n">
        <v>0.446479434224955</v>
      </c>
      <c r="D23" s="51" t="n">
        <v>99.5376953528521</v>
      </c>
      <c r="E23" s="51" t="n">
        <v>0.0025630036758174</v>
      </c>
      <c r="F23" s="51" t="n">
        <v>0.0035037770618816</v>
      </c>
      <c r="G23" s="51" t="n">
        <v>0.00975843218529255</v>
      </c>
    </row>
    <row r="24" customFormat="false" ht="14.4" hidden="false" customHeight="false" outlineLevel="0" collapsed="false">
      <c r="A24" s="49" t="s">
        <v>221</v>
      </c>
      <c r="B24" s="50" t="n">
        <v>100</v>
      </c>
      <c r="C24" s="50" t="n">
        <v>90.7362090730702</v>
      </c>
      <c r="D24" s="50" t="n">
        <v>6.5383690412703</v>
      </c>
      <c r="E24" s="50" t="n">
        <v>2.56232112992516</v>
      </c>
      <c r="F24" s="50" t="n">
        <v>0.138378313103626</v>
      </c>
      <c r="G24" s="50" t="n">
        <v>0.0247224426306368</v>
      </c>
    </row>
    <row r="25" customFormat="false" ht="14.4" hidden="false" customHeight="false" outlineLevel="0" collapsed="false">
      <c r="A25" s="44" t="s">
        <v>223</v>
      </c>
      <c r="B25" s="51" t="n">
        <v>100</v>
      </c>
      <c r="C25" s="51" t="n">
        <v>88.6990461639292</v>
      </c>
      <c r="D25" s="51" t="n">
        <v>5.09860401072609</v>
      </c>
      <c r="E25" s="51" t="n">
        <v>5.96466616153122</v>
      </c>
      <c r="F25" s="51" t="n">
        <v>0.190075676395725</v>
      </c>
      <c r="G25" s="51" t="n">
        <v>0.0476079874177884</v>
      </c>
    </row>
    <row r="26" customFormat="false" ht="14.4" hidden="false" customHeight="false" outlineLevel="0" collapsed="false">
      <c r="A26" s="49" t="s">
        <v>225</v>
      </c>
      <c r="B26" s="50" t="n">
        <v>100</v>
      </c>
      <c r="C26" s="50" t="n">
        <v>47.1445809935457</v>
      </c>
      <c r="D26" s="50" t="n">
        <v>47.4578736446005</v>
      </c>
      <c r="E26" s="50" t="n">
        <v>5.21875268624892</v>
      </c>
      <c r="F26" s="50" t="n">
        <v>0.158947356339232</v>
      </c>
      <c r="G26" s="50" t="n">
        <v>0.0198453192654894</v>
      </c>
    </row>
    <row r="27" customFormat="false" ht="14.4" hidden="false" customHeight="false" outlineLevel="0" collapsed="false">
      <c r="A27" s="44" t="s">
        <v>227</v>
      </c>
      <c r="B27" s="51" t="n">
        <v>100</v>
      </c>
      <c r="C27" s="51" t="n">
        <v>5.98453738547766</v>
      </c>
      <c r="D27" s="51" t="n">
        <v>93.8068824584555</v>
      </c>
      <c r="E27" s="51" t="n">
        <v>0.19849397900053</v>
      </c>
      <c r="F27" s="51" t="n">
        <v>0.00798601577828488</v>
      </c>
      <c r="G27" s="51" t="n">
        <v>0.00210016128774255</v>
      </c>
    </row>
    <row r="28" customFormat="false" ht="14.4" hidden="false" customHeight="false" outlineLevel="0" collapsed="false">
      <c r="A28" s="49" t="s">
        <v>228</v>
      </c>
      <c r="B28" s="50" t="n">
        <v>100</v>
      </c>
      <c r="C28" s="50" t="n">
        <v>68.8988720224811</v>
      </c>
      <c r="D28" s="50" t="n">
        <v>28.1900576142634</v>
      </c>
      <c r="E28" s="50" t="n">
        <v>0.274619334232966</v>
      </c>
      <c r="F28" s="50" t="n">
        <v>1.25980339352203</v>
      </c>
      <c r="G28" s="50" t="n">
        <v>1.37664763550024</v>
      </c>
    </row>
    <row r="29" customFormat="false" ht="14.4" hidden="false" customHeight="false" outlineLevel="0" collapsed="false">
      <c r="A29" s="44" t="s">
        <v>230</v>
      </c>
      <c r="B29" s="51" t="n">
        <v>100</v>
      </c>
      <c r="C29" s="51" t="n">
        <v>63.9467230338302</v>
      </c>
      <c r="D29" s="51" t="n">
        <v>31.8339336549222</v>
      </c>
      <c r="E29" s="51" t="n">
        <v>1.72518658374463</v>
      </c>
      <c r="F29" s="51" t="n">
        <v>0.870751903041407</v>
      </c>
      <c r="G29" s="51" t="n">
        <v>1.62340482446157</v>
      </c>
    </row>
    <row r="30" customFormat="false" ht="14.4" hidden="false" customHeight="false" outlineLevel="0" collapsed="false">
      <c r="A30" s="49" t="s">
        <v>232</v>
      </c>
      <c r="B30" s="50" t="n">
        <v>100</v>
      </c>
      <c r="C30" s="50" t="n">
        <v>13.6397774055517</v>
      </c>
      <c r="D30" s="50" t="n">
        <v>85.727254504886</v>
      </c>
      <c r="E30" s="50" t="n">
        <v>0.0317939401703773</v>
      </c>
      <c r="F30" s="50" t="n">
        <v>0.0441799048599549</v>
      </c>
      <c r="G30" s="50" t="n">
        <v>0.556994244532</v>
      </c>
    </row>
    <row r="31" customFormat="false" ht="14.4" hidden="false" customHeight="false" outlineLevel="0" collapsed="false">
      <c r="A31" s="44" t="s">
        <v>234</v>
      </c>
      <c r="B31" s="51" t="n">
        <v>100</v>
      </c>
      <c r="C31" s="51" t="n">
        <v>83.1457232058951</v>
      </c>
      <c r="D31" s="51" t="n">
        <v>16.0429245563055</v>
      </c>
      <c r="E31" s="51" t="n">
        <v>0.103004896370739</v>
      </c>
      <c r="F31" s="51" t="n">
        <v>0.671113161368203</v>
      </c>
      <c r="G31" s="51" t="n">
        <v>0.0372341800605331</v>
      </c>
    </row>
    <row r="32" customFormat="false" ht="14.4" hidden="false" customHeight="false" outlineLevel="0" collapsed="false">
      <c r="A32" s="49" t="s">
        <v>236</v>
      </c>
      <c r="B32" s="50" t="n">
        <v>100</v>
      </c>
      <c r="C32" s="50" t="n">
        <v>65.6056904018267</v>
      </c>
      <c r="D32" s="50" t="n">
        <v>30.2753215606819</v>
      </c>
      <c r="E32" s="50" t="n">
        <v>0.437405811791192</v>
      </c>
      <c r="F32" s="50" t="n">
        <v>1.42162023173705</v>
      </c>
      <c r="G32" s="50" t="n">
        <v>2.25996199396312</v>
      </c>
    </row>
    <row r="33" customFormat="false" ht="14.4" hidden="false" customHeight="false" outlineLevel="0" collapsed="false">
      <c r="A33" s="44" t="s">
        <v>238</v>
      </c>
      <c r="B33" s="51" t="n">
        <v>100</v>
      </c>
      <c r="C33" s="51" t="n">
        <v>9.28560249429249</v>
      </c>
      <c r="D33" s="51" t="n">
        <v>90.4917885230444</v>
      </c>
      <c r="E33" s="51" t="n">
        <v>0.0164078450899327</v>
      </c>
      <c r="F33" s="51" t="n">
        <v>0.0820973674822513</v>
      </c>
      <c r="G33" s="51" t="n">
        <v>0.12410377009075</v>
      </c>
    </row>
    <row r="34" customFormat="false" ht="14.4" hidden="false" customHeight="false" outlineLevel="0" collapsed="false">
      <c r="A34" s="49" t="s">
        <v>240</v>
      </c>
      <c r="B34" s="50" t="n">
        <v>100</v>
      </c>
      <c r="C34" s="50" t="n">
        <v>15.7047344561847</v>
      </c>
      <c r="D34" s="50" t="n">
        <v>83.4774518817318</v>
      </c>
      <c r="E34" s="50" t="n">
        <v>0.0406824561046949</v>
      </c>
      <c r="F34" s="50" t="n">
        <v>0.144290253019415</v>
      </c>
      <c r="G34" s="50" t="n">
        <v>0.632840952958994</v>
      </c>
    </row>
    <row r="35" customFormat="false" ht="14.4" hidden="false" customHeight="false" outlineLevel="0" collapsed="false">
      <c r="A35" s="44" t="s">
        <v>242</v>
      </c>
      <c r="B35" s="51" t="n">
        <v>100</v>
      </c>
      <c r="C35" s="51" t="n">
        <v>1.14511277023625</v>
      </c>
      <c r="D35" s="51" t="n">
        <v>98.7982626114342</v>
      </c>
      <c r="E35" s="51" t="n">
        <v>0.00282294628284278</v>
      </c>
      <c r="F35" s="51" t="n">
        <v>0.0047223112925908</v>
      </c>
      <c r="G35" s="51" t="n">
        <v>0.049079360754094</v>
      </c>
    </row>
    <row r="36" customFormat="false" ht="14.4" hidden="false" customHeight="false" outlineLevel="0" collapsed="false">
      <c r="A36" s="52" t="s">
        <v>244</v>
      </c>
      <c r="B36" s="53" t="n">
        <v>100</v>
      </c>
      <c r="C36" s="53" t="n">
        <v>28.2656291492305</v>
      </c>
      <c r="D36" s="53" t="n">
        <v>70.9149225742602</v>
      </c>
      <c r="E36" s="53" t="n">
        <v>0.078427568859922</v>
      </c>
      <c r="F36" s="53" t="n">
        <v>0.609837256743186</v>
      </c>
      <c r="G36" s="53" t="n">
        <v>0.13118345090608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52"/>
  <sheetViews>
    <sheetView showFormulas="false" showGridLines="fals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O39" activeCellId="0" sqref="O39"/>
    </sheetView>
  </sheetViews>
  <sheetFormatPr defaultRowHeight="14.4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21.66"/>
    <col collapsed="false" customWidth="true" hidden="false" outlineLevel="0" max="3" min="3" style="0" width="19.33"/>
    <col collapsed="false" customWidth="true" hidden="false" outlineLevel="0" max="4" min="4" style="0" width="19.45"/>
    <col collapsed="false" customWidth="true" hidden="false" outlineLevel="0" max="5" min="5" style="0" width="14.88"/>
    <col collapsed="false" customWidth="true" hidden="false" outlineLevel="0" max="6" min="6" style="0" width="17.33"/>
    <col collapsed="false" customWidth="true" hidden="false" outlineLevel="0" max="8" min="7" style="0" width="21.44"/>
    <col collapsed="false" customWidth="true" hidden="false" outlineLevel="0" max="9" min="9" style="0" width="6.88"/>
    <col collapsed="false" customWidth="true" hidden="false" outlineLevel="0" max="10" min="10" style="0" width="36.99"/>
    <col collapsed="false" customWidth="true" hidden="false" outlineLevel="0" max="11" min="11" style="0" width="13.66"/>
    <col collapsed="false" customWidth="true" hidden="false" outlineLevel="0" max="12" min="12" style="0" width="3.99"/>
    <col collapsed="false" customWidth="true" hidden="false" outlineLevel="0" max="13" min="13" style="0" width="8.33"/>
    <col collapsed="false" customWidth="true" hidden="false" outlineLevel="0" max="14" min="14" style="0" width="2.99"/>
    <col collapsed="false" customWidth="true" hidden="false" outlineLevel="0" max="15" min="15" style="0" width="8.33"/>
    <col collapsed="false" customWidth="true" hidden="false" outlineLevel="0" max="16" min="16" style="0" width="2.99"/>
    <col collapsed="false" customWidth="true" hidden="false" outlineLevel="0" max="17" min="17" style="0" width="10.66"/>
    <col collapsed="false" customWidth="true" hidden="false" outlineLevel="0" max="18" min="18" style="0" width="2.99"/>
    <col collapsed="false" customWidth="true" hidden="false" outlineLevel="0" max="19" min="19" style="0" width="8.67"/>
    <col collapsed="false" customWidth="true" hidden="false" outlineLevel="0" max="20" min="20" style="0" width="2.99"/>
    <col collapsed="false" customWidth="true" hidden="false" outlineLevel="0" max="1025" min="21" style="0" width="8.67"/>
  </cols>
  <sheetData>
    <row r="1" customFormat="false" ht="14.4" hidden="false" customHeight="false" outlineLevel="0" collapsed="false">
      <c r="A1" s="8" t="s">
        <v>247</v>
      </c>
      <c r="B1" s="8" t="s">
        <v>248</v>
      </c>
      <c r="C1" s="8" t="s">
        <v>249</v>
      </c>
    </row>
    <row r="2" customFormat="false" ht="14.4" hidden="false" customHeight="false" outlineLevel="0" collapsed="false">
      <c r="A2" s="44" t="s">
        <v>217</v>
      </c>
      <c r="B2" s="54" t="n">
        <v>56.1000375870252</v>
      </c>
      <c r="C2" s="55" t="n">
        <v>0.06667</v>
      </c>
    </row>
    <row r="3" customFormat="false" ht="14.4" hidden="false" customHeight="false" outlineLevel="0" collapsed="false">
      <c r="A3" s="44" t="s">
        <v>219</v>
      </c>
      <c r="B3" s="54" t="n">
        <v>7069.98578932856</v>
      </c>
      <c r="C3" s="55" t="n">
        <v>0.06667</v>
      </c>
    </row>
    <row r="4" customFormat="false" ht="14.4" hidden="false" customHeight="false" outlineLevel="0" collapsed="false">
      <c r="A4" s="44" t="s">
        <v>221</v>
      </c>
      <c r="B4" s="54" t="n">
        <v>3739.99551200539</v>
      </c>
      <c r="C4" s="55" t="n">
        <v>0.06667</v>
      </c>
    </row>
    <row r="5" customFormat="false" ht="14.4" hidden="false" customHeight="false" outlineLevel="0" collapsed="false">
      <c r="A5" s="44" t="s">
        <v>223</v>
      </c>
      <c r="B5" s="54" t="n">
        <v>6.54000850201105</v>
      </c>
      <c r="C5" s="55" t="n">
        <v>0.06667</v>
      </c>
    </row>
    <row r="6" customFormat="false" ht="14.4" hidden="false" customHeight="false" outlineLevel="0" collapsed="false">
      <c r="A6" s="44" t="s">
        <v>225</v>
      </c>
      <c r="B6" s="54" t="n">
        <v>1.24000248000496E-005</v>
      </c>
      <c r="C6" s="55" t="n">
        <v>0.06667</v>
      </c>
    </row>
    <row r="7" customFormat="false" ht="14.4" hidden="false" customHeight="false" outlineLevel="0" collapsed="false">
      <c r="A7" s="44" t="s">
        <v>227</v>
      </c>
      <c r="B7" s="54" t="n">
        <v>0.00015500031000062</v>
      </c>
      <c r="C7" s="55" t="n">
        <v>0.06667</v>
      </c>
    </row>
    <row r="8" customFormat="false" ht="14.4" hidden="false" customHeight="false" outlineLevel="0" collapsed="false">
      <c r="A8" s="44" t="s">
        <v>228</v>
      </c>
      <c r="B8" s="54" t="n">
        <v>240.999860220081</v>
      </c>
      <c r="C8" s="55" t="n">
        <v>0.06667</v>
      </c>
    </row>
    <row r="9" customFormat="false" ht="14.4" hidden="false" customHeight="false" outlineLevel="0" collapsed="false">
      <c r="A9" s="44" t="s">
        <v>230</v>
      </c>
      <c r="B9" s="54" t="n">
        <v>5199991.68001331</v>
      </c>
      <c r="C9" s="55" t="n">
        <v>0.06667</v>
      </c>
    </row>
    <row r="10" customFormat="false" ht="14.4" hidden="false" customHeight="false" outlineLevel="0" collapsed="false">
      <c r="A10" s="44" t="s">
        <v>232</v>
      </c>
      <c r="B10" s="54" t="n">
        <v>30.4000340480381</v>
      </c>
      <c r="C10" s="55" t="n">
        <v>0.06667</v>
      </c>
    </row>
    <row r="11" customFormat="false" ht="14.4" hidden="false" customHeight="false" outlineLevel="0" collapsed="false">
      <c r="A11" s="44" t="s">
        <v>234</v>
      </c>
      <c r="B11" s="54" t="n">
        <v>0.192999893850058</v>
      </c>
      <c r="C11" s="55" t="n">
        <v>0.06667</v>
      </c>
    </row>
    <row r="12" customFormat="false" ht="14.4" hidden="false" customHeight="false" outlineLevel="0" collapsed="false">
      <c r="A12" s="44" t="s">
        <v>236</v>
      </c>
      <c r="B12" s="54" t="n">
        <v>0.0122000317200825</v>
      </c>
      <c r="C12" s="55" t="n">
        <v>0.06667</v>
      </c>
    </row>
    <row r="13" customFormat="false" ht="14.4" hidden="false" customHeight="false" outlineLevel="0" collapsed="false">
      <c r="A13" s="44" t="s">
        <v>238</v>
      </c>
      <c r="B13" s="54" t="n">
        <v>5.06999122891517</v>
      </c>
      <c r="C13" s="55" t="n">
        <v>0.06667</v>
      </c>
    </row>
    <row r="14" customFormat="false" ht="14.4" hidden="false" customHeight="false" outlineLevel="0" collapsed="false">
      <c r="A14" s="44" t="s">
        <v>240</v>
      </c>
      <c r="B14" s="54" t="n">
        <v>45.3001132502831</v>
      </c>
      <c r="C14" s="55" t="n">
        <v>0.06667</v>
      </c>
    </row>
    <row r="15" customFormat="false" ht="14.4" hidden="false" customHeight="false" outlineLevel="0" collapsed="false">
      <c r="A15" s="44" t="s">
        <v>242</v>
      </c>
      <c r="B15" s="54" t="n">
        <v>164.000026240004</v>
      </c>
      <c r="C15" s="55" t="n">
        <v>0.06667</v>
      </c>
    </row>
    <row r="16" customFormat="false" ht="14.4" hidden="false" customHeight="false" outlineLevel="0" collapsed="false">
      <c r="A16" s="44" t="s">
        <v>244</v>
      </c>
      <c r="B16" s="54" t="n">
        <v>68.8999435020463</v>
      </c>
      <c r="C16" s="55" t="n">
        <v>0.06667</v>
      </c>
    </row>
    <row r="20" customFormat="false" ht="14.4" hidden="false" customHeight="false" outlineLevel="0" collapsed="false">
      <c r="A20" s="40" t="s">
        <v>247</v>
      </c>
      <c r="B20" s="40" t="s">
        <v>214</v>
      </c>
      <c r="C20" s="40" t="s">
        <v>11</v>
      </c>
      <c r="D20" s="40" t="s">
        <v>215</v>
      </c>
      <c r="E20" s="40" t="s">
        <v>216</v>
      </c>
      <c r="F20" s="40" t="s">
        <v>124</v>
      </c>
      <c r="G20" s="40" t="s">
        <v>157</v>
      </c>
      <c r="H20" s="41" t="s">
        <v>5</v>
      </c>
    </row>
    <row r="21" customFormat="false" ht="14.4" hidden="false" customHeight="false" outlineLevel="0" collapsed="false">
      <c r="A21" s="44" t="s">
        <v>217</v>
      </c>
      <c r="B21" s="54" t="n">
        <v>3.16808642767668E-005</v>
      </c>
      <c r="C21" s="54" t="n">
        <v>7.95080580158365E-007</v>
      </c>
      <c r="D21" s="54" t="n">
        <v>3.08626763514416E-005</v>
      </c>
      <c r="E21" s="54" t="n">
        <v>1.11745311032058E-009</v>
      </c>
      <c r="F21" s="54" t="n">
        <v>7.83074884804625E-009</v>
      </c>
      <c r="G21" s="54" t="n">
        <v>1.41591432084267E-008</v>
      </c>
      <c r="H21" s="0" t="s">
        <v>250</v>
      </c>
    </row>
    <row r="22" customFormat="false" ht="14.4" hidden="false" customHeight="false" outlineLevel="0" collapsed="false">
      <c r="A22" s="44" t="s">
        <v>219</v>
      </c>
      <c r="B22" s="54" t="n">
        <v>9.64209217202977E-005</v>
      </c>
      <c r="C22" s="54" t="n">
        <v>4.30499585771271E-007</v>
      </c>
      <c r="D22" s="54" t="n">
        <v>9.59751633183619E-005</v>
      </c>
      <c r="E22" s="54" t="n">
        <v>2.47127176794825E-009</v>
      </c>
      <c r="F22" s="54" t="n">
        <v>3.37837413809061E-009</v>
      </c>
      <c r="G22" s="54" t="n">
        <v>9.40917025850926E-009</v>
      </c>
      <c r="H22" s="0" t="s">
        <v>250</v>
      </c>
    </row>
    <row r="23" customFormat="false" ht="14.4" hidden="false" customHeight="false" outlineLevel="0" collapsed="false">
      <c r="A23" s="44" t="s">
        <v>221</v>
      </c>
      <c r="B23" s="54" t="n">
        <v>5.86229449757294E-005</v>
      </c>
      <c r="C23" s="54" t="n">
        <v>5.31922379179687E-005</v>
      </c>
      <c r="D23" s="54" t="n">
        <v>3.83298448537401E-006</v>
      </c>
      <c r="E23" s="54" t="n">
        <v>1.50210810609751E-006</v>
      </c>
      <c r="F23" s="54" t="n">
        <v>8.11214423490813E-008</v>
      </c>
      <c r="G23" s="54" t="n">
        <v>1.44930239400145E-008</v>
      </c>
      <c r="H23" s="0" t="s">
        <v>250</v>
      </c>
    </row>
    <row r="24" customFormat="false" ht="14.4" hidden="false" customHeight="false" outlineLevel="0" collapsed="false">
      <c r="A24" s="44" t="s">
        <v>223</v>
      </c>
      <c r="B24" s="54" t="n">
        <v>8.73092214341036E-007</v>
      </c>
      <c r="C24" s="54" t="n">
        <v>7.74424466252028E-007</v>
      </c>
      <c r="D24" s="54" t="n">
        <v>4.45155146577293E-008</v>
      </c>
      <c r="E24" s="54" t="n">
        <v>5.20770358677634E-008</v>
      </c>
      <c r="F24" s="54" t="n">
        <v>1.65953593196714E-009</v>
      </c>
      <c r="G24" s="54" t="n">
        <v>4.15661631549171E-010</v>
      </c>
      <c r="H24" s="0" t="s">
        <v>250</v>
      </c>
    </row>
    <row r="25" customFormat="false" ht="14.4" hidden="false" customHeight="false" outlineLevel="0" collapsed="false">
      <c r="A25" s="44" t="s">
        <v>225</v>
      </c>
      <c r="B25" s="54" t="n">
        <v>0.000204217871963321</v>
      </c>
      <c r="C25" s="54" t="n">
        <v>9.62776600510432E-005</v>
      </c>
      <c r="D25" s="54" t="n">
        <v>9.69174596360447E-005</v>
      </c>
      <c r="E25" s="54" t="n">
        <v>1.06576256788862E-005</v>
      </c>
      <c r="F25" s="54" t="n">
        <v>3.24598908657937E-007</v>
      </c>
      <c r="G25" s="54" t="n">
        <v>4.05276886883094E-008</v>
      </c>
      <c r="H25" s="0" t="s">
        <v>250</v>
      </c>
    </row>
    <row r="26" customFormat="false" ht="14.4" hidden="false" customHeight="false" outlineLevel="0" collapsed="false">
      <c r="A26" s="44" t="s">
        <v>227</v>
      </c>
      <c r="B26" s="54" t="n">
        <v>0.00094078655095129</v>
      </c>
      <c r="C26" s="54" t="n">
        <v>5.63017228592257E-005</v>
      </c>
      <c r="D26" s="54" t="n">
        <v>0.000882522534035834</v>
      </c>
      <c r="E26" s="54" t="n">
        <v>1.86740465888506E-006</v>
      </c>
      <c r="F26" s="54" t="n">
        <v>7.51313623989521E-008</v>
      </c>
      <c r="G26" s="54" t="n">
        <v>1.97580349433673E-008</v>
      </c>
      <c r="H26" s="0" t="s">
        <v>250</v>
      </c>
    </row>
    <row r="27" customFormat="false" ht="14.4" hidden="false" customHeight="false" outlineLevel="0" collapsed="false">
      <c r="A27" s="44" t="s">
        <v>228</v>
      </c>
      <c r="B27" s="54" t="n">
        <v>1.2372957309425E-006</v>
      </c>
      <c r="C27" s="54" t="n">
        <v>8.52482802201697E-007</v>
      </c>
      <c r="D27" s="54" t="n">
        <v>3.48794379411513E-007</v>
      </c>
      <c r="E27" s="54" t="n">
        <v>3.39785329880721E-009</v>
      </c>
      <c r="F27" s="54" t="n">
        <v>1.55874936063168E-008</v>
      </c>
      <c r="G27" s="54" t="n">
        <v>1.70332024241654E-008</v>
      </c>
      <c r="H27" s="0" t="s">
        <v>250</v>
      </c>
    </row>
    <row r="28" customFormat="false" ht="14.4" hidden="false" customHeight="false" outlineLevel="0" collapsed="false">
      <c r="A28" s="44" t="s">
        <v>230</v>
      </c>
      <c r="B28" s="54" t="n">
        <v>1.64784929456053E-009</v>
      </c>
      <c r="C28" s="54" t="n">
        <v>1.05374562440754E-009</v>
      </c>
      <c r="D28" s="54" t="n">
        <v>5.24575251163502E-010</v>
      </c>
      <c r="E28" s="54" t="n">
        <v>2.84284749500887E-011</v>
      </c>
      <c r="F28" s="54" t="n">
        <v>1.43486790916402E-011</v>
      </c>
      <c r="G28" s="54" t="n">
        <v>2.67512649477516E-011</v>
      </c>
      <c r="H28" s="0" t="s">
        <v>250</v>
      </c>
    </row>
    <row r="29" customFormat="false" ht="14.4" hidden="false" customHeight="false" outlineLevel="0" collapsed="false">
      <c r="A29" s="44" t="s">
        <v>232</v>
      </c>
      <c r="B29" s="54" t="n">
        <v>2.03164631855799E-006</v>
      </c>
      <c r="C29" s="54" t="n">
        <v>2.77112035519396E-007</v>
      </c>
      <c r="D29" s="54" t="n">
        <v>1.74167461014936E-006</v>
      </c>
      <c r="E29" s="54" t="n">
        <v>6.45940414996001E-010</v>
      </c>
      <c r="F29" s="54" t="n">
        <v>8.97579410629698E-010</v>
      </c>
      <c r="G29" s="54" t="n">
        <v>1.13161530636143E-008</v>
      </c>
      <c r="H29" s="0" t="s">
        <v>250</v>
      </c>
    </row>
    <row r="30" customFormat="false" ht="14.4" hidden="false" customHeight="false" outlineLevel="0" collapsed="false">
      <c r="A30" s="44" t="s">
        <v>234</v>
      </c>
      <c r="B30" s="54" t="n">
        <v>3.35461154343118E-006</v>
      </c>
      <c r="C30" s="54" t="n">
        <v>2.78921602853429E-006</v>
      </c>
      <c r="D30" s="54" t="n">
        <v>5.38177799069778E-007</v>
      </c>
      <c r="E30" s="54" t="n">
        <v>3.45541414395213E-009</v>
      </c>
      <c r="F30" s="54" t="n">
        <v>2.25132395807437E-008</v>
      </c>
      <c r="G30" s="54" t="n">
        <v>1.24906210241259E-009</v>
      </c>
      <c r="H30" s="0" t="s">
        <v>250</v>
      </c>
    </row>
    <row r="31" customFormat="false" ht="14.4" hidden="false" customHeight="false" outlineLevel="0" collapsed="false">
      <c r="A31" s="44" t="s">
        <v>236</v>
      </c>
      <c r="B31" s="54" t="n">
        <v>3.68989700385125E-008</v>
      </c>
      <c r="C31" s="54" t="n">
        <v>2.42078240449293E-008</v>
      </c>
      <c r="D31" s="54" t="n">
        <v>1.11712818317393E-008</v>
      </c>
      <c r="E31" s="54" t="n">
        <v>1.61398239439544E-010</v>
      </c>
      <c r="F31" s="54" t="n">
        <v>5.24563223370084E-010</v>
      </c>
      <c r="G31" s="54" t="n">
        <v>8.33902699034221E-010</v>
      </c>
      <c r="H31" s="0" t="s">
        <v>250</v>
      </c>
    </row>
    <row r="32" customFormat="false" ht="14.4" hidden="false" customHeight="false" outlineLevel="0" collapsed="false">
      <c r="A32" s="44" t="s">
        <v>238</v>
      </c>
      <c r="B32" s="54" t="n">
        <v>8.56646852918573E-006</v>
      </c>
      <c r="C32" s="54" t="n">
        <v>7.95448215418851E-007</v>
      </c>
      <c r="D32" s="54" t="n">
        <v>7.7519505853239E-006</v>
      </c>
      <c r="E32" s="54" t="n">
        <v>1.40557288594663E-009</v>
      </c>
      <c r="F32" s="54" t="n">
        <v>7.03284514865702E-009</v>
      </c>
      <c r="G32" s="54" t="n">
        <v>1.06313104083571E-008</v>
      </c>
      <c r="H32" s="0" t="s">
        <v>250</v>
      </c>
    </row>
    <row r="33" customFormat="false" ht="14.4" hidden="false" customHeight="false" outlineLevel="0" collapsed="false">
      <c r="A33" s="44" t="s">
        <v>240</v>
      </c>
      <c r="B33" s="54" t="n">
        <v>3.3693445476249E-006</v>
      </c>
      <c r="C33" s="54" t="n">
        <v>5.29146614118427E-007</v>
      </c>
      <c r="D33" s="54" t="n">
        <v>2.81264297347333E-006</v>
      </c>
      <c r="E33" s="54" t="n">
        <v>1.37073211660343E-009</v>
      </c>
      <c r="F33" s="54" t="n">
        <v>4.86163577286385E-009</v>
      </c>
      <c r="G33" s="54" t="n">
        <v>2.13225921436613E-008</v>
      </c>
      <c r="H33" s="0" t="s">
        <v>250</v>
      </c>
    </row>
    <row r="34" customFormat="false" ht="14.4" hidden="false" customHeight="false" outlineLevel="0" collapsed="false">
      <c r="A34" s="44" t="s">
        <v>242</v>
      </c>
      <c r="B34" s="54" t="n">
        <v>4.69264311402041E-005</v>
      </c>
      <c r="C34" s="54" t="n">
        <v>5.37360555602597E-007</v>
      </c>
      <c r="D34" s="54" t="n">
        <v>4.63624986720727E-005</v>
      </c>
      <c r="E34" s="54" t="n">
        <v>1.32470794354317E-009</v>
      </c>
      <c r="F34" s="54" t="n">
        <v>2.2160121569437E-009</v>
      </c>
      <c r="G34" s="54" t="n">
        <v>2.30311924283223E-008</v>
      </c>
      <c r="H34" s="0" t="s">
        <v>250</v>
      </c>
    </row>
    <row r="35" customFormat="false" ht="14.4" hidden="false" customHeight="false" outlineLevel="0" collapsed="false">
      <c r="A35" s="44" t="s">
        <v>244</v>
      </c>
      <c r="B35" s="54" t="n">
        <v>8.09555819985947E-007</v>
      </c>
      <c r="C35" s="54" t="n">
        <v>2.2882604583324E-007</v>
      </c>
      <c r="D35" s="54" t="n">
        <v>5.74095882938452E-007</v>
      </c>
      <c r="E35" s="54" t="n">
        <v>6.34914948178985E-010</v>
      </c>
      <c r="F35" s="54" t="n">
        <v>4.9369730044071E-009</v>
      </c>
      <c r="G35" s="54" t="n">
        <v>1.06200326166857E-009</v>
      </c>
      <c r="H35" s="0" t="s">
        <v>250</v>
      </c>
    </row>
    <row r="37" customFormat="false" ht="28.8" hidden="false" customHeight="false" outlineLevel="0" collapsed="false">
      <c r="A37" s="46"/>
      <c r="B37" s="46" t="s">
        <v>251</v>
      </c>
      <c r="C37" s="56" t="s">
        <v>161</v>
      </c>
      <c r="D37" s="46" t="s">
        <v>252</v>
      </c>
      <c r="E37" s="56" t="s">
        <v>161</v>
      </c>
      <c r="F37" s="46" t="s">
        <v>253</v>
      </c>
      <c r="G37" s="56" t="s">
        <v>161</v>
      </c>
      <c r="H37" s="46" t="s">
        <v>254</v>
      </c>
      <c r="I37" s="56" t="s">
        <v>161</v>
      </c>
      <c r="J37" s="57" t="s">
        <v>59</v>
      </c>
      <c r="K37" s="56" t="s">
        <v>161</v>
      </c>
    </row>
    <row r="38" customFormat="false" ht="14.4" hidden="false" customHeight="false" outlineLevel="0" collapsed="false">
      <c r="A38" s="49" t="s">
        <v>217</v>
      </c>
      <c r="B38" s="58" t="n">
        <v>8.24037747817011E-007</v>
      </c>
      <c r="C38" s="59" t="n">
        <v>100</v>
      </c>
      <c r="D38" s="58" t="n">
        <v>2.84519831999773E-007</v>
      </c>
      <c r="E38" s="59" t="n">
        <f aca="false">D38/B38*100</f>
        <v>34.5275241035383</v>
      </c>
      <c r="F38" s="58" t="n">
        <v>1.00582599071515E-009</v>
      </c>
      <c r="G38" s="59" t="n">
        <f aca="false">F38/B38*100</f>
        <v>0.12206066935401</v>
      </c>
      <c r="H38" s="58" t="n">
        <v>4.63004990407502E-007</v>
      </c>
      <c r="I38" s="59" t="n">
        <f aca="false">H38/B38*100</f>
        <v>56.1873520520226</v>
      </c>
      <c r="J38" s="58" t="n">
        <v>5.34055802429429E-008</v>
      </c>
      <c r="K38" s="59" t="n">
        <f aca="false">J38/B38*100</f>
        <v>6.48096284234813</v>
      </c>
    </row>
    <row r="39" customFormat="false" ht="14.4" hidden="false" customHeight="false" outlineLevel="0" collapsed="false">
      <c r="A39" s="44" t="s">
        <v>219</v>
      </c>
      <c r="B39" s="60" t="n">
        <v>4.53138946549025E-007</v>
      </c>
      <c r="C39" s="61" t="n">
        <v>100</v>
      </c>
      <c r="D39" s="60" t="n">
        <v>2.0681136852835E-007</v>
      </c>
      <c r="E39" s="61" t="n">
        <f aca="false">D39/B39*100</f>
        <v>45.6397248798333</v>
      </c>
      <c r="F39" s="60" t="n">
        <v>9.77194029308903E-010</v>
      </c>
      <c r="G39" s="61" t="n">
        <f aca="false">F39/B39*100</f>
        <v>0.215649975962324</v>
      </c>
      <c r="H39" s="60" t="n">
        <v>1.49129985272946E-007</v>
      </c>
      <c r="I39" s="61" t="n">
        <f aca="false">H39/B39*100</f>
        <v>32.9104320890262</v>
      </c>
      <c r="J39" s="60" t="n">
        <v>8.19387765831815E-008</v>
      </c>
      <c r="K39" s="61" t="n">
        <f aca="false">J39/B39*100</f>
        <v>18.0824837960196</v>
      </c>
    </row>
    <row r="40" customFormat="false" ht="14.4" hidden="false" customHeight="false" outlineLevel="0" collapsed="false">
      <c r="A40" s="49" t="s">
        <v>221</v>
      </c>
      <c r="B40" s="58" t="n">
        <v>5.39694772792512E-005</v>
      </c>
      <c r="C40" s="59" t="n">
        <v>100</v>
      </c>
      <c r="D40" s="58" t="n">
        <v>2.13260993610845E-006</v>
      </c>
      <c r="E40" s="59" t="n">
        <f aca="false">D40/B40*100</f>
        <v>3.95151119413998</v>
      </c>
      <c r="F40" s="58" t="n">
        <v>1.49891472314055E-006</v>
      </c>
      <c r="G40" s="59" t="n">
        <f aca="false">F40/B40*100</f>
        <v>2.77733785596033</v>
      </c>
      <c r="H40" s="58" t="n">
        <v>4.75566063961607E-005</v>
      </c>
      <c r="I40" s="59" t="n">
        <f aca="false">H40/B40*100</f>
        <v>88.1175968225359</v>
      </c>
      <c r="J40" s="58" t="n">
        <v>2.68253837459547E-006</v>
      </c>
      <c r="K40" s="59" t="n">
        <f aca="false">J40/B40*100</f>
        <v>4.97047314487661</v>
      </c>
    </row>
    <row r="41" customFormat="false" ht="14.4" hidden="false" customHeight="false" outlineLevel="0" collapsed="false">
      <c r="A41" s="44" t="s">
        <v>223</v>
      </c>
      <c r="B41" s="60" t="n">
        <v>7.84319975914082E-007</v>
      </c>
      <c r="C41" s="61" t="n">
        <v>100</v>
      </c>
      <c r="D41" s="60" t="n">
        <v>4.47724264031108E-008</v>
      </c>
      <c r="E41" s="61" t="n">
        <f aca="false">D41/B41*100</f>
        <v>5.7084388741892</v>
      </c>
      <c r="F41" s="60" t="n">
        <v>5.19188988907902E-008</v>
      </c>
      <c r="G41" s="61" t="n">
        <f aca="false">F41/B41*100</f>
        <v>6.61960685500603</v>
      </c>
      <c r="H41" s="60" t="n">
        <v>6.54775096951806E-007</v>
      </c>
      <c r="I41" s="61" t="n">
        <f aca="false">H41/B41*100</f>
        <v>83.4831595598087</v>
      </c>
      <c r="J41" s="60" t="n">
        <v>3.06202191278855E-008</v>
      </c>
      <c r="K41" s="61" t="n">
        <f aca="false">J41/B41*100</f>
        <v>3.90404682632229</v>
      </c>
    </row>
    <row r="42" customFormat="false" ht="14.4" hidden="false" customHeight="false" outlineLevel="0" collapsed="false">
      <c r="A42" s="49" t="s">
        <v>225</v>
      </c>
      <c r="B42" s="58" t="n">
        <v>0.000101244187675154</v>
      </c>
      <c r="C42" s="59" t="n">
        <v>100</v>
      </c>
      <c r="D42" s="58" t="n">
        <v>1.4733285899913E-005</v>
      </c>
      <c r="E42" s="59" t="n">
        <f aca="false">D42/B42*100</f>
        <v>14.5522288619523</v>
      </c>
      <c r="F42" s="58" t="n">
        <v>1.06337987421998E-005</v>
      </c>
      <c r="G42" s="59" t="n">
        <f aca="false">F42/B42*100</f>
        <v>10.5031202149784</v>
      </c>
      <c r="H42" s="58" t="n">
        <v>5.27032007440371E-005</v>
      </c>
      <c r="I42" s="59" t="n">
        <f aca="false">H42/B42*100</f>
        <v>52.0555322278225</v>
      </c>
      <c r="J42" s="58" t="n">
        <v>2.27849487549718E-005</v>
      </c>
      <c r="K42" s="59" t="n">
        <f aca="false">J42/B42*100</f>
        <v>22.5049450029449</v>
      </c>
    </row>
    <row r="43" customFormat="false" ht="14.4" hidden="false" customHeight="false" outlineLevel="0" collapsed="false">
      <c r="A43" s="44" t="s">
        <v>227</v>
      </c>
      <c r="B43" s="60" t="n">
        <v>5.69117257267232E-005</v>
      </c>
      <c r="C43" s="61" t="n">
        <v>100</v>
      </c>
      <c r="D43" s="60" t="n">
        <v>2.05994135362375E-006</v>
      </c>
      <c r="E43" s="61" t="n">
        <f aca="false">D43/B43*100</f>
        <v>3.61953767403769</v>
      </c>
      <c r="F43" s="60" t="n">
        <v>1.86447133727116E-006</v>
      </c>
      <c r="G43" s="61" t="n">
        <f aca="false">F43/B43*100</f>
        <v>3.27607591135774</v>
      </c>
      <c r="H43" s="60" t="n">
        <v>5.09365841157277E-005</v>
      </c>
      <c r="I43" s="61" t="n">
        <f aca="false">H43/B43*100</f>
        <v>89.5010359733479</v>
      </c>
      <c r="J43" s="60" t="n">
        <v>1.95290620114442E-006</v>
      </c>
      <c r="K43" s="61" t="n">
        <f aca="false">J43/B43*100</f>
        <v>3.43146544267841</v>
      </c>
    </row>
    <row r="44" customFormat="false" ht="14.4" hidden="false" customHeight="false" outlineLevel="0" collapsed="false">
      <c r="A44" s="49" t="s">
        <v>228</v>
      </c>
      <c r="B44" s="58" t="n">
        <v>9.05063537980357E-007</v>
      </c>
      <c r="C44" s="59" t="n">
        <v>100</v>
      </c>
      <c r="D44" s="58" t="n">
        <v>3.74784362600959E-007</v>
      </c>
      <c r="E44" s="59" t="n">
        <f aca="false">D44/B44*100</f>
        <v>41.409729469081</v>
      </c>
      <c r="F44" s="58" t="n">
        <v>3.22503200035818E-009</v>
      </c>
      <c r="G44" s="59" t="n">
        <f aca="false">F44/B44*100</f>
        <v>0.356332109848864</v>
      </c>
      <c r="H44" s="58" t="n">
        <v>3.60598874627192E-007</v>
      </c>
      <c r="I44" s="59" t="n">
        <f aca="false">H44/B44*100</f>
        <v>39.8423822742727</v>
      </c>
      <c r="J44" s="58" t="n">
        <v>1.33661751422917E-007</v>
      </c>
      <c r="K44" s="59" t="n">
        <f aca="false">J44/B44*100</f>
        <v>14.7682174581005</v>
      </c>
    </row>
    <row r="45" customFormat="false" ht="14.4" hidden="false" customHeight="false" outlineLevel="0" collapsed="false">
      <c r="A45" s="44" t="s">
        <v>230</v>
      </c>
      <c r="B45" s="60" t="n">
        <v>1.10919711113599E-009</v>
      </c>
      <c r="C45" s="61" t="n">
        <v>100</v>
      </c>
      <c r="D45" s="60" t="n">
        <v>5.04854651985181E-010</v>
      </c>
      <c r="E45" s="61" t="n">
        <f aca="false">D45/B45*100</f>
        <v>45.5153233736906</v>
      </c>
      <c r="F45" s="60" t="n">
        <v>2.77973104186975E-011</v>
      </c>
      <c r="G45" s="61" t="n">
        <f aca="false">F45/B45*100</f>
        <v>2.50607490225328</v>
      </c>
      <c r="H45" s="60" t="n">
        <v>3.94975650576591E-010</v>
      </c>
      <c r="I45" s="61" t="n">
        <f aca="false">H45/B45*100</f>
        <v>35.6091488709408</v>
      </c>
      <c r="J45" s="60" t="n">
        <v>1.3983838958474E-010</v>
      </c>
      <c r="K45" s="61" t="n">
        <f aca="false">J45/B45*100</f>
        <v>12.6071721771366</v>
      </c>
    </row>
    <row r="46" customFormat="false" ht="14.4" hidden="false" customHeight="false" outlineLevel="0" collapsed="false">
      <c r="A46" s="49" t="s">
        <v>232</v>
      </c>
      <c r="B46" s="58" t="n">
        <v>2.9159883685676E-007</v>
      </c>
      <c r="C46" s="59" t="n">
        <v>100</v>
      </c>
      <c r="D46" s="58" t="n">
        <v>1.70544658394974E-007</v>
      </c>
      <c r="E46" s="59" t="n">
        <f aca="false">D46/B46*100</f>
        <v>58.4860557858636</v>
      </c>
      <c r="F46" s="58" t="n">
        <v>5.95003169230448E-010</v>
      </c>
      <c r="G46" s="59" t="n">
        <f aca="false">F46/B46*100</f>
        <v>0.204048539988768</v>
      </c>
      <c r="H46" s="58" t="n">
        <v>8.97150501631057E-008</v>
      </c>
      <c r="I46" s="59" t="n">
        <f aca="false">H46/B46*100</f>
        <v>30.7666008308448</v>
      </c>
      <c r="J46" s="58" t="n">
        <v>1.847945540944E-008</v>
      </c>
      <c r="K46" s="59" t="n">
        <f aca="false">J46/B46*100</f>
        <v>6.33728707858926</v>
      </c>
    </row>
    <row r="47" customFormat="false" ht="14.4" hidden="false" customHeight="false" outlineLevel="0" collapsed="false">
      <c r="A47" s="44" t="s">
        <v>234</v>
      </c>
      <c r="B47" s="60" t="n">
        <v>2.84455245685039E-006</v>
      </c>
      <c r="C47" s="61" t="n">
        <v>100</v>
      </c>
      <c r="D47" s="60" t="n">
        <v>1.27796823132467E-007</v>
      </c>
      <c r="E47" s="61" t="n">
        <f aca="false">D47/B47*100</f>
        <v>4.49268646196698</v>
      </c>
      <c r="F47" s="60" t="n">
        <v>3.28744888306398E-009</v>
      </c>
      <c r="G47" s="61" t="n">
        <f aca="false">F47/B47*100</f>
        <v>0.115569986243248</v>
      </c>
      <c r="H47" s="60" t="n">
        <v>2.40772101336009E-006</v>
      </c>
      <c r="I47" s="61" t="n">
        <f aca="false">H47/B47*100</f>
        <v>84.6432277092204</v>
      </c>
      <c r="J47" s="60" t="n">
        <v>2.81816904530716E-007</v>
      </c>
      <c r="K47" s="61" t="n">
        <f aca="false">J47/B47*100</f>
        <v>9.90724934082446</v>
      </c>
    </row>
    <row r="48" customFormat="false" ht="14.4" hidden="false" customHeight="false" outlineLevel="0" collapsed="false">
      <c r="A48" s="49" t="s">
        <v>236</v>
      </c>
      <c r="B48" s="58" t="n">
        <v>2.58688919422903E-008</v>
      </c>
      <c r="C48" s="59" t="n">
        <v>100</v>
      </c>
      <c r="D48" s="58" t="n">
        <v>1.64232236416795E-008</v>
      </c>
      <c r="E48" s="59" t="n">
        <f aca="false">D48/B48*100</f>
        <v>63.4863823248299</v>
      </c>
      <c r="F48" s="58" t="n">
        <v>1.54417495943908E-010</v>
      </c>
      <c r="G48" s="59" t="n">
        <f aca="false">F48/B48*100</f>
        <v>0.596923502902217</v>
      </c>
      <c r="H48" s="58" t="n">
        <v>5.69206670791515E-009</v>
      </c>
      <c r="I48" s="59" t="n">
        <f aca="false">H48/B48*100</f>
        <v>22.0035195964841</v>
      </c>
      <c r="J48" s="58" t="n">
        <v>2.23373743085175E-009</v>
      </c>
      <c r="K48" s="59" t="n">
        <f aca="false">J48/B48*100</f>
        <v>8.63484000719821</v>
      </c>
    </row>
    <row r="49" customFormat="false" ht="14.4" hidden="false" customHeight="false" outlineLevel="0" collapsed="false">
      <c r="A49" s="44" t="s">
        <v>238</v>
      </c>
      <c r="B49" s="60" t="n">
        <v>8.26147087766254E-007</v>
      </c>
      <c r="C49" s="61" t="n">
        <v>100</v>
      </c>
      <c r="D49" s="60" t="n">
        <v>2.43520036747415E-007</v>
      </c>
      <c r="E49" s="61" t="n">
        <f aca="false">D49/B49*100</f>
        <v>29.4765956756984</v>
      </c>
      <c r="F49" s="60" t="n">
        <v>1.12181774380124E-009</v>
      </c>
      <c r="G49" s="61" t="n">
        <f aca="false">F49/B49*100</f>
        <v>0.135789105888448</v>
      </c>
      <c r="H49" s="60" t="n">
        <v>4.5324153029769E-007</v>
      </c>
      <c r="I49" s="61" t="n">
        <f aca="false">H49/B49*100</f>
        <v>54.8620865472236</v>
      </c>
      <c r="J49" s="60" t="n">
        <v>1.10315792278188E-007</v>
      </c>
      <c r="K49" s="61" t="n">
        <f aca="false">J49/B49*100</f>
        <v>13.3530449857859</v>
      </c>
    </row>
    <row r="50" customFormat="false" ht="14.4" hidden="false" customHeight="false" outlineLevel="0" collapsed="false">
      <c r="A50" s="49" t="s">
        <v>240</v>
      </c>
      <c r="B50" s="58" t="n">
        <v>5.60539177248003E-007</v>
      </c>
      <c r="C50" s="59" t="n">
        <v>100</v>
      </c>
      <c r="D50" s="58" t="n">
        <v>3.36740219087246E-007</v>
      </c>
      <c r="E50" s="59" t="n">
        <f aca="false">D50/B50*100</f>
        <v>60.074341411869</v>
      </c>
      <c r="F50" s="58" t="n">
        <v>1.24661453322199E-009</v>
      </c>
      <c r="G50" s="59" t="n">
        <f aca="false">F50/B50*100</f>
        <v>0.222395611907506</v>
      </c>
      <c r="H50" s="58" t="n">
        <v>1.56846999234402E-007</v>
      </c>
      <c r="I50" s="59" t="n">
        <f aca="false">H50/B50*100</f>
        <v>27.9814517166224</v>
      </c>
      <c r="J50" s="58" t="n">
        <v>3.93969988932252E-008</v>
      </c>
      <c r="K50" s="59" t="n">
        <f aca="false">J50/B50*100</f>
        <v>7.02841130331815</v>
      </c>
    </row>
    <row r="51" customFormat="false" ht="14.4" hidden="false" customHeight="false" outlineLevel="0" collapsed="false">
      <c r="A51" s="44" t="s">
        <v>242</v>
      </c>
      <c r="B51" s="60" t="n">
        <v>5.6712713942796E-007</v>
      </c>
      <c r="C51" s="61" t="n">
        <v>100</v>
      </c>
      <c r="D51" s="60" t="n">
        <v>3.48394215534799E-007</v>
      </c>
      <c r="E51" s="61" t="n">
        <f aca="false">D51/B51*100</f>
        <v>61.4314130489702</v>
      </c>
      <c r="F51" s="60" t="n">
        <v>1.21921903676753E-009</v>
      </c>
      <c r="G51" s="61" t="n">
        <f aca="false">F51/B51*100</f>
        <v>0.214981606769394</v>
      </c>
      <c r="H51" s="60" t="n">
        <v>1.52890822941426E-007</v>
      </c>
      <c r="I51" s="61" t="n">
        <f aca="false">H51/B51*100</f>
        <v>26.9588267448532</v>
      </c>
      <c r="J51" s="60" t="n">
        <v>3.92701884229257E-008</v>
      </c>
      <c r="K51" s="61" t="n">
        <f aca="false">J51/B51*100</f>
        <v>6.92440648538457</v>
      </c>
    </row>
    <row r="52" customFormat="false" ht="14.4" hidden="false" customHeight="false" outlineLevel="0" collapsed="false">
      <c r="A52" s="52" t="s">
        <v>244</v>
      </c>
      <c r="B52" s="62" t="n">
        <v>2.40223952845685E-007</v>
      </c>
      <c r="C52" s="63" t="n">
        <v>100</v>
      </c>
      <c r="D52" s="62" t="n">
        <v>6.97689902869001E-008</v>
      </c>
      <c r="E52" s="63" t="n">
        <f aca="false">D52/B52*100</f>
        <v>29.0433112353781</v>
      </c>
      <c r="F52" s="62" t="n">
        <v>5.3289380580875E-010</v>
      </c>
      <c r="G52" s="63" t="n">
        <f aca="false">F52/B52*100</f>
        <v>0.221832086058076</v>
      </c>
      <c r="H52" s="62" t="n">
        <v>1.18136913649146E-007</v>
      </c>
      <c r="I52" s="63" t="n">
        <f aca="false">H52/B52*100</f>
        <v>49.1778243800005</v>
      </c>
      <c r="J52" s="62" t="n">
        <v>4.56841576953837E-008</v>
      </c>
      <c r="K52" s="63" t="n">
        <f aca="false">J52/B52*100</f>
        <v>19.0173199442482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2020-05-24T14:54:57Z</dcterms:created>
  <dc:creator/>
  <dc:description/>
  <dc:language>en-US</dc:language>
  <cp:lastModifiedBy/>
  <dcterms:modified xsi:type="dcterms:W3CDTF">2021-03-18T18:10:14Z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